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EstaPasta_de_trabalho" defaultThemeVersion="124226"/>
  <bookViews>
    <workbookView xWindow="240" yWindow="45" windowWidth="19440" windowHeight="7995"/>
  </bookViews>
  <sheets>
    <sheet name="Parametros" sheetId="1" r:id="rId1"/>
    <sheet name="Sequencia APO" sheetId="2" r:id="rId2"/>
    <sheet name="Input Simulação" sheetId="4" r:id="rId3"/>
    <sheet name="Linha" sheetId="5" r:id="rId4"/>
    <sheet name="Ferts" sheetId="7" r:id="rId5"/>
    <sheet name="Output" sheetId="6" r:id="rId6"/>
  </sheets>
  <externalReferences>
    <externalReference r:id="rId7"/>
    <externalReference r:id="rId8"/>
    <externalReference r:id="rId9"/>
  </externalReferences>
  <definedNames>
    <definedName name="_FilterDatabase" localSheetId="1" hidden="1">'Sequencia APO'!$A$3:$DC$27950</definedName>
    <definedName name="_xlnm._FilterDatabase" localSheetId="2" hidden="1">'Input Simulação'!$A$1:$F$705</definedName>
    <definedName name="_xlnm._FilterDatabase" localSheetId="1" hidden="1">'Sequencia APO'!$A$2:$DD$706</definedName>
  </definedNames>
  <calcPr calcId="125725"/>
</workbook>
</file>

<file path=xl/calcChain.xml><?xml version="1.0" encoding="utf-8"?>
<calcChain xmlns="http://schemas.openxmlformats.org/spreadsheetml/2006/main">
  <c r="K8" i="6"/>
  <c r="K7"/>
  <c r="K6"/>
  <c r="K5"/>
  <c r="J8"/>
  <c r="J7"/>
  <c r="J6"/>
  <c r="J5"/>
  <c r="I8"/>
  <c r="I7"/>
  <c r="I6"/>
  <c r="I5"/>
  <c r="DC4" i="2"/>
  <c r="DC5"/>
  <c r="DC6"/>
  <c r="DC7"/>
  <c r="DC8"/>
  <c r="DC9"/>
  <c r="DC10"/>
  <c r="DC11"/>
  <c r="DC12"/>
  <c r="DC13"/>
  <c r="DC14"/>
  <c r="DC15"/>
  <c r="DC16"/>
  <c r="DC17"/>
  <c r="DC18"/>
  <c r="DC19"/>
  <c r="DC20"/>
  <c r="DC21"/>
  <c r="DC22"/>
  <c r="DC23"/>
  <c r="DC24"/>
  <c r="DC25"/>
  <c r="DC26"/>
  <c r="DC27"/>
  <c r="DC28"/>
  <c r="DC29"/>
  <c r="DC30"/>
  <c r="DC31"/>
  <c r="DC32"/>
  <c r="DC33"/>
  <c r="DC34"/>
  <c r="DC35"/>
  <c r="DC36"/>
  <c r="DC37"/>
  <c r="DC38"/>
  <c r="DC39"/>
  <c r="DC40"/>
  <c r="DC41"/>
  <c r="DC42"/>
  <c r="DC43"/>
  <c r="DC44"/>
  <c r="DC45"/>
  <c r="DC46"/>
  <c r="DC47"/>
  <c r="DC48"/>
  <c r="DC49"/>
  <c r="DC50"/>
  <c r="DC51"/>
  <c r="DC52"/>
  <c r="DC53"/>
  <c r="DC54"/>
  <c r="DC55"/>
  <c r="DC56"/>
  <c r="DC57"/>
  <c r="DC58"/>
  <c r="DC59"/>
  <c r="DC60"/>
  <c r="DC61"/>
  <c r="DC62"/>
  <c r="DC63"/>
  <c r="DC64"/>
  <c r="DC65"/>
  <c r="DC66"/>
  <c r="DC67"/>
  <c r="DC68"/>
  <c r="DC69"/>
  <c r="DC70"/>
  <c r="DC71"/>
  <c r="DC72"/>
  <c r="DC73"/>
  <c r="DC74"/>
  <c r="DC75"/>
  <c r="DC76"/>
  <c r="DC77"/>
  <c r="DC78"/>
  <c r="DC79"/>
  <c r="DC80"/>
  <c r="DC81"/>
  <c r="DC82"/>
  <c r="DC83"/>
  <c r="DC84"/>
  <c r="DC85"/>
  <c r="DC86"/>
  <c r="DC87"/>
  <c r="DC88"/>
  <c r="DC89"/>
  <c r="DC90"/>
  <c r="DC91"/>
  <c r="DC92"/>
  <c r="DC93"/>
  <c r="DC94"/>
  <c r="DC95"/>
  <c r="DC96"/>
  <c r="DC97"/>
  <c r="DC98"/>
  <c r="DC99"/>
  <c r="DC100"/>
  <c r="DC101"/>
  <c r="DC102"/>
  <c r="DC103"/>
  <c r="DC104"/>
  <c r="DC105"/>
  <c r="DC106"/>
  <c r="DC107"/>
  <c r="DC108"/>
  <c r="DC109"/>
  <c r="DC110"/>
  <c r="DC111"/>
  <c r="DC112"/>
  <c r="DC113"/>
  <c r="DC114"/>
  <c r="DC115"/>
  <c r="DC116"/>
  <c r="DC117"/>
  <c r="DC118"/>
  <c r="DC119"/>
  <c r="DC120"/>
  <c r="DC121"/>
  <c r="DC122"/>
  <c r="DC123"/>
  <c r="DC124"/>
  <c r="DC125"/>
  <c r="DC126"/>
  <c r="DC127"/>
  <c r="DC128"/>
  <c r="DC129"/>
  <c r="DC130"/>
  <c r="DC131"/>
  <c r="DC132"/>
  <c r="DC133"/>
  <c r="DC134"/>
  <c r="DC135"/>
  <c r="DC136"/>
  <c r="DC137"/>
  <c r="DC138"/>
  <c r="DC139"/>
  <c r="DC140"/>
  <c r="DC141"/>
  <c r="DC142"/>
  <c r="DC143"/>
  <c r="DC144"/>
  <c r="DC145"/>
  <c r="DC146"/>
  <c r="DC147"/>
  <c r="DC148"/>
  <c r="DC149"/>
  <c r="DC150"/>
  <c r="DC151"/>
  <c r="DC152"/>
  <c r="DC153"/>
  <c r="DC154"/>
  <c r="DC155"/>
  <c r="DC156"/>
  <c r="DC157"/>
  <c r="DC158"/>
  <c r="DC159"/>
  <c r="DC160"/>
  <c r="DC161"/>
  <c r="DC162"/>
  <c r="DC163"/>
  <c r="DC164"/>
  <c r="DC165"/>
  <c r="DC166"/>
  <c r="DC167"/>
  <c r="DC168"/>
  <c r="DC169"/>
  <c r="DC170"/>
  <c r="DC171"/>
  <c r="DC172"/>
  <c r="DC173"/>
  <c r="DC174"/>
  <c r="DC175"/>
  <c r="DC176"/>
  <c r="DC177"/>
  <c r="DC178"/>
  <c r="DC179"/>
  <c r="DC180"/>
  <c r="DC181"/>
  <c r="DC182"/>
  <c r="DC183"/>
  <c r="DC184"/>
  <c r="DC185"/>
  <c r="DC186"/>
  <c r="DC187"/>
  <c r="DC188"/>
  <c r="DC189"/>
  <c r="DC190"/>
  <c r="DC191"/>
  <c r="DC192"/>
  <c r="DC193"/>
  <c r="DC194"/>
  <c r="DC195"/>
  <c r="DC196"/>
  <c r="DC197"/>
  <c r="DC198"/>
  <c r="DC199"/>
  <c r="DC200"/>
  <c r="DC201"/>
  <c r="DC202"/>
  <c r="DC203"/>
  <c r="DC204"/>
  <c r="DC205"/>
  <c r="DC206"/>
  <c r="DC207"/>
  <c r="DC208"/>
  <c r="DC209"/>
  <c r="DC210"/>
  <c r="DC211"/>
  <c r="DC212"/>
  <c r="DC213"/>
  <c r="DC214"/>
  <c r="DC215"/>
  <c r="DC216"/>
  <c r="DC217"/>
  <c r="DC218"/>
  <c r="DC219"/>
  <c r="DC220"/>
  <c r="DC221"/>
  <c r="DC222"/>
  <c r="DC223"/>
  <c r="DC224"/>
  <c r="DC225"/>
  <c r="DC226"/>
  <c r="DC227"/>
  <c r="DC228"/>
  <c r="DC229"/>
  <c r="DC230"/>
  <c r="DC231"/>
  <c r="DC232"/>
  <c r="DC233"/>
  <c r="DC234"/>
  <c r="DC235"/>
  <c r="DC236"/>
  <c r="DC237"/>
  <c r="DC238"/>
  <c r="DC239"/>
  <c r="DC240"/>
  <c r="DC241"/>
  <c r="DC242"/>
  <c r="DC243"/>
  <c r="DC244"/>
  <c r="DC245"/>
  <c r="DC246"/>
  <c r="DC247"/>
  <c r="DC248"/>
  <c r="DC249"/>
  <c r="DC250"/>
  <c r="DC251"/>
  <c r="DC252"/>
  <c r="DC253"/>
  <c r="DC254"/>
  <c r="DC255"/>
  <c r="DC256"/>
  <c r="DC257"/>
  <c r="DC258"/>
  <c r="DC259"/>
  <c r="DC260"/>
  <c r="DC261"/>
  <c r="DC262"/>
  <c r="DC263"/>
  <c r="DC264"/>
  <c r="DC265"/>
  <c r="DC266"/>
  <c r="DC267"/>
  <c r="DC268"/>
  <c r="DC269"/>
  <c r="DC270"/>
  <c r="DC271"/>
  <c r="DC272"/>
  <c r="DC273"/>
  <c r="DC274"/>
  <c r="DC275"/>
  <c r="DC276"/>
  <c r="DC277"/>
  <c r="DC278"/>
  <c r="DC279"/>
  <c r="DC280"/>
  <c r="DC281"/>
  <c r="DC282"/>
  <c r="DC283"/>
  <c r="DC284"/>
  <c r="DC285"/>
  <c r="DC286"/>
  <c r="DC287"/>
  <c r="DC288"/>
  <c r="DC289"/>
  <c r="DC290"/>
  <c r="DC291"/>
  <c r="DC292"/>
  <c r="DC293"/>
  <c r="DC294"/>
  <c r="DC295"/>
  <c r="DC296"/>
  <c r="DC297"/>
  <c r="DC298"/>
  <c r="DC299"/>
  <c r="DC300"/>
  <c r="DC301"/>
  <c r="DC302"/>
  <c r="DC303"/>
  <c r="DC304"/>
  <c r="DC305"/>
  <c r="DC306"/>
  <c r="DC307"/>
  <c r="DC308"/>
  <c r="DC309"/>
  <c r="DC310"/>
  <c r="DC311"/>
  <c r="DC312"/>
  <c r="DC313"/>
  <c r="DC314"/>
  <c r="DC315"/>
  <c r="DC316"/>
  <c r="DC317"/>
  <c r="DC318"/>
  <c r="DC319"/>
  <c r="DC320"/>
  <c r="DC321"/>
  <c r="DC322"/>
  <c r="DC323"/>
  <c r="DC324"/>
  <c r="DC325"/>
  <c r="DC326"/>
  <c r="DC327"/>
  <c r="DC328"/>
  <c r="DC329"/>
  <c r="DC330"/>
  <c r="DC331"/>
  <c r="DC332"/>
  <c r="DC333"/>
  <c r="DC334"/>
  <c r="DC335"/>
  <c r="DC336"/>
  <c r="DC337"/>
  <c r="DC338"/>
  <c r="DC339"/>
  <c r="DC340"/>
  <c r="DC341"/>
  <c r="DC342"/>
  <c r="DC343"/>
  <c r="DC344"/>
  <c r="DC345"/>
  <c r="DC346"/>
  <c r="DC347"/>
  <c r="DC348"/>
  <c r="DC349"/>
  <c r="DC350"/>
  <c r="DC351"/>
  <c r="DC352"/>
  <c r="DC353"/>
  <c r="DC354"/>
  <c r="DC355"/>
  <c r="DC356"/>
  <c r="DC357"/>
  <c r="DC358"/>
  <c r="DC359"/>
  <c r="DC360"/>
  <c r="DC361"/>
  <c r="DC362"/>
  <c r="DC363"/>
  <c r="DC364"/>
  <c r="DC365"/>
  <c r="DC366"/>
  <c r="DC367"/>
  <c r="DC368"/>
  <c r="DC369"/>
  <c r="DC370"/>
  <c r="DC371"/>
  <c r="DC372"/>
  <c r="DC373"/>
  <c r="DC374"/>
  <c r="DC375"/>
  <c r="DC376"/>
  <c r="DC377"/>
  <c r="DC378"/>
  <c r="DC379"/>
  <c r="DC380"/>
  <c r="DC381"/>
  <c r="DC382"/>
  <c r="DC383"/>
  <c r="DC384"/>
  <c r="DC385"/>
  <c r="DC386"/>
  <c r="DC387"/>
  <c r="DC388"/>
  <c r="DC389"/>
  <c r="DC390"/>
  <c r="DC391"/>
  <c r="DC392"/>
  <c r="DC393"/>
  <c r="DC394"/>
  <c r="DC395"/>
  <c r="DC396"/>
  <c r="DC397"/>
  <c r="DC398"/>
  <c r="DC399"/>
  <c r="DC400"/>
  <c r="DC401"/>
  <c r="DC402"/>
  <c r="DC403"/>
  <c r="DC404"/>
  <c r="DC405"/>
  <c r="DC406"/>
  <c r="DC407"/>
  <c r="DC408"/>
  <c r="DC409"/>
  <c r="DC410"/>
  <c r="DC411"/>
  <c r="DC412"/>
  <c r="DC413"/>
  <c r="DC414"/>
  <c r="DC415"/>
  <c r="DC416"/>
  <c r="DC417"/>
  <c r="DC418"/>
  <c r="DC419"/>
  <c r="DC420"/>
  <c r="DC421"/>
  <c r="DC422"/>
  <c r="DC423"/>
  <c r="DC424"/>
  <c r="DC425"/>
  <c r="DC426"/>
  <c r="DC427"/>
  <c r="DC428"/>
  <c r="DC429"/>
  <c r="DC430"/>
  <c r="DC431"/>
  <c r="DC432"/>
  <c r="DC433"/>
  <c r="DC434"/>
  <c r="DC435"/>
  <c r="DC436"/>
  <c r="DC437"/>
  <c r="DC438"/>
  <c r="DC439"/>
  <c r="DC440"/>
  <c r="DC441"/>
  <c r="DC442"/>
  <c r="DC443"/>
  <c r="DC444"/>
  <c r="DC445"/>
  <c r="DC446"/>
  <c r="DC447"/>
  <c r="DC448"/>
  <c r="DC449"/>
  <c r="DC450"/>
  <c r="DC451"/>
  <c r="DC452"/>
  <c r="DC453"/>
  <c r="DC454"/>
  <c r="DC455"/>
  <c r="DC456"/>
  <c r="DC457"/>
  <c r="DC458"/>
  <c r="DC459"/>
  <c r="DC460"/>
  <c r="DC461"/>
  <c r="DC462"/>
  <c r="DC463"/>
  <c r="DC464"/>
  <c r="DC465"/>
  <c r="DC466"/>
  <c r="DC467"/>
  <c r="DC468"/>
  <c r="DC469"/>
  <c r="DC470"/>
  <c r="DC471"/>
  <c r="DC472"/>
  <c r="DC473"/>
  <c r="DC474"/>
  <c r="DC475"/>
  <c r="DC476"/>
  <c r="DC477"/>
  <c r="DC478"/>
  <c r="DC479"/>
  <c r="DC480"/>
  <c r="DC481"/>
  <c r="DC482"/>
  <c r="DC483"/>
  <c r="DC484"/>
  <c r="DC485"/>
  <c r="DC486"/>
  <c r="DC487"/>
  <c r="DC488"/>
  <c r="DC489"/>
  <c r="DC490"/>
  <c r="DC491"/>
  <c r="DC492"/>
  <c r="DC493"/>
  <c r="DC494"/>
  <c r="DC495"/>
  <c r="DC496"/>
  <c r="DC497"/>
  <c r="DC498"/>
  <c r="DC499"/>
  <c r="DC500"/>
  <c r="DC501"/>
  <c r="DC502"/>
  <c r="DC503"/>
  <c r="DC504"/>
  <c r="DC505"/>
  <c r="DC506"/>
  <c r="DC507"/>
  <c r="DC508"/>
  <c r="DC509"/>
  <c r="DC510"/>
  <c r="DC511"/>
  <c r="DC512"/>
  <c r="DC513"/>
  <c r="DC514"/>
  <c r="DC515"/>
  <c r="DC516"/>
  <c r="DC517"/>
  <c r="DC518"/>
  <c r="DC519"/>
  <c r="DC520"/>
  <c r="DC521"/>
  <c r="DC522"/>
  <c r="DC523"/>
  <c r="DC524"/>
  <c r="DC525"/>
  <c r="DC526"/>
  <c r="DC527"/>
  <c r="DC528"/>
  <c r="DC529"/>
  <c r="DC530"/>
  <c r="DC531"/>
  <c r="DC532"/>
  <c r="DC533"/>
  <c r="DC534"/>
  <c r="DC535"/>
  <c r="DC536"/>
  <c r="DC537"/>
  <c r="DC538"/>
  <c r="DC539"/>
  <c r="DC540"/>
  <c r="DC541"/>
  <c r="DC542"/>
  <c r="DC543"/>
  <c r="DC544"/>
  <c r="DC545"/>
  <c r="DC546"/>
  <c r="DC547"/>
  <c r="DC548"/>
  <c r="DC549"/>
  <c r="DC550"/>
  <c r="DC551"/>
  <c r="DC552"/>
  <c r="DC553"/>
  <c r="DC554"/>
  <c r="DC555"/>
  <c r="DC556"/>
  <c r="DC557"/>
  <c r="DC558"/>
  <c r="DC559"/>
  <c r="DC560"/>
  <c r="DC561"/>
  <c r="DC562"/>
  <c r="DC563"/>
  <c r="DC564"/>
  <c r="DC565"/>
  <c r="DC566"/>
  <c r="DC567"/>
  <c r="DC568"/>
  <c r="DC569"/>
  <c r="DC570"/>
  <c r="DC571"/>
  <c r="DC572"/>
  <c r="DC573"/>
  <c r="DC574"/>
  <c r="DC575"/>
  <c r="DC576"/>
  <c r="DC577"/>
  <c r="DC578"/>
  <c r="DC579"/>
  <c r="DC580"/>
  <c r="DC581"/>
  <c r="DC582"/>
  <c r="DC583"/>
  <c r="DC584"/>
  <c r="DC585"/>
  <c r="DC586"/>
  <c r="DC587"/>
  <c r="DC588"/>
  <c r="DC589"/>
  <c r="DC590"/>
  <c r="DC591"/>
  <c r="DC592"/>
  <c r="DC593"/>
  <c r="DC594"/>
  <c r="DC595"/>
  <c r="DC596"/>
  <c r="DC597"/>
  <c r="DC598"/>
  <c r="DC599"/>
  <c r="DC600"/>
  <c r="DC601"/>
  <c r="DC602"/>
  <c r="DC603"/>
  <c r="DC604"/>
  <c r="DC605"/>
  <c r="DC606"/>
  <c r="DC607"/>
  <c r="DC608"/>
  <c r="DC609"/>
  <c r="DC610"/>
  <c r="DC611"/>
  <c r="DC612"/>
  <c r="DC613"/>
  <c r="DC614"/>
  <c r="DC615"/>
  <c r="DC616"/>
  <c r="DC617"/>
  <c r="DC618"/>
  <c r="DC619"/>
  <c r="DC620"/>
  <c r="DC621"/>
  <c r="DC622"/>
  <c r="DC623"/>
  <c r="DC624"/>
  <c r="DC625"/>
  <c r="DC626"/>
  <c r="DC627"/>
  <c r="DC628"/>
  <c r="DC629"/>
  <c r="DC630"/>
  <c r="DC631"/>
  <c r="DC632"/>
  <c r="DC633"/>
  <c r="DC634"/>
  <c r="DC635"/>
  <c r="DC636"/>
  <c r="DC637"/>
  <c r="DC638"/>
  <c r="DC639"/>
  <c r="DC640"/>
  <c r="DC641"/>
  <c r="DC642"/>
  <c r="DC643"/>
  <c r="DC644"/>
  <c r="DC645"/>
  <c r="DC646"/>
  <c r="DC647"/>
  <c r="DC648"/>
  <c r="DC649"/>
  <c r="DC650"/>
  <c r="DC651"/>
  <c r="DC652"/>
  <c r="DC653"/>
  <c r="DC654"/>
  <c r="DC655"/>
  <c r="DC656"/>
  <c r="DC657"/>
  <c r="DC658"/>
  <c r="DC659"/>
  <c r="DC660"/>
  <c r="DC661"/>
  <c r="DC662"/>
  <c r="DC663"/>
  <c r="DC664"/>
  <c r="DC665"/>
  <c r="DC666"/>
  <c r="DC667"/>
  <c r="DC668"/>
  <c r="DC669"/>
  <c r="DC670"/>
  <c r="DC671"/>
  <c r="DC672"/>
  <c r="DC673"/>
  <c r="DC674"/>
  <c r="DC675"/>
  <c r="DC676"/>
  <c r="DC677"/>
  <c r="DC678"/>
  <c r="DC679"/>
  <c r="DC680"/>
  <c r="DC681"/>
  <c r="DC682"/>
  <c r="DC683"/>
  <c r="DC684"/>
  <c r="DC685"/>
  <c r="DC686"/>
  <c r="DC687"/>
  <c r="DC688"/>
  <c r="DC689"/>
  <c r="DC690"/>
  <c r="DC691"/>
  <c r="DC692"/>
  <c r="DC693"/>
  <c r="DC694"/>
  <c r="DC695"/>
  <c r="DC696"/>
  <c r="DC697"/>
  <c r="DC698"/>
  <c r="DC699"/>
  <c r="DC700"/>
  <c r="DC701"/>
  <c r="DC702"/>
  <c r="DC703"/>
  <c r="DC704"/>
  <c r="DC705"/>
  <c r="DC706"/>
  <c r="DC3"/>
  <c r="CR706"/>
  <c r="CJ706"/>
  <c r="CF706"/>
  <c r="CE706"/>
  <c r="CG706" s="1"/>
  <c r="CR705"/>
  <c r="CJ705"/>
  <c r="CF705"/>
  <c r="CE705"/>
  <c r="CG705" s="1"/>
  <c r="CR704"/>
  <c r="CJ704"/>
  <c r="CF704"/>
  <c r="CE704"/>
  <c r="CG704" s="1"/>
  <c r="CR703"/>
  <c r="CJ703"/>
  <c r="CF703"/>
  <c r="CE703"/>
  <c r="CG703" s="1"/>
  <c r="CR702"/>
  <c r="CJ702"/>
  <c r="CF702"/>
  <c r="CE702"/>
  <c r="CG702" s="1"/>
  <c r="CR701"/>
  <c r="CJ701"/>
  <c r="CF701"/>
  <c r="CE701"/>
  <c r="CG701" s="1"/>
  <c r="CR700"/>
  <c r="CJ700"/>
  <c r="CF700"/>
  <c r="CE700"/>
  <c r="CG700" s="1"/>
  <c r="CR699"/>
  <c r="CJ699"/>
  <c r="CF699"/>
  <c r="CE699"/>
  <c r="CG699" s="1"/>
  <c r="CR698"/>
  <c r="CJ698"/>
  <c r="CF698"/>
  <c r="CE698"/>
  <c r="CG698" s="1"/>
  <c r="CR697"/>
  <c r="CJ697"/>
  <c r="CF697"/>
  <c r="CE697"/>
  <c r="CG697" s="1"/>
  <c r="CR696"/>
  <c r="CJ696"/>
  <c r="CF696"/>
  <c r="CE696"/>
  <c r="CG696" s="1"/>
  <c r="CR695"/>
  <c r="CJ695"/>
  <c r="CF695"/>
  <c r="CE695"/>
  <c r="CG695" s="1"/>
  <c r="CR694"/>
  <c r="CJ694"/>
  <c r="CF694"/>
  <c r="CE694"/>
  <c r="CG694" s="1"/>
  <c r="CR693"/>
  <c r="CJ693"/>
  <c r="CF693"/>
  <c r="CE693"/>
  <c r="CG693" s="1"/>
  <c r="CR692"/>
  <c r="CJ692"/>
  <c r="CF692"/>
  <c r="CE692"/>
  <c r="CG692" s="1"/>
  <c r="CR691"/>
  <c r="CJ691"/>
  <c r="CF691"/>
  <c r="CE691"/>
  <c r="CG691" s="1"/>
  <c r="CR690"/>
  <c r="CJ690"/>
  <c r="CF690"/>
  <c r="CE690"/>
  <c r="CG690" s="1"/>
  <c r="CR689"/>
  <c r="CF689"/>
  <c r="CE689"/>
  <c r="CG689" s="1"/>
  <c r="CR688"/>
  <c r="CJ688"/>
  <c r="CF688"/>
  <c r="CE688"/>
  <c r="CG688" s="1"/>
  <c r="CR687"/>
  <c r="CJ687"/>
  <c r="CF687"/>
  <c r="CE687"/>
  <c r="CG687" s="1"/>
  <c r="CR686"/>
  <c r="CJ686"/>
  <c r="CF686"/>
  <c r="CE686"/>
  <c r="CG686" s="1"/>
  <c r="CR685"/>
  <c r="CJ685"/>
  <c r="CF685"/>
  <c r="CE685"/>
  <c r="CG685" s="1"/>
  <c r="CR684"/>
  <c r="CJ684"/>
  <c r="CF684"/>
  <c r="CE684"/>
  <c r="CG684" s="1"/>
  <c r="CR683"/>
  <c r="CJ683"/>
  <c r="CF683"/>
  <c r="CE683"/>
  <c r="CG683" s="1"/>
  <c r="CR682"/>
  <c r="CJ682"/>
  <c r="CF682"/>
  <c r="CE682"/>
  <c r="CG682" s="1"/>
  <c r="CR681"/>
  <c r="CJ681"/>
  <c r="CF681"/>
  <c r="CE681"/>
  <c r="CG681" s="1"/>
  <c r="CR680"/>
  <c r="CJ680"/>
  <c r="CF680"/>
  <c r="CE680"/>
  <c r="CG680" s="1"/>
  <c r="CR679"/>
  <c r="CJ679"/>
  <c r="CF679"/>
  <c r="CE679"/>
  <c r="CG679" s="1"/>
  <c r="CR678"/>
  <c r="CJ678"/>
  <c r="CF678"/>
  <c r="CE678"/>
  <c r="CG678" s="1"/>
  <c r="CR677"/>
  <c r="CJ677"/>
  <c r="CF677"/>
  <c r="CE677"/>
  <c r="CG677" s="1"/>
  <c r="CR676"/>
  <c r="CJ676"/>
  <c r="CF676"/>
  <c r="CE676"/>
  <c r="CG676" s="1"/>
  <c r="CR675"/>
  <c r="CJ675"/>
  <c r="CF675"/>
  <c r="CE675"/>
  <c r="CG675" s="1"/>
  <c r="CR674"/>
  <c r="CJ674"/>
  <c r="CF674"/>
  <c r="CE674"/>
  <c r="CG674" s="1"/>
  <c r="CR673"/>
  <c r="CJ673"/>
  <c r="CF673"/>
  <c r="CE673"/>
  <c r="CG673" s="1"/>
  <c r="CR672"/>
  <c r="CJ672"/>
  <c r="CF672"/>
  <c r="CE672"/>
  <c r="CG672" s="1"/>
  <c r="CR671"/>
  <c r="CJ671"/>
  <c r="CF671"/>
  <c r="CE671"/>
  <c r="CG671" s="1"/>
  <c r="CR670"/>
  <c r="CJ670"/>
  <c r="CF670"/>
  <c r="CE670"/>
  <c r="CG670" s="1"/>
  <c r="CR669"/>
  <c r="CJ669"/>
  <c r="CF669"/>
  <c r="CE669"/>
  <c r="CG669" s="1"/>
  <c r="CR668"/>
  <c r="CJ668"/>
  <c r="CF668"/>
  <c r="CE668"/>
  <c r="CG668" s="1"/>
  <c r="CR667"/>
  <c r="CJ667"/>
  <c r="CF667"/>
  <c r="CE667"/>
  <c r="CG667" s="1"/>
  <c r="CR666"/>
  <c r="CJ666"/>
  <c r="CF666"/>
  <c r="CE666"/>
  <c r="CG666" s="1"/>
  <c r="CR665"/>
  <c r="CJ665"/>
  <c r="CF665"/>
  <c r="CE665"/>
  <c r="CG665" s="1"/>
  <c r="CR664"/>
  <c r="CJ664"/>
  <c r="CF664"/>
  <c r="CE664"/>
  <c r="CG664" s="1"/>
  <c r="CR663"/>
  <c r="CJ663"/>
  <c r="CF663"/>
  <c r="CE663"/>
  <c r="CG663" s="1"/>
  <c r="CR662"/>
  <c r="CJ662"/>
  <c r="CF662"/>
  <c r="CE662"/>
  <c r="CG662" s="1"/>
  <c r="CR661"/>
  <c r="CJ661"/>
  <c r="CF661"/>
  <c r="CE661"/>
  <c r="CG661" s="1"/>
  <c r="CR660"/>
  <c r="CJ660"/>
  <c r="CF660"/>
  <c r="CE660"/>
  <c r="CG660" s="1"/>
  <c r="CR659"/>
  <c r="CJ659"/>
  <c r="CF659"/>
  <c r="CE659"/>
  <c r="CG659" s="1"/>
  <c r="CR658"/>
  <c r="CJ658"/>
  <c r="CF658"/>
  <c r="CE658"/>
  <c r="CG658" s="1"/>
  <c r="CR657"/>
  <c r="CJ657"/>
  <c r="CF657"/>
  <c r="CE657"/>
  <c r="CG657" s="1"/>
  <c r="CR656"/>
  <c r="CJ656"/>
  <c r="CF656"/>
  <c r="CE656"/>
  <c r="CG656" s="1"/>
  <c r="CR655"/>
  <c r="CJ655"/>
  <c r="CF655"/>
  <c r="CE655"/>
  <c r="CG655" s="1"/>
  <c r="CR654"/>
  <c r="CJ654"/>
  <c r="CF654"/>
  <c r="CE654"/>
  <c r="CG654" s="1"/>
  <c r="CR653"/>
  <c r="CJ653"/>
  <c r="CF653"/>
  <c r="CE653"/>
  <c r="CG653" s="1"/>
  <c r="CR652"/>
  <c r="CJ652"/>
  <c r="CF652"/>
  <c r="CE652"/>
  <c r="CG652" s="1"/>
  <c r="CR651"/>
  <c r="CJ651"/>
  <c r="CF651"/>
  <c r="CE651"/>
  <c r="CG651" s="1"/>
  <c r="CR650"/>
  <c r="CJ650"/>
  <c r="CF650"/>
  <c r="CE650"/>
  <c r="CG650" s="1"/>
  <c r="CR649"/>
  <c r="CF649"/>
  <c r="CE649"/>
  <c r="CG649" s="1"/>
  <c r="CR648"/>
  <c r="CJ648"/>
  <c r="CF648"/>
  <c r="CE648"/>
  <c r="CG648" s="1"/>
  <c r="CR647"/>
  <c r="CJ647"/>
  <c r="CF647"/>
  <c r="CE647"/>
  <c r="CG647" s="1"/>
  <c r="CR646"/>
  <c r="CJ646"/>
  <c r="CF646"/>
  <c r="CE646"/>
  <c r="CG646" s="1"/>
  <c r="CR645"/>
  <c r="CJ645"/>
  <c r="CF645"/>
  <c r="CE645"/>
  <c r="CG645" s="1"/>
  <c r="CR644"/>
  <c r="CJ644"/>
  <c r="CF644"/>
  <c r="CE644"/>
  <c r="CG644" s="1"/>
  <c r="CR643"/>
  <c r="CJ643"/>
  <c r="CF643"/>
  <c r="CE643"/>
  <c r="CG643" s="1"/>
  <c r="CR642"/>
  <c r="CJ642"/>
  <c r="CF642"/>
  <c r="CE642"/>
  <c r="CG642" s="1"/>
  <c r="CR641"/>
  <c r="CJ641"/>
  <c r="CF641"/>
  <c r="CE641"/>
  <c r="CG641" s="1"/>
  <c r="CR640"/>
  <c r="CJ640"/>
  <c r="CF640"/>
  <c r="CE640"/>
  <c r="CG640" s="1"/>
  <c r="CR639"/>
  <c r="CJ639"/>
  <c r="CF639"/>
  <c r="CE639"/>
  <c r="CG639" s="1"/>
  <c r="CR638"/>
  <c r="CJ638"/>
  <c r="CF638"/>
  <c r="CE638"/>
  <c r="CG638" s="1"/>
  <c r="CR637"/>
  <c r="CJ637"/>
  <c r="CF637"/>
  <c r="CE637"/>
  <c r="CG637" s="1"/>
  <c r="CR636"/>
  <c r="CF636"/>
  <c r="CE636"/>
  <c r="CG636" s="1"/>
  <c r="CR635"/>
  <c r="CJ635"/>
  <c r="CF635"/>
  <c r="CE635"/>
  <c r="CG635" s="1"/>
  <c r="CR634"/>
  <c r="CJ634"/>
  <c r="CF634"/>
  <c r="CE634"/>
  <c r="CG634" s="1"/>
  <c r="CR633"/>
  <c r="CJ633"/>
  <c r="CF633"/>
  <c r="CE633"/>
  <c r="CG633" s="1"/>
  <c r="CR632"/>
  <c r="CJ632"/>
  <c r="CF632"/>
  <c r="CE632"/>
  <c r="CG632" s="1"/>
  <c r="CR631"/>
  <c r="CJ631"/>
  <c r="CF631"/>
  <c r="CE631"/>
  <c r="CG631" s="1"/>
  <c r="CR630"/>
  <c r="CJ630"/>
  <c r="CF630"/>
  <c r="CE630"/>
  <c r="CG630" s="1"/>
  <c r="CR629"/>
  <c r="CJ629"/>
  <c r="CF629"/>
  <c r="CE629"/>
  <c r="CG629" s="1"/>
  <c r="CR628"/>
  <c r="CJ628"/>
  <c r="CF628"/>
  <c r="CE628"/>
  <c r="CG628" s="1"/>
  <c r="CR627"/>
  <c r="CJ627"/>
  <c r="CF627"/>
  <c r="CE627"/>
  <c r="CG627" s="1"/>
  <c r="CR626"/>
  <c r="CJ626"/>
  <c r="CF626"/>
  <c r="CE626"/>
  <c r="CG626" s="1"/>
  <c r="CR625"/>
  <c r="CJ625"/>
  <c r="CF625"/>
  <c r="CE625"/>
  <c r="CG625" s="1"/>
  <c r="CR624"/>
  <c r="CJ624"/>
  <c r="CF624"/>
  <c r="CE624"/>
  <c r="CG624" s="1"/>
  <c r="CR623"/>
  <c r="CF623"/>
  <c r="CE623"/>
  <c r="CG623" s="1"/>
  <c r="CR622"/>
  <c r="CJ622"/>
  <c r="CF622"/>
  <c r="CE622"/>
  <c r="CG622" s="1"/>
  <c r="CR621"/>
  <c r="CJ621"/>
  <c r="CF621"/>
  <c r="CE621"/>
  <c r="CG621" s="1"/>
  <c r="CR620"/>
  <c r="CJ620"/>
  <c r="CF620"/>
  <c r="CE620"/>
  <c r="CG620" s="1"/>
  <c r="CR619"/>
  <c r="CJ619"/>
  <c r="CF619"/>
  <c r="CE619"/>
  <c r="CG619" s="1"/>
  <c r="CR618"/>
  <c r="CF618"/>
  <c r="CE618"/>
  <c r="CG618" s="1"/>
  <c r="CR617"/>
  <c r="CJ617"/>
  <c r="CF617"/>
  <c r="CE617"/>
  <c r="CG617" s="1"/>
  <c r="CR616"/>
  <c r="CJ616"/>
  <c r="CF616"/>
  <c r="CE616"/>
  <c r="CG616" s="1"/>
  <c r="CR615"/>
  <c r="CJ615"/>
  <c r="CF615"/>
  <c r="CE615"/>
  <c r="CG615" s="1"/>
  <c r="CR614"/>
  <c r="CJ614"/>
  <c r="CF614"/>
  <c r="CE614"/>
  <c r="CG614" s="1"/>
  <c r="CR613"/>
  <c r="CJ613"/>
  <c r="CF613"/>
  <c r="CE613"/>
  <c r="CG613" s="1"/>
  <c r="CR612"/>
  <c r="CJ612"/>
  <c r="CF612"/>
  <c r="CE612"/>
  <c r="CG612" s="1"/>
  <c r="CR611"/>
  <c r="CJ611"/>
  <c r="CF611"/>
  <c r="CE611"/>
  <c r="CG611" s="1"/>
  <c r="CR610"/>
  <c r="CF610"/>
  <c r="CE610"/>
  <c r="CG610" s="1"/>
  <c r="CR609"/>
  <c r="CJ609"/>
  <c r="CF609"/>
  <c r="CE609"/>
  <c r="CG609" s="1"/>
  <c r="CR608"/>
  <c r="CJ608"/>
  <c r="CF608"/>
  <c r="CE608"/>
  <c r="CG608" s="1"/>
  <c r="CR607"/>
  <c r="CJ607"/>
  <c r="CF607"/>
  <c r="CE607"/>
  <c r="CG607" s="1"/>
  <c r="CR606"/>
  <c r="CJ606"/>
  <c r="CF606"/>
  <c r="CE606"/>
  <c r="CG606" s="1"/>
  <c r="CR605"/>
  <c r="CJ605"/>
  <c r="CF605"/>
  <c r="CE605"/>
  <c r="CG605" s="1"/>
  <c r="CR604"/>
  <c r="CJ604"/>
  <c r="CF604"/>
  <c r="CE604"/>
  <c r="CG604" s="1"/>
  <c r="CR603"/>
  <c r="CJ603"/>
  <c r="CF603"/>
  <c r="CE603"/>
  <c r="CG603" s="1"/>
  <c r="CR602"/>
  <c r="CJ602"/>
  <c r="CF602"/>
  <c r="CE602"/>
  <c r="CG602" s="1"/>
  <c r="CR601"/>
  <c r="CJ601"/>
  <c r="CF601"/>
  <c r="CE601"/>
  <c r="CG601" s="1"/>
  <c r="CR600"/>
  <c r="CF600"/>
  <c r="CE600"/>
  <c r="CG600" s="1"/>
  <c r="CR599"/>
  <c r="CJ599"/>
  <c r="CF599"/>
  <c r="CE599"/>
  <c r="CG599" s="1"/>
  <c r="CR598"/>
  <c r="CJ598"/>
  <c r="CF598"/>
  <c r="CE598"/>
  <c r="CG598" s="1"/>
  <c r="CR597"/>
  <c r="CJ597"/>
  <c r="CF597"/>
  <c r="CE597"/>
  <c r="CG597" s="1"/>
  <c r="CR596"/>
  <c r="CJ596"/>
  <c r="CF596"/>
  <c r="CE596"/>
  <c r="CG596" s="1"/>
  <c r="CR595"/>
  <c r="CF595"/>
  <c r="CE595"/>
  <c r="CG595" s="1"/>
  <c r="CR594"/>
  <c r="CJ594"/>
  <c r="CF594"/>
  <c r="CE594"/>
  <c r="CG594" s="1"/>
  <c r="CR593"/>
  <c r="CJ593"/>
  <c r="CF593"/>
  <c r="CE593"/>
  <c r="CG593" s="1"/>
  <c r="CR592"/>
  <c r="CJ592"/>
  <c r="CF592"/>
  <c r="CE592"/>
  <c r="CG592" s="1"/>
  <c r="CR591"/>
  <c r="CJ591"/>
  <c r="CF591"/>
  <c r="CE591"/>
  <c r="CG591" s="1"/>
  <c r="CR590"/>
  <c r="CJ590"/>
  <c r="CF590"/>
  <c r="CE590"/>
  <c r="CG590" s="1"/>
  <c r="CR589"/>
  <c r="CJ589"/>
  <c r="CF589"/>
  <c r="CE589"/>
  <c r="CG589" s="1"/>
  <c r="CR588"/>
  <c r="CJ588"/>
  <c r="CF588"/>
  <c r="CE588"/>
  <c r="CG588" s="1"/>
  <c r="CR587"/>
  <c r="CJ587"/>
  <c r="CF587"/>
  <c r="CE587"/>
  <c r="CG587" s="1"/>
  <c r="CR586"/>
  <c r="CJ586"/>
  <c r="CF586"/>
  <c r="CE586"/>
  <c r="CG586" s="1"/>
  <c r="CR585"/>
  <c r="CJ585"/>
  <c r="CF585"/>
  <c r="CE585"/>
  <c r="CG585" s="1"/>
  <c r="CR584"/>
  <c r="CJ584"/>
  <c r="CF584"/>
  <c r="CE584"/>
  <c r="CG584" s="1"/>
  <c r="CR583"/>
  <c r="CJ583"/>
  <c r="CF583"/>
  <c r="CE583"/>
  <c r="CG583" s="1"/>
  <c r="CR582"/>
  <c r="CJ582"/>
  <c r="CF582"/>
  <c r="CE582"/>
  <c r="CG582" s="1"/>
  <c r="CR581"/>
  <c r="CJ581"/>
  <c r="CF581"/>
  <c r="CE581"/>
  <c r="CG581" s="1"/>
  <c r="CR580"/>
  <c r="CJ580"/>
  <c r="CF580"/>
  <c r="CE580"/>
  <c r="CG580" s="1"/>
  <c r="CR579"/>
  <c r="CJ579"/>
  <c r="CF579"/>
  <c r="CE579"/>
  <c r="CG579" s="1"/>
  <c r="CR578"/>
  <c r="CJ578"/>
  <c r="CF578"/>
  <c r="CE578"/>
  <c r="CG578" s="1"/>
  <c r="CR577"/>
  <c r="CJ577"/>
  <c r="CF577"/>
  <c r="CE577"/>
  <c r="CG577" s="1"/>
  <c r="CR576"/>
  <c r="CJ576"/>
  <c r="CF576"/>
  <c r="CE576"/>
  <c r="CG576" s="1"/>
  <c r="CR575"/>
  <c r="CJ575"/>
  <c r="CF575"/>
  <c r="CE575"/>
  <c r="CG575" s="1"/>
  <c r="CR574"/>
  <c r="CJ574"/>
  <c r="CF574"/>
  <c r="CE574"/>
  <c r="CG574" s="1"/>
  <c r="CR573"/>
  <c r="CJ573"/>
  <c r="CF573"/>
  <c r="CE573"/>
  <c r="CG573" s="1"/>
  <c r="CR572"/>
  <c r="CJ572"/>
  <c r="CF572"/>
  <c r="CE572"/>
  <c r="CG572" s="1"/>
  <c r="CR571"/>
  <c r="CJ571"/>
  <c r="CF571"/>
  <c r="CE571"/>
  <c r="CG571" s="1"/>
  <c r="CR570"/>
  <c r="CJ570"/>
  <c r="CF570"/>
  <c r="CE570"/>
  <c r="CG570" s="1"/>
  <c r="CR569"/>
  <c r="CJ569"/>
  <c r="CF569"/>
  <c r="CE569"/>
  <c r="CG569" s="1"/>
  <c r="CR568"/>
  <c r="CJ568"/>
  <c r="CF568"/>
  <c r="CE568"/>
  <c r="CG568" s="1"/>
  <c r="CR567"/>
  <c r="CJ567"/>
  <c r="CF567"/>
  <c r="CE567"/>
  <c r="CG567" s="1"/>
  <c r="CR566"/>
  <c r="CJ566"/>
  <c r="CF566"/>
  <c r="CE566"/>
  <c r="CG566" s="1"/>
  <c r="CR565"/>
  <c r="CJ565"/>
  <c r="CF565"/>
  <c r="CE565"/>
  <c r="CG565" s="1"/>
  <c r="CR564"/>
  <c r="CJ564"/>
  <c r="CF564"/>
  <c r="CE564"/>
  <c r="CG564" s="1"/>
  <c r="CR563"/>
  <c r="CJ563"/>
  <c r="CF563"/>
  <c r="CE563"/>
  <c r="CG563" s="1"/>
  <c r="CR562"/>
  <c r="CJ562"/>
  <c r="CF562"/>
  <c r="CE562"/>
  <c r="CG562" s="1"/>
  <c r="CR561"/>
  <c r="CJ561"/>
  <c r="CF561"/>
  <c r="CE561"/>
  <c r="CG561" s="1"/>
  <c r="CR560"/>
  <c r="CJ560"/>
  <c r="CF560"/>
  <c r="CE560"/>
  <c r="CG560" s="1"/>
  <c r="CR559"/>
  <c r="CJ559"/>
  <c r="CF559"/>
  <c r="CE559"/>
  <c r="CG559" s="1"/>
  <c r="CR558"/>
  <c r="CJ558"/>
  <c r="CF558"/>
  <c r="CE558"/>
  <c r="CG558" s="1"/>
  <c r="CR557"/>
  <c r="CJ557"/>
  <c r="CF557"/>
  <c r="CE557"/>
  <c r="CG557" s="1"/>
  <c r="CR556"/>
  <c r="CJ556"/>
  <c r="CF556"/>
  <c r="CE556"/>
  <c r="CG556" s="1"/>
  <c r="CR555"/>
  <c r="CJ555"/>
  <c r="CF555"/>
  <c r="CE555"/>
  <c r="CG555" s="1"/>
  <c r="CR554"/>
  <c r="CJ554"/>
  <c r="CF554"/>
  <c r="CE554"/>
  <c r="CG554" s="1"/>
  <c r="CR553"/>
  <c r="CJ553"/>
  <c r="CF553"/>
  <c r="CE553"/>
  <c r="CG553" s="1"/>
  <c r="CR552"/>
  <c r="CJ552"/>
  <c r="CF552"/>
  <c r="CE552"/>
  <c r="CG552" s="1"/>
  <c r="CR551"/>
  <c r="CJ551"/>
  <c r="CF551"/>
  <c r="CE551"/>
  <c r="CG551" s="1"/>
  <c r="CR550"/>
  <c r="CJ550"/>
  <c r="CF550"/>
  <c r="CE550"/>
  <c r="CG550" s="1"/>
  <c r="CR549"/>
  <c r="CJ549"/>
  <c r="CF549"/>
  <c r="CE549"/>
  <c r="CG549" s="1"/>
  <c r="CR548"/>
  <c r="CJ548"/>
  <c r="CF548"/>
  <c r="CE548"/>
  <c r="CG548" s="1"/>
  <c r="CR547"/>
  <c r="CJ547"/>
  <c r="CF547"/>
  <c r="CE547"/>
  <c r="CG547" s="1"/>
  <c r="CR546"/>
  <c r="CJ546"/>
  <c r="CF546"/>
  <c r="CE546"/>
  <c r="CG546" s="1"/>
  <c r="CR545"/>
  <c r="CJ545"/>
  <c r="CF545"/>
  <c r="CE545"/>
  <c r="CG545" s="1"/>
  <c r="CR544"/>
  <c r="CJ544"/>
  <c r="CF544"/>
  <c r="CE544"/>
  <c r="CG544" s="1"/>
  <c r="CR543"/>
  <c r="CJ543"/>
  <c r="CF543"/>
  <c r="CE543"/>
  <c r="CG543" s="1"/>
  <c r="CR542"/>
  <c r="CJ542"/>
  <c r="CF542"/>
  <c r="CE542"/>
  <c r="CG542" s="1"/>
  <c r="CR541"/>
  <c r="CJ541"/>
  <c r="CF541"/>
  <c r="CE541"/>
  <c r="CG541" s="1"/>
  <c r="CR540"/>
  <c r="CJ540"/>
  <c r="CF540"/>
  <c r="CE540"/>
  <c r="CG540" s="1"/>
  <c r="CR539"/>
  <c r="CJ539"/>
  <c r="CF539"/>
  <c r="CE539"/>
  <c r="CG539" s="1"/>
  <c r="CR538"/>
  <c r="CJ538"/>
  <c r="CF538"/>
  <c r="CE538"/>
  <c r="CG538" s="1"/>
  <c r="CR537"/>
  <c r="CF537"/>
  <c r="CE537"/>
  <c r="CG537" s="1"/>
  <c r="CR536"/>
  <c r="CJ536"/>
  <c r="CF536"/>
  <c r="CE536"/>
  <c r="CG536" s="1"/>
  <c r="CR535"/>
  <c r="CF535"/>
  <c r="CE535"/>
  <c r="CG535" s="1"/>
  <c r="CR534"/>
  <c r="CJ534"/>
  <c r="CF534"/>
  <c r="CE534"/>
  <c r="CG534" s="1"/>
  <c r="CR533"/>
  <c r="CJ533"/>
  <c r="CF533"/>
  <c r="CE533"/>
  <c r="CG533" s="1"/>
  <c r="CR532"/>
  <c r="CJ532"/>
  <c r="CF532"/>
  <c r="CE532"/>
  <c r="CG532" s="1"/>
  <c r="CR531"/>
  <c r="CJ531"/>
  <c r="CF531"/>
  <c r="CE531"/>
  <c r="CG531" s="1"/>
  <c r="CR530"/>
  <c r="CF530"/>
  <c r="CE530"/>
  <c r="CG530" s="1"/>
  <c r="CR529"/>
  <c r="CJ529"/>
  <c r="CF529"/>
  <c r="CE529"/>
  <c r="CG529" s="1"/>
  <c r="CR528"/>
  <c r="CJ528"/>
  <c r="CF528"/>
  <c r="CE528"/>
  <c r="CG528" s="1"/>
  <c r="CR527"/>
  <c r="CJ527"/>
  <c r="CF527"/>
  <c r="CE527"/>
  <c r="CG527" s="1"/>
  <c r="CR526"/>
  <c r="CJ526"/>
  <c r="CF526"/>
  <c r="CE526"/>
  <c r="CG526" s="1"/>
  <c r="CR525"/>
  <c r="CJ525"/>
  <c r="CF525"/>
  <c r="CE525"/>
  <c r="CG525" s="1"/>
  <c r="CR524"/>
  <c r="CJ524"/>
  <c r="CF524"/>
  <c r="CE524"/>
  <c r="CG524" s="1"/>
  <c r="CR523"/>
  <c r="CJ523"/>
  <c r="CF523"/>
  <c r="CE523"/>
  <c r="CG523" s="1"/>
  <c r="CR522"/>
  <c r="CJ522"/>
  <c r="CF522"/>
  <c r="CE522"/>
  <c r="CG522" s="1"/>
  <c r="CR521"/>
  <c r="CJ521"/>
  <c r="CF521"/>
  <c r="CE521"/>
  <c r="CG521" s="1"/>
  <c r="CR520"/>
  <c r="CJ520"/>
  <c r="CF520"/>
  <c r="CE520"/>
  <c r="CG520" s="1"/>
  <c r="CR519"/>
  <c r="CJ519"/>
  <c r="CF519"/>
  <c r="CE519"/>
  <c r="CG519" s="1"/>
  <c r="CR518"/>
  <c r="CJ518"/>
  <c r="CF518"/>
  <c r="CE518"/>
  <c r="CG518" s="1"/>
  <c r="CR517"/>
  <c r="CJ517"/>
  <c r="CF517"/>
  <c r="CE517"/>
  <c r="CG517" s="1"/>
  <c r="CR516"/>
  <c r="CJ516"/>
  <c r="CF516"/>
  <c r="CE516"/>
  <c r="CG516" s="1"/>
  <c r="CR515"/>
  <c r="CJ515"/>
  <c r="CF515"/>
  <c r="CE515"/>
  <c r="CG515" s="1"/>
  <c r="CR514"/>
  <c r="CJ514"/>
  <c r="CF514"/>
  <c r="CE514"/>
  <c r="CG514" s="1"/>
  <c r="CR513"/>
  <c r="CF513"/>
  <c r="CE513"/>
  <c r="CG513" s="1"/>
  <c r="CR512"/>
  <c r="CJ512"/>
  <c r="CF512"/>
  <c r="CE512"/>
  <c r="CG512" s="1"/>
  <c r="CR511"/>
  <c r="CJ511"/>
  <c r="CF511"/>
  <c r="CE511"/>
  <c r="CG511" s="1"/>
  <c r="CR510"/>
  <c r="CJ510"/>
  <c r="CF510"/>
  <c r="CE510"/>
  <c r="CG510" s="1"/>
  <c r="CR509"/>
  <c r="CJ509"/>
  <c r="CF509"/>
  <c r="CE509"/>
  <c r="CG509" s="1"/>
  <c r="CR508"/>
  <c r="CJ508"/>
  <c r="CF508"/>
  <c r="CE508"/>
  <c r="CG508" s="1"/>
  <c r="CR507"/>
  <c r="CJ507"/>
  <c r="CF507"/>
  <c r="CE507"/>
  <c r="CG507" s="1"/>
  <c r="CR506"/>
  <c r="CF506"/>
  <c r="CE506"/>
  <c r="CG506" s="1"/>
  <c r="CR505"/>
  <c r="CJ505"/>
  <c r="CF505"/>
  <c r="CE505"/>
  <c r="CG505" s="1"/>
  <c r="CR504"/>
  <c r="CJ504"/>
  <c r="CF504"/>
  <c r="CE504"/>
  <c r="CG504" s="1"/>
  <c r="CR503"/>
  <c r="CJ503"/>
  <c r="CF503"/>
  <c r="CE503"/>
  <c r="CG503" s="1"/>
  <c r="CR502"/>
  <c r="CJ502"/>
  <c r="CF502"/>
  <c r="CE502"/>
  <c r="CG502" s="1"/>
  <c r="CR501"/>
  <c r="CJ501"/>
  <c r="CF501"/>
  <c r="CE501"/>
  <c r="CG501" s="1"/>
  <c r="CR500"/>
  <c r="CJ500"/>
  <c r="CF500"/>
  <c r="CE500"/>
  <c r="CG500" s="1"/>
  <c r="CR499"/>
  <c r="CJ499"/>
  <c r="CF499"/>
  <c r="CE499"/>
  <c r="CG499" s="1"/>
  <c r="CR498"/>
  <c r="CJ498"/>
  <c r="CF498"/>
  <c r="CE498"/>
  <c r="CG498" s="1"/>
  <c r="CR497"/>
  <c r="CJ497"/>
  <c r="CF497"/>
  <c r="CE497"/>
  <c r="CG497" s="1"/>
  <c r="CR496"/>
  <c r="CJ496"/>
  <c r="CF496"/>
  <c r="CE496"/>
  <c r="CG496" s="1"/>
  <c r="CR495"/>
  <c r="CJ495"/>
  <c r="CF495"/>
  <c r="CE495"/>
  <c r="CG495" s="1"/>
  <c r="CR494"/>
  <c r="CJ494"/>
  <c r="CF494"/>
  <c r="CE494"/>
  <c r="CG494" s="1"/>
  <c r="CR493"/>
  <c r="CJ493"/>
  <c r="CF493"/>
  <c r="CE493"/>
  <c r="CG493" s="1"/>
  <c r="CR492"/>
  <c r="CJ492"/>
  <c r="CF492"/>
  <c r="CE492"/>
  <c r="CG492" s="1"/>
  <c r="CR491"/>
  <c r="CJ491"/>
  <c r="CF491"/>
  <c r="CE491"/>
  <c r="CG491" s="1"/>
  <c r="CR490"/>
  <c r="CJ490"/>
  <c r="CF490"/>
  <c r="CE490"/>
  <c r="CG490" s="1"/>
  <c r="CR489"/>
  <c r="CJ489"/>
  <c r="CF489"/>
  <c r="CE489"/>
  <c r="CG489" s="1"/>
  <c r="CR488"/>
  <c r="CJ488"/>
  <c r="CF488"/>
  <c r="CE488"/>
  <c r="CG488" s="1"/>
  <c r="CR487"/>
  <c r="CJ487"/>
  <c r="CF487"/>
  <c r="CE487"/>
  <c r="CG487" s="1"/>
  <c r="CR486"/>
  <c r="CJ486"/>
  <c r="CF486"/>
  <c r="CE486"/>
  <c r="CG486" s="1"/>
  <c r="CR485"/>
  <c r="CJ485"/>
  <c r="CF485"/>
  <c r="CE485"/>
  <c r="CG485" s="1"/>
  <c r="CR484"/>
  <c r="CJ484"/>
  <c r="CF484"/>
  <c r="CE484"/>
  <c r="CG484" s="1"/>
  <c r="CR483"/>
  <c r="CJ483"/>
  <c r="CF483"/>
  <c r="CE483"/>
  <c r="CG483" s="1"/>
  <c r="CR482"/>
  <c r="CJ482"/>
  <c r="CF482"/>
  <c r="CE482"/>
  <c r="CG482" s="1"/>
  <c r="CR481"/>
  <c r="CJ481"/>
  <c r="CF481"/>
  <c r="CE481"/>
  <c r="CG481" s="1"/>
  <c r="CR480"/>
  <c r="CJ480"/>
  <c r="CF480"/>
  <c r="CE480"/>
  <c r="CG480" s="1"/>
  <c r="CR479"/>
  <c r="CJ479"/>
  <c r="CF479"/>
  <c r="CE479"/>
  <c r="CG479" s="1"/>
  <c r="CR478"/>
  <c r="CJ478"/>
  <c r="CF478"/>
  <c r="CE478"/>
  <c r="CG478" s="1"/>
  <c r="CR477"/>
  <c r="CJ477"/>
  <c r="CF477"/>
  <c r="CE477"/>
  <c r="CG477" s="1"/>
  <c r="CR476"/>
  <c r="CJ476"/>
  <c r="CF476"/>
  <c r="CE476"/>
  <c r="CG476" s="1"/>
  <c r="CR475"/>
  <c r="CJ475"/>
  <c r="CF475"/>
  <c r="CE475"/>
  <c r="CG475" s="1"/>
  <c r="CR474"/>
  <c r="CJ474"/>
  <c r="CF474"/>
  <c r="CE474"/>
  <c r="CG474" s="1"/>
  <c r="CR473"/>
  <c r="CJ473"/>
  <c r="CF473"/>
  <c r="CE473"/>
  <c r="CG473" s="1"/>
  <c r="CR472"/>
  <c r="CJ472"/>
  <c r="CF472"/>
  <c r="CE472"/>
  <c r="CG472" s="1"/>
  <c r="CR471"/>
  <c r="CJ471"/>
  <c r="CF471"/>
  <c r="CE471"/>
  <c r="CG471" s="1"/>
  <c r="CR470"/>
  <c r="CJ470"/>
  <c r="CF470"/>
  <c r="CE470"/>
  <c r="CG470" s="1"/>
  <c r="CR469"/>
  <c r="CJ469"/>
  <c r="CF469"/>
  <c r="CE469"/>
  <c r="CG469" s="1"/>
  <c r="CR468"/>
  <c r="CJ468"/>
  <c r="CF468"/>
  <c r="CE468"/>
  <c r="CG468" s="1"/>
  <c r="CR467"/>
  <c r="CJ467"/>
  <c r="CF467"/>
  <c r="CE467"/>
  <c r="CG467" s="1"/>
  <c r="CR466"/>
  <c r="CJ466"/>
  <c r="CF466"/>
  <c r="CE466"/>
  <c r="CG466" s="1"/>
  <c r="CR465"/>
  <c r="CJ465"/>
  <c r="CF465"/>
  <c r="CE465"/>
  <c r="CG465" s="1"/>
  <c r="CR464"/>
  <c r="CJ464"/>
  <c r="CF464"/>
  <c r="CE464"/>
  <c r="CG464" s="1"/>
  <c r="CR463"/>
  <c r="CJ463"/>
  <c r="CF463"/>
  <c r="CE463"/>
  <c r="CG463" s="1"/>
  <c r="CR462"/>
  <c r="CJ462"/>
  <c r="CF462"/>
  <c r="CE462"/>
  <c r="CG462" s="1"/>
  <c r="CR461"/>
  <c r="CJ461"/>
  <c r="CF461"/>
  <c r="CE461"/>
  <c r="CG461" s="1"/>
  <c r="CR460"/>
  <c r="CJ460"/>
  <c r="CF460"/>
  <c r="CE460"/>
  <c r="CG460" s="1"/>
  <c r="CR459"/>
  <c r="CJ459"/>
  <c r="CF459"/>
  <c r="CE459"/>
  <c r="CG459" s="1"/>
  <c r="CR458"/>
  <c r="CJ458"/>
  <c r="CF458"/>
  <c r="CE458"/>
  <c r="CG458" s="1"/>
  <c r="CR457"/>
  <c r="CJ457"/>
  <c r="CF457"/>
  <c r="CE457"/>
  <c r="CG457" s="1"/>
  <c r="CR456"/>
  <c r="CJ456"/>
  <c r="CF456"/>
  <c r="CE456"/>
  <c r="CG456" s="1"/>
  <c r="CR455"/>
  <c r="CJ455"/>
  <c r="CF455"/>
  <c r="CE455"/>
  <c r="CG455" s="1"/>
  <c r="CR454"/>
  <c r="CJ454"/>
  <c r="CF454"/>
  <c r="CE454"/>
  <c r="CG454" s="1"/>
  <c r="CR453"/>
  <c r="CJ453"/>
  <c r="CF453"/>
  <c r="CE453"/>
  <c r="CG453" s="1"/>
  <c r="CR452"/>
  <c r="CJ452"/>
  <c r="CF452"/>
  <c r="CE452"/>
  <c r="CG452" s="1"/>
  <c r="CR451"/>
  <c r="CJ451"/>
  <c r="CF451"/>
  <c r="CE451"/>
  <c r="CG451" s="1"/>
  <c r="CR450"/>
  <c r="CJ450"/>
  <c r="CF450"/>
  <c r="CE450"/>
  <c r="CG450" s="1"/>
  <c r="CR449"/>
  <c r="CJ449"/>
  <c r="CF449"/>
  <c r="CE449"/>
  <c r="CG449" s="1"/>
  <c r="CR448"/>
  <c r="CJ448"/>
  <c r="CF448"/>
  <c r="CE448"/>
  <c r="CG448" s="1"/>
  <c r="CR447"/>
  <c r="CJ447"/>
  <c r="CF447"/>
  <c r="CE447"/>
  <c r="CG447" s="1"/>
  <c r="CR446"/>
  <c r="CJ446"/>
  <c r="CF446"/>
  <c r="CE446"/>
  <c r="CG446" s="1"/>
  <c r="CR445"/>
  <c r="CJ445"/>
  <c r="CF445"/>
  <c r="CE445"/>
  <c r="CG445" s="1"/>
  <c r="CR444"/>
  <c r="CJ444"/>
  <c r="CF444"/>
  <c r="CE444"/>
  <c r="CG444" s="1"/>
  <c r="CR443"/>
  <c r="CJ443"/>
  <c r="CF443"/>
  <c r="CE443"/>
  <c r="CG443" s="1"/>
  <c r="CR442"/>
  <c r="CJ442"/>
  <c r="CF442"/>
  <c r="CE442"/>
  <c r="CG442" s="1"/>
  <c r="CR441"/>
  <c r="CJ441"/>
  <c r="CF441"/>
  <c r="CE441"/>
  <c r="CG441" s="1"/>
  <c r="CR440"/>
  <c r="CJ440"/>
  <c r="CF440"/>
  <c r="CE440"/>
  <c r="CG440" s="1"/>
  <c r="CR439"/>
  <c r="CJ439"/>
  <c r="CF439"/>
  <c r="CE439"/>
  <c r="CG439" s="1"/>
  <c r="CR438"/>
  <c r="CJ438"/>
  <c r="CF438"/>
  <c r="CE438"/>
  <c r="CG438" s="1"/>
  <c r="CR437"/>
  <c r="CJ437"/>
  <c r="CF437"/>
  <c r="CE437"/>
  <c r="CG437" s="1"/>
  <c r="CR436"/>
  <c r="CJ436"/>
  <c r="CF436"/>
  <c r="CE436"/>
  <c r="CG436" s="1"/>
  <c r="CR435"/>
  <c r="CJ435"/>
  <c r="CF435"/>
  <c r="CE435"/>
  <c r="CG435" s="1"/>
  <c r="CR434"/>
  <c r="CF434"/>
  <c r="CE434"/>
  <c r="CG434" s="1"/>
  <c r="CR433"/>
  <c r="CF433"/>
  <c r="CE433"/>
  <c r="CG433" s="1"/>
  <c r="CR432"/>
  <c r="CJ432"/>
  <c r="CF432"/>
  <c r="CE432"/>
  <c r="CG432" s="1"/>
  <c r="CR431"/>
  <c r="CJ431"/>
  <c r="CF431"/>
  <c r="CE431"/>
  <c r="CG431" s="1"/>
  <c r="CR430"/>
  <c r="CJ430"/>
  <c r="CF430"/>
  <c r="CE430"/>
  <c r="CG430" s="1"/>
  <c r="CR429"/>
  <c r="CJ429"/>
  <c r="CF429"/>
  <c r="CE429"/>
  <c r="CG429" s="1"/>
  <c r="CR428"/>
  <c r="CJ428"/>
  <c r="CF428"/>
  <c r="CE428"/>
  <c r="CG428" s="1"/>
  <c r="CR427"/>
  <c r="CJ427"/>
  <c r="CF427"/>
  <c r="CE427"/>
  <c r="CG427" s="1"/>
  <c r="CR426"/>
  <c r="CJ426"/>
  <c r="CF426"/>
  <c r="CE426"/>
  <c r="CG426" s="1"/>
  <c r="CR425"/>
  <c r="CJ425"/>
  <c r="CF425"/>
  <c r="CE425"/>
  <c r="CG425" s="1"/>
  <c r="CR424"/>
  <c r="CJ424"/>
  <c r="CF424"/>
  <c r="CE424"/>
  <c r="CG424" s="1"/>
  <c r="CR423"/>
  <c r="CJ423"/>
  <c r="CF423"/>
  <c r="CE423"/>
  <c r="CG423" s="1"/>
  <c r="CR422"/>
  <c r="CJ422"/>
  <c r="CF422"/>
  <c r="CE422"/>
  <c r="CG422" s="1"/>
  <c r="CR421"/>
  <c r="CJ421"/>
  <c r="CF421"/>
  <c r="CE421"/>
  <c r="CG421" s="1"/>
  <c r="CR420"/>
  <c r="CJ420"/>
  <c r="CF420"/>
  <c r="CE420"/>
  <c r="CG420" s="1"/>
  <c r="CR419"/>
  <c r="CJ419"/>
  <c r="CF419"/>
  <c r="CE419"/>
  <c r="CG419" s="1"/>
  <c r="CR418"/>
  <c r="CJ418"/>
  <c r="CF418"/>
  <c r="CE418"/>
  <c r="CG418" s="1"/>
  <c r="CR417"/>
  <c r="CJ417"/>
  <c r="CF417"/>
  <c r="CE417"/>
  <c r="CG417" s="1"/>
  <c r="CR416"/>
  <c r="CJ416"/>
  <c r="CF416"/>
  <c r="CE416"/>
  <c r="CG416" s="1"/>
  <c r="CR415"/>
  <c r="CF415"/>
  <c r="CE415"/>
  <c r="CG415" s="1"/>
  <c r="CR414"/>
  <c r="CJ414"/>
  <c r="CF414"/>
  <c r="CE414"/>
  <c r="CG414" s="1"/>
  <c r="CR413"/>
  <c r="CF413"/>
  <c r="CE413"/>
  <c r="CG413" s="1"/>
  <c r="CR412"/>
  <c r="CJ412"/>
  <c r="CF412"/>
  <c r="CE412"/>
  <c r="CG412" s="1"/>
  <c r="CR411"/>
  <c r="CJ411"/>
  <c r="CF411"/>
  <c r="CE411"/>
  <c r="CG411" s="1"/>
  <c r="CR410"/>
  <c r="CF410"/>
  <c r="CE410"/>
  <c r="CG410" s="1"/>
  <c r="CR409"/>
  <c r="CF409"/>
  <c r="CE409"/>
  <c r="CG409" s="1"/>
  <c r="CR408"/>
  <c r="CJ408"/>
  <c r="CF408"/>
  <c r="CE408"/>
  <c r="CG408" s="1"/>
  <c r="CR407"/>
  <c r="CJ407"/>
  <c r="CF407"/>
  <c r="CE407"/>
  <c r="CG407" s="1"/>
  <c r="CR406"/>
  <c r="CJ406"/>
  <c r="CF406"/>
  <c r="CE406"/>
  <c r="CG406" s="1"/>
  <c r="CR405"/>
  <c r="CJ405"/>
  <c r="CF405"/>
  <c r="CE405"/>
  <c r="CG405" s="1"/>
  <c r="CR404"/>
  <c r="CJ404"/>
  <c r="CF404"/>
  <c r="CE404"/>
  <c r="CG404" s="1"/>
  <c r="CR403"/>
  <c r="CJ403"/>
  <c r="CF403"/>
  <c r="CE403"/>
  <c r="CG403" s="1"/>
  <c r="CR402"/>
  <c r="CJ402"/>
  <c r="CF402"/>
  <c r="CE402"/>
  <c r="CG402" s="1"/>
  <c r="CR401"/>
  <c r="CJ401"/>
  <c r="CF401"/>
  <c r="CE401"/>
  <c r="CG401" s="1"/>
  <c r="CR400"/>
  <c r="CJ400"/>
  <c r="CF400"/>
  <c r="CE400"/>
  <c r="CG400" s="1"/>
  <c r="CR399"/>
  <c r="CJ399"/>
  <c r="CF399"/>
  <c r="CE399"/>
  <c r="CG399" s="1"/>
  <c r="CR398"/>
  <c r="CJ398"/>
  <c r="CF398"/>
  <c r="CE398"/>
  <c r="CG398" s="1"/>
  <c r="CR397"/>
  <c r="CJ397"/>
  <c r="CF397"/>
  <c r="CE397"/>
  <c r="CG397" s="1"/>
  <c r="CR396"/>
  <c r="CJ396"/>
  <c r="CF396"/>
  <c r="CE396"/>
  <c r="CG396" s="1"/>
  <c r="CR395"/>
  <c r="CJ395"/>
  <c r="CF395"/>
  <c r="CE395"/>
  <c r="CG395" s="1"/>
  <c r="CR394"/>
  <c r="CF394"/>
  <c r="CE394"/>
  <c r="CG394" s="1"/>
  <c r="CR393"/>
  <c r="CJ393"/>
  <c r="CF393"/>
  <c r="CE393"/>
  <c r="CG393" s="1"/>
  <c r="CR392"/>
  <c r="CJ392"/>
  <c r="CF392"/>
  <c r="CE392"/>
  <c r="CG392" s="1"/>
  <c r="CR391"/>
  <c r="CJ391"/>
  <c r="CF391"/>
  <c r="CE391"/>
  <c r="CG391" s="1"/>
  <c r="CR390"/>
  <c r="CJ390"/>
  <c r="CF390"/>
  <c r="CE390"/>
  <c r="CG390" s="1"/>
  <c r="CR389"/>
  <c r="CJ389"/>
  <c r="CF389"/>
  <c r="CE389"/>
  <c r="CG389" s="1"/>
  <c r="CR388"/>
  <c r="CJ388"/>
  <c r="CF388"/>
  <c r="CE388"/>
  <c r="CG388" s="1"/>
  <c r="CR387"/>
  <c r="CJ387"/>
  <c r="CF387"/>
  <c r="CE387"/>
  <c r="CG387" s="1"/>
  <c r="CR386"/>
  <c r="CJ386"/>
  <c r="CF386"/>
  <c r="CE386"/>
  <c r="CG386" s="1"/>
  <c r="CR385"/>
  <c r="CJ385"/>
  <c r="CF385"/>
  <c r="CE385"/>
  <c r="CG385" s="1"/>
  <c r="CR384"/>
  <c r="CJ384"/>
  <c r="CF384"/>
  <c r="CE384"/>
  <c r="CG384" s="1"/>
  <c r="CR383"/>
  <c r="CJ383"/>
  <c r="CF383"/>
  <c r="CE383"/>
  <c r="CG383" s="1"/>
  <c r="CR382"/>
  <c r="CJ382"/>
  <c r="CF382"/>
  <c r="CE382"/>
  <c r="CG382" s="1"/>
  <c r="CR381"/>
  <c r="CJ381"/>
  <c r="CF381"/>
  <c r="CE381"/>
  <c r="CG381" s="1"/>
  <c r="CR380"/>
  <c r="CJ380"/>
  <c r="CF380"/>
  <c r="CE380"/>
  <c r="CG380" s="1"/>
  <c r="CR379"/>
  <c r="CJ379"/>
  <c r="CF379"/>
  <c r="CE379"/>
  <c r="CG379" s="1"/>
  <c r="CR378"/>
  <c r="CJ378"/>
  <c r="CF378"/>
  <c r="CE378"/>
  <c r="CG378" s="1"/>
  <c r="CR377"/>
  <c r="CJ377"/>
  <c r="CF377"/>
  <c r="CE377"/>
  <c r="CG377" s="1"/>
  <c r="CR376"/>
  <c r="CJ376"/>
  <c r="CF376"/>
  <c r="CE376"/>
  <c r="CG376" s="1"/>
  <c r="CR375"/>
  <c r="CJ375"/>
  <c r="CF375"/>
  <c r="CE375"/>
  <c r="CG375" s="1"/>
  <c r="CR374"/>
  <c r="CJ374"/>
  <c r="CF374"/>
  <c r="CE374"/>
  <c r="CG374" s="1"/>
  <c r="CR373"/>
  <c r="CJ373"/>
  <c r="CF373"/>
  <c r="CE373"/>
  <c r="CG373" s="1"/>
  <c r="CR372"/>
  <c r="CJ372"/>
  <c r="CF372"/>
  <c r="CE372"/>
  <c r="CG372" s="1"/>
  <c r="CR371"/>
  <c r="CJ371"/>
  <c r="CF371"/>
  <c r="CE371"/>
  <c r="CG371" s="1"/>
  <c r="CR370"/>
  <c r="CJ370"/>
  <c r="CF370"/>
  <c r="CE370"/>
  <c r="CG370" s="1"/>
  <c r="CR369"/>
  <c r="CJ369"/>
  <c r="CF369"/>
  <c r="CE369"/>
  <c r="CG369" s="1"/>
  <c r="CR368"/>
  <c r="CJ368"/>
  <c r="CF368"/>
  <c r="CE368"/>
  <c r="CG368" s="1"/>
  <c r="CR367"/>
  <c r="CJ367"/>
  <c r="CF367"/>
  <c r="CE367"/>
  <c r="CG367" s="1"/>
  <c r="CR366"/>
  <c r="CJ366"/>
  <c r="CF366"/>
  <c r="CE366"/>
  <c r="CG366" s="1"/>
  <c r="CR365"/>
  <c r="CJ365"/>
  <c r="CF365"/>
  <c r="CE365"/>
  <c r="CG365" s="1"/>
  <c r="CR364"/>
  <c r="CJ364"/>
  <c r="CF364"/>
  <c r="CE364"/>
  <c r="CG364" s="1"/>
  <c r="CR363"/>
  <c r="CJ363"/>
  <c r="CF363"/>
  <c r="CE363"/>
  <c r="CG363" s="1"/>
  <c r="CR362"/>
  <c r="CJ362"/>
  <c r="CF362"/>
  <c r="CE362"/>
  <c r="CG362" s="1"/>
  <c r="CR361"/>
  <c r="CJ361"/>
  <c r="CF361"/>
  <c r="CE361"/>
  <c r="CG361" s="1"/>
  <c r="CR360"/>
  <c r="CJ360"/>
  <c r="CF360"/>
  <c r="CE360"/>
  <c r="CG360" s="1"/>
  <c r="CR359"/>
  <c r="CJ359"/>
  <c r="CF359"/>
  <c r="CE359"/>
  <c r="CG359" s="1"/>
  <c r="CR358"/>
  <c r="CJ358"/>
  <c r="CF358"/>
  <c r="CE358"/>
  <c r="CG358" s="1"/>
  <c r="CR357"/>
  <c r="CJ357"/>
  <c r="CF357"/>
  <c r="CE357"/>
  <c r="CG357" s="1"/>
  <c r="CR356"/>
  <c r="CJ356"/>
  <c r="CF356"/>
  <c r="CE356"/>
  <c r="CG356" s="1"/>
  <c r="CR355"/>
  <c r="CJ355"/>
  <c r="CF355"/>
  <c r="CE355"/>
  <c r="CG355" s="1"/>
  <c r="CR354"/>
  <c r="CJ354"/>
  <c r="CF354"/>
  <c r="CE354"/>
  <c r="CG354" s="1"/>
  <c r="CR353"/>
  <c r="CJ353"/>
  <c r="CF353"/>
  <c r="CE353"/>
  <c r="CG353" s="1"/>
  <c r="CR352"/>
  <c r="CJ352"/>
  <c r="CF352"/>
  <c r="CE352"/>
  <c r="CG352" s="1"/>
  <c r="CR351"/>
  <c r="CJ351"/>
  <c r="CF351"/>
  <c r="CE351"/>
  <c r="CG351" s="1"/>
  <c r="CR350"/>
  <c r="CJ350"/>
  <c r="CF350"/>
  <c r="CE350"/>
  <c r="CG350" s="1"/>
  <c r="CR349"/>
  <c r="CJ349"/>
  <c r="CF349"/>
  <c r="CE349"/>
  <c r="CG349" s="1"/>
  <c r="CR348"/>
  <c r="CJ348"/>
  <c r="CF348"/>
  <c r="CE348"/>
  <c r="CG348" s="1"/>
  <c r="CR347"/>
  <c r="CJ347"/>
  <c r="CF347"/>
  <c r="CE347"/>
  <c r="CG347" s="1"/>
  <c r="CR346"/>
  <c r="CJ346"/>
  <c r="CF346"/>
  <c r="CE346"/>
  <c r="CG346" s="1"/>
  <c r="CR345"/>
  <c r="CJ345"/>
  <c r="CF345"/>
  <c r="CE345"/>
  <c r="CG345" s="1"/>
  <c r="CR344"/>
  <c r="CJ344"/>
  <c r="CF344"/>
  <c r="CE344"/>
  <c r="CG344" s="1"/>
  <c r="CR343"/>
  <c r="CJ343"/>
  <c r="CF343"/>
  <c r="CE343"/>
  <c r="CG343" s="1"/>
  <c r="CR342"/>
  <c r="CJ342"/>
  <c r="CF342"/>
  <c r="CE342"/>
  <c r="CG342" s="1"/>
  <c r="CR341"/>
  <c r="CJ341"/>
  <c r="CF341"/>
  <c r="CE341"/>
  <c r="CG341" s="1"/>
  <c r="CR340"/>
  <c r="CJ340"/>
  <c r="CF340"/>
  <c r="CE340"/>
  <c r="CG340" s="1"/>
  <c r="CR339"/>
  <c r="CJ339"/>
  <c r="CF339"/>
  <c r="CE339"/>
  <c r="CG339" s="1"/>
  <c r="CR338"/>
  <c r="CF338"/>
  <c r="CE338"/>
  <c r="CG338" s="1"/>
  <c r="CR337"/>
  <c r="CJ337"/>
  <c r="CF337"/>
  <c r="CE337"/>
  <c r="CG337" s="1"/>
  <c r="CR336"/>
  <c r="CJ336"/>
  <c r="CF336"/>
  <c r="CE336"/>
  <c r="CG336" s="1"/>
  <c r="CR335"/>
  <c r="CJ335"/>
  <c r="CF335"/>
  <c r="CE335"/>
  <c r="CG335" s="1"/>
  <c r="CR334"/>
  <c r="CJ334"/>
  <c r="CF334"/>
  <c r="CE334"/>
  <c r="CG334" s="1"/>
  <c r="CR333"/>
  <c r="CJ333"/>
  <c r="CF333"/>
  <c r="CE333"/>
  <c r="CG333" s="1"/>
  <c r="CR332"/>
  <c r="CJ332"/>
  <c r="CF332"/>
  <c r="CE332"/>
  <c r="CG332" s="1"/>
  <c r="CR331"/>
  <c r="CJ331"/>
  <c r="CF331"/>
  <c r="CE331"/>
  <c r="CG331" s="1"/>
  <c r="CR330"/>
  <c r="CJ330"/>
  <c r="CF330"/>
  <c r="CE330"/>
  <c r="CG330" s="1"/>
  <c r="CR329"/>
  <c r="CJ329"/>
  <c r="CF329"/>
  <c r="CE329"/>
  <c r="CG329" s="1"/>
  <c r="CR328"/>
  <c r="CJ328"/>
  <c r="CF328"/>
  <c r="CE328"/>
  <c r="CG328" s="1"/>
  <c r="CR327"/>
  <c r="CJ327"/>
  <c r="CF327"/>
  <c r="CE327"/>
  <c r="CG327" s="1"/>
  <c r="CR326"/>
  <c r="CJ326"/>
  <c r="CF326"/>
  <c r="CE326"/>
  <c r="CG326" s="1"/>
  <c r="CR325"/>
  <c r="CJ325"/>
  <c r="CF325"/>
  <c r="CE325"/>
  <c r="CG325" s="1"/>
  <c r="CR324"/>
  <c r="CJ324"/>
  <c r="CF324"/>
  <c r="CE324"/>
  <c r="CG324" s="1"/>
  <c r="CR323"/>
  <c r="CJ323"/>
  <c r="CF323"/>
  <c r="CE323"/>
  <c r="CG323" s="1"/>
  <c r="CR322"/>
  <c r="CJ322"/>
  <c r="CF322"/>
  <c r="CE322"/>
  <c r="CG322" s="1"/>
  <c r="CR321"/>
  <c r="CJ321"/>
  <c r="CF321"/>
  <c r="CE321"/>
  <c r="CG321" s="1"/>
  <c r="CR320"/>
  <c r="CJ320"/>
  <c r="CF320"/>
  <c r="CE320"/>
  <c r="CG320" s="1"/>
  <c r="CR319"/>
  <c r="CJ319"/>
  <c r="CF319"/>
  <c r="CE319"/>
  <c r="CG319" s="1"/>
  <c r="CR318"/>
  <c r="CJ318"/>
  <c r="CF318"/>
  <c r="CE318"/>
  <c r="CG318" s="1"/>
  <c r="CR317"/>
  <c r="CJ317"/>
  <c r="CF317"/>
  <c r="CE317"/>
  <c r="CG317" s="1"/>
  <c r="CR316"/>
  <c r="CJ316"/>
  <c r="CF316"/>
  <c r="CE316"/>
  <c r="CG316" s="1"/>
  <c r="CR315"/>
  <c r="CJ315"/>
  <c r="CF315"/>
  <c r="CE315"/>
  <c r="CG315" s="1"/>
  <c r="CR314"/>
  <c r="CJ314"/>
  <c r="CF314"/>
  <c r="CE314"/>
  <c r="CG314" s="1"/>
  <c r="CR313"/>
  <c r="CJ313"/>
  <c r="CF313"/>
  <c r="CE313"/>
  <c r="CG313" s="1"/>
  <c r="CR312"/>
  <c r="CJ312"/>
  <c r="CF312"/>
  <c r="CE312"/>
  <c r="CG312" s="1"/>
  <c r="CR311"/>
  <c r="CJ311"/>
  <c r="CF311"/>
  <c r="CE311"/>
  <c r="CG311" s="1"/>
  <c r="CR310"/>
  <c r="CJ310"/>
  <c r="CF310"/>
  <c r="CE310"/>
  <c r="CG310" s="1"/>
  <c r="CR309"/>
  <c r="CJ309"/>
  <c r="CF309"/>
  <c r="CE309"/>
  <c r="CG309" s="1"/>
  <c r="CR308"/>
  <c r="CJ308"/>
  <c r="CF308"/>
  <c r="CE308"/>
  <c r="CG308" s="1"/>
  <c r="CR307"/>
  <c r="CJ307"/>
  <c r="CF307"/>
  <c r="CE307"/>
  <c r="CG307" s="1"/>
  <c r="CR306"/>
  <c r="CJ306"/>
  <c r="CF306"/>
  <c r="CE306"/>
  <c r="CG306" s="1"/>
  <c r="CR305"/>
  <c r="CJ305"/>
  <c r="CF305"/>
  <c r="CE305"/>
  <c r="CG305" s="1"/>
  <c r="CR304"/>
  <c r="CJ304"/>
  <c r="CF304"/>
  <c r="CE304"/>
  <c r="CG304" s="1"/>
  <c r="CR303"/>
  <c r="CJ303"/>
  <c r="CF303"/>
  <c r="CE303"/>
  <c r="CG303" s="1"/>
  <c r="CR302"/>
  <c r="CJ302"/>
  <c r="CF302"/>
  <c r="CE302"/>
  <c r="CG302" s="1"/>
  <c r="CR301"/>
  <c r="CJ301"/>
  <c r="CF301"/>
  <c r="CE301"/>
  <c r="CG301" s="1"/>
  <c r="CR300"/>
  <c r="CJ300"/>
  <c r="CF300"/>
  <c r="CE300"/>
  <c r="CG300" s="1"/>
  <c r="CR299"/>
  <c r="CJ299"/>
  <c r="CF299"/>
  <c r="CE299"/>
  <c r="CG299" s="1"/>
  <c r="CR298"/>
  <c r="CJ298"/>
  <c r="CF298"/>
  <c r="CE298"/>
  <c r="CG298" s="1"/>
  <c r="CR297"/>
  <c r="CJ297"/>
  <c r="CF297"/>
  <c r="CE297"/>
  <c r="CG297" s="1"/>
  <c r="CR296"/>
  <c r="CJ296"/>
  <c r="CF296"/>
  <c r="CE296"/>
  <c r="CG296" s="1"/>
  <c r="CR295"/>
  <c r="CJ295"/>
  <c r="CF295"/>
  <c r="CE295"/>
  <c r="CG295" s="1"/>
  <c r="CR294"/>
  <c r="CJ294"/>
  <c r="CF294"/>
  <c r="CE294"/>
  <c r="CG294" s="1"/>
  <c r="CR293"/>
  <c r="CJ293"/>
  <c r="CF293"/>
  <c r="CE293"/>
  <c r="CG293" s="1"/>
  <c r="CR292"/>
  <c r="CJ292"/>
  <c r="CF292"/>
  <c r="CE292"/>
  <c r="CG292" s="1"/>
  <c r="CR291"/>
  <c r="CJ291"/>
  <c r="CF291"/>
  <c r="CE291"/>
  <c r="CG291" s="1"/>
  <c r="CR290"/>
  <c r="CJ290"/>
  <c r="CF290"/>
  <c r="CE290"/>
  <c r="CG290" s="1"/>
  <c r="CR289"/>
  <c r="CJ289"/>
  <c r="CF289"/>
  <c r="CE289"/>
  <c r="CG289" s="1"/>
  <c r="CR288"/>
  <c r="CJ288"/>
  <c r="CF288"/>
  <c r="CE288"/>
  <c r="CG288" s="1"/>
  <c r="CR287"/>
  <c r="CJ287"/>
  <c r="CF287"/>
  <c r="CE287"/>
  <c r="CG287" s="1"/>
  <c r="CR286"/>
  <c r="CJ286"/>
  <c r="CF286"/>
  <c r="CE286"/>
  <c r="CG286" s="1"/>
  <c r="CR285"/>
  <c r="CJ285"/>
  <c r="CF285"/>
  <c r="CE285"/>
  <c r="CG285" s="1"/>
  <c r="CR284"/>
  <c r="CJ284"/>
  <c r="CF284"/>
  <c r="CE284"/>
  <c r="CG284" s="1"/>
  <c r="CR283"/>
  <c r="CJ283"/>
  <c r="CF283"/>
  <c r="CE283"/>
  <c r="CG283" s="1"/>
  <c r="CR282"/>
  <c r="CJ282"/>
  <c r="CF282"/>
  <c r="CE282"/>
  <c r="CG282" s="1"/>
  <c r="CR281"/>
  <c r="CJ281"/>
  <c r="CF281"/>
  <c r="CE281"/>
  <c r="CG281" s="1"/>
  <c r="CR280"/>
  <c r="CJ280"/>
  <c r="CF280"/>
  <c r="CE280"/>
  <c r="CG280" s="1"/>
  <c r="CR279"/>
  <c r="CJ279"/>
  <c r="CF279"/>
  <c r="CE279"/>
  <c r="CG279" s="1"/>
  <c r="CR278"/>
  <c r="CJ278"/>
  <c r="CF278"/>
  <c r="CE278"/>
  <c r="CG278" s="1"/>
  <c r="CR277"/>
  <c r="CJ277"/>
  <c r="CF277"/>
  <c r="CE277"/>
  <c r="CG277" s="1"/>
  <c r="CR276"/>
  <c r="CF276"/>
  <c r="CE276"/>
  <c r="CG276" s="1"/>
  <c r="CR275"/>
  <c r="CF275"/>
  <c r="CE275"/>
  <c r="CG275" s="1"/>
  <c r="CR274"/>
  <c r="CJ274"/>
  <c r="CF274"/>
  <c r="CE274"/>
  <c r="CG274" s="1"/>
  <c r="CR273"/>
  <c r="CJ273"/>
  <c r="CF273"/>
  <c r="CE273"/>
  <c r="CG273" s="1"/>
  <c r="CR272"/>
  <c r="CJ272"/>
  <c r="CF272"/>
  <c r="CE272"/>
  <c r="CG272" s="1"/>
  <c r="CR271"/>
  <c r="CJ271"/>
  <c r="CF271"/>
  <c r="CE271"/>
  <c r="CG271" s="1"/>
  <c r="CR270"/>
  <c r="CJ270"/>
  <c r="CF270"/>
  <c r="CE270"/>
  <c r="CG270" s="1"/>
  <c r="CR269"/>
  <c r="CJ269"/>
  <c r="CF269"/>
  <c r="CE269"/>
  <c r="CG269" s="1"/>
  <c r="CR268"/>
  <c r="CJ268"/>
  <c r="CF268"/>
  <c r="CE268"/>
  <c r="CG268" s="1"/>
  <c r="CR267"/>
  <c r="CJ267"/>
  <c r="CF267"/>
  <c r="CE267"/>
  <c r="CG267" s="1"/>
  <c r="CR266"/>
  <c r="CJ266"/>
  <c r="CF266"/>
  <c r="CE266"/>
  <c r="CG266" s="1"/>
  <c r="CR265"/>
  <c r="CJ265"/>
  <c r="CF265"/>
  <c r="CE265"/>
  <c r="CG265" s="1"/>
  <c r="CR264"/>
  <c r="CF264"/>
  <c r="CE264"/>
  <c r="CG264" s="1"/>
  <c r="CR263"/>
  <c r="CF263"/>
  <c r="CE263"/>
  <c r="CG263" s="1"/>
  <c r="CR262"/>
  <c r="CJ262"/>
  <c r="CF262"/>
  <c r="CE262"/>
  <c r="CG262" s="1"/>
  <c r="CR261"/>
  <c r="CJ261"/>
  <c r="CF261"/>
  <c r="CE261"/>
  <c r="CG261" s="1"/>
  <c r="CR260"/>
  <c r="CJ260"/>
  <c r="CF260"/>
  <c r="CE260"/>
  <c r="CG260" s="1"/>
  <c r="CR259"/>
  <c r="CJ259"/>
  <c r="CF259"/>
  <c r="CE259"/>
  <c r="CG259" s="1"/>
  <c r="CR258"/>
  <c r="CJ258"/>
  <c r="CF258"/>
  <c r="CE258"/>
  <c r="CG258" s="1"/>
  <c r="CR257"/>
  <c r="CJ257"/>
  <c r="CF257"/>
  <c r="CE257"/>
  <c r="CG257" s="1"/>
  <c r="CR256"/>
  <c r="CJ256"/>
  <c r="CF256"/>
  <c r="CE256"/>
  <c r="CG256" s="1"/>
  <c r="CR255"/>
  <c r="CJ255"/>
  <c r="CF255"/>
  <c r="CE255"/>
  <c r="CG255" s="1"/>
  <c r="CR254"/>
  <c r="CJ254"/>
  <c r="CF254"/>
  <c r="CE254"/>
  <c r="CG254" s="1"/>
  <c r="CR253"/>
  <c r="CJ253"/>
  <c r="CF253"/>
  <c r="CE253"/>
  <c r="CG253" s="1"/>
  <c r="CR252"/>
  <c r="CJ252"/>
  <c r="CF252"/>
  <c r="CE252"/>
  <c r="CG252" s="1"/>
  <c r="CR251"/>
  <c r="CJ251"/>
  <c r="CF251"/>
  <c r="CE251"/>
  <c r="CG251" s="1"/>
  <c r="CR250"/>
  <c r="CJ250"/>
  <c r="CF250"/>
  <c r="CE250"/>
  <c r="CG250" s="1"/>
  <c r="CR249"/>
  <c r="CJ249"/>
  <c r="CF249"/>
  <c r="CE249"/>
  <c r="CG249" s="1"/>
  <c r="CR248"/>
  <c r="CJ248"/>
  <c r="CF248"/>
  <c r="CE248"/>
  <c r="CG248" s="1"/>
  <c r="CR247"/>
  <c r="CJ247"/>
  <c r="CF247"/>
  <c r="CE247"/>
  <c r="CG247" s="1"/>
  <c r="CR246"/>
  <c r="CJ246"/>
  <c r="CF246"/>
  <c r="CE246"/>
  <c r="CG246" s="1"/>
  <c r="CR245"/>
  <c r="CJ245"/>
  <c r="CF245"/>
  <c r="CE245"/>
  <c r="CG245" s="1"/>
  <c r="CR244"/>
  <c r="CJ244"/>
  <c r="CF244"/>
  <c r="CE244"/>
  <c r="CG244" s="1"/>
  <c r="CR243"/>
  <c r="CJ243"/>
  <c r="CF243"/>
  <c r="CE243"/>
  <c r="CG243" s="1"/>
  <c r="CR242"/>
  <c r="CJ242"/>
  <c r="CF242"/>
  <c r="CE242"/>
  <c r="CG242" s="1"/>
  <c r="CR241"/>
  <c r="CJ241"/>
  <c r="CF241"/>
  <c r="CE241"/>
  <c r="CG241" s="1"/>
  <c r="CR240"/>
  <c r="CJ240"/>
  <c r="CF240"/>
  <c r="CE240"/>
  <c r="CG240" s="1"/>
  <c r="CR239"/>
  <c r="CJ239"/>
  <c r="CF239"/>
  <c r="CE239"/>
  <c r="CG239" s="1"/>
  <c r="CR238"/>
  <c r="CJ238"/>
  <c r="CF238"/>
  <c r="CE238"/>
  <c r="CG238" s="1"/>
  <c r="CR237"/>
  <c r="CJ237"/>
  <c r="CF237"/>
  <c r="CE237"/>
  <c r="CG237" s="1"/>
  <c r="CR236"/>
  <c r="CJ236"/>
  <c r="CF236"/>
  <c r="CE236"/>
  <c r="CG236" s="1"/>
  <c r="CR235"/>
  <c r="CJ235"/>
  <c r="CF235"/>
  <c r="CE235"/>
  <c r="CG235" s="1"/>
  <c r="CR234"/>
  <c r="CJ234"/>
  <c r="CF234"/>
  <c r="CE234"/>
  <c r="CG234" s="1"/>
  <c r="CR233"/>
  <c r="CJ233"/>
  <c r="CF233"/>
  <c r="CE233"/>
  <c r="CG233" s="1"/>
  <c r="CR232"/>
  <c r="CJ232"/>
  <c r="CF232"/>
  <c r="CE232"/>
  <c r="CG232" s="1"/>
  <c r="CR231"/>
  <c r="CJ231"/>
  <c r="CF231"/>
  <c r="CE231"/>
  <c r="CG231" s="1"/>
  <c r="CR230"/>
  <c r="CJ230"/>
  <c r="CF230"/>
  <c r="CE230"/>
  <c r="CG230" s="1"/>
  <c r="CR229"/>
  <c r="CJ229"/>
  <c r="CF229"/>
  <c r="CE229"/>
  <c r="CG229" s="1"/>
  <c r="CR228"/>
  <c r="CJ228"/>
  <c r="CF228"/>
  <c r="CE228"/>
  <c r="CG228" s="1"/>
  <c r="CR227"/>
  <c r="CJ227"/>
  <c r="CF227"/>
  <c r="CE227"/>
  <c r="CG227" s="1"/>
  <c r="CR226"/>
  <c r="CJ226"/>
  <c r="CF226"/>
  <c r="CE226"/>
  <c r="CG226" s="1"/>
  <c r="CR225"/>
  <c r="CJ225"/>
  <c r="CF225"/>
  <c r="CE225"/>
  <c r="CG225" s="1"/>
  <c r="CR224"/>
  <c r="CJ224"/>
  <c r="CF224"/>
  <c r="CE224"/>
  <c r="CG224" s="1"/>
  <c r="CR223"/>
  <c r="CJ223"/>
  <c r="CF223"/>
  <c r="CE223"/>
  <c r="CG223" s="1"/>
  <c r="CR222"/>
  <c r="CJ222"/>
  <c r="CF222"/>
  <c r="CE222"/>
  <c r="CG222" s="1"/>
  <c r="CR221"/>
  <c r="CJ221"/>
  <c r="CF221"/>
  <c r="CE221"/>
  <c r="CG221" s="1"/>
  <c r="CR220"/>
  <c r="CJ220"/>
  <c r="CF220"/>
  <c r="CE220"/>
  <c r="CG220" s="1"/>
  <c r="CR219"/>
  <c r="CJ219"/>
  <c r="CF219"/>
  <c r="CE219"/>
  <c r="CG219" s="1"/>
  <c r="CR218"/>
  <c r="CJ218"/>
  <c r="CF218"/>
  <c r="CE218"/>
  <c r="CG218" s="1"/>
  <c r="CR217"/>
  <c r="CJ217"/>
  <c r="CF217"/>
  <c r="CE217"/>
  <c r="CG217" s="1"/>
  <c r="CR216"/>
  <c r="CJ216"/>
  <c r="CF216"/>
  <c r="CE216"/>
  <c r="CG216" s="1"/>
  <c r="CR215"/>
  <c r="CJ215"/>
  <c r="CF215"/>
  <c r="CE215"/>
  <c r="CG215" s="1"/>
  <c r="CR214"/>
  <c r="CJ214"/>
  <c r="CF214"/>
  <c r="CE214"/>
  <c r="CG214" s="1"/>
  <c r="CR213"/>
  <c r="CJ213"/>
  <c r="CF213"/>
  <c r="CE213"/>
  <c r="CG213" s="1"/>
  <c r="CR212"/>
  <c r="CJ212"/>
  <c r="CF212"/>
  <c r="CE212"/>
  <c r="CG212" s="1"/>
  <c r="CR211"/>
  <c r="CJ211"/>
  <c r="CF211"/>
  <c r="CE211"/>
  <c r="CG211" s="1"/>
  <c r="CR210"/>
  <c r="CJ210"/>
  <c r="CF210"/>
  <c r="CE210"/>
  <c r="CG210" s="1"/>
  <c r="CR209"/>
  <c r="CJ209"/>
  <c r="CF209"/>
  <c r="CE209"/>
  <c r="CG209" s="1"/>
  <c r="CR208"/>
  <c r="CJ208"/>
  <c r="CF208"/>
  <c r="CE208"/>
  <c r="CG208" s="1"/>
  <c r="CR207"/>
  <c r="CJ207"/>
  <c r="CF207"/>
  <c r="CE207"/>
  <c r="CG207" s="1"/>
  <c r="CR206"/>
  <c r="CJ206"/>
  <c r="CF206"/>
  <c r="CE206"/>
  <c r="CG206" s="1"/>
  <c r="CR205"/>
  <c r="CJ205"/>
  <c r="CF205"/>
  <c r="CE205"/>
  <c r="CG205" s="1"/>
  <c r="CR204"/>
  <c r="CJ204"/>
  <c r="CF204"/>
  <c r="CE204"/>
  <c r="CG204" s="1"/>
  <c r="CR203"/>
  <c r="CJ203"/>
  <c r="CF203"/>
  <c r="CE203"/>
  <c r="CG203" s="1"/>
  <c r="CR202"/>
  <c r="CJ202"/>
  <c r="CF202"/>
  <c r="CE202"/>
  <c r="CG202" s="1"/>
  <c r="CR201"/>
  <c r="CJ201"/>
  <c r="CF201"/>
  <c r="CE201"/>
  <c r="CG201" s="1"/>
  <c r="CR200"/>
  <c r="CJ200"/>
  <c r="CF200"/>
  <c r="CE200"/>
  <c r="CG200" s="1"/>
  <c r="CR199"/>
  <c r="CJ199"/>
  <c r="CF199"/>
  <c r="CE199"/>
  <c r="CG199" s="1"/>
  <c r="CR198"/>
  <c r="CJ198"/>
  <c r="CF198"/>
  <c r="CE198"/>
  <c r="CG198" s="1"/>
  <c r="CR197"/>
  <c r="CJ197"/>
  <c r="CF197"/>
  <c r="CE197"/>
  <c r="CG197" s="1"/>
  <c r="CR196"/>
  <c r="CJ196"/>
  <c r="CF196"/>
  <c r="CE196"/>
  <c r="CG196" s="1"/>
  <c r="CR195"/>
  <c r="CJ195"/>
  <c r="CF195"/>
  <c r="CE195"/>
  <c r="CG195" s="1"/>
  <c r="CR194"/>
  <c r="CJ194"/>
  <c r="CF194"/>
  <c r="CE194"/>
  <c r="CG194" s="1"/>
  <c r="CR193"/>
  <c r="CJ193"/>
  <c r="CF193"/>
  <c r="CE193"/>
  <c r="CG193" s="1"/>
  <c r="CR192"/>
  <c r="CJ192"/>
  <c r="CF192"/>
  <c r="CE192"/>
  <c r="CG192" s="1"/>
  <c r="CR191"/>
  <c r="CJ191"/>
  <c r="CF191"/>
  <c r="CE191"/>
  <c r="CG191" s="1"/>
  <c r="CR190"/>
  <c r="CJ190"/>
  <c r="CF190"/>
  <c r="CE190"/>
  <c r="CG190" s="1"/>
  <c r="CR189"/>
  <c r="CJ189"/>
  <c r="CF189"/>
  <c r="CE189"/>
  <c r="CG189" s="1"/>
  <c r="CR188"/>
  <c r="CJ188"/>
  <c r="CF188"/>
  <c r="CE188"/>
  <c r="CG188" s="1"/>
  <c r="CR187"/>
  <c r="CJ187"/>
  <c r="CF187"/>
  <c r="CE187"/>
  <c r="CG187" s="1"/>
  <c r="CR186"/>
  <c r="CJ186"/>
  <c r="CF186"/>
  <c r="CE186"/>
  <c r="CG186" s="1"/>
  <c r="CR185"/>
  <c r="CJ185"/>
  <c r="CF185"/>
  <c r="CE185"/>
  <c r="CG185" s="1"/>
  <c r="CR184"/>
  <c r="CJ184"/>
  <c r="CF184"/>
  <c r="CE184"/>
  <c r="CG184" s="1"/>
  <c r="CR183"/>
  <c r="CJ183"/>
  <c r="CF183"/>
  <c r="CE183"/>
  <c r="CG183" s="1"/>
  <c r="CR182"/>
  <c r="CJ182"/>
  <c r="CF182"/>
  <c r="CE182"/>
  <c r="CG182" s="1"/>
  <c r="CR181"/>
  <c r="CJ181"/>
  <c r="CF181"/>
  <c r="CE181"/>
  <c r="CG181" s="1"/>
  <c r="CR180"/>
  <c r="CJ180"/>
  <c r="CF180"/>
  <c r="CE180"/>
  <c r="CG180" s="1"/>
  <c r="CR179"/>
  <c r="CJ179"/>
  <c r="CF179"/>
  <c r="CE179"/>
  <c r="CG179" s="1"/>
  <c r="CR178"/>
  <c r="CJ178"/>
  <c r="CF178"/>
  <c r="CE178"/>
  <c r="CG178" s="1"/>
  <c r="CR177"/>
  <c r="CJ177"/>
  <c r="CF177"/>
  <c r="CE177"/>
  <c r="CG177" s="1"/>
  <c r="CR176"/>
  <c r="CJ176"/>
  <c r="CF176"/>
  <c r="CE176"/>
  <c r="CG176" s="1"/>
  <c r="CR175"/>
  <c r="CJ175"/>
  <c r="CF175"/>
  <c r="CE175"/>
  <c r="CG175" s="1"/>
  <c r="CR174"/>
  <c r="CJ174"/>
  <c r="CF174"/>
  <c r="CE174"/>
  <c r="CG174" s="1"/>
  <c r="CR173"/>
  <c r="CJ173"/>
  <c r="CF173"/>
  <c r="CE173"/>
  <c r="CG173" s="1"/>
  <c r="CR172"/>
  <c r="CJ172"/>
  <c r="CF172"/>
  <c r="CE172"/>
  <c r="CG172" s="1"/>
  <c r="CR171"/>
  <c r="CJ171"/>
  <c r="CF171"/>
  <c r="CE171"/>
  <c r="CG171" s="1"/>
  <c r="CR170"/>
  <c r="CJ170"/>
  <c r="CF170"/>
  <c r="CE170"/>
  <c r="CG170" s="1"/>
  <c r="CR169"/>
  <c r="CJ169"/>
  <c r="CF169"/>
  <c r="CE169"/>
  <c r="CG169" s="1"/>
  <c r="CR168"/>
  <c r="CJ168"/>
  <c r="CF168"/>
  <c r="CE168"/>
  <c r="CG168" s="1"/>
  <c r="CR167"/>
  <c r="CJ167"/>
  <c r="CF167"/>
  <c r="CE167"/>
  <c r="CG167" s="1"/>
  <c r="CR166"/>
  <c r="CF166"/>
  <c r="CE166"/>
  <c r="CG166" s="1"/>
  <c r="CR165"/>
  <c r="CJ165"/>
  <c r="CF165"/>
  <c r="CE165"/>
  <c r="CG165" s="1"/>
  <c r="CR164"/>
  <c r="CJ164"/>
  <c r="CF164"/>
  <c r="CE164"/>
  <c r="CG164" s="1"/>
  <c r="CR163"/>
  <c r="CJ163"/>
  <c r="CF163"/>
  <c r="CE163"/>
  <c r="CG163" s="1"/>
  <c r="CR162"/>
  <c r="CJ162"/>
  <c r="CF162"/>
  <c r="CE162"/>
  <c r="CG162" s="1"/>
  <c r="CR161"/>
  <c r="CJ161"/>
  <c r="CF161"/>
  <c r="CE161"/>
  <c r="CG161" s="1"/>
  <c r="CR160"/>
  <c r="CJ160"/>
  <c r="CF160"/>
  <c r="CE160"/>
  <c r="CG160" s="1"/>
  <c r="CR159"/>
  <c r="CF159"/>
  <c r="CE159"/>
  <c r="CG159" s="1"/>
  <c r="CR158"/>
  <c r="CF158"/>
  <c r="CE158"/>
  <c r="CG158" s="1"/>
  <c r="CR157"/>
  <c r="CJ157"/>
  <c r="CF157"/>
  <c r="CE157"/>
  <c r="CG157" s="1"/>
  <c r="CR156"/>
  <c r="CJ156"/>
  <c r="CF156"/>
  <c r="CE156"/>
  <c r="CG156" s="1"/>
  <c r="CR155"/>
  <c r="CJ155"/>
  <c r="CF155"/>
  <c r="CE155"/>
  <c r="CG155" s="1"/>
  <c r="CR154"/>
  <c r="CJ154"/>
  <c r="CF154"/>
  <c r="CE154"/>
  <c r="CG154" s="1"/>
  <c r="CR153"/>
  <c r="CJ153"/>
  <c r="CF153"/>
  <c r="CE153"/>
  <c r="CG153" s="1"/>
  <c r="CR152"/>
  <c r="CJ152"/>
  <c r="CF152"/>
  <c r="CE152"/>
  <c r="CG152" s="1"/>
  <c r="CR151"/>
  <c r="CJ151"/>
  <c r="CF151"/>
  <c r="CE151"/>
  <c r="CG151" s="1"/>
  <c r="CR150"/>
  <c r="CJ150"/>
  <c r="CF150"/>
  <c r="CE150"/>
  <c r="CG150" s="1"/>
  <c r="CR149"/>
  <c r="CJ149"/>
  <c r="CF149"/>
  <c r="CE149"/>
  <c r="CG149" s="1"/>
  <c r="CR148"/>
  <c r="CJ148"/>
  <c r="CF148"/>
  <c r="CE148"/>
  <c r="CG148" s="1"/>
  <c r="CR147"/>
  <c r="CJ147"/>
  <c r="CF147"/>
  <c r="CE147"/>
  <c r="CG147" s="1"/>
  <c r="CR146"/>
  <c r="CJ146"/>
  <c r="CF146"/>
  <c r="CE146"/>
  <c r="CG146" s="1"/>
  <c r="CR145"/>
  <c r="CJ145"/>
  <c r="CF145"/>
  <c r="CE145"/>
  <c r="CG145" s="1"/>
  <c r="CR144"/>
  <c r="CJ144"/>
  <c r="CF144"/>
  <c r="CE144"/>
  <c r="CG144" s="1"/>
  <c r="CR143"/>
  <c r="CJ143"/>
  <c r="CF143"/>
  <c r="CE143"/>
  <c r="CG143" s="1"/>
  <c r="CR142"/>
  <c r="CJ142"/>
  <c r="CF142"/>
  <c r="CE142"/>
  <c r="CG142" s="1"/>
  <c r="CR141"/>
  <c r="CJ141"/>
  <c r="CF141"/>
  <c r="CE141"/>
  <c r="CG141" s="1"/>
  <c r="CR140"/>
  <c r="CJ140"/>
  <c r="CF140"/>
  <c r="CE140"/>
  <c r="CG140" s="1"/>
  <c r="CR139"/>
  <c r="CJ139"/>
  <c r="CF139"/>
  <c r="CE139"/>
  <c r="CG139" s="1"/>
  <c r="CR138"/>
  <c r="CJ138"/>
  <c r="CF138"/>
  <c r="CE138"/>
  <c r="CG138" s="1"/>
  <c r="CR137"/>
  <c r="CJ137"/>
  <c r="CF137"/>
  <c r="CE137"/>
  <c r="CG137" s="1"/>
  <c r="CR136"/>
  <c r="CJ136"/>
  <c r="CF136"/>
  <c r="CE136"/>
  <c r="CG136" s="1"/>
  <c r="CR135"/>
  <c r="CJ135"/>
  <c r="CF135"/>
  <c r="CE135"/>
  <c r="CG135" s="1"/>
  <c r="CR134"/>
  <c r="CJ134"/>
  <c r="CF134"/>
  <c r="CE134"/>
  <c r="CG134" s="1"/>
  <c r="CR133"/>
  <c r="CJ133"/>
  <c r="CF133"/>
  <c r="CE133"/>
  <c r="CG133" s="1"/>
  <c r="CR132"/>
  <c r="CJ132"/>
  <c r="CF132"/>
  <c r="CE132"/>
  <c r="CG132" s="1"/>
  <c r="CR131"/>
  <c r="CJ131"/>
  <c r="CF131"/>
  <c r="CE131"/>
  <c r="CG131" s="1"/>
  <c r="CR130"/>
  <c r="CJ130"/>
  <c r="CF130"/>
  <c r="CE130"/>
  <c r="CG130" s="1"/>
  <c r="CR129"/>
  <c r="CJ129"/>
  <c r="CF129"/>
  <c r="CE129"/>
  <c r="CG129" s="1"/>
  <c r="CR128"/>
  <c r="CJ128"/>
  <c r="CF128"/>
  <c r="CE128"/>
  <c r="CG128" s="1"/>
  <c r="CR127"/>
  <c r="CJ127"/>
  <c r="CF127"/>
  <c r="CE127"/>
  <c r="CG127" s="1"/>
  <c r="CR126"/>
  <c r="CJ126"/>
  <c r="CF126"/>
  <c r="CE126"/>
  <c r="CG126" s="1"/>
  <c r="CR125"/>
  <c r="CJ125"/>
  <c r="CF125"/>
  <c r="CE125"/>
  <c r="CG125" s="1"/>
  <c r="CR124"/>
  <c r="CJ124"/>
  <c r="CF124"/>
  <c r="CE124"/>
  <c r="CG124" s="1"/>
  <c r="CR123"/>
  <c r="CJ123"/>
  <c r="CF123"/>
  <c r="CE123"/>
  <c r="CG123" s="1"/>
  <c r="CR122"/>
  <c r="CJ122"/>
  <c r="CF122"/>
  <c r="CE122"/>
  <c r="CG122" s="1"/>
  <c r="CR121"/>
  <c r="CJ121"/>
  <c r="CF121"/>
  <c r="CE121"/>
  <c r="CG121" s="1"/>
  <c r="CR120"/>
  <c r="CJ120"/>
  <c r="CF120"/>
  <c r="CE120"/>
  <c r="CG120" s="1"/>
  <c r="CR119"/>
  <c r="CJ119"/>
  <c r="CF119"/>
  <c r="CE119"/>
  <c r="CG119" s="1"/>
  <c r="CR118"/>
  <c r="CJ118"/>
  <c r="CF118"/>
  <c r="CE118"/>
  <c r="CG118" s="1"/>
  <c r="CR117"/>
  <c r="CJ117"/>
  <c r="CF117"/>
  <c r="CE117"/>
  <c r="CG117" s="1"/>
  <c r="CR116"/>
  <c r="CJ116"/>
  <c r="CF116"/>
  <c r="CE116"/>
  <c r="CG116" s="1"/>
  <c r="CR115"/>
  <c r="CJ115"/>
  <c r="CF115"/>
  <c r="CE115"/>
  <c r="CG115" s="1"/>
  <c r="CR114"/>
  <c r="CJ114"/>
  <c r="CF114"/>
  <c r="CE114"/>
  <c r="CG114" s="1"/>
  <c r="CR113"/>
  <c r="CJ113"/>
  <c r="CF113"/>
  <c r="CE113"/>
  <c r="CG113" s="1"/>
  <c r="CR112"/>
  <c r="CJ112"/>
  <c r="CF112"/>
  <c r="CE112"/>
  <c r="CG112" s="1"/>
  <c r="CR111"/>
  <c r="CJ111"/>
  <c r="CF111"/>
  <c r="CE111"/>
  <c r="CG111" s="1"/>
  <c r="CR110"/>
  <c r="CJ110"/>
  <c r="CF110"/>
  <c r="CE110"/>
  <c r="CG110" s="1"/>
  <c r="CR109"/>
  <c r="CJ109"/>
  <c r="CF109"/>
  <c r="CE109"/>
  <c r="CG109" s="1"/>
  <c r="CR108"/>
  <c r="CJ108"/>
  <c r="CF108"/>
  <c r="CE108"/>
  <c r="CG108" s="1"/>
  <c r="CR107"/>
  <c r="CJ107"/>
  <c r="CF107"/>
  <c r="CE107"/>
  <c r="CG107" s="1"/>
  <c r="CR106"/>
  <c r="CJ106"/>
  <c r="CF106"/>
  <c r="CE106"/>
  <c r="CG106" s="1"/>
  <c r="CR105"/>
  <c r="CJ105"/>
  <c r="CF105"/>
  <c r="CE105"/>
  <c r="CG105" s="1"/>
  <c r="CR104"/>
  <c r="CJ104"/>
  <c r="CF104"/>
  <c r="CE104"/>
  <c r="CG104" s="1"/>
  <c r="CR103"/>
  <c r="CJ103"/>
  <c r="CF103"/>
  <c r="CE103"/>
  <c r="CG103" s="1"/>
  <c r="CR102"/>
  <c r="CJ102"/>
  <c r="CF102"/>
  <c r="CE102"/>
  <c r="CG102" s="1"/>
  <c r="CR101"/>
  <c r="CJ101"/>
  <c r="CF101"/>
  <c r="CE101"/>
  <c r="CG101" s="1"/>
  <c r="CR100"/>
  <c r="CJ100"/>
  <c r="CF100"/>
  <c r="CE100"/>
  <c r="CG100" s="1"/>
  <c r="CR99"/>
  <c r="CJ99"/>
  <c r="CF99"/>
  <c r="CE99"/>
  <c r="CG99" s="1"/>
  <c r="CR98"/>
  <c r="CJ98"/>
  <c r="CF98"/>
  <c r="CE98"/>
  <c r="CG98" s="1"/>
  <c r="CR97"/>
  <c r="CJ97"/>
  <c r="CF97"/>
  <c r="CE97"/>
  <c r="CG97" s="1"/>
  <c r="CR96"/>
  <c r="CJ96"/>
  <c r="CF96"/>
  <c r="CE96"/>
  <c r="CG96" s="1"/>
  <c r="CR95"/>
  <c r="CJ95"/>
  <c r="CF95"/>
  <c r="CE95"/>
  <c r="CG95" s="1"/>
  <c r="CR94"/>
  <c r="CJ94"/>
  <c r="CF94"/>
  <c r="CE94"/>
  <c r="CG94" s="1"/>
  <c r="CR93"/>
  <c r="CJ93"/>
  <c r="CF93"/>
  <c r="CE93"/>
  <c r="CG93" s="1"/>
  <c r="CR92"/>
  <c r="CJ92"/>
  <c r="CF92"/>
  <c r="CE92"/>
  <c r="CG92" s="1"/>
  <c r="CR91"/>
  <c r="CJ91"/>
  <c r="CF91"/>
  <c r="CE91"/>
  <c r="CG91" s="1"/>
  <c r="CR90"/>
  <c r="CJ90"/>
  <c r="CF90"/>
  <c r="CE90"/>
  <c r="CG90" s="1"/>
  <c r="CR89"/>
  <c r="CJ89"/>
  <c r="CF89"/>
  <c r="CE89"/>
  <c r="CG89" s="1"/>
  <c r="CR88"/>
  <c r="CJ88"/>
  <c r="CF88"/>
  <c r="CE88"/>
  <c r="CG88" s="1"/>
  <c r="CR87"/>
  <c r="CJ87"/>
  <c r="CF87"/>
  <c r="CE87"/>
  <c r="CG87" s="1"/>
  <c r="CR86"/>
  <c r="CJ86"/>
  <c r="CF86"/>
  <c r="CE86"/>
  <c r="CG86" s="1"/>
  <c r="CR85"/>
  <c r="CJ85"/>
  <c r="CF85"/>
  <c r="CE85"/>
  <c r="CG85" s="1"/>
  <c r="CR84"/>
  <c r="CJ84"/>
  <c r="CF84"/>
  <c r="CE84"/>
  <c r="CG84" s="1"/>
  <c r="CR83"/>
  <c r="CJ83"/>
  <c r="CF83"/>
  <c r="CE83"/>
  <c r="CG83" s="1"/>
  <c r="CR82"/>
  <c r="CJ82"/>
  <c r="CF82"/>
  <c r="CE82"/>
  <c r="CG82" s="1"/>
  <c r="CR81"/>
  <c r="CJ81"/>
  <c r="CF81"/>
  <c r="CE81"/>
  <c r="CG81" s="1"/>
  <c r="CR80"/>
  <c r="CJ80"/>
  <c r="CF80"/>
  <c r="CE80"/>
  <c r="CG80" s="1"/>
  <c r="CR79"/>
  <c r="CJ79"/>
  <c r="CF79"/>
  <c r="CE79"/>
  <c r="CG79" s="1"/>
  <c r="CR78"/>
  <c r="CJ78"/>
  <c r="CF78"/>
  <c r="CE78"/>
  <c r="CG78" s="1"/>
  <c r="CR77"/>
  <c r="CJ77"/>
  <c r="CF77"/>
  <c r="CE77"/>
  <c r="CG77" s="1"/>
  <c r="CR76"/>
  <c r="CJ76"/>
  <c r="CF76"/>
  <c r="CE76"/>
  <c r="CG76" s="1"/>
  <c r="CR75"/>
  <c r="CJ75"/>
  <c r="CF75"/>
  <c r="CE75"/>
  <c r="CG75" s="1"/>
  <c r="CR74"/>
  <c r="CJ74"/>
  <c r="CF74"/>
  <c r="CE74"/>
  <c r="CG74" s="1"/>
  <c r="CR73"/>
  <c r="CJ73"/>
  <c r="CF73"/>
  <c r="CE73"/>
  <c r="CG73" s="1"/>
  <c r="CR72"/>
  <c r="CJ72"/>
  <c r="CF72"/>
  <c r="CE72"/>
  <c r="CG72" s="1"/>
  <c r="CR71"/>
  <c r="CJ71"/>
  <c r="CF71"/>
  <c r="CE71"/>
  <c r="CG71" s="1"/>
  <c r="CR70"/>
  <c r="CJ70"/>
  <c r="CF70"/>
  <c r="CE70"/>
  <c r="CG70" s="1"/>
  <c r="CR69"/>
  <c r="CJ69"/>
  <c r="CF69"/>
  <c r="CE69"/>
  <c r="CG69" s="1"/>
  <c r="CR68"/>
  <c r="CJ68"/>
  <c r="CF68"/>
  <c r="CE68"/>
  <c r="CG68" s="1"/>
  <c r="CR67"/>
  <c r="CJ67"/>
  <c r="CF67"/>
  <c r="CE67"/>
  <c r="CG67" s="1"/>
  <c r="CR66"/>
  <c r="CJ66"/>
  <c r="CF66"/>
  <c r="CE66"/>
  <c r="CG66" s="1"/>
  <c r="CR65"/>
  <c r="CJ65"/>
  <c r="CF65"/>
  <c r="CE65"/>
  <c r="CG65" s="1"/>
  <c r="CR64"/>
  <c r="CJ64"/>
  <c r="CF64"/>
  <c r="CE64"/>
  <c r="CG64" s="1"/>
  <c r="CR63"/>
  <c r="CJ63"/>
  <c r="CF63"/>
  <c r="CE63"/>
  <c r="CG63" s="1"/>
  <c r="CR62"/>
  <c r="CJ62"/>
  <c r="CF62"/>
  <c r="CE62"/>
  <c r="CG62" s="1"/>
  <c r="CR61"/>
  <c r="CJ61"/>
  <c r="CF61"/>
  <c r="CE61"/>
  <c r="CG61" s="1"/>
  <c r="CR60"/>
  <c r="CJ60"/>
  <c r="CF60"/>
  <c r="CE60"/>
  <c r="CG60" s="1"/>
  <c r="CR59"/>
  <c r="CJ59"/>
  <c r="CF59"/>
  <c r="CE59"/>
  <c r="CG59" s="1"/>
  <c r="CR58"/>
  <c r="CJ58"/>
  <c r="CF58"/>
  <c r="CE58"/>
  <c r="CG58" s="1"/>
  <c r="CR57"/>
  <c r="CJ57"/>
  <c r="CF57"/>
  <c r="CE57"/>
  <c r="CG57" s="1"/>
  <c r="CR56"/>
  <c r="CJ56"/>
  <c r="CF56"/>
  <c r="CE56"/>
  <c r="CG56" s="1"/>
  <c r="CR55"/>
  <c r="CJ55"/>
  <c r="CF55"/>
  <c r="CE55"/>
  <c r="CG55" s="1"/>
  <c r="CR54"/>
  <c r="CJ54"/>
  <c r="CF54"/>
  <c r="CE54"/>
  <c r="CG54" s="1"/>
  <c r="CR53"/>
  <c r="CJ53"/>
  <c r="CF53"/>
  <c r="CE53"/>
  <c r="CG53" s="1"/>
  <c r="CR52"/>
  <c r="CJ52"/>
  <c r="CF52"/>
  <c r="CE52"/>
  <c r="CG52" s="1"/>
  <c r="CR51"/>
  <c r="CJ51"/>
  <c r="CF51"/>
  <c r="CE51"/>
  <c r="CG51" s="1"/>
  <c r="CR50"/>
  <c r="CJ50"/>
  <c r="CF50"/>
  <c r="CE50"/>
  <c r="CG50" s="1"/>
  <c r="CR49"/>
  <c r="CJ49"/>
  <c r="CF49"/>
  <c r="CE49"/>
  <c r="CG49" s="1"/>
  <c r="CR48"/>
  <c r="CJ48"/>
  <c r="CF48"/>
  <c r="CE48"/>
  <c r="CG48" s="1"/>
  <c r="CR47"/>
  <c r="CJ47"/>
  <c r="CF47"/>
  <c r="CE47"/>
  <c r="CG47" s="1"/>
  <c r="CR46"/>
  <c r="CJ46"/>
  <c r="CF46"/>
  <c r="CE46"/>
  <c r="CG46" s="1"/>
  <c r="CR45"/>
  <c r="CJ45"/>
  <c r="CF45"/>
  <c r="CE45"/>
  <c r="CG45" s="1"/>
  <c r="CR44"/>
  <c r="CJ44"/>
  <c r="CF44"/>
  <c r="CE44"/>
  <c r="CG44" s="1"/>
  <c r="CR43"/>
  <c r="CJ43"/>
  <c r="CF43"/>
  <c r="CE43"/>
  <c r="CG43" s="1"/>
  <c r="CR42"/>
  <c r="CJ42"/>
  <c r="CF42"/>
  <c r="CE42"/>
  <c r="CG42" s="1"/>
  <c r="CR41"/>
  <c r="CJ41"/>
  <c r="CF41"/>
  <c r="CE41"/>
  <c r="CG41" s="1"/>
  <c r="CR40"/>
  <c r="CJ40"/>
  <c r="CF40"/>
  <c r="CE40"/>
  <c r="CG40" s="1"/>
  <c r="CR39"/>
  <c r="CJ39"/>
  <c r="CF39"/>
  <c r="CE39"/>
  <c r="CG39" s="1"/>
  <c r="CR38"/>
  <c r="CJ38"/>
  <c r="CF38"/>
  <c r="CE38"/>
  <c r="CG38" s="1"/>
  <c r="CR37"/>
  <c r="CJ37"/>
  <c r="CF37"/>
  <c r="CE37"/>
  <c r="CG37" s="1"/>
  <c r="CR36"/>
  <c r="CJ36"/>
  <c r="CF36"/>
  <c r="CE36"/>
  <c r="CG36" s="1"/>
  <c r="CR35"/>
  <c r="CJ35"/>
  <c r="CF35"/>
  <c r="CE35"/>
  <c r="CG35" s="1"/>
  <c r="CR34"/>
  <c r="CJ34"/>
  <c r="CF34"/>
  <c r="CE34"/>
  <c r="CG34" s="1"/>
  <c r="CR33"/>
  <c r="CJ33"/>
  <c r="CF33"/>
  <c r="CE33"/>
  <c r="CG33" s="1"/>
  <c r="CR32"/>
  <c r="CJ32"/>
  <c r="CF32"/>
  <c r="CE32"/>
  <c r="CG32" s="1"/>
  <c r="CR31"/>
  <c r="CJ31"/>
  <c r="CF31"/>
  <c r="CE31"/>
  <c r="CG31" s="1"/>
  <c r="CR30"/>
  <c r="CJ30"/>
  <c r="CF30"/>
  <c r="CE30"/>
  <c r="CG30" s="1"/>
  <c r="CR29"/>
  <c r="CJ29"/>
  <c r="CF29"/>
  <c r="CE29"/>
  <c r="CG29" s="1"/>
  <c r="CR28"/>
  <c r="CJ28"/>
  <c r="CF28"/>
  <c r="CE28"/>
  <c r="CG28" s="1"/>
  <c r="CR27"/>
  <c r="CJ27"/>
  <c r="CF27"/>
  <c r="CE27"/>
  <c r="CG27" s="1"/>
  <c r="CR26"/>
  <c r="CJ26"/>
  <c r="CF26"/>
  <c r="CE26"/>
  <c r="CG26" s="1"/>
  <c r="CR25"/>
  <c r="CJ25"/>
  <c r="CF25"/>
  <c r="CE25"/>
  <c r="CG25" s="1"/>
  <c r="CR24"/>
  <c r="CJ24"/>
  <c r="CF24"/>
  <c r="CE24"/>
  <c r="CG24" s="1"/>
  <c r="CR23"/>
  <c r="CJ23"/>
  <c r="CF23"/>
  <c r="CE23"/>
  <c r="CG23" s="1"/>
  <c r="CR22"/>
  <c r="CJ22"/>
  <c r="CF22"/>
  <c r="CE22"/>
  <c r="CG22" s="1"/>
  <c r="CR21"/>
  <c r="CJ21"/>
  <c r="CF21"/>
  <c r="CE21"/>
  <c r="CG21" s="1"/>
  <c r="CR20"/>
  <c r="CJ20"/>
  <c r="CF20"/>
  <c r="CE20"/>
  <c r="CG20" s="1"/>
  <c r="CR19"/>
  <c r="CJ19"/>
  <c r="CF19"/>
  <c r="CE19"/>
  <c r="CG19" s="1"/>
  <c r="CR18"/>
  <c r="CJ18"/>
  <c r="CF18"/>
  <c r="CE18"/>
  <c r="CG18" s="1"/>
  <c r="CR17"/>
  <c r="CJ17"/>
  <c r="CF17"/>
  <c r="CE17"/>
  <c r="CG17" s="1"/>
  <c r="CR16"/>
  <c r="CJ16"/>
  <c r="CF16"/>
  <c r="CE16"/>
  <c r="CG16" s="1"/>
  <c r="CR15"/>
  <c r="CJ15"/>
  <c r="CF15"/>
  <c r="CE15"/>
  <c r="CG15" s="1"/>
  <c r="CR14"/>
  <c r="CJ14"/>
  <c r="CF14"/>
  <c r="CE14"/>
  <c r="CG14" s="1"/>
  <c r="CR13"/>
  <c r="CJ13"/>
  <c r="CF13"/>
  <c r="CE13"/>
  <c r="CG13" s="1"/>
  <c r="CR12"/>
  <c r="CJ12"/>
  <c r="CF12"/>
  <c r="CE12"/>
  <c r="CG12" s="1"/>
  <c r="CR11"/>
  <c r="CJ11"/>
  <c r="CF11"/>
  <c r="CE11"/>
  <c r="CG11" s="1"/>
  <c r="CR10"/>
  <c r="CJ10"/>
  <c r="CF10"/>
  <c r="CE10"/>
  <c r="CG10" s="1"/>
  <c r="CR9"/>
  <c r="CJ9"/>
  <c r="CF9"/>
  <c r="CE9"/>
  <c r="CG9" s="1"/>
  <c r="CR8"/>
  <c r="CJ8"/>
  <c r="CF8"/>
  <c r="CE8"/>
  <c r="CG8" s="1"/>
  <c r="CR7"/>
  <c r="CJ7"/>
  <c r="CF7"/>
  <c r="CE7"/>
  <c r="CG7" s="1"/>
  <c r="CR6"/>
  <c r="CJ6"/>
  <c r="CF6"/>
  <c r="CE6"/>
  <c r="CG6" s="1"/>
  <c r="CR5"/>
  <c r="CJ5"/>
  <c r="CF5"/>
  <c r="CE5"/>
  <c r="CG5" s="1"/>
  <c r="CR4"/>
  <c r="CJ4"/>
  <c r="CF4"/>
  <c r="CE4"/>
  <c r="CG4" s="1"/>
  <c r="CR3"/>
  <c r="CJ3"/>
  <c r="CF3"/>
  <c r="CE3"/>
  <c r="CG3" s="1"/>
  <c r="BV3"/>
  <c r="CH693" l="1"/>
  <c r="CH701"/>
  <c r="CH704"/>
  <c r="CH705"/>
  <c r="CH706"/>
  <c r="CH631"/>
  <c r="CH106"/>
  <c r="CH107"/>
  <c r="CH108"/>
  <c r="CP108" s="1"/>
  <c r="CH109"/>
  <c r="CH111"/>
  <c r="CH163"/>
  <c r="CH166"/>
  <c r="CJ166" s="1"/>
  <c r="CH63"/>
  <c r="CH71"/>
  <c r="CH74"/>
  <c r="CH75"/>
  <c r="CH76"/>
  <c r="CH77"/>
  <c r="CH79"/>
  <c r="CH95"/>
  <c r="CH103"/>
  <c r="CH47"/>
  <c r="CH675"/>
  <c r="CH190"/>
  <c r="CH519"/>
  <c r="CH527"/>
  <c r="CH530"/>
  <c r="CJ530" s="1"/>
  <c r="CH277"/>
  <c r="CH278"/>
  <c r="CH279"/>
  <c r="CH280"/>
  <c r="CH283"/>
  <c r="CH350"/>
  <c r="CH435"/>
  <c r="CH438"/>
  <c r="CH439"/>
  <c r="CH440"/>
  <c r="CH441"/>
  <c r="CH443"/>
  <c r="CH459"/>
  <c r="CH467"/>
  <c r="CH470"/>
  <c r="CH471"/>
  <c r="CH472"/>
  <c r="CH473"/>
  <c r="CH475"/>
  <c r="CH641"/>
  <c r="CH644"/>
  <c r="CH645"/>
  <c r="CH646"/>
  <c r="CH647"/>
  <c r="CH649"/>
  <c r="CJ649" s="1"/>
  <c r="CH267"/>
  <c r="CH365"/>
  <c r="CH7"/>
  <c r="CH10"/>
  <c r="CH11"/>
  <c r="CH13"/>
  <c r="CH15"/>
  <c r="CH31"/>
  <c r="CH39"/>
  <c r="CH42"/>
  <c r="CH43"/>
  <c r="CH45"/>
  <c r="CH128"/>
  <c r="CH136"/>
  <c r="CH140"/>
  <c r="CQ140" s="1"/>
  <c r="CH141"/>
  <c r="CH143"/>
  <c r="CH611"/>
  <c r="CH614"/>
  <c r="CH615"/>
  <c r="CH616"/>
  <c r="CH617"/>
  <c r="CH296"/>
  <c r="CH303"/>
  <c r="CH304"/>
  <c r="CH305"/>
  <c r="CH306"/>
  <c r="CH310"/>
  <c r="CH326"/>
  <c r="CH333"/>
  <c r="CH334"/>
  <c r="CH335"/>
  <c r="CH336"/>
  <c r="CH399"/>
  <c r="CH499"/>
  <c r="CH502"/>
  <c r="CH503"/>
  <c r="CH504"/>
  <c r="CH505"/>
  <c r="CH557"/>
  <c r="CH560"/>
  <c r="CH561"/>
  <c r="CH562"/>
  <c r="CH563"/>
  <c r="CH565"/>
  <c r="CH581"/>
  <c r="CH589"/>
  <c r="CH592"/>
  <c r="CH593"/>
  <c r="CH594"/>
  <c r="CH12"/>
  <c r="CH44"/>
  <c r="CH139"/>
  <c r="CH198"/>
  <c r="CH201"/>
  <c r="CH202"/>
  <c r="CH203"/>
  <c r="CH204"/>
  <c r="CH259"/>
  <c r="CH261"/>
  <c r="CH263"/>
  <c r="CJ263" s="1"/>
  <c r="CH274"/>
  <c r="CH340"/>
  <c r="CH342"/>
  <c r="CH343"/>
  <c r="CH407"/>
  <c r="CH418"/>
  <c r="CH419"/>
  <c r="CH420"/>
  <c r="CH421"/>
  <c r="CH423"/>
  <c r="CH491"/>
  <c r="CH532"/>
  <c r="CH533"/>
  <c r="CH534"/>
  <c r="CH535"/>
  <c r="CJ535" s="1"/>
  <c r="CH549"/>
  <c r="CH609"/>
  <c r="CH659"/>
  <c r="CH662"/>
  <c r="CH663"/>
  <c r="CH664"/>
  <c r="CH665"/>
  <c r="CH667"/>
  <c r="CH168"/>
  <c r="CH169"/>
  <c r="CH170"/>
  <c r="CH171"/>
  <c r="CH173"/>
  <c r="CH233"/>
  <c r="CH234"/>
  <c r="CH235"/>
  <c r="CH351"/>
  <c r="CH366"/>
  <c r="CH372"/>
  <c r="CH374"/>
  <c r="CH375"/>
  <c r="CH23"/>
  <c r="CH26"/>
  <c r="CH27"/>
  <c r="CH29"/>
  <c r="CH58"/>
  <c r="CH59"/>
  <c r="CH61"/>
  <c r="CH87"/>
  <c r="CH90"/>
  <c r="CH91"/>
  <c r="CH93"/>
  <c r="CH123"/>
  <c r="CH125"/>
  <c r="CH154"/>
  <c r="CH155"/>
  <c r="CH157"/>
  <c r="CH264"/>
  <c r="CQ264" s="1"/>
  <c r="CH291"/>
  <c r="CQ291" s="1"/>
  <c r="CH293"/>
  <c r="CH295"/>
  <c r="CH313"/>
  <c r="CH314"/>
  <c r="CH315"/>
  <c r="CO315" s="1"/>
  <c r="CH316"/>
  <c r="CH317"/>
  <c r="CH321"/>
  <c r="CH322"/>
  <c r="CH324"/>
  <c r="CH325"/>
  <c r="CH507"/>
  <c r="CH509"/>
  <c r="CH514"/>
  <c r="CH515"/>
  <c r="CH516"/>
  <c r="CH517"/>
  <c r="CH536"/>
  <c r="CH537"/>
  <c r="CJ537" s="1"/>
  <c r="CH596"/>
  <c r="CH597"/>
  <c r="CH599"/>
  <c r="CH621"/>
  <c r="CH651"/>
  <c r="CH678"/>
  <c r="CH679"/>
  <c r="CH680"/>
  <c r="CH681"/>
  <c r="CH683"/>
  <c r="CH690"/>
  <c r="CH691"/>
  <c r="CH159"/>
  <c r="CJ159" s="1"/>
  <c r="CH182"/>
  <c r="CH185"/>
  <c r="CH186"/>
  <c r="CH187"/>
  <c r="CH188"/>
  <c r="CH217"/>
  <c r="CH218"/>
  <c r="CH219"/>
  <c r="CH249"/>
  <c r="CH250"/>
  <c r="CH251"/>
  <c r="CH269"/>
  <c r="CH272"/>
  <c r="CH276"/>
  <c r="CJ276" s="1"/>
  <c r="CH349"/>
  <c r="CH356"/>
  <c r="CH358"/>
  <c r="CH359"/>
  <c r="CH381"/>
  <c r="CH384"/>
  <c r="CH385"/>
  <c r="CH386"/>
  <c r="CH387"/>
  <c r="CH389"/>
  <c r="CH395"/>
  <c r="CH396"/>
  <c r="CH397"/>
  <c r="CH411"/>
  <c r="CH431"/>
  <c r="CH451"/>
  <c r="CH454"/>
  <c r="CH455"/>
  <c r="CH456"/>
  <c r="CH457"/>
  <c r="CH483"/>
  <c r="CH486"/>
  <c r="CH487"/>
  <c r="CH488"/>
  <c r="CH489"/>
  <c r="CH541"/>
  <c r="CH544"/>
  <c r="CH545"/>
  <c r="CH546"/>
  <c r="CH547"/>
  <c r="CH573"/>
  <c r="CH576"/>
  <c r="CH577"/>
  <c r="CH578"/>
  <c r="CH579"/>
  <c r="CH601"/>
  <c r="CH28"/>
  <c r="CH55"/>
  <c r="CH60"/>
  <c r="CH92"/>
  <c r="CH119"/>
  <c r="CH122"/>
  <c r="CH124"/>
  <c r="CH151"/>
  <c r="CH156"/>
  <c r="CH367"/>
  <c r="CH4"/>
  <c r="CH18"/>
  <c r="CH20"/>
  <c r="CH35"/>
  <c r="CH37"/>
  <c r="CH51"/>
  <c r="CH53"/>
  <c r="CH66"/>
  <c r="CH68"/>
  <c r="CH83"/>
  <c r="CH85"/>
  <c r="CH99"/>
  <c r="CH101"/>
  <c r="CH115"/>
  <c r="CH117"/>
  <c r="CH131"/>
  <c r="CP131" s="1"/>
  <c r="CH133"/>
  <c r="CH146"/>
  <c r="CH148"/>
  <c r="CH161"/>
  <c r="CH177"/>
  <c r="CH179"/>
  <c r="CN179" s="1"/>
  <c r="CH194"/>
  <c r="CH196"/>
  <c r="CH210"/>
  <c r="CH226"/>
  <c r="CH242"/>
  <c r="CH257"/>
  <c r="CQ257" s="1"/>
  <c r="CH266"/>
  <c r="CH299"/>
  <c r="CO299" s="1"/>
  <c r="CH312"/>
  <c r="CO312" s="1"/>
  <c r="CH354"/>
  <c r="CH369"/>
  <c r="CH402"/>
  <c r="CH404"/>
  <c r="CH426"/>
  <c r="CH428"/>
  <c r="CH446"/>
  <c r="CH448"/>
  <c r="CH463"/>
  <c r="CH465"/>
  <c r="CH478"/>
  <c r="CH480"/>
  <c r="CH494"/>
  <c r="CH496"/>
  <c r="CH523"/>
  <c r="CH525"/>
  <c r="CH538"/>
  <c r="CH552"/>
  <c r="CH554"/>
  <c r="CH568"/>
  <c r="CH570"/>
  <c r="CH571"/>
  <c r="CH584"/>
  <c r="CH585"/>
  <c r="CH586"/>
  <c r="CH587"/>
  <c r="CH619"/>
  <c r="CH634"/>
  <c r="CH635"/>
  <c r="CH636"/>
  <c r="CJ636" s="1"/>
  <c r="CH696"/>
  <c r="CH697"/>
  <c r="CH698"/>
  <c r="CH699"/>
  <c r="CH700"/>
  <c r="CH327"/>
  <c r="CH328"/>
  <c r="CH329"/>
  <c r="CH330"/>
  <c r="CH347"/>
  <c r="CH348"/>
  <c r="CH363"/>
  <c r="CH364"/>
  <c r="CH379"/>
  <c r="CH380"/>
  <c r="CH392"/>
  <c r="CH393"/>
  <c r="CH394"/>
  <c r="CJ394" s="1"/>
  <c r="CH512"/>
  <c r="CH513"/>
  <c r="CJ513" s="1"/>
  <c r="CH604"/>
  <c r="CH605"/>
  <c r="CH606"/>
  <c r="CH607"/>
  <c r="CH637"/>
  <c r="CH638"/>
  <c r="CH639"/>
  <c r="CH654"/>
  <c r="CH655"/>
  <c r="CH656"/>
  <c r="CH657"/>
  <c r="CH670"/>
  <c r="CH671"/>
  <c r="CH672"/>
  <c r="CH673"/>
  <c r="CH686"/>
  <c r="CH687"/>
  <c r="CH688"/>
  <c r="CH689"/>
  <c r="CJ689" s="1"/>
  <c r="CH3"/>
  <c r="CH5"/>
  <c r="CH19"/>
  <c r="CH21"/>
  <c r="CH34"/>
  <c r="CH36"/>
  <c r="CH50"/>
  <c r="CH52"/>
  <c r="CH67"/>
  <c r="CH69"/>
  <c r="CH82"/>
  <c r="CH84"/>
  <c r="CH98"/>
  <c r="CH100"/>
  <c r="CH114"/>
  <c r="CH116"/>
  <c r="CH132"/>
  <c r="CH134"/>
  <c r="CH147"/>
  <c r="CH149"/>
  <c r="CH160"/>
  <c r="CH176"/>
  <c r="CP176" s="1"/>
  <c r="CH178"/>
  <c r="CN178" s="1"/>
  <c r="CH180"/>
  <c r="CH193"/>
  <c r="CH195"/>
  <c r="CH209"/>
  <c r="CH211"/>
  <c r="CH225"/>
  <c r="CH227"/>
  <c r="CH241"/>
  <c r="CH243"/>
  <c r="CH289"/>
  <c r="CH298"/>
  <c r="CH300"/>
  <c r="CH353"/>
  <c r="CH370"/>
  <c r="CH403"/>
  <c r="CH405"/>
  <c r="CH427"/>
  <c r="CH429"/>
  <c r="CH447"/>
  <c r="CH449"/>
  <c r="CH462"/>
  <c r="CH464"/>
  <c r="CH479"/>
  <c r="CH481"/>
  <c r="CH495"/>
  <c r="CH497"/>
  <c r="CH522"/>
  <c r="CH524"/>
  <c r="CH539"/>
  <c r="CH553"/>
  <c r="CH555"/>
  <c r="CH569"/>
  <c r="CH281"/>
  <c r="CH318"/>
  <c r="CP318" s="1"/>
  <c r="CH595"/>
  <c r="CJ595" s="1"/>
  <c r="CH626"/>
  <c r="CH627"/>
  <c r="CH628"/>
  <c r="CH629"/>
  <c r="CH8"/>
  <c r="CH24"/>
  <c r="CH40"/>
  <c r="CH48"/>
  <c r="CH56"/>
  <c r="CH64"/>
  <c r="CH72"/>
  <c r="CH88"/>
  <c r="CH104"/>
  <c r="CH112"/>
  <c r="CH120"/>
  <c r="CH137"/>
  <c r="CH144"/>
  <c r="CH183"/>
  <c r="CH191"/>
  <c r="CH199"/>
  <c r="CH207"/>
  <c r="CH215"/>
  <c r="CH223"/>
  <c r="CH231"/>
  <c r="CH239"/>
  <c r="CH247"/>
  <c r="CH255"/>
  <c r="CH260"/>
  <c r="CH273"/>
  <c r="CH287"/>
  <c r="CH292"/>
  <c r="CH319"/>
  <c r="CH344"/>
  <c r="CH345"/>
  <c r="CH360"/>
  <c r="CH361"/>
  <c r="CH376"/>
  <c r="CH377"/>
  <c r="CH382"/>
  <c r="CP382" s="1"/>
  <c r="CH390"/>
  <c r="CH400"/>
  <c r="CH408"/>
  <c r="CH410"/>
  <c r="CJ410" s="1"/>
  <c r="CH412"/>
  <c r="CH414"/>
  <c r="CH416"/>
  <c r="CH424"/>
  <c r="CH432"/>
  <c r="CH434"/>
  <c r="CJ434" s="1"/>
  <c r="CH436"/>
  <c r="CH444"/>
  <c r="CH452"/>
  <c r="CH460"/>
  <c r="CH468"/>
  <c r="CH476"/>
  <c r="CH484"/>
  <c r="CH492"/>
  <c r="CH500"/>
  <c r="CH510"/>
  <c r="CH520"/>
  <c r="CH528"/>
  <c r="CH542"/>
  <c r="CH550"/>
  <c r="CH558"/>
  <c r="CH566"/>
  <c r="CH574"/>
  <c r="CH582"/>
  <c r="CH590"/>
  <c r="CH600"/>
  <c r="CJ600" s="1"/>
  <c r="CH602"/>
  <c r="CH610"/>
  <c r="CJ610" s="1"/>
  <c r="CH612"/>
  <c r="CH622"/>
  <c r="CH624"/>
  <c r="CH632"/>
  <c r="CH642"/>
  <c r="CH652"/>
  <c r="CH660"/>
  <c r="CH668"/>
  <c r="CH676"/>
  <c r="CH684"/>
  <c r="CH694"/>
  <c r="CH702"/>
  <c r="CH16"/>
  <c r="CH32"/>
  <c r="CH80"/>
  <c r="CH96"/>
  <c r="CH129"/>
  <c r="CH152"/>
  <c r="CH164"/>
  <c r="CH174"/>
  <c r="CH6"/>
  <c r="CH14"/>
  <c r="CH22"/>
  <c r="CH30"/>
  <c r="CH38"/>
  <c r="CH46"/>
  <c r="CH54"/>
  <c r="CH62"/>
  <c r="CH70"/>
  <c r="CH78"/>
  <c r="CH86"/>
  <c r="CH94"/>
  <c r="CH102"/>
  <c r="CH110"/>
  <c r="CH118"/>
  <c r="CH126"/>
  <c r="CQ126" s="1"/>
  <c r="CH127"/>
  <c r="CH135"/>
  <c r="CH142"/>
  <c r="CH150"/>
  <c r="CH158"/>
  <c r="CJ158" s="1"/>
  <c r="CH162"/>
  <c r="CH172"/>
  <c r="CH181"/>
  <c r="CH189"/>
  <c r="CH197"/>
  <c r="CH205"/>
  <c r="CH212"/>
  <c r="CH213"/>
  <c r="CH220"/>
  <c r="CH221"/>
  <c r="CH228"/>
  <c r="CH229"/>
  <c r="CH236"/>
  <c r="CH237"/>
  <c r="CH244"/>
  <c r="CH245"/>
  <c r="CH252"/>
  <c r="CH253"/>
  <c r="CH258"/>
  <c r="CH262"/>
  <c r="CH270"/>
  <c r="CH271"/>
  <c r="CH275"/>
  <c r="CJ275" s="1"/>
  <c r="CH284"/>
  <c r="CH285"/>
  <c r="CQ285" s="1"/>
  <c r="CH290"/>
  <c r="CH294"/>
  <c r="CH302"/>
  <c r="CH307"/>
  <c r="CH308"/>
  <c r="CH311"/>
  <c r="CH332"/>
  <c r="CH337"/>
  <c r="CH338"/>
  <c r="CJ338" s="1"/>
  <c r="CH355"/>
  <c r="CH371"/>
  <c r="CH388"/>
  <c r="CH398"/>
  <c r="CH406"/>
  <c r="CH422"/>
  <c r="CH430"/>
  <c r="CH442"/>
  <c r="CH450"/>
  <c r="CH458"/>
  <c r="CH466"/>
  <c r="CH474"/>
  <c r="CH482"/>
  <c r="CH490"/>
  <c r="CH498"/>
  <c r="CH506"/>
  <c r="CJ506" s="1"/>
  <c r="CH508"/>
  <c r="CH518"/>
  <c r="CH526"/>
  <c r="CH540"/>
  <c r="CH548"/>
  <c r="CH556"/>
  <c r="CH564"/>
  <c r="CH572"/>
  <c r="CH580"/>
  <c r="CH588"/>
  <c r="CH598"/>
  <c r="CH608"/>
  <c r="CH618"/>
  <c r="CJ618" s="1"/>
  <c r="CH620"/>
  <c r="CH630"/>
  <c r="CH640"/>
  <c r="CH648"/>
  <c r="CH650"/>
  <c r="CH658"/>
  <c r="CH666"/>
  <c r="CH674"/>
  <c r="CH682"/>
  <c r="CH692"/>
  <c r="CH9"/>
  <c r="CH17"/>
  <c r="CH25"/>
  <c r="CH33"/>
  <c r="CH41"/>
  <c r="CH49"/>
  <c r="CH57"/>
  <c r="CH65"/>
  <c r="CH73"/>
  <c r="CH81"/>
  <c r="CH89"/>
  <c r="CH97"/>
  <c r="CH105"/>
  <c r="CH113"/>
  <c r="CH121"/>
  <c r="CH130"/>
  <c r="CH138"/>
  <c r="CH145"/>
  <c r="CH153"/>
  <c r="CH165"/>
  <c r="CH167"/>
  <c r="CH175"/>
  <c r="CH184"/>
  <c r="CH192"/>
  <c r="CH200"/>
  <c r="CH208"/>
  <c r="CH216"/>
  <c r="CH224"/>
  <c r="CH232"/>
  <c r="CH240"/>
  <c r="CH248"/>
  <c r="CH256"/>
  <c r="CH268"/>
  <c r="CH282"/>
  <c r="CH288"/>
  <c r="CH297"/>
  <c r="CH320"/>
  <c r="CH341"/>
  <c r="CH346"/>
  <c r="CH352"/>
  <c r="CH357"/>
  <c r="CH362"/>
  <c r="CH368"/>
  <c r="CH373"/>
  <c r="CH378"/>
  <c r="CH383"/>
  <c r="CH391"/>
  <c r="CH401"/>
  <c r="CH409"/>
  <c r="CJ409" s="1"/>
  <c r="CH413"/>
  <c r="CJ413" s="1"/>
  <c r="CH415"/>
  <c r="CJ415" s="1"/>
  <c r="CH417"/>
  <c r="CH425"/>
  <c r="CH433"/>
  <c r="CJ433" s="1"/>
  <c r="CH437"/>
  <c r="CH445"/>
  <c r="CH453"/>
  <c r="CH461"/>
  <c r="CH469"/>
  <c r="CH477"/>
  <c r="CH485"/>
  <c r="CH493"/>
  <c r="CH501"/>
  <c r="CH511"/>
  <c r="CH521"/>
  <c r="CH529"/>
  <c r="CH531"/>
  <c r="CH543"/>
  <c r="CH551"/>
  <c r="CH559"/>
  <c r="CH567"/>
  <c r="CH575"/>
  <c r="CH583"/>
  <c r="CH591"/>
  <c r="CH603"/>
  <c r="CH613"/>
  <c r="CH623"/>
  <c r="CJ623" s="1"/>
  <c r="CH625"/>
  <c r="CH633"/>
  <c r="CH643"/>
  <c r="CH653"/>
  <c r="CH661"/>
  <c r="CH669"/>
  <c r="CH677"/>
  <c r="CH685"/>
  <c r="CH695"/>
  <c r="CH703"/>
  <c r="CJ264"/>
  <c r="CH206"/>
  <c r="CH214"/>
  <c r="CH222"/>
  <c r="CH230"/>
  <c r="CH238"/>
  <c r="CH246"/>
  <c r="CH254"/>
  <c r="CH265"/>
  <c r="CQ265" s="1"/>
  <c r="CH286"/>
  <c r="CH301"/>
  <c r="CH309"/>
  <c r="CN309" s="1"/>
  <c r="CH323"/>
  <c r="CH331"/>
  <c r="CH339"/>
  <c r="CP339" s="1"/>
  <c r="H8" i="6" l="1"/>
  <c r="G8"/>
  <c r="F8"/>
  <c r="E8"/>
  <c r="N8" s="1"/>
  <c r="D8"/>
  <c r="H7"/>
  <c r="G7"/>
  <c r="F7"/>
  <c r="E7"/>
  <c r="N7" s="1"/>
  <c r="D7"/>
  <c r="H6"/>
  <c r="G6"/>
  <c r="F6"/>
  <c r="E6"/>
  <c r="N6" s="1"/>
  <c r="D6"/>
  <c r="H5"/>
  <c r="G5"/>
  <c r="G9" s="1"/>
  <c r="F5"/>
  <c r="E5"/>
  <c r="N5" s="1"/>
  <c r="D5"/>
  <c r="F9"/>
  <c r="H9" l="1"/>
  <c r="M8"/>
  <c r="M7"/>
  <c r="M6"/>
  <c r="M5"/>
  <c r="CT4" i="2"/>
  <c r="CT5"/>
  <c r="CT6"/>
  <c r="CT7"/>
  <c r="CT8"/>
  <c r="CT9"/>
  <c r="CT10"/>
  <c r="CT11"/>
  <c r="CT12"/>
  <c r="CT13"/>
  <c r="CT14"/>
  <c r="CT15"/>
  <c r="CT16"/>
  <c r="CT17"/>
  <c r="CT18"/>
  <c r="CT19"/>
  <c r="CT20"/>
  <c r="CT21"/>
  <c r="CT22"/>
  <c r="CT23"/>
  <c r="CT24"/>
  <c r="CT25"/>
  <c r="CT26"/>
  <c r="CT27"/>
  <c r="CT28"/>
  <c r="CT29"/>
  <c r="CT30"/>
  <c r="CT31"/>
  <c r="CT32"/>
  <c r="CT33"/>
  <c r="CT34"/>
  <c r="CT35"/>
  <c r="CT36"/>
  <c r="CT37"/>
  <c r="CT38"/>
  <c r="CT39"/>
  <c r="CT40"/>
  <c r="CT41"/>
  <c r="CT42"/>
  <c r="CT43"/>
  <c r="CT44"/>
  <c r="CT45"/>
  <c r="CT46"/>
  <c r="CT47"/>
  <c r="CT48"/>
  <c r="CT49"/>
  <c r="CT50"/>
  <c r="CT51"/>
  <c r="CT52"/>
  <c r="CT53"/>
  <c r="CT54"/>
  <c r="CT55"/>
  <c r="CT56"/>
  <c r="CT57"/>
  <c r="CT58"/>
  <c r="CT59"/>
  <c r="CT60"/>
  <c r="CT61"/>
  <c r="CT62"/>
  <c r="CT63"/>
  <c r="CT64"/>
  <c r="CT65"/>
  <c r="CT66"/>
  <c r="CT67"/>
  <c r="CT68"/>
  <c r="CT69"/>
  <c r="CT70"/>
  <c r="CT71"/>
  <c r="CT72"/>
  <c r="CT73"/>
  <c r="CT74"/>
  <c r="CT75"/>
  <c r="CT76"/>
  <c r="CT77"/>
  <c r="CT78"/>
  <c r="CT79"/>
  <c r="CT80"/>
  <c r="CT81"/>
  <c r="CT82"/>
  <c r="CT83"/>
  <c r="CT84"/>
  <c r="CT85"/>
  <c r="CT86"/>
  <c r="CT87"/>
  <c r="CT88"/>
  <c r="CT89"/>
  <c r="CT90"/>
  <c r="CT91"/>
  <c r="CT92"/>
  <c r="CT93"/>
  <c r="CT94"/>
  <c r="CT95"/>
  <c r="CT96"/>
  <c r="CT97"/>
  <c r="CT98"/>
  <c r="CT99"/>
  <c r="CT100"/>
  <c r="CT101"/>
  <c r="CT102"/>
  <c r="CT103"/>
  <c r="CT104"/>
  <c r="CT105"/>
  <c r="CT106"/>
  <c r="CT107"/>
  <c r="CT108"/>
  <c r="CT109"/>
  <c r="CT110"/>
  <c r="CT111"/>
  <c r="CT112"/>
  <c r="CT113"/>
  <c r="CT114"/>
  <c r="CT115"/>
  <c r="CT116"/>
  <c r="CT117"/>
  <c r="CT118"/>
  <c r="CT119"/>
  <c r="CT120"/>
  <c r="CT121"/>
  <c r="CT122"/>
  <c r="CT123"/>
  <c r="CT124"/>
  <c r="CT125"/>
  <c r="CT126"/>
  <c r="CT127"/>
  <c r="CT128"/>
  <c r="CT129"/>
  <c r="CT130"/>
  <c r="CT131"/>
  <c r="CT132"/>
  <c r="CT133"/>
  <c r="CT134"/>
  <c r="CT135"/>
  <c r="CT136"/>
  <c r="CT137"/>
  <c r="CT138"/>
  <c r="CT139"/>
  <c r="CT140"/>
  <c r="CT141"/>
  <c r="CT142"/>
  <c r="CT143"/>
  <c r="CT144"/>
  <c r="CT145"/>
  <c r="CT146"/>
  <c r="CT147"/>
  <c r="CT148"/>
  <c r="CT149"/>
  <c r="CT150"/>
  <c r="CT151"/>
  <c r="CT152"/>
  <c r="CT153"/>
  <c r="CT154"/>
  <c r="CT155"/>
  <c r="CT156"/>
  <c r="CT157"/>
  <c r="CT158"/>
  <c r="CT159"/>
  <c r="CT160"/>
  <c r="CT161"/>
  <c r="CT162"/>
  <c r="CT163"/>
  <c r="CT164"/>
  <c r="CT165"/>
  <c r="CT166"/>
  <c r="CT167"/>
  <c r="CT168"/>
  <c r="CT169"/>
  <c r="CT170"/>
  <c r="CT171"/>
  <c r="CT172"/>
  <c r="CT173"/>
  <c r="CT174"/>
  <c r="CT175"/>
  <c r="CT176"/>
  <c r="CT177"/>
  <c r="CT178"/>
  <c r="CT179"/>
  <c r="CT180"/>
  <c r="CT181"/>
  <c r="CT182"/>
  <c r="CT183"/>
  <c r="CT184"/>
  <c r="CT185"/>
  <c r="CT186"/>
  <c r="CT187"/>
  <c r="CT188"/>
  <c r="CT189"/>
  <c r="CT190"/>
  <c r="CT191"/>
  <c r="CT192"/>
  <c r="CT193"/>
  <c r="CT194"/>
  <c r="CT195"/>
  <c r="CT196"/>
  <c r="CT197"/>
  <c r="CT198"/>
  <c r="CT199"/>
  <c r="CT200"/>
  <c r="CT201"/>
  <c r="CT202"/>
  <c r="CT203"/>
  <c r="CT204"/>
  <c r="CT205"/>
  <c r="CT206"/>
  <c r="CT207"/>
  <c r="CT208"/>
  <c r="CT209"/>
  <c r="CT210"/>
  <c r="CT211"/>
  <c r="CT212"/>
  <c r="CT213"/>
  <c r="CT214"/>
  <c r="CT215"/>
  <c r="CT216"/>
  <c r="CT217"/>
  <c r="CT218"/>
  <c r="CT219"/>
  <c r="CT220"/>
  <c r="CT221"/>
  <c r="CT222"/>
  <c r="CT223"/>
  <c r="CT224"/>
  <c r="CT225"/>
  <c r="CT226"/>
  <c r="CT227"/>
  <c r="CT228"/>
  <c r="CT229"/>
  <c r="CT230"/>
  <c r="CT231"/>
  <c r="CT232"/>
  <c r="CT233"/>
  <c r="CT234"/>
  <c r="CT235"/>
  <c r="CT236"/>
  <c r="CT237"/>
  <c r="CT238"/>
  <c r="CT239"/>
  <c r="CT240"/>
  <c r="CT241"/>
  <c r="CT242"/>
  <c r="CT243"/>
  <c r="CT244"/>
  <c r="CT245"/>
  <c r="CT246"/>
  <c r="CT247"/>
  <c r="CT248"/>
  <c r="CT249"/>
  <c r="CT250"/>
  <c r="CT251"/>
  <c r="CT252"/>
  <c r="CT253"/>
  <c r="CT254"/>
  <c r="CT255"/>
  <c r="CT256"/>
  <c r="CT257"/>
  <c r="CT258"/>
  <c r="CT259"/>
  <c r="CT260"/>
  <c r="CT261"/>
  <c r="CT262"/>
  <c r="CT263"/>
  <c r="CT264"/>
  <c r="CT265"/>
  <c r="CT266"/>
  <c r="CT267"/>
  <c r="CT268"/>
  <c r="CT269"/>
  <c r="CT270"/>
  <c r="CT271"/>
  <c r="CT272"/>
  <c r="CT273"/>
  <c r="CT274"/>
  <c r="CT275"/>
  <c r="CT276"/>
  <c r="CT277"/>
  <c r="CT278"/>
  <c r="CT279"/>
  <c r="CT280"/>
  <c r="CT281"/>
  <c r="CT282"/>
  <c r="CT283"/>
  <c r="CT284"/>
  <c r="CT285"/>
  <c r="CT286"/>
  <c r="CT287"/>
  <c r="CT288"/>
  <c r="CT289"/>
  <c r="CT290"/>
  <c r="CT291"/>
  <c r="CT292"/>
  <c r="CT293"/>
  <c r="CT294"/>
  <c r="CT295"/>
  <c r="CT296"/>
  <c r="CT297"/>
  <c r="CT298"/>
  <c r="CT299"/>
  <c r="CT300"/>
  <c r="CT301"/>
  <c r="CT302"/>
  <c r="CT303"/>
  <c r="CT304"/>
  <c r="CT305"/>
  <c r="CT306"/>
  <c r="CT307"/>
  <c r="CT308"/>
  <c r="CT309"/>
  <c r="CT310"/>
  <c r="CT311"/>
  <c r="CT312"/>
  <c r="CT313"/>
  <c r="CT314"/>
  <c r="CT315"/>
  <c r="CT316"/>
  <c r="CT317"/>
  <c r="CT318"/>
  <c r="CT319"/>
  <c r="CT320"/>
  <c r="CT321"/>
  <c r="CT322"/>
  <c r="CT323"/>
  <c r="CT324"/>
  <c r="CT325"/>
  <c r="CT326"/>
  <c r="CT327"/>
  <c r="CT328"/>
  <c r="CT329"/>
  <c r="CT330"/>
  <c r="CT331"/>
  <c r="CT332"/>
  <c r="CT333"/>
  <c r="CT334"/>
  <c r="CT335"/>
  <c r="CT336"/>
  <c r="CT337"/>
  <c r="CT338"/>
  <c r="CT339"/>
  <c r="CT340"/>
  <c r="CT341"/>
  <c r="CT342"/>
  <c r="CT343"/>
  <c r="CT344"/>
  <c r="CT345"/>
  <c r="CT346"/>
  <c r="CT347"/>
  <c r="CT348"/>
  <c r="CT349"/>
  <c r="CT350"/>
  <c r="CT351"/>
  <c r="CT352"/>
  <c r="CT353"/>
  <c r="CT354"/>
  <c r="CT355"/>
  <c r="CT356"/>
  <c r="CT357"/>
  <c r="CT358"/>
  <c r="CT359"/>
  <c r="CT360"/>
  <c r="CT361"/>
  <c r="CT362"/>
  <c r="CT363"/>
  <c r="CT364"/>
  <c r="CT365"/>
  <c r="CT366"/>
  <c r="CT367"/>
  <c r="CT368"/>
  <c r="CT369"/>
  <c r="CT370"/>
  <c r="CT371"/>
  <c r="CT372"/>
  <c r="CT373"/>
  <c r="CT374"/>
  <c r="CT375"/>
  <c r="CT376"/>
  <c r="CT377"/>
  <c r="CT378"/>
  <c r="CT379"/>
  <c r="CT380"/>
  <c r="CT381"/>
  <c r="CT382"/>
  <c r="CT383"/>
  <c r="CT384"/>
  <c r="CT385"/>
  <c r="CT386"/>
  <c r="CT387"/>
  <c r="CT388"/>
  <c r="CT389"/>
  <c r="CT390"/>
  <c r="CT391"/>
  <c r="CT392"/>
  <c r="CT393"/>
  <c r="CT394"/>
  <c r="CT395"/>
  <c r="CT396"/>
  <c r="CT397"/>
  <c r="CT398"/>
  <c r="CT399"/>
  <c r="CT400"/>
  <c r="CT401"/>
  <c r="CT402"/>
  <c r="CT403"/>
  <c r="CT404"/>
  <c r="CT405"/>
  <c r="CT406"/>
  <c r="CT407"/>
  <c r="CT408"/>
  <c r="CT409"/>
  <c r="CT410"/>
  <c r="CT411"/>
  <c r="CT412"/>
  <c r="CT413"/>
  <c r="CT414"/>
  <c r="CT415"/>
  <c r="CT416"/>
  <c r="CT417"/>
  <c r="CT418"/>
  <c r="CT419"/>
  <c r="CT420"/>
  <c r="CT421"/>
  <c r="CT422"/>
  <c r="CT423"/>
  <c r="CT424"/>
  <c r="CT425"/>
  <c r="CT426"/>
  <c r="CT427"/>
  <c r="CT428"/>
  <c r="CT429"/>
  <c r="CT430"/>
  <c r="CT431"/>
  <c r="CT432"/>
  <c r="CT433"/>
  <c r="CT434"/>
  <c r="CT435"/>
  <c r="CT436"/>
  <c r="CT437"/>
  <c r="CT438"/>
  <c r="CT439"/>
  <c r="CT440"/>
  <c r="CT441"/>
  <c r="CT442"/>
  <c r="CT443"/>
  <c r="CT444"/>
  <c r="CT445"/>
  <c r="CT446"/>
  <c r="CT447"/>
  <c r="CT448"/>
  <c r="CT449"/>
  <c r="CT450"/>
  <c r="CT451"/>
  <c r="CT452"/>
  <c r="CT453"/>
  <c r="CT454"/>
  <c r="CT455"/>
  <c r="CT456"/>
  <c r="CT457"/>
  <c r="CT458"/>
  <c r="CT459"/>
  <c r="CT460"/>
  <c r="CT461"/>
  <c r="CT462"/>
  <c r="CT463"/>
  <c r="CT464"/>
  <c r="CT465"/>
  <c r="CT466"/>
  <c r="CT467"/>
  <c r="CT468"/>
  <c r="CT469"/>
  <c r="CT470"/>
  <c r="CT471"/>
  <c r="CT472"/>
  <c r="CT473"/>
  <c r="CT474"/>
  <c r="CT475"/>
  <c r="CT476"/>
  <c r="CT477"/>
  <c r="CT478"/>
  <c r="CT479"/>
  <c r="CT480"/>
  <c r="CT481"/>
  <c r="CT482"/>
  <c r="CT483"/>
  <c r="CT484"/>
  <c r="CT485"/>
  <c r="CT486"/>
  <c r="CT487"/>
  <c r="CT488"/>
  <c r="CT489"/>
  <c r="CT490"/>
  <c r="CT491"/>
  <c r="CT492"/>
  <c r="CT493"/>
  <c r="CT494"/>
  <c r="CT495"/>
  <c r="CT496"/>
  <c r="CT497"/>
  <c r="CT498"/>
  <c r="CT499"/>
  <c r="CT500"/>
  <c r="CT501"/>
  <c r="CT502"/>
  <c r="CT503"/>
  <c r="CT504"/>
  <c r="CT505"/>
  <c r="CT506"/>
  <c r="CT507"/>
  <c r="CT508"/>
  <c r="CT509"/>
  <c r="CT510"/>
  <c r="CT511"/>
  <c r="CT512"/>
  <c r="CT513"/>
  <c r="CT514"/>
  <c r="CT515"/>
  <c r="CT516"/>
  <c r="CT517"/>
  <c r="CT518"/>
  <c r="CT519"/>
  <c r="CT520"/>
  <c r="CT521"/>
  <c r="CT522"/>
  <c r="CT523"/>
  <c r="CT524"/>
  <c r="CT525"/>
  <c r="CT526"/>
  <c r="CT527"/>
  <c r="CT528"/>
  <c r="CT529"/>
  <c r="CT530"/>
  <c r="CT531"/>
  <c r="CT532"/>
  <c r="CT533"/>
  <c r="CT534"/>
  <c r="CT535"/>
  <c r="CT536"/>
  <c r="CT537"/>
  <c r="CT538"/>
  <c r="CT539"/>
  <c r="CT540"/>
  <c r="CT541"/>
  <c r="CT542"/>
  <c r="CT543"/>
  <c r="CT544"/>
  <c r="CT545"/>
  <c r="CT546"/>
  <c r="CT547"/>
  <c r="CT548"/>
  <c r="CT549"/>
  <c r="CT550"/>
  <c r="CT551"/>
  <c r="CT552"/>
  <c r="CT553"/>
  <c r="CT554"/>
  <c r="CT555"/>
  <c r="CT556"/>
  <c r="CT557"/>
  <c r="CT558"/>
  <c r="CT559"/>
  <c r="CT560"/>
  <c r="CT561"/>
  <c r="CT562"/>
  <c r="CT563"/>
  <c r="CT564"/>
  <c r="CT565"/>
  <c r="CT566"/>
  <c r="CT567"/>
  <c r="CT568"/>
  <c r="CT569"/>
  <c r="CT570"/>
  <c r="CT571"/>
  <c r="CT572"/>
  <c r="CT573"/>
  <c r="CT574"/>
  <c r="CT575"/>
  <c r="CT576"/>
  <c r="CT577"/>
  <c r="CT578"/>
  <c r="CT579"/>
  <c r="CT580"/>
  <c r="CT581"/>
  <c r="CT582"/>
  <c r="CT583"/>
  <c r="CT584"/>
  <c r="CT585"/>
  <c r="CT586"/>
  <c r="CT587"/>
  <c r="CT588"/>
  <c r="CT589"/>
  <c r="CT590"/>
  <c r="CT591"/>
  <c r="CT592"/>
  <c r="CT593"/>
  <c r="CT594"/>
  <c r="CT595"/>
  <c r="CT596"/>
  <c r="CT597"/>
  <c r="CT598"/>
  <c r="CT599"/>
  <c r="CT600"/>
  <c r="CT601"/>
  <c r="CT602"/>
  <c r="CT603"/>
  <c r="CT604"/>
  <c r="CT605"/>
  <c r="CT606"/>
  <c r="CT607"/>
  <c r="CT608"/>
  <c r="CT609"/>
  <c r="CT610"/>
  <c r="CT611"/>
  <c r="CT612"/>
  <c r="CT613"/>
  <c r="CT614"/>
  <c r="CT615"/>
  <c r="CT616"/>
  <c r="CT617"/>
  <c r="CT618"/>
  <c r="CT619"/>
  <c r="CT620"/>
  <c r="CT621"/>
  <c r="CT622"/>
  <c r="CT623"/>
  <c r="CT624"/>
  <c r="CT625"/>
  <c r="CT626"/>
  <c r="CT627"/>
  <c r="CT628"/>
  <c r="CT629"/>
  <c r="CT630"/>
  <c r="CT631"/>
  <c r="CT632"/>
  <c r="CT633"/>
  <c r="CT634"/>
  <c r="CT635"/>
  <c r="CT636"/>
  <c r="CT637"/>
  <c r="CT638"/>
  <c r="CT639"/>
  <c r="CT640"/>
  <c r="CT641"/>
  <c r="CT642"/>
  <c r="CT643"/>
  <c r="CT644"/>
  <c r="CT645"/>
  <c r="CT646"/>
  <c r="CT647"/>
  <c r="CT648"/>
  <c r="CT649"/>
  <c r="CT650"/>
  <c r="CT651"/>
  <c r="CT652"/>
  <c r="CT653"/>
  <c r="CT654"/>
  <c r="CT655"/>
  <c r="CT656"/>
  <c r="CT657"/>
  <c r="CT658"/>
  <c r="CT659"/>
  <c r="CT660"/>
  <c r="CT661"/>
  <c r="CT662"/>
  <c r="CT663"/>
  <c r="CT664"/>
  <c r="CT665"/>
  <c r="CT666"/>
  <c r="CT667"/>
  <c r="CT668"/>
  <c r="CT669"/>
  <c r="CT670"/>
  <c r="CT671"/>
  <c r="CT672"/>
  <c r="CT673"/>
  <c r="CT674"/>
  <c r="CT675"/>
  <c r="CT676"/>
  <c r="CT677"/>
  <c r="CT678"/>
  <c r="CT679"/>
  <c r="CT680"/>
  <c r="CT681"/>
  <c r="CT682"/>
  <c r="CT683"/>
  <c r="CT684"/>
  <c r="CT685"/>
  <c r="CT686"/>
  <c r="CT687"/>
  <c r="CT688"/>
  <c r="CT689"/>
  <c r="CT690"/>
  <c r="CT691"/>
  <c r="CT692"/>
  <c r="CT693"/>
  <c r="CT694"/>
  <c r="CT695"/>
  <c r="CT696"/>
  <c r="CT697"/>
  <c r="CT698"/>
  <c r="CT699"/>
  <c r="CT700"/>
  <c r="CT701"/>
  <c r="CT702"/>
  <c r="CT703"/>
  <c r="CT704"/>
  <c r="CT705"/>
  <c r="CT706"/>
  <c r="CT3"/>
  <c r="DA706" l="1"/>
  <c r="DA658"/>
  <c r="DA642"/>
  <c r="DA626"/>
  <c r="DA622"/>
  <c r="DA618"/>
  <c r="DA610"/>
  <c r="DA606"/>
  <c r="DA602"/>
  <c r="DA594"/>
  <c r="DA590"/>
  <c r="DA586"/>
  <c r="DA578"/>
  <c r="DA574"/>
  <c r="DA570"/>
  <c r="DA562"/>
  <c r="DA558"/>
  <c r="DA546"/>
  <c r="DA542"/>
  <c r="DA530"/>
  <c r="DA526"/>
  <c r="DA514"/>
  <c r="DA510"/>
  <c r="DA498"/>
  <c r="DA494"/>
  <c r="DA482"/>
  <c r="DA478"/>
  <c r="DA466"/>
  <c r="DA462"/>
  <c r="DA450"/>
  <c r="DA446"/>
  <c r="DA434"/>
  <c r="DA430"/>
  <c r="DA418"/>
  <c r="DA414"/>
  <c r="DA402"/>
  <c r="DA398"/>
  <c r="DA386"/>
  <c r="DA382"/>
  <c r="DA370"/>
  <c r="DA366"/>
  <c r="DA354"/>
  <c r="DA350"/>
  <c r="DA338"/>
  <c r="DA330"/>
  <c r="DA326"/>
  <c r="DA314"/>
  <c r="DA310"/>
  <c r="DA298"/>
  <c r="DA294"/>
  <c r="DA282"/>
  <c r="DA278"/>
  <c r="DA266"/>
  <c r="DA262"/>
  <c r="DA250"/>
  <c r="DA246"/>
  <c r="DA234"/>
  <c r="DA230"/>
  <c r="DA218"/>
  <c r="DA214"/>
  <c r="DA202"/>
  <c r="DA198"/>
  <c r="DA186"/>
  <c r="DA182"/>
  <c r="DA170"/>
  <c r="DA166"/>
  <c r="DA154"/>
  <c r="DA150"/>
  <c r="DA138"/>
  <c r="DA134"/>
  <c r="DA122"/>
  <c r="DA118"/>
  <c r="DA106"/>
  <c r="DA102"/>
  <c r="DA90"/>
  <c r="DA86"/>
  <c r="DA74"/>
  <c r="DA70"/>
  <c r="DA58"/>
  <c r="DA54"/>
  <c r="DA42"/>
  <c r="DA38"/>
  <c r="DA26"/>
  <c r="DA22"/>
  <c r="DA10"/>
  <c r="DA6"/>
  <c r="DA541"/>
  <c r="DA537"/>
  <c r="DA493"/>
  <c r="DA477"/>
  <c r="DA473"/>
  <c r="DA461"/>
  <c r="DA445"/>
  <c r="DA429"/>
  <c r="DA421"/>
  <c r="DA413"/>
  <c r="DA409"/>
  <c r="DA405"/>
  <c r="DA397"/>
  <c r="DA389"/>
  <c r="DA381"/>
  <c r="DA377"/>
  <c r="DA373"/>
  <c r="DA365"/>
  <c r="DA357"/>
  <c r="DA349"/>
  <c r="DA345"/>
  <c r="DA341"/>
  <c r="DA329"/>
  <c r="DA313"/>
  <c r="DA297"/>
  <c r="DA281"/>
  <c r="DA265"/>
  <c r="DA249"/>
  <c r="DA233"/>
  <c r="DA217"/>
  <c r="DA201"/>
  <c r="DA185"/>
  <c r="DA169"/>
  <c r="DA153"/>
  <c r="DA137"/>
  <c r="DA121"/>
  <c r="DA105"/>
  <c r="DA89"/>
  <c r="DA73"/>
  <c r="DA57"/>
  <c r="DA41"/>
  <c r="DA25"/>
  <c r="DA9"/>
  <c r="DA665"/>
  <c r="DA601"/>
  <c r="DA589"/>
  <c r="DA573"/>
  <c r="DA557"/>
  <c r="DA525"/>
  <c r="DA509"/>
  <c r="DA703"/>
  <c r="DA695"/>
  <c r="DA691"/>
  <c r="DA687"/>
  <c r="DA679"/>
  <c r="DA675"/>
  <c r="DA671"/>
  <c r="DA663"/>
  <c r="DA659"/>
  <c r="DA655"/>
  <c r="DA647"/>
  <c r="DA643"/>
  <c r="DA639"/>
  <c r="DA631"/>
  <c r="DA627"/>
  <c r="DA623"/>
  <c r="DA615"/>
  <c r="DA611"/>
  <c r="DA607"/>
  <c r="DA599"/>
  <c r="DA595"/>
  <c r="DA591"/>
  <c r="DA583"/>
  <c r="DA579"/>
  <c r="DA575"/>
  <c r="DA567"/>
  <c r="DA563"/>
  <c r="DA559"/>
  <c r="DA551"/>
  <c r="DA547"/>
  <c r="DA543"/>
  <c r="DA535"/>
  <c r="DA531"/>
  <c r="DA527"/>
  <c r="DA519"/>
  <c r="DA515"/>
  <c r="DA511"/>
  <c r="DA503"/>
  <c r="DA499"/>
  <c r="DA495"/>
  <c r="DA487"/>
  <c r="DA483"/>
  <c r="DA479"/>
  <c r="DA471"/>
  <c r="DA467"/>
  <c r="DA463"/>
  <c r="DA455"/>
  <c r="DA451"/>
  <c r="DA447"/>
  <c r="DA439"/>
  <c r="DA435"/>
  <c r="DA431"/>
  <c r="DA423"/>
  <c r="DA419"/>
  <c r="DA415"/>
  <c r="DA407"/>
  <c r="DA403"/>
  <c r="DA399"/>
  <c r="DA391"/>
  <c r="DA387"/>
  <c r="DA383"/>
  <c r="DA375"/>
  <c r="DA371"/>
  <c r="DA367"/>
  <c r="DA359"/>
  <c r="DA355"/>
  <c r="DA351"/>
  <c r="DA343"/>
  <c r="DA339"/>
  <c r="DA702"/>
  <c r="DA698"/>
  <c r="DA694"/>
  <c r="DA686"/>
  <c r="DA682"/>
  <c r="DA678"/>
  <c r="DA670"/>
  <c r="DA666"/>
  <c r="DA662"/>
  <c r="DA654"/>
  <c r="DA650"/>
  <c r="DA646"/>
  <c r="DA638"/>
  <c r="DA634"/>
  <c r="DA630"/>
  <c r="DA690"/>
  <c r="DA674"/>
  <c r="DA704"/>
  <c r="DA700"/>
  <c r="DA696"/>
  <c r="DA692"/>
  <c r="DA688"/>
  <c r="DA684"/>
  <c r="DA680"/>
  <c r="DA676"/>
  <c r="DA672"/>
  <c r="DA668"/>
  <c r="DA664"/>
  <c r="DA660"/>
  <c r="DA656"/>
  <c r="DA652"/>
  <c r="DA648"/>
  <c r="DA644"/>
  <c r="DA640"/>
  <c r="DA636"/>
  <c r="DA632"/>
  <c r="DA628"/>
  <c r="DA624"/>
  <c r="DA620"/>
  <c r="DA616"/>
  <c r="DA612"/>
  <c r="DA608"/>
  <c r="DA604"/>
  <c r="DA600"/>
  <c r="DA596"/>
  <c r="DA592"/>
  <c r="DA588"/>
  <c r="DA584"/>
  <c r="DA580"/>
  <c r="DA576"/>
  <c r="DA572"/>
  <c r="DA568"/>
  <c r="DA564"/>
  <c r="DA560"/>
  <c r="DA556"/>
  <c r="DA552"/>
  <c r="DA548"/>
  <c r="DA544"/>
  <c r="DA540"/>
  <c r="DA536"/>
  <c r="DA532"/>
  <c r="DA528"/>
  <c r="DA524"/>
  <c r="DA520"/>
  <c r="DA516"/>
  <c r="DA512"/>
  <c r="DA508"/>
  <c r="DA504"/>
  <c r="DA500"/>
  <c r="DA496"/>
  <c r="DA492"/>
  <c r="DA488"/>
  <c r="DA484"/>
  <c r="DA480"/>
  <c r="DA476"/>
  <c r="DA472"/>
  <c r="DA468"/>
  <c r="DA464"/>
  <c r="DA460"/>
  <c r="DA456"/>
  <c r="DA452"/>
  <c r="DA448"/>
  <c r="DA444"/>
  <c r="DA440"/>
  <c r="DA436"/>
  <c r="DA432"/>
  <c r="DA428"/>
  <c r="DA424"/>
  <c r="DA420"/>
  <c r="DA416"/>
  <c r="DA412"/>
  <c r="DA408"/>
  <c r="DA404"/>
  <c r="DA400"/>
  <c r="DA396"/>
  <c r="DA392"/>
  <c r="DA388"/>
  <c r="DA384"/>
  <c r="DA380"/>
  <c r="DA376"/>
  <c r="DA372"/>
  <c r="DA368"/>
  <c r="DA364"/>
  <c r="DA360"/>
  <c r="DA356"/>
  <c r="DA352"/>
  <c r="DA348"/>
  <c r="DA344"/>
  <c r="DA340"/>
  <c r="DA336"/>
  <c r="DA332"/>
  <c r="DA328"/>
  <c r="DA324"/>
  <c r="DA320"/>
  <c r="DA316"/>
  <c r="DA312"/>
  <c r="DA308"/>
  <c r="DA304"/>
  <c r="DA300"/>
  <c r="DA296"/>
  <c r="DA292"/>
  <c r="DA288"/>
  <c r="DA284"/>
  <c r="DA280"/>
  <c r="DA276"/>
  <c r="DA272"/>
  <c r="DA268"/>
  <c r="DA264"/>
  <c r="DA260"/>
  <c r="DA256"/>
  <c r="DA252"/>
  <c r="DA248"/>
  <c r="DA244"/>
  <c r="DA240"/>
  <c r="DA236"/>
  <c r="DA232"/>
  <c r="DA228"/>
  <c r="DA224"/>
  <c r="DA220"/>
  <c r="DA216"/>
  <c r="DA212"/>
  <c r="DA208"/>
  <c r="DA204"/>
  <c r="DA200"/>
  <c r="DA196"/>
  <c r="DA192"/>
  <c r="DA188"/>
  <c r="DA184"/>
  <c r="DA180"/>
  <c r="DA176"/>
  <c r="DA172"/>
  <c r="DA168"/>
  <c r="DA164"/>
  <c r="DA160"/>
  <c r="DA156"/>
  <c r="DA152"/>
  <c r="DA148"/>
  <c r="DA144"/>
  <c r="DA140"/>
  <c r="DA136"/>
  <c r="DA132"/>
  <c r="DA128"/>
  <c r="DA124"/>
  <c r="DA120"/>
  <c r="DA116"/>
  <c r="DA112"/>
  <c r="DA108"/>
  <c r="DA104"/>
  <c r="DA100"/>
  <c r="DA96"/>
  <c r="DA92"/>
  <c r="DA88"/>
  <c r="DA84"/>
  <c r="DA80"/>
  <c r="DA76"/>
  <c r="DA72"/>
  <c r="DA68"/>
  <c r="DA64"/>
  <c r="DA60"/>
  <c r="DA56"/>
  <c r="DA52"/>
  <c r="DA48"/>
  <c r="DA44"/>
  <c r="DA40"/>
  <c r="DA36"/>
  <c r="DA705"/>
  <c r="DA697"/>
  <c r="DA693"/>
  <c r="DA689"/>
  <c r="DA681"/>
  <c r="DA677"/>
  <c r="DA673"/>
  <c r="DA661"/>
  <c r="DA657"/>
  <c r="DA649"/>
  <c r="DA645"/>
  <c r="DA641"/>
  <c r="DA633"/>
  <c r="DA629"/>
  <c r="DA625"/>
  <c r="DA617"/>
  <c r="DA613"/>
  <c r="DA609"/>
  <c r="DA597"/>
  <c r="DA701"/>
  <c r="DA685"/>
  <c r="DA669"/>
  <c r="DA653"/>
  <c r="DA637"/>
  <c r="DA621"/>
  <c r="DA605"/>
  <c r="DA333"/>
  <c r="DA325"/>
  <c r="DA321"/>
  <c r="DA317"/>
  <c r="DA309"/>
  <c r="DA305"/>
  <c r="DA301"/>
  <c r="DA293"/>
  <c r="DA289"/>
  <c r="DA285"/>
  <c r="DA277"/>
  <c r="DA273"/>
  <c r="DA269"/>
  <c r="DA261"/>
  <c r="DA257"/>
  <c r="DA253"/>
  <c r="DA245"/>
  <c r="DA241"/>
  <c r="DA237"/>
  <c r="DA229"/>
  <c r="DA225"/>
  <c r="DA221"/>
  <c r="DA213"/>
  <c r="DA209"/>
  <c r="DA205"/>
  <c r="DA197"/>
  <c r="DA193"/>
  <c r="DA189"/>
  <c r="DA181"/>
  <c r="DA177"/>
  <c r="DA173"/>
  <c r="DA165"/>
  <c r="DA161"/>
  <c r="DA157"/>
  <c r="DA149"/>
  <c r="DA145"/>
  <c r="DA141"/>
  <c r="DA133"/>
  <c r="DA129"/>
  <c r="DA125"/>
  <c r="DA117"/>
  <c r="DA113"/>
  <c r="DA109"/>
  <c r="DA101"/>
  <c r="DA97"/>
  <c r="DA93"/>
  <c r="DA85"/>
  <c r="DA81"/>
  <c r="DA77"/>
  <c r="DA69"/>
  <c r="DA65"/>
  <c r="DA61"/>
  <c r="DA53"/>
  <c r="DA49"/>
  <c r="DA45"/>
  <c r="DA37"/>
  <c r="DA33"/>
  <c r="DA29"/>
  <c r="DA21"/>
  <c r="DA17"/>
  <c r="DA13"/>
  <c r="DA5"/>
  <c r="DA585"/>
  <c r="DA569"/>
  <c r="DA553"/>
  <c r="DA521"/>
  <c r="DA505"/>
  <c r="DA489"/>
  <c r="DA457"/>
  <c r="DA441"/>
  <c r="DA425"/>
  <c r="DA393"/>
  <c r="DA361"/>
  <c r="DA581"/>
  <c r="DA565"/>
  <c r="DA554"/>
  <c r="DA549"/>
  <c r="DA538"/>
  <c r="DA533"/>
  <c r="DA522"/>
  <c r="DA517"/>
  <c r="DA506"/>
  <c r="DA501"/>
  <c r="DA490"/>
  <c r="DA485"/>
  <c r="DA474"/>
  <c r="DA469"/>
  <c r="DA458"/>
  <c r="DA453"/>
  <c r="DA442"/>
  <c r="DA437"/>
  <c r="DA426"/>
  <c r="DA410"/>
  <c r="DA394"/>
  <c r="DA378"/>
  <c r="DA362"/>
  <c r="DA346"/>
  <c r="DA334"/>
  <c r="DA318"/>
  <c r="DA302"/>
  <c r="DA286"/>
  <c r="DA270"/>
  <c r="DA254"/>
  <c r="DA238"/>
  <c r="DA222"/>
  <c r="DA206"/>
  <c r="DA190"/>
  <c r="DA174"/>
  <c r="DA158"/>
  <c r="DA142"/>
  <c r="DA126"/>
  <c r="DA110"/>
  <c r="DA94"/>
  <c r="DA78"/>
  <c r="DA62"/>
  <c r="DA46"/>
  <c r="DA30"/>
  <c r="DA14"/>
  <c r="DA335"/>
  <c r="DA331"/>
  <c r="DA327"/>
  <c r="DA323"/>
  <c r="DA319"/>
  <c r="DA315"/>
  <c r="DA311"/>
  <c r="DA307"/>
  <c r="DA303"/>
  <c r="DA299"/>
  <c r="DA295"/>
  <c r="DA291"/>
  <c r="DA287"/>
  <c r="DA283"/>
  <c r="DA279"/>
  <c r="DA275"/>
  <c r="DA271"/>
  <c r="DA267"/>
  <c r="DA263"/>
  <c r="DA259"/>
  <c r="DA255"/>
  <c r="DA251"/>
  <c r="DA247"/>
  <c r="DA243"/>
  <c r="DA239"/>
  <c r="DA235"/>
  <c r="DA231"/>
  <c r="DA227"/>
  <c r="DA223"/>
  <c r="DA219"/>
  <c r="DA215"/>
  <c r="DA211"/>
  <c r="DA207"/>
  <c r="DA203"/>
  <c r="DA199"/>
  <c r="DA195"/>
  <c r="DA191"/>
  <c r="DA187"/>
  <c r="DA183"/>
  <c r="DA179"/>
  <c r="DA175"/>
  <c r="DA171"/>
  <c r="DA167"/>
  <c r="DA163"/>
  <c r="DA159"/>
  <c r="DA155"/>
  <c r="DA151"/>
  <c r="DA147"/>
  <c r="DA143"/>
  <c r="DA139"/>
  <c r="DA135"/>
  <c r="DA131"/>
  <c r="DA127"/>
  <c r="DA123"/>
  <c r="DA119"/>
  <c r="DA115"/>
  <c r="DA111"/>
  <c r="DA107"/>
  <c r="DA103"/>
  <c r="DA99"/>
  <c r="DA95"/>
  <c r="DA91"/>
  <c r="DA87"/>
  <c r="DA83"/>
  <c r="DA79"/>
  <c r="DA75"/>
  <c r="DA71"/>
  <c r="DA67"/>
  <c r="DA63"/>
  <c r="DA59"/>
  <c r="DA55"/>
  <c r="DA51"/>
  <c r="DA47"/>
  <c r="DA43"/>
  <c r="DA39"/>
  <c r="DA35"/>
  <c r="DA31"/>
  <c r="DA27"/>
  <c r="DA23"/>
  <c r="DA19"/>
  <c r="DA15"/>
  <c r="DA11"/>
  <c r="DA7"/>
  <c r="DA3"/>
  <c r="DA699"/>
  <c r="DA683"/>
  <c r="DA667"/>
  <c r="DA651"/>
  <c r="DA635"/>
  <c r="DA619"/>
  <c r="DA614"/>
  <c r="DA603"/>
  <c r="DA598"/>
  <c r="DA593"/>
  <c r="DA587"/>
  <c r="DA582"/>
  <c r="DA577"/>
  <c r="DA571"/>
  <c r="DA566"/>
  <c r="DA561"/>
  <c r="DA555"/>
  <c r="DA550"/>
  <c r="DA545"/>
  <c r="DA539"/>
  <c r="DA534"/>
  <c r="DA529"/>
  <c r="DA523"/>
  <c r="DA518"/>
  <c r="DA513"/>
  <c r="DA507"/>
  <c r="DA502"/>
  <c r="DA497"/>
  <c r="DA491"/>
  <c r="DA486"/>
  <c r="DA481"/>
  <c r="DA475"/>
  <c r="DA470"/>
  <c r="DA465"/>
  <c r="DA459"/>
  <c r="DA454"/>
  <c r="DA449"/>
  <c r="DA443"/>
  <c r="DA438"/>
  <c r="DA433"/>
  <c r="DA427"/>
  <c r="DA422"/>
  <c r="DA417"/>
  <c r="DA411"/>
  <c r="DA406"/>
  <c r="DA401"/>
  <c r="DA395"/>
  <c r="DA390"/>
  <c r="DA385"/>
  <c r="DA379"/>
  <c r="DA374"/>
  <c r="DA369"/>
  <c r="DA363"/>
  <c r="DA358"/>
  <c r="DA353"/>
  <c r="DA347"/>
  <c r="DA342"/>
  <c r="DA337"/>
  <c r="DA322"/>
  <c r="DA306"/>
  <c r="DA290"/>
  <c r="DA274"/>
  <c r="DA258"/>
  <c r="DA242"/>
  <c r="DA226"/>
  <c r="DA210"/>
  <c r="DA194"/>
  <c r="DA178"/>
  <c r="DA162"/>
  <c r="DA146"/>
  <c r="DA130"/>
  <c r="DA114"/>
  <c r="DA98"/>
  <c r="DA82"/>
  <c r="DA66"/>
  <c r="DA50"/>
  <c r="DA34"/>
  <c r="DA18"/>
  <c r="DA32"/>
  <c r="DA28"/>
  <c r="DA24"/>
  <c r="DA20"/>
  <c r="DA16"/>
  <c r="DA12"/>
  <c r="DA8"/>
  <c r="DA4"/>
  <c r="CS4"/>
  <c r="CS5" s="1"/>
  <c r="CS6" s="1"/>
  <c r="CS7" s="1"/>
  <c r="CS8" s="1"/>
  <c r="CS9" s="1"/>
  <c r="CS10" s="1"/>
  <c r="CS11" s="1"/>
  <c r="CS12" s="1"/>
  <c r="CS13" s="1"/>
  <c r="CS14" s="1"/>
  <c r="CS15" s="1"/>
  <c r="CS16" s="1"/>
  <c r="CS17" s="1"/>
  <c r="CS18" s="1"/>
  <c r="CS19" s="1"/>
  <c r="CS20" s="1"/>
  <c r="CS21" s="1"/>
  <c r="CS22" s="1"/>
  <c r="CS23" s="1"/>
  <c r="CS24" s="1"/>
  <c r="CS25" s="1"/>
  <c r="CS26" s="1"/>
  <c r="CS27" s="1"/>
  <c r="CS28" s="1"/>
  <c r="CS29" s="1"/>
  <c r="CS30" s="1"/>
  <c r="CS31" s="1"/>
  <c r="CS32" s="1"/>
  <c r="CS33" s="1"/>
  <c r="CS34" s="1"/>
  <c r="CS35" s="1"/>
  <c r="CS36" s="1"/>
  <c r="CS37" s="1"/>
  <c r="CS38" s="1"/>
  <c r="CS39" s="1"/>
  <c r="CS40" s="1"/>
  <c r="CS41" s="1"/>
  <c r="CS42" s="1"/>
  <c r="CS43" s="1"/>
  <c r="CS44" s="1"/>
  <c r="CS45" s="1"/>
  <c r="CS46" s="1"/>
  <c r="CS47" s="1"/>
  <c r="CS48" s="1"/>
  <c r="CS49" s="1"/>
  <c r="CS50" s="1"/>
  <c r="CS51" s="1"/>
  <c r="CS52" s="1"/>
  <c r="CS53" s="1"/>
  <c r="CS54" s="1"/>
  <c r="CS55" s="1"/>
  <c r="CS56" s="1"/>
  <c r="CS57" s="1"/>
  <c r="CS58" s="1"/>
  <c r="CS59" s="1"/>
  <c r="CS60" s="1"/>
  <c r="CS61" s="1"/>
  <c r="CS62" s="1"/>
  <c r="CS63" s="1"/>
  <c r="CS64" s="1"/>
  <c r="CS65" s="1"/>
  <c r="CS66" s="1"/>
  <c r="CS67" s="1"/>
  <c r="CS68" s="1"/>
  <c r="CS69" s="1"/>
  <c r="CS70" s="1"/>
  <c r="CS71" s="1"/>
  <c r="CS72" s="1"/>
  <c r="CS73" s="1"/>
  <c r="CS74" s="1"/>
  <c r="CS75" s="1"/>
  <c r="CS76" s="1"/>
  <c r="CS77" s="1"/>
  <c r="CS78" s="1"/>
  <c r="CS79" s="1"/>
  <c r="CS80" s="1"/>
  <c r="CS81" s="1"/>
  <c r="CS82" s="1"/>
  <c r="CS83" s="1"/>
  <c r="CS84" s="1"/>
  <c r="CS85" s="1"/>
  <c r="CS86" s="1"/>
  <c r="CS87" s="1"/>
  <c r="CS88" s="1"/>
  <c r="CS89" s="1"/>
  <c r="CS90" s="1"/>
  <c r="CS91" s="1"/>
  <c r="CS92" s="1"/>
  <c r="CS93" s="1"/>
  <c r="CS94" s="1"/>
  <c r="CS95" s="1"/>
  <c r="CS96" s="1"/>
  <c r="CS97" s="1"/>
  <c r="CS98" s="1"/>
  <c r="CS99" s="1"/>
  <c r="CS100" s="1"/>
  <c r="CS101" s="1"/>
  <c r="CS102" s="1"/>
  <c r="CS103" s="1"/>
  <c r="CS104" s="1"/>
  <c r="CS105" s="1"/>
  <c r="CS106" s="1"/>
  <c r="CS107" s="1"/>
  <c r="CS108" s="1"/>
  <c r="CS109" s="1"/>
  <c r="CS110" s="1"/>
  <c r="CS111" s="1"/>
  <c r="CS112" s="1"/>
  <c r="CS113" s="1"/>
  <c r="CS114" s="1"/>
  <c r="CS115" s="1"/>
  <c r="CS116" s="1"/>
  <c r="CS117" s="1"/>
  <c r="CS118" s="1"/>
  <c r="CS119" s="1"/>
  <c r="CS120" s="1"/>
  <c r="CS121" s="1"/>
  <c r="CS122" s="1"/>
  <c r="CS123" s="1"/>
  <c r="CS124" s="1"/>
  <c r="CS125" s="1"/>
  <c r="CS126" s="1"/>
  <c r="CS127" s="1"/>
  <c r="CS128" s="1"/>
  <c r="CS129" s="1"/>
  <c r="CS130" s="1"/>
  <c r="CS131" s="1"/>
  <c r="CS132" s="1"/>
  <c r="CS133" s="1"/>
  <c r="CS134" s="1"/>
  <c r="CS135" s="1"/>
  <c r="CS136" s="1"/>
  <c r="CS137" s="1"/>
  <c r="CS138" s="1"/>
  <c r="CS139" s="1"/>
  <c r="CS140" s="1"/>
  <c r="CS141" s="1"/>
  <c r="CS142" s="1"/>
  <c r="CS143" s="1"/>
  <c r="CS144" s="1"/>
  <c r="CS145" s="1"/>
  <c r="CS146" s="1"/>
  <c r="CS147" s="1"/>
  <c r="CS148" s="1"/>
  <c r="CS149" s="1"/>
  <c r="CS150" s="1"/>
  <c r="CS151" s="1"/>
  <c r="CS152" s="1"/>
  <c r="CS153" s="1"/>
  <c r="CS154" s="1"/>
  <c r="CS155" s="1"/>
  <c r="CS156" s="1"/>
  <c r="CS157" s="1"/>
  <c r="CS158" s="1"/>
  <c r="CS159" s="1"/>
  <c r="CS160" s="1"/>
  <c r="CS161" s="1"/>
  <c r="CS162" s="1"/>
  <c r="CS163" s="1"/>
  <c r="CS164" s="1"/>
  <c r="CS165" s="1"/>
  <c r="CS166" s="1"/>
  <c r="CS167" s="1"/>
  <c r="CS168" s="1"/>
  <c r="CS169" s="1"/>
  <c r="CS170" s="1"/>
  <c r="CS171" s="1"/>
  <c r="CS172" s="1"/>
  <c r="CS173" s="1"/>
  <c r="CS174" s="1"/>
  <c r="CS175" s="1"/>
  <c r="CS176" s="1"/>
  <c r="CS177" s="1"/>
  <c r="CS178" s="1"/>
  <c r="CS179" s="1"/>
  <c r="CS180" s="1"/>
  <c r="CS181" s="1"/>
  <c r="CS182" s="1"/>
  <c r="CS183" s="1"/>
  <c r="CS184" s="1"/>
  <c r="CS185" s="1"/>
  <c r="CS186" s="1"/>
  <c r="CS187" s="1"/>
  <c r="CS188" s="1"/>
  <c r="CS189" s="1"/>
  <c r="CS190" s="1"/>
  <c r="CS191" s="1"/>
  <c r="CS192" s="1"/>
  <c r="CS193" s="1"/>
  <c r="CS194" s="1"/>
  <c r="CS195" s="1"/>
  <c r="CS196" s="1"/>
  <c r="CS197" s="1"/>
  <c r="CS198" s="1"/>
  <c r="CS199" s="1"/>
  <c r="CS200" s="1"/>
  <c r="CS201" s="1"/>
  <c r="CS202" s="1"/>
  <c r="CS203" s="1"/>
  <c r="CS204" s="1"/>
  <c r="CS205" s="1"/>
  <c r="CS206" s="1"/>
  <c r="CS207" s="1"/>
  <c r="CS208" s="1"/>
  <c r="CS209" s="1"/>
  <c r="CS210" s="1"/>
  <c r="CS211" s="1"/>
  <c r="CS212" s="1"/>
  <c r="CS213" s="1"/>
  <c r="CS214" s="1"/>
  <c r="CS215" s="1"/>
  <c r="CS216" s="1"/>
  <c r="CS217" s="1"/>
  <c r="CS218" s="1"/>
  <c r="CS219" s="1"/>
  <c r="CS220" s="1"/>
  <c r="CS221" s="1"/>
  <c r="CS222" s="1"/>
  <c r="CS223" s="1"/>
  <c r="CS224" s="1"/>
  <c r="CS225" s="1"/>
  <c r="CS226" s="1"/>
  <c r="CS227" s="1"/>
  <c r="CS228" s="1"/>
  <c r="CS229" s="1"/>
  <c r="CS230" s="1"/>
  <c r="CS231" s="1"/>
  <c r="CS232" s="1"/>
  <c r="CS233" s="1"/>
  <c r="CS234" s="1"/>
  <c r="CS235" s="1"/>
  <c r="CS236" s="1"/>
  <c r="CS237" s="1"/>
  <c r="CS238" s="1"/>
  <c r="CS239" s="1"/>
  <c r="CS240" s="1"/>
  <c r="CS241" s="1"/>
  <c r="CS242" s="1"/>
  <c r="CS243" s="1"/>
  <c r="CS244" s="1"/>
  <c r="CS245" s="1"/>
  <c r="CS246" s="1"/>
  <c r="CS247" s="1"/>
  <c r="CS248" s="1"/>
  <c r="CS249" s="1"/>
  <c r="CS250" s="1"/>
  <c r="CS251" s="1"/>
  <c r="CS252" s="1"/>
  <c r="CS253" s="1"/>
  <c r="CS254" s="1"/>
  <c r="CS255" s="1"/>
  <c r="CS256" s="1"/>
  <c r="CS257" s="1"/>
  <c r="CS258" s="1"/>
  <c r="CS259" s="1"/>
  <c r="CS260" s="1"/>
  <c r="CS261" s="1"/>
  <c r="CS262" s="1"/>
  <c r="CS263" s="1"/>
  <c r="CS264" s="1"/>
  <c r="CS265" s="1"/>
  <c r="CS266" s="1"/>
  <c r="CS267" s="1"/>
  <c r="CS268" s="1"/>
  <c r="CS269" s="1"/>
  <c r="CS270" s="1"/>
  <c r="CS271" s="1"/>
  <c r="CS272" s="1"/>
  <c r="CS273" s="1"/>
  <c r="CS274" s="1"/>
  <c r="CS275" s="1"/>
  <c r="CS276" s="1"/>
  <c r="CS277" s="1"/>
  <c r="CS278" s="1"/>
  <c r="CS279" s="1"/>
  <c r="CS280" s="1"/>
  <c r="CS281" s="1"/>
  <c r="CS282" s="1"/>
  <c r="CS283" s="1"/>
  <c r="CS284" s="1"/>
  <c r="CS285" s="1"/>
  <c r="CS286" s="1"/>
  <c r="CS287" s="1"/>
  <c r="CS288" s="1"/>
  <c r="CS289" s="1"/>
  <c r="CS290" s="1"/>
  <c r="CS291" s="1"/>
  <c r="CS292" s="1"/>
  <c r="CS293" s="1"/>
  <c r="CS294" s="1"/>
  <c r="CS295" s="1"/>
  <c r="CS296" s="1"/>
  <c r="CS297" s="1"/>
  <c r="CS298" s="1"/>
  <c r="CS299" s="1"/>
  <c r="CS300" s="1"/>
  <c r="CS301" s="1"/>
  <c r="CS302" s="1"/>
  <c r="CS303" s="1"/>
  <c r="CS304" s="1"/>
  <c r="CS305" s="1"/>
  <c r="CS306" s="1"/>
  <c r="CS307" s="1"/>
  <c r="CS308" s="1"/>
  <c r="CS309" s="1"/>
  <c r="CS310" s="1"/>
  <c r="CS311" s="1"/>
  <c r="CS312" s="1"/>
  <c r="CS313" s="1"/>
  <c r="CS314" s="1"/>
  <c r="CS315" s="1"/>
  <c r="CS316" s="1"/>
  <c r="CS317" s="1"/>
  <c r="CS318" s="1"/>
  <c r="CS319" s="1"/>
  <c r="CS320" s="1"/>
  <c r="CS321" s="1"/>
  <c r="CS322" s="1"/>
  <c r="CS323" s="1"/>
  <c r="CS324" s="1"/>
  <c r="CS325" s="1"/>
  <c r="CS326" s="1"/>
  <c r="CS327" s="1"/>
  <c r="CS328" s="1"/>
  <c r="CS329" s="1"/>
  <c r="CS330" s="1"/>
  <c r="CS331" s="1"/>
  <c r="CS332" s="1"/>
  <c r="CS333" s="1"/>
  <c r="CS334" s="1"/>
  <c r="CS335" s="1"/>
  <c r="CS336" s="1"/>
  <c r="CS337" s="1"/>
  <c r="CS338" s="1"/>
  <c r="CS339" s="1"/>
  <c r="CS340" s="1"/>
  <c r="CS341" s="1"/>
  <c r="CS342" s="1"/>
  <c r="CS343" s="1"/>
  <c r="CS344" s="1"/>
  <c r="CS345" s="1"/>
  <c r="CS346" s="1"/>
  <c r="CS347" s="1"/>
  <c r="CS348" s="1"/>
  <c r="CS349" s="1"/>
  <c r="CS350" s="1"/>
  <c r="CS351" s="1"/>
  <c r="CS352" s="1"/>
  <c r="CS353" s="1"/>
  <c r="CS354" s="1"/>
  <c r="CS355" s="1"/>
  <c r="CS356" s="1"/>
  <c r="CS357" s="1"/>
  <c r="CS358" s="1"/>
  <c r="CS359" s="1"/>
  <c r="CS360" s="1"/>
  <c r="CS361" s="1"/>
  <c r="CS362" s="1"/>
  <c r="CS363" s="1"/>
  <c r="CS364" s="1"/>
  <c r="CS365" s="1"/>
  <c r="CS366" s="1"/>
  <c r="CS367" s="1"/>
  <c r="CS368" s="1"/>
  <c r="CS369" s="1"/>
  <c r="CS370" s="1"/>
  <c r="CS371" s="1"/>
  <c r="CS372" s="1"/>
  <c r="CS373" s="1"/>
  <c r="CS374" s="1"/>
  <c r="CS375" s="1"/>
  <c r="CS376" s="1"/>
  <c r="CS377" s="1"/>
  <c r="CS378" s="1"/>
  <c r="CS379" s="1"/>
  <c r="CS380" s="1"/>
  <c r="CS381" s="1"/>
  <c r="CS382" s="1"/>
  <c r="CS383" s="1"/>
  <c r="CS384" s="1"/>
  <c r="CS385" s="1"/>
  <c r="CS386" s="1"/>
  <c r="CS387" s="1"/>
  <c r="CS388" s="1"/>
  <c r="CS389" s="1"/>
  <c r="CS390" s="1"/>
  <c r="CS391" s="1"/>
  <c r="CS392" s="1"/>
  <c r="CS393" s="1"/>
  <c r="CS394" s="1"/>
  <c r="CS395" s="1"/>
  <c r="CS396" s="1"/>
  <c r="CS397" s="1"/>
  <c r="CS398" s="1"/>
  <c r="CS399" s="1"/>
  <c r="CS400" s="1"/>
  <c r="CS401" s="1"/>
  <c r="CS402" s="1"/>
  <c r="CS403" s="1"/>
  <c r="CS404" s="1"/>
  <c r="CS405" s="1"/>
  <c r="CS406" s="1"/>
  <c r="CS407" s="1"/>
  <c r="CS408" s="1"/>
  <c r="CS409" s="1"/>
  <c r="CS410" s="1"/>
  <c r="CS411" s="1"/>
  <c r="CS412" s="1"/>
  <c r="CS413" s="1"/>
  <c r="CS414" s="1"/>
  <c r="CS415" s="1"/>
  <c r="CS416" s="1"/>
  <c r="CS417" s="1"/>
  <c r="CS418" s="1"/>
  <c r="CS419" s="1"/>
  <c r="CS420" s="1"/>
  <c r="CS421" s="1"/>
  <c r="CS422" s="1"/>
  <c r="CS423" s="1"/>
  <c r="CS424" s="1"/>
  <c r="CS425" s="1"/>
  <c r="CS426" s="1"/>
  <c r="CS427" s="1"/>
  <c r="CS428" s="1"/>
  <c r="CS429" s="1"/>
  <c r="CS430" s="1"/>
  <c r="CS431" s="1"/>
  <c r="CS432" s="1"/>
  <c r="CS433" s="1"/>
  <c r="CS434" s="1"/>
  <c r="CS435" s="1"/>
  <c r="CS436" s="1"/>
  <c r="CS437" s="1"/>
  <c r="CS438" s="1"/>
  <c r="CS439" s="1"/>
  <c r="CS440" s="1"/>
  <c r="CS441" s="1"/>
  <c r="CS442" s="1"/>
  <c r="CS443" s="1"/>
  <c r="CS444" s="1"/>
  <c r="CS445" s="1"/>
  <c r="CS446" s="1"/>
  <c r="CS447" s="1"/>
  <c r="CS448" s="1"/>
  <c r="CS449" s="1"/>
  <c r="CS450" s="1"/>
  <c r="CS451" s="1"/>
  <c r="CS452" s="1"/>
  <c r="CS453" s="1"/>
  <c r="CS454" s="1"/>
  <c r="CS455" s="1"/>
  <c r="CS456" s="1"/>
  <c r="CS457" s="1"/>
  <c r="CS458" s="1"/>
  <c r="CS459" s="1"/>
  <c r="CS460" s="1"/>
  <c r="CS461" s="1"/>
  <c r="CS462" s="1"/>
  <c r="CS463" s="1"/>
  <c r="CS464" s="1"/>
  <c r="CS465" s="1"/>
  <c r="CS466" s="1"/>
  <c r="CS467" s="1"/>
  <c r="CS468" s="1"/>
  <c r="CS469" s="1"/>
  <c r="CS470" s="1"/>
  <c r="CS471" s="1"/>
  <c r="CS472" s="1"/>
  <c r="CS473" s="1"/>
  <c r="CS474" s="1"/>
  <c r="CS475" s="1"/>
  <c r="CS476" s="1"/>
  <c r="CS477" s="1"/>
  <c r="CS478" s="1"/>
  <c r="CS479" s="1"/>
  <c r="CS480" s="1"/>
  <c r="CS481" s="1"/>
  <c r="CS482" s="1"/>
  <c r="CS483" s="1"/>
  <c r="CS484" s="1"/>
  <c r="CS485" s="1"/>
  <c r="CS486" s="1"/>
  <c r="CS487" s="1"/>
  <c r="CS488" s="1"/>
  <c r="CS489" s="1"/>
  <c r="CS490" s="1"/>
  <c r="CS491" s="1"/>
  <c r="CS492" s="1"/>
  <c r="CS493" s="1"/>
  <c r="CS494" s="1"/>
  <c r="CS495" s="1"/>
  <c r="CS496" s="1"/>
  <c r="CS497" s="1"/>
  <c r="CS498" s="1"/>
  <c r="CS499" s="1"/>
  <c r="CS500" s="1"/>
  <c r="CS501" s="1"/>
  <c r="CS502" s="1"/>
  <c r="CS503" s="1"/>
  <c r="CS504" s="1"/>
  <c r="CS505" s="1"/>
  <c r="CS506" s="1"/>
  <c r="CS507" s="1"/>
  <c r="CS508" s="1"/>
  <c r="CS509" s="1"/>
  <c r="CS510" s="1"/>
  <c r="CS511" s="1"/>
  <c r="CS512" s="1"/>
  <c r="CS513" s="1"/>
  <c r="CS514" s="1"/>
  <c r="CS515" s="1"/>
  <c r="CS516" s="1"/>
  <c r="CS517" s="1"/>
  <c r="CS518" s="1"/>
  <c r="CS519" s="1"/>
  <c r="CS520" s="1"/>
  <c r="CS521" s="1"/>
  <c r="CS522" s="1"/>
  <c r="CS523" s="1"/>
  <c r="CS524" s="1"/>
  <c r="CS525" s="1"/>
  <c r="CS526" s="1"/>
  <c r="CS527" s="1"/>
  <c r="CS528" s="1"/>
  <c r="CS529" s="1"/>
  <c r="CS530" s="1"/>
  <c r="CS531" s="1"/>
  <c r="CS532" s="1"/>
  <c r="CS533" s="1"/>
  <c r="CS534" s="1"/>
  <c r="CS535" s="1"/>
  <c r="CS536" s="1"/>
  <c r="CS537" s="1"/>
  <c r="CS538" s="1"/>
  <c r="CS539" s="1"/>
  <c r="CS540" s="1"/>
  <c r="CS541" s="1"/>
  <c r="CS542" s="1"/>
  <c r="CS543" s="1"/>
  <c r="CS544" s="1"/>
  <c r="CS545" s="1"/>
  <c r="CS546" s="1"/>
  <c r="CS547" s="1"/>
  <c r="CS548" s="1"/>
  <c r="CS549" s="1"/>
  <c r="CS550" s="1"/>
  <c r="CS551" s="1"/>
  <c r="CS552" s="1"/>
  <c r="CS553" s="1"/>
  <c r="CS554" s="1"/>
  <c r="CS555" s="1"/>
  <c r="CS556" s="1"/>
  <c r="CS557" s="1"/>
  <c r="CS558" s="1"/>
  <c r="CS559" s="1"/>
  <c r="CS560" s="1"/>
  <c r="CS561" s="1"/>
  <c r="CS562" s="1"/>
  <c r="CS563" s="1"/>
  <c r="CS564" s="1"/>
  <c r="CS565" s="1"/>
  <c r="CS566" s="1"/>
  <c r="CS567" s="1"/>
  <c r="CS568" s="1"/>
  <c r="CS569" s="1"/>
  <c r="CS570" s="1"/>
  <c r="CS571" s="1"/>
  <c r="CS572" s="1"/>
  <c r="CS573" s="1"/>
  <c r="CS574" s="1"/>
  <c r="CS575" s="1"/>
  <c r="CS576" s="1"/>
  <c r="CS577" s="1"/>
  <c r="CS578" s="1"/>
  <c r="CS579" s="1"/>
  <c r="CS580" s="1"/>
  <c r="CS581" s="1"/>
  <c r="CS582" s="1"/>
  <c r="CS583" s="1"/>
  <c r="CS584" s="1"/>
  <c r="CS585" s="1"/>
  <c r="CS586" s="1"/>
  <c r="CS587" s="1"/>
  <c r="CS588" s="1"/>
  <c r="CS589" s="1"/>
  <c r="CS590" s="1"/>
  <c r="CS591" s="1"/>
  <c r="CS592" s="1"/>
  <c r="CS593" s="1"/>
  <c r="CS594" s="1"/>
  <c r="CS595" s="1"/>
  <c r="CS596" s="1"/>
  <c r="CS597" s="1"/>
  <c r="CS598" s="1"/>
  <c r="CS599" s="1"/>
  <c r="CS600" s="1"/>
  <c r="CS601" s="1"/>
  <c r="CS602" s="1"/>
  <c r="CS603" s="1"/>
  <c r="CS604" s="1"/>
  <c r="CS605" s="1"/>
  <c r="CS606" s="1"/>
  <c r="CS607" s="1"/>
  <c r="CS608" s="1"/>
  <c r="CS609" s="1"/>
  <c r="CS610" s="1"/>
  <c r="CS611" s="1"/>
  <c r="CS612" s="1"/>
  <c r="CS613" s="1"/>
  <c r="CS614" s="1"/>
  <c r="CS615" s="1"/>
  <c r="CS616" s="1"/>
  <c r="CS617" s="1"/>
  <c r="CS618" s="1"/>
  <c r="CS619" s="1"/>
  <c r="CS620" s="1"/>
  <c r="CS621" s="1"/>
  <c r="CS622" s="1"/>
  <c r="CS623" s="1"/>
  <c r="CS624" s="1"/>
  <c r="CS625" s="1"/>
  <c r="CS626" s="1"/>
  <c r="CS627" s="1"/>
  <c r="CS628" s="1"/>
  <c r="CS629" s="1"/>
  <c r="CS630" s="1"/>
  <c r="CS631" s="1"/>
  <c r="CS632" s="1"/>
  <c r="CS633" s="1"/>
  <c r="CS634" s="1"/>
  <c r="CS635" s="1"/>
  <c r="CS636" s="1"/>
  <c r="CS637" s="1"/>
  <c r="CS638" s="1"/>
  <c r="CS639" s="1"/>
  <c r="CS640" s="1"/>
  <c r="CS641" s="1"/>
  <c r="CS642" s="1"/>
  <c r="CS643" s="1"/>
  <c r="CS644" s="1"/>
  <c r="CS645" s="1"/>
  <c r="CS646" s="1"/>
  <c r="CS647" s="1"/>
  <c r="CS648" s="1"/>
  <c r="CS649" s="1"/>
  <c r="CS650" s="1"/>
  <c r="CS651" s="1"/>
  <c r="CS652" s="1"/>
  <c r="CS653" s="1"/>
  <c r="CS654" s="1"/>
  <c r="CS655" s="1"/>
  <c r="CS656" s="1"/>
  <c r="CS657" s="1"/>
  <c r="CS658" s="1"/>
  <c r="CS659" s="1"/>
  <c r="CS660" s="1"/>
  <c r="CS661" s="1"/>
  <c r="CS662" s="1"/>
  <c r="CS663" s="1"/>
  <c r="CS664" s="1"/>
  <c r="CS665" s="1"/>
  <c r="CS666" s="1"/>
  <c r="CS667" s="1"/>
  <c r="CS668" s="1"/>
  <c r="CS669" s="1"/>
  <c r="CS670" s="1"/>
  <c r="CS671" s="1"/>
  <c r="CS672" s="1"/>
  <c r="CS673" s="1"/>
  <c r="CS674" s="1"/>
  <c r="CS675" s="1"/>
  <c r="CS676" s="1"/>
  <c r="CS677" s="1"/>
  <c r="CS678" s="1"/>
  <c r="CS679" s="1"/>
  <c r="CS680" s="1"/>
  <c r="CS681" s="1"/>
  <c r="CS682" s="1"/>
  <c r="CS683" s="1"/>
  <c r="CS684" s="1"/>
  <c r="CS685" s="1"/>
  <c r="CS686" s="1"/>
  <c r="CS687" s="1"/>
  <c r="CS688" s="1"/>
  <c r="CS689" s="1"/>
  <c r="CS690" s="1"/>
  <c r="CS691" s="1"/>
  <c r="CS692" s="1"/>
  <c r="CS693" s="1"/>
  <c r="CS694" s="1"/>
  <c r="CS695" s="1"/>
  <c r="CS696" s="1"/>
  <c r="CS697" s="1"/>
  <c r="CS698" s="1"/>
  <c r="CS699" s="1"/>
  <c r="CS700" s="1"/>
  <c r="CS701" s="1"/>
  <c r="CS702" s="1"/>
  <c r="CS703" s="1"/>
  <c r="CS704" s="1"/>
  <c r="CS705" s="1"/>
  <c r="CS706" s="1"/>
  <c r="P9" i="1"/>
  <c r="CX4" i="2"/>
  <c r="CX5"/>
  <c r="CX6"/>
  <c r="CX7"/>
  <c r="CX8"/>
  <c r="CX9"/>
  <c r="CX10"/>
  <c r="CX11"/>
  <c r="CX12"/>
  <c r="CX13"/>
  <c r="CX14"/>
  <c r="CX15"/>
  <c r="CX16"/>
  <c r="CX17"/>
  <c r="CX18"/>
  <c r="CX19"/>
  <c r="CX20"/>
  <c r="CX21"/>
  <c r="CX22"/>
  <c r="CX23"/>
  <c r="CX24"/>
  <c r="CX25"/>
  <c r="CX26"/>
  <c r="CX27"/>
  <c r="CX28"/>
  <c r="CX29"/>
  <c r="CX30"/>
  <c r="CX31"/>
  <c r="CX32"/>
  <c r="CX33"/>
  <c r="CX34"/>
  <c r="CX35"/>
  <c r="CX36"/>
  <c r="CX37"/>
  <c r="CX38"/>
  <c r="CX39"/>
  <c r="CX40"/>
  <c r="CX41"/>
  <c r="CX42"/>
  <c r="CX43"/>
  <c r="CX44"/>
  <c r="CX45"/>
  <c r="CX46"/>
  <c r="CX47"/>
  <c r="CX48"/>
  <c r="CX49"/>
  <c r="CX50"/>
  <c r="CX51"/>
  <c r="CX52"/>
  <c r="CX53"/>
  <c r="CX54"/>
  <c r="CX55"/>
  <c r="CX56"/>
  <c r="CX57"/>
  <c r="CX58"/>
  <c r="CX59"/>
  <c r="CX60"/>
  <c r="CX61"/>
  <c r="CX62"/>
  <c r="CX63"/>
  <c r="CX64"/>
  <c r="CX65"/>
  <c r="CX66"/>
  <c r="CX67"/>
  <c r="CX68"/>
  <c r="CX69"/>
  <c r="CX70"/>
  <c r="CX71"/>
  <c r="CX72"/>
  <c r="CX73"/>
  <c r="CX74"/>
  <c r="CX75"/>
  <c r="CX76"/>
  <c r="CX77"/>
  <c r="CX78"/>
  <c r="CX79"/>
  <c r="CX80"/>
  <c r="CX81"/>
  <c r="CX82"/>
  <c r="CX83"/>
  <c r="CX84"/>
  <c r="CX85"/>
  <c r="CX86"/>
  <c r="CX87"/>
  <c r="CX88"/>
  <c r="CX89"/>
  <c r="CX90"/>
  <c r="CX91"/>
  <c r="CX92"/>
  <c r="CX93"/>
  <c r="CX94"/>
  <c r="CX95"/>
  <c r="CX96"/>
  <c r="CX97"/>
  <c r="CX98"/>
  <c r="CX99"/>
  <c r="CX100"/>
  <c r="CX101"/>
  <c r="CX102"/>
  <c r="CX103"/>
  <c r="CX104"/>
  <c r="CX105"/>
  <c r="CX106"/>
  <c r="CX107"/>
  <c r="CX108"/>
  <c r="CX109"/>
  <c r="CX110"/>
  <c r="CX111"/>
  <c r="CX112"/>
  <c r="CX113"/>
  <c r="CX114"/>
  <c r="CX115"/>
  <c r="CX116"/>
  <c r="CX117"/>
  <c r="CX118"/>
  <c r="CX119"/>
  <c r="CX120"/>
  <c r="CX121"/>
  <c r="CX122"/>
  <c r="CX123"/>
  <c r="CX124"/>
  <c r="CX125"/>
  <c r="CX126"/>
  <c r="CX127"/>
  <c r="CX128"/>
  <c r="CX129"/>
  <c r="CX130"/>
  <c r="CX131"/>
  <c r="CX132"/>
  <c r="CX133"/>
  <c r="CX134"/>
  <c r="CX135"/>
  <c r="CX136"/>
  <c r="CX137"/>
  <c r="CX138"/>
  <c r="CX139"/>
  <c r="CX140"/>
  <c r="CX141"/>
  <c r="CX142"/>
  <c r="CX143"/>
  <c r="CX144"/>
  <c r="CX145"/>
  <c r="CX146"/>
  <c r="CX147"/>
  <c r="CX148"/>
  <c r="CX149"/>
  <c r="CX150"/>
  <c r="CX151"/>
  <c r="CX152"/>
  <c r="CX153"/>
  <c r="CX154"/>
  <c r="CX155"/>
  <c r="CX156"/>
  <c r="CX157"/>
  <c r="CX158"/>
  <c r="CX159"/>
  <c r="CX160"/>
  <c r="CX161"/>
  <c r="CX162"/>
  <c r="CX163"/>
  <c r="CX164"/>
  <c r="CX165"/>
  <c r="CX166"/>
  <c r="CX167"/>
  <c r="CX168"/>
  <c r="CX169"/>
  <c r="CX170"/>
  <c r="CX171"/>
  <c r="CX172"/>
  <c r="CX173"/>
  <c r="CX174"/>
  <c r="CX175"/>
  <c r="CX176"/>
  <c r="CX177"/>
  <c r="CX178"/>
  <c r="CX179"/>
  <c r="CX180"/>
  <c r="CX181"/>
  <c r="CX182"/>
  <c r="CX183"/>
  <c r="CX184"/>
  <c r="CX185"/>
  <c r="CX186"/>
  <c r="CX187"/>
  <c r="CX188"/>
  <c r="CX189"/>
  <c r="CX190"/>
  <c r="CX191"/>
  <c r="CX192"/>
  <c r="CX193"/>
  <c r="CX194"/>
  <c r="CX195"/>
  <c r="CX196"/>
  <c r="CX197"/>
  <c r="CX198"/>
  <c r="CX199"/>
  <c r="CX200"/>
  <c r="CX201"/>
  <c r="CX202"/>
  <c r="CX203"/>
  <c r="CX204"/>
  <c r="CX205"/>
  <c r="CX206"/>
  <c r="CX207"/>
  <c r="CX208"/>
  <c r="CX209"/>
  <c r="CX210"/>
  <c r="CX211"/>
  <c r="CX212"/>
  <c r="CX213"/>
  <c r="CX214"/>
  <c r="CX215"/>
  <c r="CX216"/>
  <c r="CX217"/>
  <c r="CX218"/>
  <c r="CX219"/>
  <c r="CX220"/>
  <c r="CX221"/>
  <c r="CX222"/>
  <c r="CX223"/>
  <c r="CX224"/>
  <c r="CX225"/>
  <c r="CX226"/>
  <c r="CX227"/>
  <c r="CX228"/>
  <c r="CX229"/>
  <c r="CX230"/>
  <c r="CX231"/>
  <c r="CX232"/>
  <c r="CX233"/>
  <c r="CX234"/>
  <c r="CX235"/>
  <c r="CX236"/>
  <c r="CX237"/>
  <c r="CX238"/>
  <c r="CX239"/>
  <c r="CX240"/>
  <c r="CX241"/>
  <c r="CX242"/>
  <c r="CX243"/>
  <c r="CX244"/>
  <c r="CX245"/>
  <c r="CX246"/>
  <c r="CX247"/>
  <c r="CX248"/>
  <c r="CX249"/>
  <c r="CX250"/>
  <c r="CX251"/>
  <c r="CX252"/>
  <c r="CX253"/>
  <c r="CX254"/>
  <c r="CX255"/>
  <c r="CX256"/>
  <c r="CX257"/>
  <c r="CX258"/>
  <c r="CX259"/>
  <c r="CX260"/>
  <c r="CX261"/>
  <c r="CX262"/>
  <c r="CX263"/>
  <c r="CX264"/>
  <c r="CX265"/>
  <c r="CX266"/>
  <c r="CX267"/>
  <c r="CX268"/>
  <c r="CX269"/>
  <c r="CX270"/>
  <c r="CX271"/>
  <c r="CX272"/>
  <c r="CX273"/>
  <c r="CX274"/>
  <c r="CX275"/>
  <c r="CX276"/>
  <c r="CX277"/>
  <c r="CX278"/>
  <c r="CX279"/>
  <c r="CX280"/>
  <c r="CX281"/>
  <c r="CX282"/>
  <c r="CX283"/>
  <c r="CX284"/>
  <c r="CX285"/>
  <c r="CX286"/>
  <c r="CX287"/>
  <c r="CX288"/>
  <c r="CX289"/>
  <c r="CX290"/>
  <c r="CX291"/>
  <c r="CX292"/>
  <c r="CX293"/>
  <c r="CX294"/>
  <c r="CX295"/>
  <c r="CX296"/>
  <c r="CX297"/>
  <c r="CX298"/>
  <c r="CX299"/>
  <c r="CX300"/>
  <c r="CX301"/>
  <c r="CX302"/>
  <c r="CX303"/>
  <c r="CX304"/>
  <c r="CX305"/>
  <c r="CX306"/>
  <c r="CX307"/>
  <c r="CX308"/>
  <c r="CX309"/>
  <c r="CX310"/>
  <c r="CX311"/>
  <c r="CX312"/>
  <c r="CX313"/>
  <c r="CX314"/>
  <c r="CX315"/>
  <c r="CX316"/>
  <c r="CX317"/>
  <c r="CX318"/>
  <c r="CX319"/>
  <c r="CX320"/>
  <c r="CX321"/>
  <c r="CX322"/>
  <c r="CX323"/>
  <c r="CX324"/>
  <c r="CX325"/>
  <c r="CX326"/>
  <c r="CX327"/>
  <c r="CX328"/>
  <c r="CX329"/>
  <c r="CX330"/>
  <c r="CX331"/>
  <c r="CX332"/>
  <c r="CX333"/>
  <c r="CX334"/>
  <c r="CX335"/>
  <c r="CX336"/>
  <c r="CX337"/>
  <c r="CX338"/>
  <c r="CX339"/>
  <c r="CX340"/>
  <c r="CX341"/>
  <c r="CX342"/>
  <c r="CX343"/>
  <c r="CX344"/>
  <c r="CX345"/>
  <c r="CX346"/>
  <c r="CX347"/>
  <c r="CX348"/>
  <c r="CX349"/>
  <c r="CX350"/>
  <c r="CX351"/>
  <c r="CX352"/>
  <c r="CX353"/>
  <c r="CX354"/>
  <c r="CX355"/>
  <c r="CX356"/>
  <c r="CX357"/>
  <c r="CX358"/>
  <c r="CX359"/>
  <c r="CX360"/>
  <c r="CX361"/>
  <c r="CX362"/>
  <c r="CX363"/>
  <c r="CX364"/>
  <c r="CX365"/>
  <c r="CX366"/>
  <c r="CX367"/>
  <c r="CX368"/>
  <c r="CX369"/>
  <c r="CX370"/>
  <c r="CX371"/>
  <c r="CX372"/>
  <c r="CX373"/>
  <c r="CX374"/>
  <c r="CX375"/>
  <c r="CX376"/>
  <c r="CX377"/>
  <c r="CX378"/>
  <c r="CX379"/>
  <c r="CX380"/>
  <c r="CX381"/>
  <c r="CX382"/>
  <c r="CX383"/>
  <c r="CX384"/>
  <c r="CX385"/>
  <c r="CX386"/>
  <c r="CX387"/>
  <c r="CX388"/>
  <c r="CX389"/>
  <c r="CX390"/>
  <c r="CX391"/>
  <c r="CX392"/>
  <c r="CX393"/>
  <c r="CX394"/>
  <c r="CX395"/>
  <c r="CX396"/>
  <c r="CX397"/>
  <c r="CX398"/>
  <c r="CX399"/>
  <c r="CX400"/>
  <c r="CX401"/>
  <c r="CX402"/>
  <c r="CX403"/>
  <c r="CX404"/>
  <c r="CX405"/>
  <c r="CX406"/>
  <c r="CX407"/>
  <c r="CX408"/>
  <c r="CX409"/>
  <c r="CX410"/>
  <c r="CX411"/>
  <c r="CX412"/>
  <c r="CX413"/>
  <c r="CX414"/>
  <c r="CX415"/>
  <c r="CX416"/>
  <c r="CX417"/>
  <c r="CX418"/>
  <c r="CX419"/>
  <c r="CX420"/>
  <c r="CX421"/>
  <c r="CX422"/>
  <c r="CX423"/>
  <c r="CX424"/>
  <c r="CX425"/>
  <c r="CX426"/>
  <c r="CX427"/>
  <c r="CX428"/>
  <c r="CX429"/>
  <c r="CX430"/>
  <c r="CX431"/>
  <c r="CX432"/>
  <c r="CX433"/>
  <c r="CX434"/>
  <c r="CX435"/>
  <c r="CX436"/>
  <c r="CX437"/>
  <c r="CX438"/>
  <c r="CX439"/>
  <c r="CX440"/>
  <c r="CX441"/>
  <c r="CX442"/>
  <c r="CX443"/>
  <c r="CX444"/>
  <c r="CX445"/>
  <c r="CX446"/>
  <c r="CX447"/>
  <c r="CX448"/>
  <c r="CX449"/>
  <c r="CX450"/>
  <c r="CX451"/>
  <c r="CX452"/>
  <c r="CX453"/>
  <c r="CX454"/>
  <c r="CX455"/>
  <c r="CX456"/>
  <c r="CX457"/>
  <c r="CX458"/>
  <c r="CX459"/>
  <c r="CX460"/>
  <c r="CX461"/>
  <c r="CX462"/>
  <c r="CX463"/>
  <c r="CX464"/>
  <c r="CX465"/>
  <c r="CX466"/>
  <c r="CX467"/>
  <c r="CX468"/>
  <c r="CX469"/>
  <c r="CX470"/>
  <c r="CX471"/>
  <c r="CX472"/>
  <c r="CX473"/>
  <c r="CX474"/>
  <c r="CX475"/>
  <c r="CX476"/>
  <c r="CX477"/>
  <c r="CX478"/>
  <c r="CX479"/>
  <c r="CX480"/>
  <c r="CX481"/>
  <c r="CX482"/>
  <c r="CX483"/>
  <c r="CX484"/>
  <c r="CX485"/>
  <c r="CX486"/>
  <c r="CX487"/>
  <c r="CX488"/>
  <c r="CX489"/>
  <c r="CX490"/>
  <c r="CX491"/>
  <c r="CX492"/>
  <c r="CX493"/>
  <c r="CX494"/>
  <c r="CX495"/>
  <c r="CX496"/>
  <c r="CX497"/>
  <c r="CX498"/>
  <c r="CX499"/>
  <c r="CX500"/>
  <c r="CX501"/>
  <c r="CX502"/>
  <c r="CX503"/>
  <c r="CX504"/>
  <c r="CX505"/>
  <c r="CX506"/>
  <c r="CX507"/>
  <c r="CX508"/>
  <c r="CX509"/>
  <c r="CX510"/>
  <c r="CX511"/>
  <c r="CX512"/>
  <c r="CX513"/>
  <c r="CX514"/>
  <c r="CX515"/>
  <c r="CX516"/>
  <c r="CX517"/>
  <c r="CX518"/>
  <c r="CX519"/>
  <c r="CX520"/>
  <c r="CX521"/>
  <c r="CX522"/>
  <c r="CX523"/>
  <c r="CX524"/>
  <c r="CX525"/>
  <c r="CX526"/>
  <c r="CX527"/>
  <c r="CX528"/>
  <c r="CX529"/>
  <c r="CX530"/>
  <c r="CX531"/>
  <c r="CX532"/>
  <c r="CX533"/>
  <c r="CX534"/>
  <c r="CX535"/>
  <c r="CX536"/>
  <c r="CX537"/>
  <c r="CX538"/>
  <c r="CX539"/>
  <c r="CX540"/>
  <c r="CX541"/>
  <c r="CX542"/>
  <c r="CX543"/>
  <c r="CX544"/>
  <c r="CX545"/>
  <c r="CX546"/>
  <c r="CX547"/>
  <c r="CX548"/>
  <c r="CX549"/>
  <c r="CX550"/>
  <c r="CX551"/>
  <c r="CX552"/>
  <c r="CX553"/>
  <c r="CX554"/>
  <c r="CX555"/>
  <c r="CX556"/>
  <c r="CX557"/>
  <c r="CX558"/>
  <c r="CX559"/>
  <c r="CX560"/>
  <c r="CX561"/>
  <c r="CX562"/>
  <c r="CX563"/>
  <c r="CX564"/>
  <c r="CX565"/>
  <c r="CX566"/>
  <c r="CX567"/>
  <c r="CX568"/>
  <c r="CX569"/>
  <c r="CX570"/>
  <c r="CX571"/>
  <c r="CX572"/>
  <c r="CX573"/>
  <c r="CX574"/>
  <c r="CX575"/>
  <c r="CX576"/>
  <c r="CX577"/>
  <c r="CX578"/>
  <c r="CX579"/>
  <c r="CX580"/>
  <c r="CX581"/>
  <c r="CX582"/>
  <c r="CX583"/>
  <c r="CX584"/>
  <c r="CX585"/>
  <c r="CX586"/>
  <c r="CX587"/>
  <c r="CX588"/>
  <c r="CX589"/>
  <c r="CX590"/>
  <c r="CX591"/>
  <c r="CX592"/>
  <c r="CX593"/>
  <c r="CX594"/>
  <c r="CX595"/>
  <c r="CX596"/>
  <c r="CX597"/>
  <c r="CX598"/>
  <c r="CX599"/>
  <c r="CX600"/>
  <c r="CX601"/>
  <c r="CX602"/>
  <c r="CX603"/>
  <c r="CX604"/>
  <c r="CX605"/>
  <c r="CX606"/>
  <c r="CX607"/>
  <c r="CX608"/>
  <c r="CX609"/>
  <c r="CX610"/>
  <c r="CX611"/>
  <c r="CX612"/>
  <c r="CX613"/>
  <c r="CX614"/>
  <c r="CX615"/>
  <c r="CX616"/>
  <c r="CX617"/>
  <c r="CX618"/>
  <c r="CX619"/>
  <c r="CX620"/>
  <c r="CX621"/>
  <c r="CX622"/>
  <c r="CX623"/>
  <c r="CX624"/>
  <c r="CX625"/>
  <c r="CX626"/>
  <c r="CX627"/>
  <c r="CX628"/>
  <c r="CX629"/>
  <c r="CX630"/>
  <c r="CX631"/>
  <c r="CX632"/>
  <c r="CX633"/>
  <c r="CX634"/>
  <c r="CX635"/>
  <c r="CX636"/>
  <c r="CX637"/>
  <c r="CX638"/>
  <c r="CX639"/>
  <c r="CX640"/>
  <c r="CX641"/>
  <c r="CX642"/>
  <c r="CX643"/>
  <c r="CX644"/>
  <c r="CX645"/>
  <c r="CX646"/>
  <c r="CX647"/>
  <c r="CX648"/>
  <c r="CX649"/>
  <c r="CX650"/>
  <c r="CX651"/>
  <c r="CX652"/>
  <c r="CX653"/>
  <c r="CX654"/>
  <c r="CX655"/>
  <c r="CX656"/>
  <c r="CX657"/>
  <c r="CX658"/>
  <c r="CX659"/>
  <c r="CX660"/>
  <c r="CX661"/>
  <c r="CX662"/>
  <c r="CX663"/>
  <c r="CX664"/>
  <c r="CX665"/>
  <c r="CX666"/>
  <c r="CX667"/>
  <c r="CX668"/>
  <c r="CX669"/>
  <c r="CX670"/>
  <c r="CX671"/>
  <c r="CX672"/>
  <c r="CX673"/>
  <c r="CX674"/>
  <c r="CX675"/>
  <c r="CX676"/>
  <c r="CX677"/>
  <c r="CX678"/>
  <c r="CX679"/>
  <c r="CX680"/>
  <c r="CX681"/>
  <c r="CX682"/>
  <c r="CX683"/>
  <c r="CX684"/>
  <c r="CX685"/>
  <c r="CX686"/>
  <c r="CX687"/>
  <c r="CX688"/>
  <c r="CX689"/>
  <c r="CX690"/>
  <c r="CX691"/>
  <c r="CX692"/>
  <c r="CX693"/>
  <c r="CX694"/>
  <c r="CX695"/>
  <c r="CX696"/>
  <c r="CX697"/>
  <c r="CX698"/>
  <c r="CX699"/>
  <c r="CX700"/>
  <c r="CX701"/>
  <c r="CX702"/>
  <c r="CX703"/>
  <c r="CX704"/>
  <c r="CX705"/>
  <c r="CX706"/>
  <c r="CX3"/>
  <c r="CV4"/>
  <c r="CW4"/>
  <c r="CV5"/>
  <c r="CW5"/>
  <c r="CV6"/>
  <c r="CW6"/>
  <c r="CV7"/>
  <c r="CW7"/>
  <c r="CV8"/>
  <c r="CW8"/>
  <c r="CV9"/>
  <c r="CW9"/>
  <c r="CV10"/>
  <c r="CW10"/>
  <c r="CV11"/>
  <c r="CW11"/>
  <c r="CV12"/>
  <c r="CW12"/>
  <c r="CV13"/>
  <c r="CW13"/>
  <c r="CV14"/>
  <c r="CW14"/>
  <c r="CV15"/>
  <c r="CW15"/>
  <c r="CV16"/>
  <c r="CW16"/>
  <c r="CV17"/>
  <c r="CW17"/>
  <c r="CV18"/>
  <c r="CW18"/>
  <c r="CV19"/>
  <c r="CW19"/>
  <c r="CV20"/>
  <c r="CW20"/>
  <c r="CV21"/>
  <c r="CW21"/>
  <c r="CV22"/>
  <c r="CW22"/>
  <c r="CV23"/>
  <c r="CW23"/>
  <c r="CV24"/>
  <c r="CW24"/>
  <c r="CV25"/>
  <c r="CW25"/>
  <c r="CV26"/>
  <c r="CW26"/>
  <c r="CV27"/>
  <c r="CW27"/>
  <c r="CV28"/>
  <c r="CW28"/>
  <c r="CV29"/>
  <c r="CW29"/>
  <c r="CV30"/>
  <c r="CW30"/>
  <c r="CV31"/>
  <c r="CW31"/>
  <c r="CV32"/>
  <c r="CW32"/>
  <c r="CV33"/>
  <c r="CW33"/>
  <c r="CV34"/>
  <c r="CW34"/>
  <c r="CV35"/>
  <c r="CW35"/>
  <c r="CV36"/>
  <c r="CW36"/>
  <c r="CV37"/>
  <c r="CW37"/>
  <c r="CV38"/>
  <c r="CW38"/>
  <c r="CV39"/>
  <c r="CW39"/>
  <c r="CV40"/>
  <c r="CW40"/>
  <c r="CV41"/>
  <c r="CW41"/>
  <c r="CV42"/>
  <c r="CW42"/>
  <c r="CV43"/>
  <c r="CW43"/>
  <c r="CV44"/>
  <c r="CW44"/>
  <c r="CV45"/>
  <c r="CW45"/>
  <c r="CV46"/>
  <c r="CW46"/>
  <c r="CV47"/>
  <c r="CW47"/>
  <c r="CV48"/>
  <c r="CW48"/>
  <c r="CV49"/>
  <c r="CW49"/>
  <c r="CV50"/>
  <c r="CW50"/>
  <c r="CV51"/>
  <c r="CW51"/>
  <c r="CV52"/>
  <c r="CW52"/>
  <c r="CV53"/>
  <c r="CW53"/>
  <c r="CV54"/>
  <c r="CW54"/>
  <c r="CV55"/>
  <c r="CW55"/>
  <c r="CV56"/>
  <c r="CW56"/>
  <c r="CV57"/>
  <c r="CW57"/>
  <c r="CV58"/>
  <c r="CW58"/>
  <c r="CV59"/>
  <c r="CW59"/>
  <c r="CV60"/>
  <c r="CW60"/>
  <c r="CV61"/>
  <c r="CW61"/>
  <c r="CV62"/>
  <c r="CW62"/>
  <c r="CV63"/>
  <c r="CW63"/>
  <c r="CV64"/>
  <c r="CW64"/>
  <c r="CV65"/>
  <c r="CW65"/>
  <c r="CV66"/>
  <c r="CW66"/>
  <c r="CV67"/>
  <c r="CW67"/>
  <c r="CV68"/>
  <c r="CW68"/>
  <c r="CV69"/>
  <c r="CW69"/>
  <c r="CV70"/>
  <c r="CW70"/>
  <c r="CV71"/>
  <c r="CW71"/>
  <c r="CV72"/>
  <c r="CW72"/>
  <c r="CV73"/>
  <c r="CW73"/>
  <c r="CV74"/>
  <c r="CW74"/>
  <c r="CV75"/>
  <c r="CW75"/>
  <c r="CV76"/>
  <c r="CW76"/>
  <c r="CV77"/>
  <c r="CW77"/>
  <c r="CV78"/>
  <c r="CW78"/>
  <c r="CV79"/>
  <c r="CW79"/>
  <c r="CV80"/>
  <c r="CW80"/>
  <c r="CV81"/>
  <c r="CW81"/>
  <c r="CV82"/>
  <c r="CW82"/>
  <c r="CV83"/>
  <c r="CW83"/>
  <c r="CV84"/>
  <c r="CW84"/>
  <c r="CV85"/>
  <c r="CW85"/>
  <c r="CV86"/>
  <c r="CW86"/>
  <c r="CV87"/>
  <c r="CW87"/>
  <c r="CV88"/>
  <c r="CW88"/>
  <c r="CV89"/>
  <c r="CW89"/>
  <c r="CV90"/>
  <c r="CW90"/>
  <c r="CV91"/>
  <c r="CW91"/>
  <c r="CV92"/>
  <c r="CW92"/>
  <c r="CV93"/>
  <c r="CW93"/>
  <c r="CV94"/>
  <c r="CW94"/>
  <c r="CV95"/>
  <c r="CW95"/>
  <c r="CV96"/>
  <c r="CW96"/>
  <c r="CV97"/>
  <c r="CW97"/>
  <c r="CV98"/>
  <c r="CW98"/>
  <c r="CV99"/>
  <c r="CW99"/>
  <c r="CV100"/>
  <c r="CW100"/>
  <c r="CV101"/>
  <c r="CW101"/>
  <c r="CV102"/>
  <c r="CW102"/>
  <c r="CV103"/>
  <c r="CW103"/>
  <c r="CV104"/>
  <c r="CW104"/>
  <c r="CV105"/>
  <c r="CW105"/>
  <c r="CV106"/>
  <c r="CW106"/>
  <c r="CV107"/>
  <c r="CW107"/>
  <c r="CV108"/>
  <c r="CW108"/>
  <c r="CV109"/>
  <c r="CW109"/>
  <c r="CV110"/>
  <c r="CW110"/>
  <c r="CV111"/>
  <c r="CW111"/>
  <c r="CV112"/>
  <c r="CW112"/>
  <c r="CV113"/>
  <c r="CW113"/>
  <c r="CV114"/>
  <c r="CW114"/>
  <c r="CV115"/>
  <c r="CW115"/>
  <c r="CV116"/>
  <c r="CW116"/>
  <c r="CV117"/>
  <c r="CW117"/>
  <c r="CV118"/>
  <c r="CW118"/>
  <c r="CV119"/>
  <c r="CW119"/>
  <c r="CV120"/>
  <c r="CW120"/>
  <c r="CV121"/>
  <c r="CW121"/>
  <c r="CV122"/>
  <c r="CW122"/>
  <c r="CV123"/>
  <c r="CW123"/>
  <c r="CV124"/>
  <c r="CW124"/>
  <c r="CV125"/>
  <c r="CW125"/>
  <c r="CV126"/>
  <c r="CW126"/>
  <c r="CV127"/>
  <c r="CW127"/>
  <c r="CV128"/>
  <c r="CW128"/>
  <c r="CV129"/>
  <c r="CW129"/>
  <c r="CV130"/>
  <c r="CW130"/>
  <c r="CV131"/>
  <c r="CW131"/>
  <c r="CV132"/>
  <c r="CW132"/>
  <c r="CV133"/>
  <c r="CW133"/>
  <c r="CV134"/>
  <c r="CW134"/>
  <c r="CV135"/>
  <c r="CW135"/>
  <c r="CV136"/>
  <c r="CW136"/>
  <c r="CV137"/>
  <c r="CW137"/>
  <c r="CV138"/>
  <c r="CW138"/>
  <c r="CV139"/>
  <c r="CW139"/>
  <c r="CV140"/>
  <c r="CW140"/>
  <c r="CV141"/>
  <c r="CW141"/>
  <c r="CV142"/>
  <c r="CW142"/>
  <c r="CV143"/>
  <c r="CW143"/>
  <c r="CV144"/>
  <c r="CW144"/>
  <c r="CV145"/>
  <c r="CW145"/>
  <c r="CV146"/>
  <c r="CW146"/>
  <c r="CV147"/>
  <c r="CW147"/>
  <c r="CV148"/>
  <c r="CW148"/>
  <c r="CV149"/>
  <c r="CW149"/>
  <c r="CV150"/>
  <c r="CW150"/>
  <c r="CV151"/>
  <c r="CW151"/>
  <c r="CV152"/>
  <c r="CW152"/>
  <c r="CV153"/>
  <c r="CW153"/>
  <c r="CV154"/>
  <c r="CW154"/>
  <c r="CV155"/>
  <c r="CW155"/>
  <c r="CV156"/>
  <c r="CW156"/>
  <c r="CV157"/>
  <c r="CW157"/>
  <c r="CV158"/>
  <c r="CW158"/>
  <c r="CV159"/>
  <c r="CW159"/>
  <c r="CV160"/>
  <c r="CW160"/>
  <c r="CV161"/>
  <c r="CW161"/>
  <c r="CV162"/>
  <c r="CW162"/>
  <c r="CV163"/>
  <c r="CW163"/>
  <c r="CV164"/>
  <c r="CW164"/>
  <c r="CV165"/>
  <c r="CW165"/>
  <c r="CV166"/>
  <c r="CW166"/>
  <c r="CV167"/>
  <c r="CW167"/>
  <c r="CV168"/>
  <c r="CW168"/>
  <c r="CV169"/>
  <c r="CW169"/>
  <c r="CV170"/>
  <c r="CW170"/>
  <c r="CV171"/>
  <c r="CW171"/>
  <c r="CV172"/>
  <c r="CW172"/>
  <c r="CV173"/>
  <c r="CW173"/>
  <c r="CV174"/>
  <c r="CW174"/>
  <c r="CV175"/>
  <c r="CW175"/>
  <c r="CV176"/>
  <c r="CW176"/>
  <c r="CV177"/>
  <c r="CW177"/>
  <c r="CV178"/>
  <c r="CW178"/>
  <c r="CV179"/>
  <c r="CW179"/>
  <c r="CV180"/>
  <c r="CW180"/>
  <c r="CV181"/>
  <c r="CW181"/>
  <c r="CV182"/>
  <c r="CW182"/>
  <c r="CV183"/>
  <c r="CW183"/>
  <c r="CV184"/>
  <c r="CW184"/>
  <c r="CV185"/>
  <c r="CW185"/>
  <c r="CV186"/>
  <c r="CW186"/>
  <c r="CV187"/>
  <c r="CW187"/>
  <c r="CV188"/>
  <c r="CW188"/>
  <c r="CV189"/>
  <c r="CW189"/>
  <c r="CV190"/>
  <c r="CW190"/>
  <c r="CV191"/>
  <c r="CW191"/>
  <c r="CV192"/>
  <c r="CW192"/>
  <c r="CV193"/>
  <c r="CW193"/>
  <c r="CV194"/>
  <c r="CW194"/>
  <c r="CV195"/>
  <c r="CW195"/>
  <c r="CV196"/>
  <c r="CW196"/>
  <c r="CV197"/>
  <c r="CW197"/>
  <c r="CV198"/>
  <c r="CW198"/>
  <c r="CV199"/>
  <c r="CW199"/>
  <c r="CV200"/>
  <c r="CW200"/>
  <c r="CV201"/>
  <c r="CW201"/>
  <c r="CV202"/>
  <c r="CW202"/>
  <c r="CV203"/>
  <c r="CW203"/>
  <c r="CV204"/>
  <c r="CW204"/>
  <c r="CV205"/>
  <c r="CW205"/>
  <c r="CV206"/>
  <c r="CW206"/>
  <c r="CV207"/>
  <c r="CW207"/>
  <c r="CV208"/>
  <c r="CW208"/>
  <c r="CV209"/>
  <c r="CW209"/>
  <c r="CV210"/>
  <c r="CW210"/>
  <c r="CV211"/>
  <c r="CW211"/>
  <c r="CV212"/>
  <c r="CW212"/>
  <c r="CV213"/>
  <c r="CW213"/>
  <c r="CV214"/>
  <c r="CW214"/>
  <c r="CV215"/>
  <c r="CW215"/>
  <c r="CV216"/>
  <c r="CW216"/>
  <c r="CV217"/>
  <c r="CW217"/>
  <c r="CV218"/>
  <c r="CW218"/>
  <c r="CV219"/>
  <c r="CW219"/>
  <c r="CV220"/>
  <c r="CW220"/>
  <c r="CV221"/>
  <c r="CW221"/>
  <c r="CV222"/>
  <c r="CW222"/>
  <c r="CV223"/>
  <c r="CW223"/>
  <c r="CV224"/>
  <c r="CW224"/>
  <c r="CV225"/>
  <c r="CW225"/>
  <c r="CV226"/>
  <c r="CW226"/>
  <c r="CV227"/>
  <c r="CW227"/>
  <c r="CV228"/>
  <c r="CW228"/>
  <c r="CV229"/>
  <c r="CW229"/>
  <c r="CV230"/>
  <c r="CW230"/>
  <c r="CV231"/>
  <c r="CW231"/>
  <c r="CV232"/>
  <c r="CW232"/>
  <c r="CV233"/>
  <c r="CW233"/>
  <c r="CV234"/>
  <c r="CW234"/>
  <c r="CV235"/>
  <c r="CW235"/>
  <c r="CV236"/>
  <c r="CW236"/>
  <c r="CV237"/>
  <c r="CW237"/>
  <c r="CV238"/>
  <c r="CW238"/>
  <c r="CV239"/>
  <c r="CW239"/>
  <c r="CV240"/>
  <c r="CW240"/>
  <c r="CV241"/>
  <c r="CW241"/>
  <c r="CV242"/>
  <c r="CW242"/>
  <c r="CV243"/>
  <c r="CW243"/>
  <c r="CV244"/>
  <c r="CW244"/>
  <c r="CV245"/>
  <c r="CW245"/>
  <c r="CV246"/>
  <c r="CW246"/>
  <c r="CV247"/>
  <c r="CW247"/>
  <c r="CV248"/>
  <c r="CW248"/>
  <c r="CV249"/>
  <c r="CW249"/>
  <c r="CV250"/>
  <c r="CW250"/>
  <c r="CV251"/>
  <c r="CW251"/>
  <c r="CV252"/>
  <c r="CW252"/>
  <c r="CV253"/>
  <c r="CW253"/>
  <c r="CV254"/>
  <c r="CW254"/>
  <c r="CV255"/>
  <c r="CW255"/>
  <c r="CV256"/>
  <c r="CW256"/>
  <c r="CV257"/>
  <c r="CW257"/>
  <c r="CV258"/>
  <c r="CW258"/>
  <c r="CV259"/>
  <c r="CW259"/>
  <c r="CV260"/>
  <c r="CW260"/>
  <c r="CV261"/>
  <c r="CW261"/>
  <c r="CV262"/>
  <c r="CW262"/>
  <c r="CV263"/>
  <c r="CW263"/>
  <c r="CV264"/>
  <c r="CW264"/>
  <c r="CV265"/>
  <c r="CW265"/>
  <c r="CV266"/>
  <c r="CW266"/>
  <c r="CV267"/>
  <c r="CW267"/>
  <c r="CV268"/>
  <c r="CW268"/>
  <c r="CV269"/>
  <c r="CW269"/>
  <c r="CV270"/>
  <c r="CW270"/>
  <c r="CV271"/>
  <c r="CW271"/>
  <c r="CV272"/>
  <c r="CW272"/>
  <c r="CV273"/>
  <c r="CW273"/>
  <c r="CV274"/>
  <c r="CW274"/>
  <c r="CV275"/>
  <c r="CW275"/>
  <c r="CV276"/>
  <c r="CW276"/>
  <c r="CV277"/>
  <c r="CW277"/>
  <c r="CV278"/>
  <c r="CW278"/>
  <c r="CV279"/>
  <c r="CW279"/>
  <c r="CV280"/>
  <c r="CW280"/>
  <c r="CV281"/>
  <c r="CW281"/>
  <c r="CV282"/>
  <c r="CW282"/>
  <c r="CV283"/>
  <c r="CW283"/>
  <c r="CV284"/>
  <c r="CW284"/>
  <c r="CV285"/>
  <c r="CW285"/>
  <c r="CV286"/>
  <c r="CW286"/>
  <c r="CV287"/>
  <c r="CW287"/>
  <c r="CV288"/>
  <c r="CW288"/>
  <c r="CV289"/>
  <c r="CW289"/>
  <c r="CV290"/>
  <c r="CW290"/>
  <c r="CV291"/>
  <c r="CW291"/>
  <c r="CV292"/>
  <c r="CW292"/>
  <c r="CV293"/>
  <c r="CW293"/>
  <c r="CV294"/>
  <c r="CW294"/>
  <c r="CV295"/>
  <c r="CW295"/>
  <c r="CV296"/>
  <c r="CW296"/>
  <c r="CV297"/>
  <c r="CW297"/>
  <c r="CV298"/>
  <c r="CW298"/>
  <c r="CV299"/>
  <c r="CW299"/>
  <c r="CV300"/>
  <c r="CW300"/>
  <c r="CV301"/>
  <c r="CW301"/>
  <c r="CV302"/>
  <c r="CW302"/>
  <c r="CV303"/>
  <c r="CW303"/>
  <c r="CV304"/>
  <c r="CW304"/>
  <c r="CV305"/>
  <c r="CW305"/>
  <c r="CV306"/>
  <c r="CW306"/>
  <c r="CV307"/>
  <c r="CW307"/>
  <c r="CV308"/>
  <c r="CW308"/>
  <c r="CV309"/>
  <c r="CW309"/>
  <c r="CV310"/>
  <c r="CW310"/>
  <c r="CV311"/>
  <c r="CW311"/>
  <c r="CV312"/>
  <c r="CW312"/>
  <c r="CV313"/>
  <c r="CW313"/>
  <c r="CV314"/>
  <c r="CW314"/>
  <c r="CV315"/>
  <c r="CW315"/>
  <c r="CV316"/>
  <c r="CW316"/>
  <c r="CV317"/>
  <c r="CW317"/>
  <c r="CV318"/>
  <c r="CW318"/>
  <c r="CV319"/>
  <c r="CW319"/>
  <c r="CV320"/>
  <c r="CW320"/>
  <c r="CV321"/>
  <c r="CW321"/>
  <c r="CV322"/>
  <c r="CW322"/>
  <c r="CV323"/>
  <c r="CW323"/>
  <c r="CV324"/>
  <c r="CW324"/>
  <c r="CV325"/>
  <c r="CW325"/>
  <c r="CV326"/>
  <c r="CW326"/>
  <c r="CV327"/>
  <c r="CW327"/>
  <c r="CV328"/>
  <c r="CW328"/>
  <c r="CV329"/>
  <c r="CW329"/>
  <c r="CV330"/>
  <c r="CW330"/>
  <c r="CV331"/>
  <c r="CW331"/>
  <c r="CV332"/>
  <c r="CW332"/>
  <c r="CV333"/>
  <c r="CW333"/>
  <c r="CV334"/>
  <c r="CW334"/>
  <c r="CV335"/>
  <c r="CW335"/>
  <c r="CV336"/>
  <c r="CW336"/>
  <c r="CV337"/>
  <c r="CW337"/>
  <c r="CV338"/>
  <c r="CW338"/>
  <c r="CV339"/>
  <c r="CW339"/>
  <c r="CV340"/>
  <c r="CW340"/>
  <c r="CV341"/>
  <c r="CW341"/>
  <c r="CV342"/>
  <c r="CW342"/>
  <c r="CV343"/>
  <c r="CW343"/>
  <c r="CV344"/>
  <c r="CW344"/>
  <c r="CV345"/>
  <c r="CW345"/>
  <c r="CV346"/>
  <c r="CW346"/>
  <c r="CV347"/>
  <c r="CW347"/>
  <c r="CV348"/>
  <c r="CW348"/>
  <c r="CV349"/>
  <c r="CW349"/>
  <c r="CV350"/>
  <c r="CW350"/>
  <c r="CV351"/>
  <c r="CW351"/>
  <c r="CV352"/>
  <c r="CW352"/>
  <c r="CV353"/>
  <c r="CW353"/>
  <c r="CV354"/>
  <c r="CW354"/>
  <c r="CV355"/>
  <c r="CW355"/>
  <c r="CV356"/>
  <c r="CW356"/>
  <c r="CV357"/>
  <c r="CW357"/>
  <c r="CV358"/>
  <c r="CW358"/>
  <c r="CV359"/>
  <c r="CW359"/>
  <c r="CV360"/>
  <c r="CW360"/>
  <c r="CV361"/>
  <c r="CW361"/>
  <c r="CV362"/>
  <c r="CW362"/>
  <c r="CV363"/>
  <c r="CW363"/>
  <c r="CV364"/>
  <c r="CW364"/>
  <c r="CV365"/>
  <c r="CW365"/>
  <c r="CV366"/>
  <c r="CW366"/>
  <c r="CV367"/>
  <c r="CW367"/>
  <c r="CV368"/>
  <c r="CW368"/>
  <c r="CV369"/>
  <c r="CW369"/>
  <c r="CV370"/>
  <c r="CW370"/>
  <c r="CV371"/>
  <c r="CW371"/>
  <c r="CV372"/>
  <c r="CW372"/>
  <c r="CV373"/>
  <c r="CW373"/>
  <c r="CV374"/>
  <c r="CW374"/>
  <c r="CV375"/>
  <c r="CW375"/>
  <c r="CV376"/>
  <c r="CW376"/>
  <c r="CV377"/>
  <c r="CW377"/>
  <c r="CV378"/>
  <c r="CW378"/>
  <c r="CV379"/>
  <c r="CW379"/>
  <c r="CV380"/>
  <c r="CW380"/>
  <c r="CV381"/>
  <c r="CW381"/>
  <c r="CV382"/>
  <c r="CW382"/>
  <c r="CV383"/>
  <c r="CW383"/>
  <c r="CV384"/>
  <c r="CW384"/>
  <c r="CV385"/>
  <c r="CW385"/>
  <c r="CV386"/>
  <c r="CW386"/>
  <c r="CV387"/>
  <c r="CW387"/>
  <c r="CV388"/>
  <c r="CW388"/>
  <c r="CV389"/>
  <c r="CW389"/>
  <c r="CV390"/>
  <c r="CW390"/>
  <c r="CV391"/>
  <c r="CW391"/>
  <c r="CV392"/>
  <c r="CW392"/>
  <c r="CV393"/>
  <c r="CW393"/>
  <c r="CV394"/>
  <c r="CW394"/>
  <c r="CV395"/>
  <c r="CW395"/>
  <c r="CV396"/>
  <c r="CW396"/>
  <c r="CV397"/>
  <c r="CW397"/>
  <c r="CV398"/>
  <c r="CW398"/>
  <c r="CV399"/>
  <c r="CW399"/>
  <c r="CV400"/>
  <c r="CW400"/>
  <c r="CV401"/>
  <c r="CW401"/>
  <c r="CV402"/>
  <c r="CW402"/>
  <c r="CV403"/>
  <c r="CW403"/>
  <c r="CV404"/>
  <c r="CW404"/>
  <c r="CV405"/>
  <c r="CW405"/>
  <c r="CV406"/>
  <c r="CW406"/>
  <c r="CV407"/>
  <c r="CW407"/>
  <c r="CV408"/>
  <c r="CW408"/>
  <c r="CV409"/>
  <c r="CW409"/>
  <c r="CV410"/>
  <c r="CW410"/>
  <c r="CV411"/>
  <c r="CW411"/>
  <c r="CV412"/>
  <c r="CW412"/>
  <c r="CV413"/>
  <c r="CW413"/>
  <c r="CV414"/>
  <c r="CW414"/>
  <c r="CV415"/>
  <c r="CW415"/>
  <c r="CV416"/>
  <c r="CW416"/>
  <c r="CV417"/>
  <c r="CW417"/>
  <c r="CV418"/>
  <c r="CW418"/>
  <c r="CV419"/>
  <c r="CW419"/>
  <c r="CV420"/>
  <c r="CW420"/>
  <c r="CV421"/>
  <c r="CW421"/>
  <c r="CV422"/>
  <c r="CW422"/>
  <c r="CV423"/>
  <c r="CW423"/>
  <c r="CV424"/>
  <c r="CW424"/>
  <c r="CV425"/>
  <c r="CW425"/>
  <c r="CV426"/>
  <c r="CW426"/>
  <c r="CV427"/>
  <c r="CW427"/>
  <c r="CV428"/>
  <c r="CW428"/>
  <c r="CV429"/>
  <c r="CW429"/>
  <c r="CV430"/>
  <c r="CW430"/>
  <c r="CV431"/>
  <c r="CW431"/>
  <c r="CV432"/>
  <c r="CW432"/>
  <c r="CV433"/>
  <c r="CW433"/>
  <c r="CV434"/>
  <c r="CW434"/>
  <c r="CV435"/>
  <c r="CW435"/>
  <c r="CV436"/>
  <c r="CW436"/>
  <c r="CV437"/>
  <c r="CW437"/>
  <c r="CV438"/>
  <c r="CW438"/>
  <c r="CV439"/>
  <c r="CW439"/>
  <c r="CV440"/>
  <c r="CW440"/>
  <c r="CV441"/>
  <c r="CW441"/>
  <c r="CV442"/>
  <c r="CW442"/>
  <c r="CV443"/>
  <c r="CW443"/>
  <c r="CV444"/>
  <c r="CW444"/>
  <c r="CV445"/>
  <c r="CW445"/>
  <c r="CV446"/>
  <c r="CW446"/>
  <c r="CV447"/>
  <c r="CW447"/>
  <c r="CV448"/>
  <c r="CW448"/>
  <c r="CV449"/>
  <c r="CW449"/>
  <c r="CV450"/>
  <c r="CW450"/>
  <c r="CV451"/>
  <c r="CW451"/>
  <c r="CV452"/>
  <c r="CW452"/>
  <c r="CV453"/>
  <c r="CW453"/>
  <c r="CV454"/>
  <c r="CW454"/>
  <c r="CV455"/>
  <c r="CW455"/>
  <c r="CV456"/>
  <c r="CW456"/>
  <c r="CV457"/>
  <c r="CW457"/>
  <c r="CV458"/>
  <c r="CW458"/>
  <c r="CV459"/>
  <c r="CW459"/>
  <c r="CV460"/>
  <c r="CW460"/>
  <c r="CV461"/>
  <c r="CW461"/>
  <c r="CV462"/>
  <c r="CW462"/>
  <c r="CV463"/>
  <c r="CW463"/>
  <c r="CV464"/>
  <c r="CW464"/>
  <c r="CV465"/>
  <c r="CW465"/>
  <c r="CV466"/>
  <c r="CW466"/>
  <c r="CV467"/>
  <c r="CW467"/>
  <c r="CV468"/>
  <c r="CW468"/>
  <c r="CV469"/>
  <c r="CW469"/>
  <c r="CV470"/>
  <c r="CW470"/>
  <c r="CV471"/>
  <c r="CW471"/>
  <c r="CV472"/>
  <c r="CW472"/>
  <c r="CV473"/>
  <c r="CW473"/>
  <c r="CV474"/>
  <c r="CW474"/>
  <c r="CV475"/>
  <c r="CW475"/>
  <c r="CV476"/>
  <c r="CW476"/>
  <c r="CV477"/>
  <c r="CW477"/>
  <c r="CV478"/>
  <c r="CW478"/>
  <c r="CV479"/>
  <c r="CW479"/>
  <c r="CV480"/>
  <c r="CW480"/>
  <c r="CV481"/>
  <c r="CW481"/>
  <c r="CV482"/>
  <c r="CW482"/>
  <c r="CV483"/>
  <c r="CW483"/>
  <c r="CV484"/>
  <c r="CW484"/>
  <c r="CV485"/>
  <c r="CW485"/>
  <c r="CV486"/>
  <c r="CW486"/>
  <c r="CV487"/>
  <c r="CW487"/>
  <c r="CV488"/>
  <c r="CW488"/>
  <c r="CV489"/>
  <c r="CW489"/>
  <c r="CV490"/>
  <c r="CW490"/>
  <c r="CV491"/>
  <c r="CW491"/>
  <c r="CV492"/>
  <c r="CW492"/>
  <c r="CV493"/>
  <c r="CW493"/>
  <c r="CV494"/>
  <c r="CW494"/>
  <c r="CV495"/>
  <c r="CW495"/>
  <c r="CV496"/>
  <c r="CW496"/>
  <c r="CV497"/>
  <c r="CW497"/>
  <c r="CV498"/>
  <c r="CW498"/>
  <c r="CV499"/>
  <c r="CW499"/>
  <c r="CV500"/>
  <c r="CW500"/>
  <c r="CV501"/>
  <c r="CW501"/>
  <c r="CV502"/>
  <c r="CW502"/>
  <c r="CV503"/>
  <c r="CW503"/>
  <c r="CV504"/>
  <c r="CW504"/>
  <c r="CV505"/>
  <c r="CW505"/>
  <c r="CV506"/>
  <c r="CW506"/>
  <c r="CV507"/>
  <c r="CW507"/>
  <c r="CV508"/>
  <c r="CW508"/>
  <c r="CV509"/>
  <c r="CW509"/>
  <c r="CV510"/>
  <c r="CW510"/>
  <c r="CV511"/>
  <c r="CW511"/>
  <c r="CV512"/>
  <c r="CW512"/>
  <c r="CV513"/>
  <c r="CW513"/>
  <c r="CV514"/>
  <c r="CW514"/>
  <c r="CV515"/>
  <c r="CW515"/>
  <c r="CV516"/>
  <c r="CW516"/>
  <c r="CV517"/>
  <c r="CW517"/>
  <c r="CV518"/>
  <c r="CW518"/>
  <c r="CV519"/>
  <c r="CW519"/>
  <c r="CV520"/>
  <c r="CW520"/>
  <c r="CV521"/>
  <c r="CW521"/>
  <c r="CV522"/>
  <c r="CW522"/>
  <c r="CV523"/>
  <c r="CW523"/>
  <c r="CV524"/>
  <c r="CW524"/>
  <c r="CV525"/>
  <c r="CW525"/>
  <c r="CV526"/>
  <c r="CW526"/>
  <c r="CV527"/>
  <c r="CW527"/>
  <c r="CV528"/>
  <c r="CW528"/>
  <c r="CV529"/>
  <c r="CW529"/>
  <c r="CV530"/>
  <c r="CW530"/>
  <c r="CV531"/>
  <c r="CW531"/>
  <c r="CV532"/>
  <c r="CW532"/>
  <c r="CV533"/>
  <c r="CW533"/>
  <c r="CV534"/>
  <c r="CW534"/>
  <c r="CV535"/>
  <c r="CW535"/>
  <c r="CV536"/>
  <c r="CW536"/>
  <c r="CV537"/>
  <c r="CW537"/>
  <c r="CV538"/>
  <c r="CW538"/>
  <c r="CV539"/>
  <c r="CW539"/>
  <c r="CV540"/>
  <c r="CW540"/>
  <c r="CV541"/>
  <c r="CW541"/>
  <c r="CV542"/>
  <c r="CW542"/>
  <c r="CV543"/>
  <c r="CW543"/>
  <c r="CV544"/>
  <c r="CW544"/>
  <c r="CV545"/>
  <c r="CW545"/>
  <c r="CV546"/>
  <c r="CW546"/>
  <c r="CV547"/>
  <c r="CW547"/>
  <c r="CV548"/>
  <c r="CW548"/>
  <c r="CV549"/>
  <c r="CW549"/>
  <c r="CV550"/>
  <c r="CW550"/>
  <c r="CV551"/>
  <c r="CW551"/>
  <c r="CV552"/>
  <c r="CW552"/>
  <c r="CV553"/>
  <c r="CW553"/>
  <c r="CV554"/>
  <c r="CW554"/>
  <c r="CV555"/>
  <c r="CW555"/>
  <c r="CV556"/>
  <c r="CW556"/>
  <c r="CV557"/>
  <c r="CW557"/>
  <c r="CV558"/>
  <c r="CW558"/>
  <c r="CV559"/>
  <c r="CW559"/>
  <c r="CV560"/>
  <c r="CW560"/>
  <c r="CV561"/>
  <c r="CW561"/>
  <c r="CV562"/>
  <c r="CW562"/>
  <c r="CV563"/>
  <c r="CW563"/>
  <c r="CV564"/>
  <c r="CW564"/>
  <c r="CV565"/>
  <c r="CW565"/>
  <c r="CV566"/>
  <c r="CW566"/>
  <c r="CV567"/>
  <c r="CW567"/>
  <c r="CV568"/>
  <c r="CW568"/>
  <c r="CV569"/>
  <c r="CW569"/>
  <c r="CV570"/>
  <c r="CW570"/>
  <c r="CV571"/>
  <c r="CW571"/>
  <c r="CV572"/>
  <c r="CW572"/>
  <c r="CV573"/>
  <c r="CW573"/>
  <c r="CV574"/>
  <c r="CW574"/>
  <c r="CV575"/>
  <c r="CW575"/>
  <c r="CV576"/>
  <c r="CW576"/>
  <c r="CV577"/>
  <c r="CW577"/>
  <c r="CV578"/>
  <c r="CW578"/>
  <c r="CV579"/>
  <c r="CW579"/>
  <c r="CV580"/>
  <c r="CW580"/>
  <c r="CV581"/>
  <c r="CW581"/>
  <c r="CV582"/>
  <c r="CW582"/>
  <c r="CV583"/>
  <c r="CW583"/>
  <c r="CV584"/>
  <c r="CW584"/>
  <c r="CV585"/>
  <c r="CW585"/>
  <c r="CV586"/>
  <c r="CW586"/>
  <c r="CV587"/>
  <c r="CW587"/>
  <c r="CV588"/>
  <c r="CW588"/>
  <c r="CV589"/>
  <c r="CW589"/>
  <c r="CV590"/>
  <c r="CW590"/>
  <c r="CV591"/>
  <c r="CW591"/>
  <c r="CV592"/>
  <c r="CW592"/>
  <c r="CV593"/>
  <c r="CW593"/>
  <c r="CV594"/>
  <c r="CW594"/>
  <c r="CV595"/>
  <c r="CW595"/>
  <c r="CV596"/>
  <c r="CW596"/>
  <c r="CV597"/>
  <c r="CW597"/>
  <c r="CV598"/>
  <c r="CW598"/>
  <c r="CV599"/>
  <c r="CW599"/>
  <c r="CV600"/>
  <c r="CW600"/>
  <c r="CV601"/>
  <c r="CW601"/>
  <c r="CV602"/>
  <c r="CW602"/>
  <c r="CV603"/>
  <c r="CW603"/>
  <c r="CV604"/>
  <c r="CW604"/>
  <c r="CV605"/>
  <c r="CW605"/>
  <c r="CV606"/>
  <c r="CW606"/>
  <c r="CV607"/>
  <c r="CW607"/>
  <c r="CV608"/>
  <c r="CW608"/>
  <c r="CV609"/>
  <c r="CW609"/>
  <c r="CV610"/>
  <c r="CW610"/>
  <c r="CV611"/>
  <c r="CW611"/>
  <c r="CV612"/>
  <c r="CW612"/>
  <c r="CV613"/>
  <c r="CW613"/>
  <c r="CV614"/>
  <c r="CW614"/>
  <c r="CV615"/>
  <c r="CW615"/>
  <c r="CV616"/>
  <c r="CW616"/>
  <c r="CV617"/>
  <c r="CW617"/>
  <c r="CV618"/>
  <c r="CW618"/>
  <c r="CV619"/>
  <c r="CW619"/>
  <c r="CV620"/>
  <c r="CW620"/>
  <c r="CV621"/>
  <c r="CW621"/>
  <c r="CV622"/>
  <c r="CW622"/>
  <c r="CV623"/>
  <c r="CW623"/>
  <c r="CV624"/>
  <c r="CW624"/>
  <c r="CV625"/>
  <c r="CW625"/>
  <c r="CV626"/>
  <c r="CW626"/>
  <c r="CV627"/>
  <c r="CW627"/>
  <c r="CV628"/>
  <c r="CW628"/>
  <c r="CV629"/>
  <c r="CW629"/>
  <c r="CV630"/>
  <c r="CW630"/>
  <c r="CV631"/>
  <c r="CW631"/>
  <c r="CV632"/>
  <c r="CW632"/>
  <c r="CV633"/>
  <c r="CW633"/>
  <c r="CV634"/>
  <c r="CW634"/>
  <c r="CV635"/>
  <c r="CW635"/>
  <c r="CV636"/>
  <c r="CW636"/>
  <c r="CV637"/>
  <c r="CW637"/>
  <c r="CV638"/>
  <c r="CW638"/>
  <c r="CV639"/>
  <c r="CW639"/>
  <c r="CV640"/>
  <c r="CW640"/>
  <c r="CV641"/>
  <c r="CW641"/>
  <c r="CV642"/>
  <c r="CW642"/>
  <c r="CV643"/>
  <c r="CW643"/>
  <c r="CV644"/>
  <c r="CW644"/>
  <c r="CV645"/>
  <c r="CW645"/>
  <c r="CV646"/>
  <c r="CW646"/>
  <c r="CV647"/>
  <c r="CW647"/>
  <c r="CV648"/>
  <c r="CW648"/>
  <c r="CV649"/>
  <c r="CW649"/>
  <c r="CV650"/>
  <c r="CW650"/>
  <c r="CV651"/>
  <c r="CW651"/>
  <c r="CV652"/>
  <c r="CW652"/>
  <c r="CV653"/>
  <c r="CW653"/>
  <c r="CV654"/>
  <c r="CW654"/>
  <c r="CV655"/>
  <c r="CW655"/>
  <c r="CV656"/>
  <c r="CW656"/>
  <c r="CV657"/>
  <c r="CW657"/>
  <c r="CV658"/>
  <c r="CW658"/>
  <c r="CV659"/>
  <c r="CW659"/>
  <c r="CV660"/>
  <c r="CW660"/>
  <c r="CV661"/>
  <c r="CW661"/>
  <c r="CV662"/>
  <c r="CW662"/>
  <c r="CV663"/>
  <c r="CW663"/>
  <c r="CV664"/>
  <c r="CW664"/>
  <c r="CV665"/>
  <c r="CW665"/>
  <c r="CV666"/>
  <c r="CW666"/>
  <c r="CV667"/>
  <c r="CW667"/>
  <c r="CV668"/>
  <c r="CW668"/>
  <c r="CV669"/>
  <c r="CW669"/>
  <c r="CV670"/>
  <c r="CW670"/>
  <c r="CV671"/>
  <c r="CW671"/>
  <c r="CV672"/>
  <c r="CW672"/>
  <c r="CV673"/>
  <c r="CW673"/>
  <c r="CV674"/>
  <c r="CW674"/>
  <c r="CV675"/>
  <c r="CW675"/>
  <c r="CV676"/>
  <c r="CW676"/>
  <c r="CV677"/>
  <c r="CW677"/>
  <c r="CV678"/>
  <c r="CW678"/>
  <c r="CV679"/>
  <c r="CW679"/>
  <c r="CV680"/>
  <c r="CW680"/>
  <c r="CV681"/>
  <c r="CW681"/>
  <c r="CV682"/>
  <c r="CW682"/>
  <c r="CV683"/>
  <c r="CW683"/>
  <c r="CV684"/>
  <c r="CW684"/>
  <c r="CV685"/>
  <c r="CW685"/>
  <c r="CV686"/>
  <c r="CW686"/>
  <c r="CV687"/>
  <c r="CW687"/>
  <c r="CV688"/>
  <c r="CW688"/>
  <c r="CV689"/>
  <c r="CW689"/>
  <c r="CV690"/>
  <c r="CW690"/>
  <c r="CV691"/>
  <c r="CW691"/>
  <c r="CV692"/>
  <c r="CW692"/>
  <c r="CV693"/>
  <c r="CW693"/>
  <c r="CV694"/>
  <c r="CW694"/>
  <c r="CV695"/>
  <c r="CW695"/>
  <c r="CV696"/>
  <c r="CW696"/>
  <c r="CV697"/>
  <c r="CW697"/>
  <c r="CV698"/>
  <c r="CW698"/>
  <c r="CV699"/>
  <c r="CW699"/>
  <c r="CV700"/>
  <c r="CW700"/>
  <c r="CV701"/>
  <c r="CW701"/>
  <c r="CV702"/>
  <c r="CW702"/>
  <c r="CV703"/>
  <c r="CW703"/>
  <c r="CV704"/>
  <c r="CW704"/>
  <c r="CV705"/>
  <c r="CW705"/>
  <c r="CV706"/>
  <c r="CW706"/>
  <c r="CW3"/>
  <c r="CV3"/>
  <c r="CU4"/>
  <c r="CU5"/>
  <c r="CU6"/>
  <c r="CU7"/>
  <c r="CU8"/>
  <c r="CU9"/>
  <c r="CU10"/>
  <c r="CU11"/>
  <c r="CU12"/>
  <c r="CU13"/>
  <c r="CU14"/>
  <c r="CU15"/>
  <c r="CU16"/>
  <c r="CU17"/>
  <c r="CU18"/>
  <c r="CU19"/>
  <c r="CU20"/>
  <c r="CU21"/>
  <c r="CU22"/>
  <c r="CU23"/>
  <c r="CU24"/>
  <c r="CU25"/>
  <c r="CU26"/>
  <c r="CU27"/>
  <c r="CU28"/>
  <c r="CU29"/>
  <c r="CU30"/>
  <c r="CU31"/>
  <c r="CU32"/>
  <c r="CU33"/>
  <c r="CU34"/>
  <c r="CU35"/>
  <c r="CU36"/>
  <c r="CU37"/>
  <c r="CU38"/>
  <c r="CU39"/>
  <c r="CU40"/>
  <c r="CU41"/>
  <c r="CU42"/>
  <c r="CU43"/>
  <c r="CU44"/>
  <c r="CU45"/>
  <c r="CU46"/>
  <c r="CU47"/>
  <c r="CU48"/>
  <c r="CU49"/>
  <c r="CU50"/>
  <c r="CU51"/>
  <c r="CU52"/>
  <c r="CU53"/>
  <c r="CU54"/>
  <c r="CU55"/>
  <c r="CU56"/>
  <c r="CU57"/>
  <c r="CU58"/>
  <c r="CU59"/>
  <c r="CU60"/>
  <c r="CU61"/>
  <c r="CU62"/>
  <c r="CU63"/>
  <c r="CU64"/>
  <c r="CU65"/>
  <c r="CU66"/>
  <c r="CU67"/>
  <c r="CU68"/>
  <c r="CU69"/>
  <c r="CU70"/>
  <c r="CU71"/>
  <c r="CU72"/>
  <c r="CU73"/>
  <c r="CU74"/>
  <c r="CU75"/>
  <c r="CU76"/>
  <c r="CU77"/>
  <c r="CU78"/>
  <c r="CU79"/>
  <c r="CU80"/>
  <c r="CU81"/>
  <c r="CU82"/>
  <c r="CU83"/>
  <c r="CU84"/>
  <c r="CU85"/>
  <c r="CU86"/>
  <c r="CU87"/>
  <c r="CU88"/>
  <c r="CU89"/>
  <c r="CU90"/>
  <c r="CU91"/>
  <c r="CU92"/>
  <c r="CU93"/>
  <c r="CU94"/>
  <c r="CU95"/>
  <c r="CU96"/>
  <c r="CU97"/>
  <c r="CU98"/>
  <c r="CU99"/>
  <c r="CU100"/>
  <c r="CU101"/>
  <c r="CU102"/>
  <c r="CU103"/>
  <c r="CU104"/>
  <c r="CU105"/>
  <c r="CU106"/>
  <c r="CU107"/>
  <c r="CU108"/>
  <c r="CU109"/>
  <c r="CU110"/>
  <c r="CU111"/>
  <c r="CU112"/>
  <c r="CU113"/>
  <c r="CU114"/>
  <c r="CU115"/>
  <c r="CU116"/>
  <c r="CU117"/>
  <c r="CU118"/>
  <c r="CU119"/>
  <c r="CU120"/>
  <c r="CU121"/>
  <c r="CU122"/>
  <c r="CU123"/>
  <c r="CU124"/>
  <c r="CU125"/>
  <c r="CU126"/>
  <c r="CU127"/>
  <c r="CU128"/>
  <c r="CU129"/>
  <c r="CU130"/>
  <c r="CU131"/>
  <c r="CU132"/>
  <c r="CU133"/>
  <c r="CU134"/>
  <c r="CU135"/>
  <c r="CU136"/>
  <c r="CU137"/>
  <c r="CU138"/>
  <c r="CU139"/>
  <c r="CU140"/>
  <c r="CU141"/>
  <c r="CU142"/>
  <c r="CU143"/>
  <c r="CU144"/>
  <c r="CU145"/>
  <c r="CU146"/>
  <c r="CU147"/>
  <c r="CU148"/>
  <c r="CU149"/>
  <c r="CU150"/>
  <c r="CU151"/>
  <c r="CU152"/>
  <c r="CU153"/>
  <c r="CU154"/>
  <c r="CU155"/>
  <c r="CU156"/>
  <c r="CU157"/>
  <c r="CU158"/>
  <c r="CU159"/>
  <c r="CU160"/>
  <c r="CU161"/>
  <c r="CU162"/>
  <c r="CU163"/>
  <c r="CU164"/>
  <c r="CU165"/>
  <c r="CU166"/>
  <c r="CU167"/>
  <c r="CU168"/>
  <c r="CU169"/>
  <c r="CU170"/>
  <c r="CU171"/>
  <c r="CU172"/>
  <c r="CU173"/>
  <c r="CU174"/>
  <c r="CU175"/>
  <c r="CU176"/>
  <c r="CU177"/>
  <c r="CU178"/>
  <c r="CU179"/>
  <c r="CU180"/>
  <c r="CU181"/>
  <c r="CU182"/>
  <c r="CU183"/>
  <c r="CU184"/>
  <c r="CU185"/>
  <c r="CU186"/>
  <c r="CU187"/>
  <c r="CU188"/>
  <c r="CU189"/>
  <c r="CU190"/>
  <c r="CU191"/>
  <c r="CU192"/>
  <c r="CU193"/>
  <c r="CU194"/>
  <c r="CU195"/>
  <c r="CU196"/>
  <c r="CU197"/>
  <c r="CU198"/>
  <c r="CU199"/>
  <c r="CU200"/>
  <c r="CU201"/>
  <c r="CU202"/>
  <c r="CU203"/>
  <c r="CU204"/>
  <c r="CU205"/>
  <c r="CU206"/>
  <c r="CU207"/>
  <c r="CU208"/>
  <c r="CU209"/>
  <c r="CU210"/>
  <c r="CU211"/>
  <c r="CU212"/>
  <c r="CU213"/>
  <c r="CU214"/>
  <c r="CU215"/>
  <c r="CU216"/>
  <c r="CU217"/>
  <c r="CU218"/>
  <c r="CU219"/>
  <c r="CU220"/>
  <c r="CU221"/>
  <c r="CU222"/>
  <c r="CU223"/>
  <c r="CU224"/>
  <c r="CU225"/>
  <c r="CU226"/>
  <c r="CU227"/>
  <c r="CU228"/>
  <c r="CU229"/>
  <c r="CU230"/>
  <c r="CU231"/>
  <c r="CU232"/>
  <c r="CU233"/>
  <c r="CU234"/>
  <c r="CU235"/>
  <c r="CU236"/>
  <c r="CU237"/>
  <c r="CU238"/>
  <c r="CU239"/>
  <c r="CU240"/>
  <c r="CU241"/>
  <c r="CU242"/>
  <c r="CU243"/>
  <c r="CU244"/>
  <c r="CU245"/>
  <c r="CU246"/>
  <c r="CU247"/>
  <c r="CU248"/>
  <c r="CU249"/>
  <c r="CU250"/>
  <c r="CU251"/>
  <c r="CU252"/>
  <c r="CU253"/>
  <c r="CU254"/>
  <c r="CU255"/>
  <c r="CU256"/>
  <c r="CU257"/>
  <c r="CU258"/>
  <c r="CU259"/>
  <c r="CU260"/>
  <c r="CU261"/>
  <c r="CU262"/>
  <c r="CU263"/>
  <c r="CU264"/>
  <c r="CU265"/>
  <c r="CU266"/>
  <c r="CU267"/>
  <c r="CU268"/>
  <c r="CU269"/>
  <c r="CU270"/>
  <c r="CU271"/>
  <c r="CU272"/>
  <c r="CU273"/>
  <c r="CU274"/>
  <c r="CU275"/>
  <c r="CU276"/>
  <c r="CU277"/>
  <c r="CU278"/>
  <c r="CU279"/>
  <c r="CU280"/>
  <c r="CU281"/>
  <c r="CU282"/>
  <c r="CU283"/>
  <c r="CU284"/>
  <c r="CU285"/>
  <c r="CU286"/>
  <c r="CU287"/>
  <c r="CU288"/>
  <c r="CU289"/>
  <c r="CU290"/>
  <c r="CU291"/>
  <c r="CU292"/>
  <c r="CU293"/>
  <c r="CU294"/>
  <c r="CU295"/>
  <c r="CU296"/>
  <c r="CU297"/>
  <c r="CU298"/>
  <c r="CU299"/>
  <c r="CU300"/>
  <c r="CU301"/>
  <c r="CU302"/>
  <c r="CU303"/>
  <c r="CU304"/>
  <c r="CU305"/>
  <c r="CU306"/>
  <c r="CU307"/>
  <c r="CU308"/>
  <c r="CU309"/>
  <c r="CU310"/>
  <c r="CU311"/>
  <c r="CU312"/>
  <c r="CU313"/>
  <c r="CU314"/>
  <c r="CU315"/>
  <c r="CU316"/>
  <c r="CU317"/>
  <c r="CU318"/>
  <c r="CU319"/>
  <c r="CU320"/>
  <c r="CU321"/>
  <c r="CU322"/>
  <c r="CU323"/>
  <c r="CU324"/>
  <c r="CU325"/>
  <c r="CU326"/>
  <c r="CU327"/>
  <c r="CU328"/>
  <c r="CU329"/>
  <c r="CU330"/>
  <c r="CU331"/>
  <c r="CU332"/>
  <c r="CU333"/>
  <c r="CU334"/>
  <c r="CU335"/>
  <c r="CU336"/>
  <c r="CU337"/>
  <c r="CU338"/>
  <c r="CU339"/>
  <c r="CU340"/>
  <c r="CU341"/>
  <c r="CU342"/>
  <c r="CU343"/>
  <c r="CU344"/>
  <c r="CU345"/>
  <c r="CU346"/>
  <c r="CU347"/>
  <c r="CU348"/>
  <c r="CU349"/>
  <c r="CU350"/>
  <c r="CU351"/>
  <c r="CU352"/>
  <c r="CU353"/>
  <c r="CU354"/>
  <c r="CU355"/>
  <c r="CU356"/>
  <c r="CU357"/>
  <c r="CU358"/>
  <c r="CU359"/>
  <c r="CU360"/>
  <c r="CU361"/>
  <c r="CU362"/>
  <c r="CU363"/>
  <c r="CU364"/>
  <c r="CU365"/>
  <c r="CU366"/>
  <c r="CU367"/>
  <c r="CU368"/>
  <c r="CU369"/>
  <c r="CU370"/>
  <c r="CU371"/>
  <c r="CU372"/>
  <c r="CU373"/>
  <c r="CU374"/>
  <c r="CU375"/>
  <c r="CU376"/>
  <c r="CU377"/>
  <c r="CU378"/>
  <c r="CU379"/>
  <c r="CU380"/>
  <c r="CU381"/>
  <c r="CU382"/>
  <c r="CU383"/>
  <c r="CU384"/>
  <c r="CU385"/>
  <c r="CU386"/>
  <c r="CU387"/>
  <c r="CU388"/>
  <c r="CU389"/>
  <c r="CU390"/>
  <c r="CU391"/>
  <c r="CU392"/>
  <c r="CU393"/>
  <c r="CU394"/>
  <c r="CU395"/>
  <c r="CU396"/>
  <c r="CU397"/>
  <c r="CU398"/>
  <c r="CU399"/>
  <c r="CU400"/>
  <c r="CU401"/>
  <c r="CU402"/>
  <c r="CU403"/>
  <c r="CU404"/>
  <c r="CU405"/>
  <c r="CU406"/>
  <c r="CU407"/>
  <c r="CU408"/>
  <c r="CU409"/>
  <c r="CU410"/>
  <c r="CU411"/>
  <c r="CU412"/>
  <c r="CU413"/>
  <c r="CU414"/>
  <c r="CU415"/>
  <c r="CU416"/>
  <c r="CU417"/>
  <c r="CU418"/>
  <c r="CU419"/>
  <c r="CU420"/>
  <c r="CU421"/>
  <c r="CU422"/>
  <c r="CU423"/>
  <c r="CU424"/>
  <c r="CU425"/>
  <c r="CU426"/>
  <c r="CU427"/>
  <c r="CU428"/>
  <c r="CU429"/>
  <c r="CU430"/>
  <c r="CU431"/>
  <c r="CU432"/>
  <c r="CU433"/>
  <c r="CU434"/>
  <c r="CU435"/>
  <c r="CU436"/>
  <c r="CU437"/>
  <c r="CU438"/>
  <c r="CU439"/>
  <c r="CU440"/>
  <c r="CU441"/>
  <c r="CU442"/>
  <c r="CU443"/>
  <c r="CU444"/>
  <c r="CU445"/>
  <c r="CU446"/>
  <c r="CU447"/>
  <c r="CU448"/>
  <c r="CU449"/>
  <c r="CU450"/>
  <c r="CU451"/>
  <c r="CU452"/>
  <c r="CU453"/>
  <c r="CU454"/>
  <c r="CU455"/>
  <c r="CU456"/>
  <c r="CU457"/>
  <c r="CU458"/>
  <c r="CU459"/>
  <c r="CU460"/>
  <c r="CU461"/>
  <c r="CU462"/>
  <c r="CU463"/>
  <c r="CU464"/>
  <c r="CU465"/>
  <c r="CU466"/>
  <c r="CU467"/>
  <c r="CU468"/>
  <c r="CU469"/>
  <c r="CU470"/>
  <c r="CU471"/>
  <c r="CU472"/>
  <c r="CU473"/>
  <c r="CU474"/>
  <c r="CU475"/>
  <c r="CU476"/>
  <c r="CU477"/>
  <c r="CU478"/>
  <c r="CU479"/>
  <c r="CU480"/>
  <c r="CU481"/>
  <c r="CU482"/>
  <c r="CU483"/>
  <c r="CU484"/>
  <c r="CU485"/>
  <c r="CU486"/>
  <c r="CU487"/>
  <c r="CU488"/>
  <c r="CU489"/>
  <c r="CU490"/>
  <c r="CU491"/>
  <c r="CU492"/>
  <c r="CU493"/>
  <c r="CU494"/>
  <c r="CU495"/>
  <c r="CU496"/>
  <c r="CU497"/>
  <c r="CU498"/>
  <c r="CU499"/>
  <c r="CU500"/>
  <c r="CU501"/>
  <c r="CU502"/>
  <c r="CU503"/>
  <c r="CU504"/>
  <c r="CU505"/>
  <c r="CU506"/>
  <c r="CU507"/>
  <c r="CU508"/>
  <c r="CU509"/>
  <c r="CU510"/>
  <c r="CU511"/>
  <c r="CU512"/>
  <c r="CU513"/>
  <c r="CU514"/>
  <c r="CU515"/>
  <c r="CU516"/>
  <c r="CU517"/>
  <c r="CU518"/>
  <c r="CU519"/>
  <c r="CU520"/>
  <c r="CU521"/>
  <c r="CU522"/>
  <c r="CU523"/>
  <c r="CU524"/>
  <c r="CU525"/>
  <c r="CU526"/>
  <c r="CU527"/>
  <c r="CU528"/>
  <c r="CU529"/>
  <c r="CU530"/>
  <c r="CU531"/>
  <c r="CU532"/>
  <c r="CU533"/>
  <c r="CU534"/>
  <c r="CU535"/>
  <c r="CU536"/>
  <c r="CU537"/>
  <c r="CU538"/>
  <c r="CU539"/>
  <c r="CU540"/>
  <c r="CU541"/>
  <c r="CU542"/>
  <c r="CU543"/>
  <c r="CU544"/>
  <c r="CU545"/>
  <c r="CU546"/>
  <c r="CU547"/>
  <c r="CU548"/>
  <c r="CU549"/>
  <c r="CU550"/>
  <c r="CU551"/>
  <c r="CU552"/>
  <c r="CU553"/>
  <c r="CU554"/>
  <c r="CU555"/>
  <c r="CU556"/>
  <c r="CU557"/>
  <c r="CU558"/>
  <c r="CU559"/>
  <c r="CU560"/>
  <c r="CU561"/>
  <c r="CU562"/>
  <c r="CU563"/>
  <c r="CU564"/>
  <c r="CU565"/>
  <c r="CU566"/>
  <c r="CU567"/>
  <c r="CU568"/>
  <c r="CU569"/>
  <c r="CU570"/>
  <c r="CU571"/>
  <c r="CU572"/>
  <c r="CU573"/>
  <c r="CU574"/>
  <c r="CU575"/>
  <c r="CU576"/>
  <c r="CU577"/>
  <c r="CU578"/>
  <c r="CU579"/>
  <c r="CU580"/>
  <c r="CU581"/>
  <c r="CU582"/>
  <c r="CU583"/>
  <c r="CU584"/>
  <c r="CU585"/>
  <c r="CU586"/>
  <c r="CU587"/>
  <c r="CU588"/>
  <c r="CU589"/>
  <c r="CU590"/>
  <c r="CU591"/>
  <c r="CU592"/>
  <c r="CU593"/>
  <c r="CU594"/>
  <c r="CU595"/>
  <c r="CU596"/>
  <c r="CU597"/>
  <c r="CU598"/>
  <c r="CU599"/>
  <c r="CU600"/>
  <c r="CU601"/>
  <c r="CU602"/>
  <c r="CU603"/>
  <c r="CU604"/>
  <c r="CU605"/>
  <c r="CU606"/>
  <c r="CU607"/>
  <c r="CU608"/>
  <c r="CU609"/>
  <c r="CU610"/>
  <c r="CU611"/>
  <c r="CU612"/>
  <c r="CU613"/>
  <c r="CU614"/>
  <c r="CU615"/>
  <c r="CU616"/>
  <c r="CU617"/>
  <c r="CU618"/>
  <c r="CU619"/>
  <c r="CU620"/>
  <c r="CU621"/>
  <c r="CU622"/>
  <c r="CU623"/>
  <c r="CU624"/>
  <c r="CU625"/>
  <c r="CU626"/>
  <c r="CU627"/>
  <c r="CU628"/>
  <c r="CU629"/>
  <c r="CU630"/>
  <c r="CU631"/>
  <c r="CU632"/>
  <c r="CU633"/>
  <c r="CU634"/>
  <c r="CU635"/>
  <c r="CU636"/>
  <c r="CU637"/>
  <c r="CU638"/>
  <c r="CU639"/>
  <c r="CU640"/>
  <c r="CU641"/>
  <c r="CU642"/>
  <c r="CU643"/>
  <c r="CU644"/>
  <c r="CU645"/>
  <c r="CU646"/>
  <c r="CU647"/>
  <c r="CU648"/>
  <c r="CU649"/>
  <c r="CU650"/>
  <c r="CU651"/>
  <c r="CU652"/>
  <c r="CU653"/>
  <c r="CU654"/>
  <c r="CU655"/>
  <c r="CU656"/>
  <c r="CU657"/>
  <c r="CU658"/>
  <c r="CU659"/>
  <c r="CU660"/>
  <c r="CU661"/>
  <c r="CU662"/>
  <c r="CU663"/>
  <c r="CU664"/>
  <c r="CU665"/>
  <c r="CU666"/>
  <c r="CU667"/>
  <c r="CU668"/>
  <c r="CU669"/>
  <c r="CU670"/>
  <c r="CU671"/>
  <c r="CU672"/>
  <c r="CU673"/>
  <c r="CU674"/>
  <c r="CU675"/>
  <c r="CU676"/>
  <c r="CU677"/>
  <c r="CU678"/>
  <c r="CU679"/>
  <c r="CU680"/>
  <c r="CU681"/>
  <c r="CU682"/>
  <c r="CU683"/>
  <c r="CU684"/>
  <c r="CU685"/>
  <c r="CU686"/>
  <c r="CU687"/>
  <c r="CU688"/>
  <c r="CU689"/>
  <c r="CU690"/>
  <c r="CU691"/>
  <c r="CU692"/>
  <c r="CU693"/>
  <c r="CU694"/>
  <c r="CU695"/>
  <c r="CU696"/>
  <c r="CU697"/>
  <c r="CU698"/>
  <c r="CU699"/>
  <c r="CU700"/>
  <c r="CU701"/>
  <c r="CU702"/>
  <c r="CU703"/>
  <c r="CU704"/>
  <c r="CU705"/>
  <c r="CU706"/>
  <c r="CU3"/>
  <c r="CY4"/>
  <c r="CY5"/>
  <c r="CY6"/>
  <c r="CY7"/>
  <c r="CY8"/>
  <c r="CY9"/>
  <c r="CY10"/>
  <c r="CY11"/>
  <c r="CY12"/>
  <c r="CY13"/>
  <c r="CY14"/>
  <c r="CY15"/>
  <c r="CY16"/>
  <c r="CY17"/>
  <c r="CY18"/>
  <c r="CY19"/>
  <c r="CY20"/>
  <c r="CY21"/>
  <c r="CY22"/>
  <c r="CY23"/>
  <c r="CY24"/>
  <c r="CY25"/>
  <c r="CY26"/>
  <c r="CY27"/>
  <c r="CY28"/>
  <c r="CZ28" s="1"/>
  <c r="DB28" s="1"/>
  <c r="CY29"/>
  <c r="CY30"/>
  <c r="CY31"/>
  <c r="CY32"/>
  <c r="CY33"/>
  <c r="CY34"/>
  <c r="CY35"/>
  <c r="CY36"/>
  <c r="CY37"/>
  <c r="CY38"/>
  <c r="CY39"/>
  <c r="CY40"/>
  <c r="CY41"/>
  <c r="CY42"/>
  <c r="CY43"/>
  <c r="CY44"/>
  <c r="CZ44" s="1"/>
  <c r="DB44" s="1"/>
  <c r="CY45"/>
  <c r="CY46"/>
  <c r="CY47"/>
  <c r="CY48"/>
  <c r="CY49"/>
  <c r="CY50"/>
  <c r="CY51"/>
  <c r="CY52"/>
  <c r="CY53"/>
  <c r="CY54"/>
  <c r="CY55"/>
  <c r="CY56"/>
  <c r="CY57"/>
  <c r="CY58"/>
  <c r="CY59"/>
  <c r="CY60"/>
  <c r="CY61"/>
  <c r="CY62"/>
  <c r="CY63"/>
  <c r="CY64"/>
  <c r="CY65"/>
  <c r="CY66"/>
  <c r="CY67"/>
  <c r="CY68"/>
  <c r="CY69"/>
  <c r="CY70"/>
  <c r="CY71"/>
  <c r="CY72"/>
  <c r="CY73"/>
  <c r="CY74"/>
  <c r="CY75"/>
  <c r="CY76"/>
  <c r="CY77"/>
  <c r="CY78"/>
  <c r="CY79"/>
  <c r="CY80"/>
  <c r="CY81"/>
  <c r="CY82"/>
  <c r="CY83"/>
  <c r="CY84"/>
  <c r="CY85"/>
  <c r="CY86"/>
  <c r="CY87"/>
  <c r="CY88"/>
  <c r="CY89"/>
  <c r="CY90"/>
  <c r="CY91"/>
  <c r="CY92"/>
  <c r="CZ92" s="1"/>
  <c r="DB92" s="1"/>
  <c r="CY93"/>
  <c r="CY94"/>
  <c r="CY95"/>
  <c r="CY96"/>
  <c r="CY97"/>
  <c r="CY98"/>
  <c r="CY99"/>
  <c r="CY100"/>
  <c r="CY101"/>
  <c r="CY102"/>
  <c r="CY103"/>
  <c r="CY104"/>
  <c r="CY105"/>
  <c r="CY106"/>
  <c r="CY107"/>
  <c r="CY108"/>
  <c r="CZ108" s="1"/>
  <c r="DB108" s="1"/>
  <c r="CY109"/>
  <c r="CY110"/>
  <c r="CY111"/>
  <c r="CY112"/>
  <c r="CY113"/>
  <c r="CY114"/>
  <c r="CY115"/>
  <c r="CY116"/>
  <c r="CY117"/>
  <c r="CY118"/>
  <c r="CY119"/>
  <c r="CY120"/>
  <c r="CY121"/>
  <c r="CY122"/>
  <c r="CY123"/>
  <c r="CY124"/>
  <c r="CZ124" s="1"/>
  <c r="DB124" s="1"/>
  <c r="CY125"/>
  <c r="CY126"/>
  <c r="CY127"/>
  <c r="CY128"/>
  <c r="CY129"/>
  <c r="CY130"/>
  <c r="CY131"/>
  <c r="CY132"/>
  <c r="CY133"/>
  <c r="CY134"/>
  <c r="CY135"/>
  <c r="CY136"/>
  <c r="CY137"/>
  <c r="CY138"/>
  <c r="CY139"/>
  <c r="CY140"/>
  <c r="CY141"/>
  <c r="CY142"/>
  <c r="CY143"/>
  <c r="CY144"/>
  <c r="CY145"/>
  <c r="CY146"/>
  <c r="CY147"/>
  <c r="CY148"/>
  <c r="CY149"/>
  <c r="CY150"/>
  <c r="CY151"/>
  <c r="CY152"/>
  <c r="CY153"/>
  <c r="CY154"/>
  <c r="CY155"/>
  <c r="CY156"/>
  <c r="CZ156" s="1"/>
  <c r="DB156" s="1"/>
  <c r="CY157"/>
  <c r="CY158"/>
  <c r="CY159"/>
  <c r="CY160"/>
  <c r="CY161"/>
  <c r="CY162"/>
  <c r="CY163"/>
  <c r="CY164"/>
  <c r="CY165"/>
  <c r="CY166"/>
  <c r="CY167"/>
  <c r="CY168"/>
  <c r="CY169"/>
  <c r="CY170"/>
  <c r="CY171"/>
  <c r="CY172"/>
  <c r="CZ172" s="1"/>
  <c r="DB172" s="1"/>
  <c r="CY173"/>
  <c r="CY174"/>
  <c r="CY175"/>
  <c r="CY176"/>
  <c r="CY177"/>
  <c r="CY178"/>
  <c r="CY179"/>
  <c r="CY180"/>
  <c r="CY181"/>
  <c r="CY182"/>
  <c r="CY183"/>
  <c r="CY184"/>
  <c r="CY185"/>
  <c r="CY186"/>
  <c r="CY187"/>
  <c r="CY188"/>
  <c r="CY189"/>
  <c r="CY190"/>
  <c r="CY191"/>
  <c r="CY192"/>
  <c r="CY193"/>
  <c r="CY194"/>
  <c r="CY195"/>
  <c r="CY196"/>
  <c r="CY197"/>
  <c r="CY198"/>
  <c r="CY199"/>
  <c r="CY200"/>
  <c r="CY201"/>
  <c r="CY202"/>
  <c r="CY203"/>
  <c r="CY204"/>
  <c r="CY205"/>
  <c r="CY206"/>
  <c r="CY207"/>
  <c r="CY208"/>
  <c r="CY209"/>
  <c r="CY210"/>
  <c r="CY211"/>
  <c r="CY212"/>
  <c r="CY213"/>
  <c r="CY214"/>
  <c r="CY215"/>
  <c r="CY216"/>
  <c r="CY217"/>
  <c r="CY218"/>
  <c r="CY219"/>
  <c r="CY220"/>
  <c r="CZ220" s="1"/>
  <c r="DB220" s="1"/>
  <c r="CY221"/>
  <c r="CY222"/>
  <c r="CY223"/>
  <c r="CY224"/>
  <c r="CY225"/>
  <c r="CY226"/>
  <c r="CY227"/>
  <c r="CY228"/>
  <c r="CY229"/>
  <c r="CY230"/>
  <c r="CY231"/>
  <c r="CY232"/>
  <c r="CY233"/>
  <c r="CY234"/>
  <c r="CY235"/>
  <c r="CY236"/>
  <c r="CZ236" s="1"/>
  <c r="DB236" s="1"/>
  <c r="CY237"/>
  <c r="CY238"/>
  <c r="CY239"/>
  <c r="CY240"/>
  <c r="CY241"/>
  <c r="CY242"/>
  <c r="CY243"/>
  <c r="CY244"/>
  <c r="CY245"/>
  <c r="CY246"/>
  <c r="CY247"/>
  <c r="CY248"/>
  <c r="CY249"/>
  <c r="CY250"/>
  <c r="CY251"/>
  <c r="CY252"/>
  <c r="CY253"/>
  <c r="CY254"/>
  <c r="CY255"/>
  <c r="CY256"/>
  <c r="CY257"/>
  <c r="CY258"/>
  <c r="CY259"/>
  <c r="CY260"/>
  <c r="CY261"/>
  <c r="CY262"/>
  <c r="CY263"/>
  <c r="CY264"/>
  <c r="CY265"/>
  <c r="CY266"/>
  <c r="CY267"/>
  <c r="CY268"/>
  <c r="CY269"/>
  <c r="CY270"/>
  <c r="CY271"/>
  <c r="CY272"/>
  <c r="CY273"/>
  <c r="CY274"/>
  <c r="CY275"/>
  <c r="CY276"/>
  <c r="CY277"/>
  <c r="CY278"/>
  <c r="CY279"/>
  <c r="CY280"/>
  <c r="CY281"/>
  <c r="CY282"/>
  <c r="CY283"/>
  <c r="CY284"/>
  <c r="CZ284" s="1"/>
  <c r="DB284" s="1"/>
  <c r="CY285"/>
  <c r="CY286"/>
  <c r="CY287"/>
  <c r="CY288"/>
  <c r="CY289"/>
  <c r="CY290"/>
  <c r="CY291"/>
  <c r="CY292"/>
  <c r="CY293"/>
  <c r="CY294"/>
  <c r="CY295"/>
  <c r="CY296"/>
  <c r="CY297"/>
  <c r="CY298"/>
  <c r="CY299"/>
  <c r="CY300"/>
  <c r="CZ300" s="1"/>
  <c r="DB300" s="1"/>
  <c r="CY301"/>
  <c r="CY302"/>
  <c r="CY303"/>
  <c r="CY304"/>
  <c r="CY305"/>
  <c r="CY306"/>
  <c r="CY307"/>
  <c r="CY308"/>
  <c r="CY309"/>
  <c r="CY310"/>
  <c r="CY311"/>
  <c r="CY312"/>
  <c r="CY313"/>
  <c r="CY314"/>
  <c r="CY315"/>
  <c r="CY316"/>
  <c r="CY317"/>
  <c r="CY318"/>
  <c r="CY319"/>
  <c r="CY320"/>
  <c r="CY321"/>
  <c r="CY322"/>
  <c r="CY323"/>
  <c r="CY324"/>
  <c r="CY325"/>
  <c r="CY326"/>
  <c r="CY327"/>
  <c r="CY328"/>
  <c r="CY329"/>
  <c r="CY330"/>
  <c r="CY331"/>
  <c r="CY332"/>
  <c r="CY333"/>
  <c r="CY334"/>
  <c r="CY335"/>
  <c r="CY336"/>
  <c r="CY337"/>
  <c r="CY338"/>
  <c r="CY339"/>
  <c r="CY340"/>
  <c r="CY341"/>
  <c r="CY342"/>
  <c r="CY343"/>
  <c r="CY344"/>
  <c r="CY345"/>
  <c r="CY346"/>
  <c r="CY347"/>
  <c r="CY348"/>
  <c r="CZ348" s="1"/>
  <c r="DB348" s="1"/>
  <c r="CY349"/>
  <c r="CY350"/>
  <c r="CY351"/>
  <c r="CY352"/>
  <c r="CY353"/>
  <c r="CY354"/>
  <c r="CY355"/>
  <c r="CY356"/>
  <c r="CY357"/>
  <c r="CY358"/>
  <c r="CY359"/>
  <c r="CY360"/>
  <c r="CY361"/>
  <c r="CY362"/>
  <c r="CY363"/>
  <c r="CY364"/>
  <c r="CZ364" s="1"/>
  <c r="DB364" s="1"/>
  <c r="CY365"/>
  <c r="CY366"/>
  <c r="CY367"/>
  <c r="CY368"/>
  <c r="CY369"/>
  <c r="CY370"/>
  <c r="CY371"/>
  <c r="CY372"/>
  <c r="CY373"/>
  <c r="CY374"/>
  <c r="CY375"/>
  <c r="CY376"/>
  <c r="CY377"/>
  <c r="CY378"/>
  <c r="CY379"/>
  <c r="CY380"/>
  <c r="CY381"/>
  <c r="CY382"/>
  <c r="CY383"/>
  <c r="CY384"/>
  <c r="CZ384" s="1"/>
  <c r="DB384" s="1"/>
  <c r="CY385"/>
  <c r="CY386"/>
  <c r="CY387"/>
  <c r="CY388"/>
  <c r="CY389"/>
  <c r="CY390"/>
  <c r="CY391"/>
  <c r="CY392"/>
  <c r="CY393"/>
  <c r="CY394"/>
  <c r="CY395"/>
  <c r="CY396"/>
  <c r="CY397"/>
  <c r="CY398"/>
  <c r="CY399"/>
  <c r="CY400"/>
  <c r="CY401"/>
  <c r="CY402"/>
  <c r="CY403"/>
  <c r="CY404"/>
  <c r="CY405"/>
  <c r="CY406"/>
  <c r="CY407"/>
  <c r="CY408"/>
  <c r="CY409"/>
  <c r="CY410"/>
  <c r="CY411"/>
  <c r="CY412"/>
  <c r="CY413"/>
  <c r="CY414"/>
  <c r="CY415"/>
  <c r="CY416"/>
  <c r="CZ416" s="1"/>
  <c r="DB416" s="1"/>
  <c r="CY417"/>
  <c r="CY418"/>
  <c r="CY419"/>
  <c r="CY420"/>
  <c r="CY421"/>
  <c r="CY422"/>
  <c r="CY423"/>
  <c r="CY424"/>
  <c r="CY425"/>
  <c r="CY426"/>
  <c r="CY427"/>
  <c r="CY428"/>
  <c r="CY429"/>
  <c r="CY430"/>
  <c r="CY431"/>
  <c r="CY432"/>
  <c r="CZ432" s="1"/>
  <c r="DB432" s="1"/>
  <c r="CY433"/>
  <c r="CY434"/>
  <c r="CY435"/>
  <c r="CY436"/>
  <c r="CY437"/>
  <c r="CY438"/>
  <c r="CY439"/>
  <c r="CY440"/>
  <c r="CY441"/>
  <c r="CY442"/>
  <c r="CY443"/>
  <c r="CY444"/>
  <c r="CY445"/>
  <c r="CY446"/>
  <c r="CY447"/>
  <c r="CY448"/>
  <c r="CY449"/>
  <c r="CY450"/>
  <c r="CY451"/>
  <c r="CY452"/>
  <c r="CY453"/>
  <c r="CY454"/>
  <c r="CY455"/>
  <c r="CY456"/>
  <c r="CY457"/>
  <c r="CY458"/>
  <c r="CY459"/>
  <c r="CY460"/>
  <c r="CY461"/>
  <c r="CY462"/>
  <c r="CY463"/>
  <c r="CY464"/>
  <c r="CY465"/>
  <c r="CY466"/>
  <c r="CY467"/>
  <c r="CY468"/>
  <c r="CY469"/>
  <c r="CY470"/>
  <c r="CY471"/>
  <c r="CY472"/>
  <c r="CY473"/>
  <c r="CY474"/>
  <c r="CY475"/>
  <c r="CY476"/>
  <c r="CY477"/>
  <c r="CY478"/>
  <c r="CY479"/>
  <c r="CY480"/>
  <c r="CZ480" s="1"/>
  <c r="DB480" s="1"/>
  <c r="CY481"/>
  <c r="CY482"/>
  <c r="CY483"/>
  <c r="CY484"/>
  <c r="CY485"/>
  <c r="CY486"/>
  <c r="CY487"/>
  <c r="CY488"/>
  <c r="CY489"/>
  <c r="CY490"/>
  <c r="CY491"/>
  <c r="CY492"/>
  <c r="CY493"/>
  <c r="CY494"/>
  <c r="CY495"/>
  <c r="CY496"/>
  <c r="CZ496" s="1"/>
  <c r="DB496" s="1"/>
  <c r="CY497"/>
  <c r="CY498"/>
  <c r="CY499"/>
  <c r="CY500"/>
  <c r="CY501"/>
  <c r="CY502"/>
  <c r="CY503"/>
  <c r="CY504"/>
  <c r="CY505"/>
  <c r="CY506"/>
  <c r="CY507"/>
  <c r="CY508"/>
  <c r="CY509"/>
  <c r="CY510"/>
  <c r="CY511"/>
  <c r="CY512"/>
  <c r="CY513"/>
  <c r="CY514"/>
  <c r="CY515"/>
  <c r="CY516"/>
  <c r="CY517"/>
  <c r="CY518"/>
  <c r="CY519"/>
  <c r="CY520"/>
  <c r="CY521"/>
  <c r="CY522"/>
  <c r="CY523"/>
  <c r="CY524"/>
  <c r="CY525"/>
  <c r="CY526"/>
  <c r="CY527"/>
  <c r="CY528"/>
  <c r="CY529"/>
  <c r="CY530"/>
  <c r="CY531"/>
  <c r="CY532"/>
  <c r="CY533"/>
  <c r="CY534"/>
  <c r="CY535"/>
  <c r="CY536"/>
  <c r="CY537"/>
  <c r="CY538"/>
  <c r="CY539"/>
  <c r="CY540"/>
  <c r="CY541"/>
  <c r="CY542"/>
  <c r="CY543"/>
  <c r="CY544"/>
  <c r="CZ544" s="1"/>
  <c r="DB544" s="1"/>
  <c r="CY545"/>
  <c r="CY546"/>
  <c r="CY547"/>
  <c r="CY548"/>
  <c r="CY549"/>
  <c r="CY550"/>
  <c r="CY551"/>
  <c r="CY552"/>
  <c r="CY553"/>
  <c r="CY554"/>
  <c r="CY555"/>
  <c r="CY556"/>
  <c r="CY557"/>
  <c r="CY558"/>
  <c r="CY559"/>
  <c r="CY560"/>
  <c r="CZ560" s="1"/>
  <c r="DB560" s="1"/>
  <c r="CY561"/>
  <c r="CY562"/>
  <c r="CY563"/>
  <c r="CY564"/>
  <c r="CY565"/>
  <c r="CY566"/>
  <c r="CY567"/>
  <c r="CY568"/>
  <c r="CY569"/>
  <c r="CY570"/>
  <c r="CY571"/>
  <c r="CY572"/>
  <c r="CY573"/>
  <c r="CY574"/>
  <c r="CY575"/>
  <c r="CY576"/>
  <c r="CY577"/>
  <c r="CY578"/>
  <c r="CY579"/>
  <c r="CY580"/>
  <c r="CY581"/>
  <c r="CY582"/>
  <c r="CY583"/>
  <c r="CY584"/>
  <c r="CY585"/>
  <c r="CY586"/>
  <c r="CY587"/>
  <c r="CY588"/>
  <c r="CY589"/>
  <c r="CY590"/>
  <c r="CY591"/>
  <c r="CY592"/>
  <c r="CY593"/>
  <c r="CY594"/>
  <c r="CY595"/>
  <c r="CY596"/>
  <c r="CY597"/>
  <c r="CY598"/>
  <c r="CY599"/>
  <c r="CY600"/>
  <c r="CY601"/>
  <c r="CY602"/>
  <c r="CY603"/>
  <c r="CY604"/>
  <c r="CY605"/>
  <c r="CY606"/>
  <c r="CY607"/>
  <c r="CY608"/>
  <c r="CZ608" s="1"/>
  <c r="DB608" s="1"/>
  <c r="CY609"/>
  <c r="CY610"/>
  <c r="CY611"/>
  <c r="CY612"/>
  <c r="CY613"/>
  <c r="CY614"/>
  <c r="CY615"/>
  <c r="CY616"/>
  <c r="CY617"/>
  <c r="CY618"/>
  <c r="CY619"/>
  <c r="CY620"/>
  <c r="CY621"/>
  <c r="CY622"/>
  <c r="CY623"/>
  <c r="CY624"/>
  <c r="CZ624" s="1"/>
  <c r="DB624" s="1"/>
  <c r="CY625"/>
  <c r="CY626"/>
  <c r="CY627"/>
  <c r="CY628"/>
  <c r="CY629"/>
  <c r="CY630"/>
  <c r="CY631"/>
  <c r="CY632"/>
  <c r="CY633"/>
  <c r="CY634"/>
  <c r="CY635"/>
  <c r="CY636"/>
  <c r="CY637"/>
  <c r="CY638"/>
  <c r="CY639"/>
  <c r="CY640"/>
  <c r="CZ640" s="1"/>
  <c r="DB640" s="1"/>
  <c r="CY641"/>
  <c r="CY642"/>
  <c r="CY643"/>
  <c r="CY644"/>
  <c r="CY645"/>
  <c r="CY646"/>
  <c r="CY647"/>
  <c r="CY648"/>
  <c r="CY649"/>
  <c r="CY650"/>
  <c r="CY651"/>
  <c r="CY652"/>
  <c r="CY653"/>
  <c r="CY654"/>
  <c r="CY655"/>
  <c r="CY656"/>
  <c r="CY657"/>
  <c r="CY658"/>
  <c r="CY659"/>
  <c r="CY660"/>
  <c r="CY661"/>
  <c r="CY662"/>
  <c r="CY663"/>
  <c r="CY664"/>
  <c r="CY665"/>
  <c r="CY666"/>
  <c r="CY667"/>
  <c r="CY668"/>
  <c r="CY669"/>
  <c r="CY670"/>
  <c r="CY671"/>
  <c r="CY672"/>
  <c r="CZ672" s="1"/>
  <c r="DB672" s="1"/>
  <c r="CY673"/>
  <c r="CY674"/>
  <c r="CY675"/>
  <c r="CY676"/>
  <c r="CY677"/>
  <c r="CY678"/>
  <c r="CY679"/>
  <c r="CY680"/>
  <c r="CY681"/>
  <c r="CY682"/>
  <c r="CY683"/>
  <c r="CY684"/>
  <c r="CY685"/>
  <c r="CY686"/>
  <c r="CY687"/>
  <c r="CY688"/>
  <c r="CZ688" s="1"/>
  <c r="DB688" s="1"/>
  <c r="CY689"/>
  <c r="CY690"/>
  <c r="CY691"/>
  <c r="CY692"/>
  <c r="CY693"/>
  <c r="CY694"/>
  <c r="CY695"/>
  <c r="CY696"/>
  <c r="CY697"/>
  <c r="CY698"/>
  <c r="CY699"/>
  <c r="CY700"/>
  <c r="CY701"/>
  <c r="CY702"/>
  <c r="CY703"/>
  <c r="CY704"/>
  <c r="CY705"/>
  <c r="CY706"/>
  <c r="CZ706" s="1"/>
  <c r="DB706" s="1"/>
  <c r="CY3"/>
  <c r="L7" i="1"/>
  <c r="M7" s="1"/>
  <c r="L9"/>
  <c r="M9" s="1"/>
  <c r="L6"/>
  <c r="M6" s="1"/>
  <c r="N6" s="1"/>
  <c r="E8"/>
  <c r="L8" s="1"/>
  <c r="M8" s="1"/>
  <c r="CZ22" i="2" l="1"/>
  <c r="CZ512"/>
  <c r="CZ252"/>
  <c r="CZ682"/>
  <c r="CZ418"/>
  <c r="DB418" s="1"/>
  <c r="CZ278"/>
  <c r="CZ202"/>
  <c r="CZ671"/>
  <c r="CZ651"/>
  <c r="CZ627"/>
  <c r="CZ587"/>
  <c r="DB587" s="1"/>
  <c r="CZ583"/>
  <c r="CZ543"/>
  <c r="CZ523"/>
  <c r="CZ499"/>
  <c r="DB499" s="1"/>
  <c r="CZ459"/>
  <c r="CZ455"/>
  <c r="CZ415"/>
  <c r="CZ395"/>
  <c r="DB395" s="1"/>
  <c r="CZ391"/>
  <c r="CZ383"/>
  <c r="CZ371"/>
  <c r="CZ359"/>
  <c r="CZ351"/>
  <c r="CZ339"/>
  <c r="CZ335"/>
  <c r="CZ319"/>
  <c r="DB319" s="1"/>
  <c r="CZ303"/>
  <c r="CZ287"/>
  <c r="CZ271"/>
  <c r="CZ255"/>
  <c r="DB255" s="1"/>
  <c r="CZ239"/>
  <c r="DB239" s="1"/>
  <c r="DD239" s="1"/>
  <c r="CZ223"/>
  <c r="CZ207"/>
  <c r="CZ191"/>
  <c r="CZ175"/>
  <c r="CZ159"/>
  <c r="CZ143"/>
  <c r="CZ127"/>
  <c r="DB127" s="1"/>
  <c r="CZ111"/>
  <c r="DB111" s="1"/>
  <c r="CZ95"/>
  <c r="CZ79"/>
  <c r="CZ63"/>
  <c r="DB63" s="1"/>
  <c r="CZ47"/>
  <c r="CZ31"/>
  <c r="CZ15"/>
  <c r="CZ704"/>
  <c r="CZ576"/>
  <c r="CZ448"/>
  <c r="DB448" s="1"/>
  <c r="CZ316"/>
  <c r="DB316" s="1"/>
  <c r="DD316" s="1"/>
  <c r="CZ188"/>
  <c r="CZ60"/>
  <c r="CZ683"/>
  <c r="DB683" s="1"/>
  <c r="CZ659"/>
  <c r="DB659" s="1"/>
  <c r="CZ619"/>
  <c r="CZ607"/>
  <c r="CZ403"/>
  <c r="DB403" s="1"/>
  <c r="CZ703"/>
  <c r="DB703" s="1"/>
  <c r="DD703" s="1"/>
  <c r="CZ667"/>
  <c r="CZ635"/>
  <c r="CZ603"/>
  <c r="DB603" s="1"/>
  <c r="CZ571"/>
  <c r="DB571" s="1"/>
  <c r="CZ563"/>
  <c r="CZ555"/>
  <c r="DB555" s="1"/>
  <c r="CZ551"/>
  <c r="DB551" s="1"/>
  <c r="CZ539"/>
  <c r="DB539" s="1"/>
  <c r="CZ531"/>
  <c r="CZ519"/>
  <c r="CZ511"/>
  <c r="DB511" s="1"/>
  <c r="CZ507"/>
  <c r="DB507" s="1"/>
  <c r="CZ491"/>
  <c r="CZ487"/>
  <c r="CZ479"/>
  <c r="DB479" s="1"/>
  <c r="CZ475"/>
  <c r="DB475" s="1"/>
  <c r="CZ467"/>
  <c r="CZ447"/>
  <c r="DB447" s="1"/>
  <c r="CZ443"/>
  <c r="DB443" s="1"/>
  <c r="CZ435"/>
  <c r="DB435" s="1"/>
  <c r="DD435" s="1"/>
  <c r="CZ427"/>
  <c r="CZ423"/>
  <c r="DB423" s="1"/>
  <c r="CZ411"/>
  <c r="DB411" s="1"/>
  <c r="CZ387"/>
  <c r="DB387" s="1"/>
  <c r="CZ379"/>
  <c r="CZ375"/>
  <c r="DB375" s="1"/>
  <c r="CZ367"/>
  <c r="DB367" s="1"/>
  <c r="CZ363"/>
  <c r="CZ355"/>
  <c r="CZ347"/>
  <c r="DB347" s="1"/>
  <c r="CZ343"/>
  <c r="DB343" s="1"/>
  <c r="CZ331"/>
  <c r="DB331" s="1"/>
  <c r="DD331" s="1"/>
  <c r="CZ327"/>
  <c r="CZ323"/>
  <c r="DB323" s="1"/>
  <c r="CZ315"/>
  <c r="CZ311"/>
  <c r="DB311" s="1"/>
  <c r="CZ307"/>
  <c r="CZ299"/>
  <c r="CZ295"/>
  <c r="CZ291"/>
  <c r="DB291" s="1"/>
  <c r="CZ283"/>
  <c r="CZ279"/>
  <c r="CZ275"/>
  <c r="CZ267"/>
  <c r="CZ263"/>
  <c r="CZ259"/>
  <c r="DB259" s="1"/>
  <c r="CZ251"/>
  <c r="DB251" s="1"/>
  <c r="CZ247"/>
  <c r="DB247" s="1"/>
  <c r="CZ243"/>
  <c r="CZ235"/>
  <c r="DB235" s="1"/>
  <c r="CZ231"/>
  <c r="DB231" s="1"/>
  <c r="CZ227"/>
  <c r="DB227" s="1"/>
  <c r="CZ219"/>
  <c r="CZ215"/>
  <c r="DB215" s="1"/>
  <c r="CZ211"/>
  <c r="DB211" s="1"/>
  <c r="CZ203"/>
  <c r="CZ199"/>
  <c r="CZ195"/>
  <c r="DB195" s="1"/>
  <c r="CZ187"/>
  <c r="DB187" s="1"/>
  <c r="CZ183"/>
  <c r="DB183" s="1"/>
  <c r="CZ179"/>
  <c r="CZ171"/>
  <c r="CZ167"/>
  <c r="DB167" s="1"/>
  <c r="CZ163"/>
  <c r="DB163" s="1"/>
  <c r="CZ155"/>
  <c r="CZ151"/>
  <c r="CZ147"/>
  <c r="DB147" s="1"/>
  <c r="CZ139"/>
  <c r="CZ135"/>
  <c r="CZ131"/>
  <c r="DB131" s="1"/>
  <c r="CZ123"/>
  <c r="DB123" s="1"/>
  <c r="CZ119"/>
  <c r="DB119" s="1"/>
  <c r="CZ115"/>
  <c r="CZ107"/>
  <c r="DB107" s="1"/>
  <c r="CZ103"/>
  <c r="DB103" s="1"/>
  <c r="CZ99"/>
  <c r="DB99" s="1"/>
  <c r="CZ91"/>
  <c r="CZ87"/>
  <c r="DB87" s="1"/>
  <c r="CZ83"/>
  <c r="DB83" s="1"/>
  <c r="CZ75"/>
  <c r="CZ71"/>
  <c r="CZ67"/>
  <c r="DB67" s="1"/>
  <c r="CZ59"/>
  <c r="DB59" s="1"/>
  <c r="CZ55"/>
  <c r="DB55" s="1"/>
  <c r="CZ51"/>
  <c r="CZ43"/>
  <c r="CZ39"/>
  <c r="DB39" s="1"/>
  <c r="CZ35"/>
  <c r="DB35" s="1"/>
  <c r="CZ27"/>
  <c r="CZ23"/>
  <c r="CZ19"/>
  <c r="DB19" s="1"/>
  <c r="CZ11"/>
  <c r="CZ7"/>
  <c r="CZ699"/>
  <c r="DB699" s="1"/>
  <c r="CZ691"/>
  <c r="DB691" s="1"/>
  <c r="CZ679"/>
  <c r="DB679" s="1"/>
  <c r="CZ647"/>
  <c r="CZ639"/>
  <c r="DB639" s="1"/>
  <c r="CZ615"/>
  <c r="DB615" s="1"/>
  <c r="CZ595"/>
  <c r="DB595" s="1"/>
  <c r="CZ575"/>
  <c r="CZ693"/>
  <c r="DB693" s="1"/>
  <c r="CZ305"/>
  <c r="DB305" s="1"/>
  <c r="CZ297"/>
  <c r="CZ701"/>
  <c r="DB701" s="1"/>
  <c r="CZ689"/>
  <c r="DB689" s="1"/>
  <c r="CZ677"/>
  <c r="DB677" s="1"/>
  <c r="CZ665"/>
  <c r="DB665" s="1"/>
  <c r="CZ653"/>
  <c r="DB653" s="1"/>
  <c r="CZ641"/>
  <c r="CZ633"/>
  <c r="DB633" s="1"/>
  <c r="CZ621"/>
  <c r="DB621" s="1"/>
  <c r="CZ609"/>
  <c r="DB609" s="1"/>
  <c r="CZ597"/>
  <c r="CZ589"/>
  <c r="DB589" s="1"/>
  <c r="CZ577"/>
  <c r="DB577" s="1"/>
  <c r="CZ565"/>
  <c r="DB565" s="1"/>
  <c r="CZ557"/>
  <c r="DB557" s="1"/>
  <c r="CZ545"/>
  <c r="DB545" s="1"/>
  <c r="CZ533"/>
  <c r="DB533" s="1"/>
  <c r="CZ521"/>
  <c r="DB521" s="1"/>
  <c r="CZ513"/>
  <c r="DB513" s="1"/>
  <c r="CZ501"/>
  <c r="DB501" s="1"/>
  <c r="CZ489"/>
  <c r="DB489" s="1"/>
  <c r="CZ477"/>
  <c r="DB477" s="1"/>
  <c r="CZ469"/>
  <c r="DB469" s="1"/>
  <c r="CZ457"/>
  <c r="DB457" s="1"/>
  <c r="CZ445"/>
  <c r="DB445" s="1"/>
  <c r="CZ433"/>
  <c r="DB433" s="1"/>
  <c r="CZ425"/>
  <c r="DB425" s="1"/>
  <c r="CZ417"/>
  <c r="DB417" s="1"/>
  <c r="CZ409"/>
  <c r="DB409" s="1"/>
  <c r="CZ401"/>
  <c r="DB401" s="1"/>
  <c r="CZ389"/>
  <c r="CZ377"/>
  <c r="DB377" s="1"/>
  <c r="CZ365"/>
  <c r="DB365" s="1"/>
  <c r="CZ357"/>
  <c r="DB357" s="1"/>
  <c r="CZ345"/>
  <c r="CZ333"/>
  <c r="DB333" s="1"/>
  <c r="CZ321"/>
  <c r="DB321" s="1"/>
  <c r="CZ309"/>
  <c r="DB309" s="1"/>
  <c r="CZ289"/>
  <c r="DB289" s="1"/>
  <c r="CZ277"/>
  <c r="DB277" s="1"/>
  <c r="CZ265"/>
  <c r="DB265" s="1"/>
  <c r="CZ257"/>
  <c r="DB257" s="1"/>
  <c r="CZ245"/>
  <c r="DB245" s="1"/>
  <c r="CZ233"/>
  <c r="DB233" s="1"/>
  <c r="CZ221"/>
  <c r="DB221" s="1"/>
  <c r="CZ213"/>
  <c r="DB213" s="1"/>
  <c r="CZ201"/>
  <c r="DB201" s="1"/>
  <c r="CZ189"/>
  <c r="DB189" s="1"/>
  <c r="CZ181"/>
  <c r="DB181" s="1"/>
  <c r="CZ169"/>
  <c r="DB169" s="1"/>
  <c r="CZ157"/>
  <c r="CZ145"/>
  <c r="DB145" s="1"/>
  <c r="CZ137"/>
  <c r="DB137" s="1"/>
  <c r="CZ125"/>
  <c r="DB125" s="1"/>
  <c r="CZ113"/>
  <c r="DB113" s="1"/>
  <c r="CZ101"/>
  <c r="DB101" s="1"/>
  <c r="CZ89"/>
  <c r="DB89" s="1"/>
  <c r="CZ77"/>
  <c r="DB77" s="1"/>
  <c r="CZ69"/>
  <c r="DB69" s="1"/>
  <c r="CZ57"/>
  <c r="DB57" s="1"/>
  <c r="CZ49"/>
  <c r="DB49" s="1"/>
  <c r="CZ41"/>
  <c r="DB41" s="1"/>
  <c r="CZ33"/>
  <c r="DB33" s="1"/>
  <c r="CZ25"/>
  <c r="DB25" s="1"/>
  <c r="CZ13"/>
  <c r="DB13" s="1"/>
  <c r="CZ9"/>
  <c r="DB9" s="1"/>
  <c r="CZ705"/>
  <c r="DB705" s="1"/>
  <c r="CZ697"/>
  <c r="DB697" s="1"/>
  <c r="CZ685"/>
  <c r="DB685" s="1"/>
  <c r="CZ681"/>
  <c r="DB681" s="1"/>
  <c r="CZ673"/>
  <c r="DB673" s="1"/>
  <c r="CZ669"/>
  <c r="DB669" s="1"/>
  <c r="CZ661"/>
  <c r="DB661" s="1"/>
  <c r="CZ657"/>
  <c r="DB657" s="1"/>
  <c r="CZ649"/>
  <c r="DB649" s="1"/>
  <c r="CZ645"/>
  <c r="DB645" s="1"/>
  <c r="CZ637"/>
  <c r="DB637" s="1"/>
  <c r="CZ629"/>
  <c r="DB629" s="1"/>
  <c r="CZ625"/>
  <c r="DB625" s="1"/>
  <c r="CZ617"/>
  <c r="DB617" s="1"/>
  <c r="CZ613"/>
  <c r="DB613" s="1"/>
  <c r="CZ605"/>
  <c r="DB605" s="1"/>
  <c r="CZ601"/>
  <c r="DB601" s="1"/>
  <c r="CZ593"/>
  <c r="DB593" s="1"/>
  <c r="CZ585"/>
  <c r="DB585" s="1"/>
  <c r="CZ581"/>
  <c r="DB581" s="1"/>
  <c r="CZ573"/>
  <c r="DB573" s="1"/>
  <c r="CZ569"/>
  <c r="DB569" s="1"/>
  <c r="CZ561"/>
  <c r="DB561" s="1"/>
  <c r="CZ553"/>
  <c r="DB553" s="1"/>
  <c r="CZ549"/>
  <c r="DB549" s="1"/>
  <c r="CZ541"/>
  <c r="DB541" s="1"/>
  <c r="CZ537"/>
  <c r="DB537" s="1"/>
  <c r="CZ529"/>
  <c r="DB529" s="1"/>
  <c r="CZ525"/>
  <c r="DB525" s="1"/>
  <c r="CZ517"/>
  <c r="DB517" s="1"/>
  <c r="CZ509"/>
  <c r="DB509" s="1"/>
  <c r="CZ505"/>
  <c r="DB505" s="1"/>
  <c r="CZ497"/>
  <c r="DB497" s="1"/>
  <c r="CZ493"/>
  <c r="DB493" s="1"/>
  <c r="CZ485"/>
  <c r="DB485" s="1"/>
  <c r="CZ481"/>
  <c r="DB481" s="1"/>
  <c r="CZ473"/>
  <c r="DB473" s="1"/>
  <c r="CZ465"/>
  <c r="DB465" s="1"/>
  <c r="CZ461"/>
  <c r="DB461" s="1"/>
  <c r="CZ453"/>
  <c r="DB453" s="1"/>
  <c r="CZ449"/>
  <c r="DB449" s="1"/>
  <c r="CZ441"/>
  <c r="DB441" s="1"/>
  <c r="CZ437"/>
  <c r="DB437" s="1"/>
  <c r="CZ429"/>
  <c r="DB429" s="1"/>
  <c r="CZ421"/>
  <c r="DB421" s="1"/>
  <c r="CZ413"/>
  <c r="DB413" s="1"/>
  <c r="CZ405"/>
  <c r="DB405" s="1"/>
  <c r="CZ397"/>
  <c r="DB397" s="1"/>
  <c r="CZ393"/>
  <c r="DB393" s="1"/>
  <c r="CZ385"/>
  <c r="DB385" s="1"/>
  <c r="CZ381"/>
  <c r="DB381" s="1"/>
  <c r="CZ373"/>
  <c r="DB373" s="1"/>
  <c r="CZ369"/>
  <c r="DB369" s="1"/>
  <c r="CZ361"/>
  <c r="DB361" s="1"/>
  <c r="CZ353"/>
  <c r="DB353" s="1"/>
  <c r="CZ349"/>
  <c r="DB349" s="1"/>
  <c r="CZ341"/>
  <c r="DB341" s="1"/>
  <c r="CZ337"/>
  <c r="DB337" s="1"/>
  <c r="CZ329"/>
  <c r="DB329" s="1"/>
  <c r="CZ325"/>
  <c r="DB325" s="1"/>
  <c r="CZ317"/>
  <c r="DB317" s="1"/>
  <c r="CZ313"/>
  <c r="DB313" s="1"/>
  <c r="CZ301"/>
  <c r="DB301" s="1"/>
  <c r="CZ293"/>
  <c r="DB293" s="1"/>
  <c r="CZ285"/>
  <c r="DB285" s="1"/>
  <c r="CZ281"/>
  <c r="DB281" s="1"/>
  <c r="CZ273"/>
  <c r="DB273" s="1"/>
  <c r="CZ269"/>
  <c r="DB269" s="1"/>
  <c r="CZ261"/>
  <c r="DB261" s="1"/>
  <c r="CZ253"/>
  <c r="DB253" s="1"/>
  <c r="CZ249"/>
  <c r="DB249" s="1"/>
  <c r="CZ241"/>
  <c r="DB241" s="1"/>
  <c r="CZ237"/>
  <c r="DB237" s="1"/>
  <c r="CZ229"/>
  <c r="DB229" s="1"/>
  <c r="CZ225"/>
  <c r="DB225" s="1"/>
  <c r="CZ217"/>
  <c r="DB217" s="1"/>
  <c r="CZ209"/>
  <c r="DB209" s="1"/>
  <c r="CZ205"/>
  <c r="DB205" s="1"/>
  <c r="CZ197"/>
  <c r="DB197" s="1"/>
  <c r="CZ193"/>
  <c r="DB193" s="1"/>
  <c r="CZ185"/>
  <c r="DB185" s="1"/>
  <c r="CZ177"/>
  <c r="DB177" s="1"/>
  <c r="CZ173"/>
  <c r="DB173" s="1"/>
  <c r="CZ165"/>
  <c r="DB165" s="1"/>
  <c r="CZ161"/>
  <c r="DB161" s="1"/>
  <c r="CZ153"/>
  <c r="DB153" s="1"/>
  <c r="CZ149"/>
  <c r="DB149" s="1"/>
  <c r="CZ141"/>
  <c r="DB141" s="1"/>
  <c r="CZ133"/>
  <c r="DB133" s="1"/>
  <c r="CZ129"/>
  <c r="DB129" s="1"/>
  <c r="CZ121"/>
  <c r="DB121" s="1"/>
  <c r="CZ117"/>
  <c r="DB117" s="1"/>
  <c r="CZ109"/>
  <c r="DB109" s="1"/>
  <c r="CZ105"/>
  <c r="DB105" s="1"/>
  <c r="CZ97"/>
  <c r="DB97" s="1"/>
  <c r="CZ93"/>
  <c r="DB93" s="1"/>
  <c r="CZ85"/>
  <c r="DB85" s="1"/>
  <c r="CZ81"/>
  <c r="DB81" s="1"/>
  <c r="CZ73"/>
  <c r="DB73" s="1"/>
  <c r="CZ65"/>
  <c r="DB65" s="1"/>
  <c r="CZ61"/>
  <c r="DB61" s="1"/>
  <c r="CZ53"/>
  <c r="DB53" s="1"/>
  <c r="CZ45"/>
  <c r="DB45" s="1"/>
  <c r="CZ37"/>
  <c r="DB37" s="1"/>
  <c r="CZ29"/>
  <c r="DB29" s="1"/>
  <c r="CZ21"/>
  <c r="DB21" s="1"/>
  <c r="CZ17"/>
  <c r="DB17" s="1"/>
  <c r="CZ5"/>
  <c r="DB5" s="1"/>
  <c r="DD706"/>
  <c r="CZ662"/>
  <c r="DB662" s="1"/>
  <c r="CZ658"/>
  <c r="DB658" s="1"/>
  <c r="CZ642"/>
  <c r="DB642" s="1"/>
  <c r="CZ630"/>
  <c r="DB630" s="1"/>
  <c r="CZ626"/>
  <c r="DB626" s="1"/>
  <c r="CZ602"/>
  <c r="DB602" s="1"/>
  <c r="CZ594"/>
  <c r="DB594" s="1"/>
  <c r="CZ586"/>
  <c r="DB586" s="1"/>
  <c r="CZ578"/>
  <c r="DB578" s="1"/>
  <c r="CZ570"/>
  <c r="DB570" s="1"/>
  <c r="CZ566"/>
  <c r="DB566" s="1"/>
  <c r="CZ562"/>
  <c r="DB562" s="1"/>
  <c r="CZ530"/>
  <c r="DB530" s="1"/>
  <c r="CZ514"/>
  <c r="DB514" s="1"/>
  <c r="CZ502"/>
  <c r="DB502" s="1"/>
  <c r="CZ498"/>
  <c r="DB498" s="1"/>
  <c r="CZ470"/>
  <c r="DB470" s="1"/>
  <c r="CZ466"/>
  <c r="DB466" s="1"/>
  <c r="CZ450"/>
  <c r="DB450" s="1"/>
  <c r="CZ438"/>
  <c r="DB438" s="1"/>
  <c r="CZ434"/>
  <c r="DB434" s="1"/>
  <c r="CZ402"/>
  <c r="DB402" s="1"/>
  <c r="CZ386"/>
  <c r="DB386" s="1"/>
  <c r="CZ374"/>
  <c r="DB374" s="1"/>
  <c r="CZ370"/>
  <c r="DB370" s="1"/>
  <c r="CZ342"/>
  <c r="DB342" s="1"/>
  <c r="CZ338"/>
  <c r="DB338" s="1"/>
  <c r="CZ326"/>
  <c r="DB326" s="1"/>
  <c r="CZ314"/>
  <c r="DB314" s="1"/>
  <c r="CZ310"/>
  <c r="DB310" s="1"/>
  <c r="CZ298"/>
  <c r="DB298" s="1"/>
  <c r="CZ294"/>
  <c r="DB294" s="1"/>
  <c r="CZ282"/>
  <c r="DB282" s="1"/>
  <c r="CZ274"/>
  <c r="DB274" s="1"/>
  <c r="CZ262"/>
  <c r="DB262" s="1"/>
  <c r="CZ250"/>
  <c r="DB250" s="1"/>
  <c r="CZ246"/>
  <c r="DB246" s="1"/>
  <c r="CZ234"/>
  <c r="DB234" s="1"/>
  <c r="CZ230"/>
  <c r="DB230" s="1"/>
  <c r="CZ218"/>
  <c r="DB218" s="1"/>
  <c r="CZ198"/>
  <c r="DB198" s="1"/>
  <c r="CZ186"/>
  <c r="DB186" s="1"/>
  <c r="CZ182"/>
  <c r="DB182" s="1"/>
  <c r="CZ170"/>
  <c r="DB170" s="1"/>
  <c r="CZ166"/>
  <c r="DB166" s="1"/>
  <c r="CZ154"/>
  <c r="DB154" s="1"/>
  <c r="CZ146"/>
  <c r="DB146" s="1"/>
  <c r="CZ134"/>
  <c r="DB134" s="1"/>
  <c r="CZ122"/>
  <c r="DB122" s="1"/>
  <c r="CZ118"/>
  <c r="DB118" s="1"/>
  <c r="CZ106"/>
  <c r="DB106" s="1"/>
  <c r="CZ102"/>
  <c r="DB102" s="1"/>
  <c r="CZ90"/>
  <c r="DB90" s="1"/>
  <c r="CZ82"/>
  <c r="DB82" s="1"/>
  <c r="CZ70"/>
  <c r="DB70" s="1"/>
  <c r="CZ58"/>
  <c r="DB58" s="1"/>
  <c r="CZ54"/>
  <c r="DB54" s="1"/>
  <c r="CZ42"/>
  <c r="DB42" s="1"/>
  <c r="CZ38"/>
  <c r="DB38" s="1"/>
  <c r="CZ26"/>
  <c r="DB26" s="1"/>
  <c r="CZ18"/>
  <c r="DB18" s="1"/>
  <c r="CZ6"/>
  <c r="DB6" s="1"/>
  <c r="CZ354"/>
  <c r="DB354" s="1"/>
  <c r="CZ610"/>
  <c r="DB610" s="1"/>
  <c r="CZ138"/>
  <c r="DB138" s="1"/>
  <c r="CZ618"/>
  <c r="DB618" s="1"/>
  <c r="CZ214"/>
  <c r="DB214" s="1"/>
  <c r="CZ534"/>
  <c r="DB534" s="1"/>
  <c r="CZ546"/>
  <c r="DB546" s="1"/>
  <c r="CZ74"/>
  <c r="DB74" s="1"/>
  <c r="CZ330"/>
  <c r="DB330" s="1"/>
  <c r="CZ150"/>
  <c r="DB150" s="1"/>
  <c r="CZ406"/>
  <c r="DB406" s="1"/>
  <c r="DD688"/>
  <c r="DD672"/>
  <c r="DD640"/>
  <c r="DD608"/>
  <c r="DD544"/>
  <c r="DD496"/>
  <c r="DD432"/>
  <c r="DD416"/>
  <c r="DD384"/>
  <c r="DD348"/>
  <c r="DD236"/>
  <c r="DD172"/>
  <c r="DD156"/>
  <c r="DD108"/>
  <c r="DD92"/>
  <c r="DD28"/>
  <c r="CZ700"/>
  <c r="DB700" s="1"/>
  <c r="CZ696"/>
  <c r="DB696" s="1"/>
  <c r="CZ692"/>
  <c r="DB692" s="1"/>
  <c r="CZ684"/>
  <c r="DB684" s="1"/>
  <c r="CZ680"/>
  <c r="DB680" s="1"/>
  <c r="CZ676"/>
  <c r="DB676" s="1"/>
  <c r="CZ668"/>
  <c r="DB668" s="1"/>
  <c r="CZ664"/>
  <c r="DB664" s="1"/>
  <c r="CZ660"/>
  <c r="DB660" s="1"/>
  <c r="CZ652"/>
  <c r="DB652" s="1"/>
  <c r="CZ648"/>
  <c r="DB648" s="1"/>
  <c r="CZ644"/>
  <c r="DB644" s="1"/>
  <c r="CZ636"/>
  <c r="DB636" s="1"/>
  <c r="CZ632"/>
  <c r="DB632" s="1"/>
  <c r="CZ628"/>
  <c r="DB628" s="1"/>
  <c r="CZ620"/>
  <c r="DB620" s="1"/>
  <c r="CZ616"/>
  <c r="DB616" s="1"/>
  <c r="CZ612"/>
  <c r="DB612" s="1"/>
  <c r="CZ604"/>
  <c r="DB604" s="1"/>
  <c r="CZ600"/>
  <c r="DB600" s="1"/>
  <c r="CZ596"/>
  <c r="DB596" s="1"/>
  <c r="CZ588"/>
  <c r="DB588" s="1"/>
  <c r="CZ584"/>
  <c r="DB584" s="1"/>
  <c r="CZ580"/>
  <c r="DB580" s="1"/>
  <c r="CZ572"/>
  <c r="DB572" s="1"/>
  <c r="CZ568"/>
  <c r="DB568" s="1"/>
  <c r="CZ564"/>
  <c r="DB564" s="1"/>
  <c r="CZ556"/>
  <c r="DB556" s="1"/>
  <c r="CZ552"/>
  <c r="DB552" s="1"/>
  <c r="CZ548"/>
  <c r="DB548" s="1"/>
  <c r="CZ540"/>
  <c r="DB540" s="1"/>
  <c r="CZ536"/>
  <c r="DB536" s="1"/>
  <c r="CZ532"/>
  <c r="DB532" s="1"/>
  <c r="CZ524"/>
  <c r="DB524" s="1"/>
  <c r="CZ520"/>
  <c r="DB520" s="1"/>
  <c r="CZ516"/>
  <c r="DB516" s="1"/>
  <c r="CZ508"/>
  <c r="DB508" s="1"/>
  <c r="CZ504"/>
  <c r="DB504" s="1"/>
  <c r="CZ500"/>
  <c r="DB500" s="1"/>
  <c r="CZ492"/>
  <c r="DB492" s="1"/>
  <c r="CZ488"/>
  <c r="DB488" s="1"/>
  <c r="CZ484"/>
  <c r="DB484" s="1"/>
  <c r="CZ476"/>
  <c r="DB476" s="1"/>
  <c r="CZ472"/>
  <c r="DB472" s="1"/>
  <c r="CZ468"/>
  <c r="DB468" s="1"/>
  <c r="CZ460"/>
  <c r="DB460" s="1"/>
  <c r="CZ456"/>
  <c r="DB456" s="1"/>
  <c r="CZ452"/>
  <c r="DB452" s="1"/>
  <c r="CZ444"/>
  <c r="DB444" s="1"/>
  <c r="CZ440"/>
  <c r="DB440" s="1"/>
  <c r="CZ436"/>
  <c r="DB436" s="1"/>
  <c r="CZ428"/>
  <c r="DB428" s="1"/>
  <c r="CZ424"/>
  <c r="DB424" s="1"/>
  <c r="CZ420"/>
  <c r="DB420" s="1"/>
  <c r="CZ412"/>
  <c r="DB412" s="1"/>
  <c r="CZ408"/>
  <c r="DB408" s="1"/>
  <c r="CZ404"/>
  <c r="DB404" s="1"/>
  <c r="CZ396"/>
  <c r="DB396" s="1"/>
  <c r="CZ392"/>
  <c r="DB392" s="1"/>
  <c r="CZ388"/>
  <c r="DB388" s="1"/>
  <c r="CZ380"/>
  <c r="DB380" s="1"/>
  <c r="CZ376"/>
  <c r="DB376" s="1"/>
  <c r="CZ372"/>
  <c r="DB372" s="1"/>
  <c r="CZ368"/>
  <c r="DB368" s="1"/>
  <c r="CZ360"/>
  <c r="DB360" s="1"/>
  <c r="CZ356"/>
  <c r="DB356" s="1"/>
  <c r="CZ352"/>
  <c r="DB352" s="1"/>
  <c r="CZ344"/>
  <c r="DB344" s="1"/>
  <c r="CZ340"/>
  <c r="DB340" s="1"/>
  <c r="CZ336"/>
  <c r="DB336" s="1"/>
  <c r="CZ328"/>
  <c r="DB328" s="1"/>
  <c r="CZ324"/>
  <c r="DB324" s="1"/>
  <c r="CZ320"/>
  <c r="DB320" s="1"/>
  <c r="CZ312"/>
  <c r="DB312" s="1"/>
  <c r="CZ308"/>
  <c r="DB308" s="1"/>
  <c r="CZ304"/>
  <c r="DB304" s="1"/>
  <c r="CZ296"/>
  <c r="DB296" s="1"/>
  <c r="CZ292"/>
  <c r="DB292" s="1"/>
  <c r="CZ288"/>
  <c r="DB288" s="1"/>
  <c r="CZ280"/>
  <c r="DB280" s="1"/>
  <c r="CZ276"/>
  <c r="DB276" s="1"/>
  <c r="CZ272"/>
  <c r="DB272" s="1"/>
  <c r="CZ264"/>
  <c r="DB264" s="1"/>
  <c r="CZ260"/>
  <c r="DB260" s="1"/>
  <c r="CZ256"/>
  <c r="DB256" s="1"/>
  <c r="CZ248"/>
  <c r="DB248" s="1"/>
  <c r="CZ244"/>
  <c r="DB244" s="1"/>
  <c r="CZ240"/>
  <c r="DB240" s="1"/>
  <c r="CZ232"/>
  <c r="DB232" s="1"/>
  <c r="CZ228"/>
  <c r="DB228" s="1"/>
  <c r="CZ224"/>
  <c r="DB224" s="1"/>
  <c r="CZ216"/>
  <c r="DB216" s="1"/>
  <c r="CZ212"/>
  <c r="DB212" s="1"/>
  <c r="CZ208"/>
  <c r="DB208" s="1"/>
  <c r="CZ200"/>
  <c r="DB200" s="1"/>
  <c r="CZ196"/>
  <c r="DB196" s="1"/>
  <c r="CZ192"/>
  <c r="DB192" s="1"/>
  <c r="CZ184"/>
  <c r="DB184" s="1"/>
  <c r="CZ180"/>
  <c r="DB180" s="1"/>
  <c r="CZ176"/>
  <c r="DB176" s="1"/>
  <c r="CZ168"/>
  <c r="DB168" s="1"/>
  <c r="CZ164"/>
  <c r="DB164" s="1"/>
  <c r="CZ160"/>
  <c r="DB160" s="1"/>
  <c r="CZ152"/>
  <c r="DB152" s="1"/>
  <c r="CZ148"/>
  <c r="DB148" s="1"/>
  <c r="CZ144"/>
  <c r="DB144" s="1"/>
  <c r="CZ136"/>
  <c r="DB136" s="1"/>
  <c r="CZ132"/>
  <c r="DB132" s="1"/>
  <c r="CZ128"/>
  <c r="DB128" s="1"/>
  <c r="CZ120"/>
  <c r="DB120" s="1"/>
  <c r="CZ116"/>
  <c r="DB116" s="1"/>
  <c r="CZ112"/>
  <c r="DB112" s="1"/>
  <c r="CZ104"/>
  <c r="DB104" s="1"/>
  <c r="CZ100"/>
  <c r="DB100" s="1"/>
  <c r="CZ96"/>
  <c r="DB96" s="1"/>
  <c r="CZ88"/>
  <c r="DB88" s="1"/>
  <c r="CZ84"/>
  <c r="DB84" s="1"/>
  <c r="CZ80"/>
  <c r="DB80" s="1"/>
  <c r="CZ72"/>
  <c r="DB72" s="1"/>
  <c r="CZ68"/>
  <c r="DB68" s="1"/>
  <c r="CZ64"/>
  <c r="DB64" s="1"/>
  <c r="CZ56"/>
  <c r="DB56" s="1"/>
  <c r="CZ52"/>
  <c r="DB52" s="1"/>
  <c r="CZ48"/>
  <c r="DB48" s="1"/>
  <c r="CZ40"/>
  <c r="DB40" s="1"/>
  <c r="CZ36"/>
  <c r="DB36" s="1"/>
  <c r="CZ32"/>
  <c r="DB32" s="1"/>
  <c r="CZ24"/>
  <c r="DB24" s="1"/>
  <c r="CZ20"/>
  <c r="DB20" s="1"/>
  <c r="CZ16"/>
  <c r="DB16" s="1"/>
  <c r="CZ8"/>
  <c r="DB8" s="1"/>
  <c r="CZ4"/>
  <c r="DB4" s="1"/>
  <c r="CZ482"/>
  <c r="DB482" s="1"/>
  <c r="CZ10"/>
  <c r="DB10" s="1"/>
  <c r="CZ266"/>
  <c r="DB266" s="1"/>
  <c r="CZ12"/>
  <c r="DB12" s="1"/>
  <c r="CZ76"/>
  <c r="DB76" s="1"/>
  <c r="CZ140"/>
  <c r="DB140" s="1"/>
  <c r="CZ204"/>
  <c r="DB204" s="1"/>
  <c r="CZ268"/>
  <c r="DB268" s="1"/>
  <c r="CZ332"/>
  <c r="DB332" s="1"/>
  <c r="CZ86"/>
  <c r="DB86" s="1"/>
  <c r="CZ400"/>
  <c r="DB400" s="1"/>
  <c r="CZ464"/>
  <c r="DB464" s="1"/>
  <c r="CZ528"/>
  <c r="DB528" s="1"/>
  <c r="CZ592"/>
  <c r="DB592" s="1"/>
  <c r="CZ656"/>
  <c r="DB656" s="1"/>
  <c r="CZ210"/>
  <c r="DB210" s="1"/>
  <c r="CZ702"/>
  <c r="DB702" s="1"/>
  <c r="CZ698"/>
  <c r="DB698" s="1"/>
  <c r="CZ694"/>
  <c r="DB694" s="1"/>
  <c r="CZ690"/>
  <c r="DB690" s="1"/>
  <c r="CZ686"/>
  <c r="DB686" s="1"/>
  <c r="CZ678"/>
  <c r="DB678" s="1"/>
  <c r="CZ674"/>
  <c r="DB674" s="1"/>
  <c r="CZ670"/>
  <c r="DB670" s="1"/>
  <c r="CZ666"/>
  <c r="DB666" s="1"/>
  <c r="CZ654"/>
  <c r="DB654" s="1"/>
  <c r="CZ650"/>
  <c r="DB650" s="1"/>
  <c r="CZ646"/>
  <c r="DB646" s="1"/>
  <c r="CZ638"/>
  <c r="DB638" s="1"/>
  <c r="CZ634"/>
  <c r="DB634" s="1"/>
  <c r="CZ622"/>
  <c r="DB622" s="1"/>
  <c r="CZ614"/>
  <c r="DB614" s="1"/>
  <c r="CZ606"/>
  <c r="DB606" s="1"/>
  <c r="CZ598"/>
  <c r="DB598" s="1"/>
  <c r="CZ590"/>
  <c r="DB590" s="1"/>
  <c r="CZ582"/>
  <c r="DB582" s="1"/>
  <c r="CZ574"/>
  <c r="DB574" s="1"/>
  <c r="CZ558"/>
  <c r="DB558" s="1"/>
  <c r="CZ554"/>
  <c r="DB554" s="1"/>
  <c r="CZ550"/>
  <c r="DB550" s="1"/>
  <c r="CZ542"/>
  <c r="DB542" s="1"/>
  <c r="CZ538"/>
  <c r="DB538" s="1"/>
  <c r="CZ526"/>
  <c r="DB526" s="1"/>
  <c r="CZ522"/>
  <c r="DB522" s="1"/>
  <c r="CZ518"/>
  <c r="DB518" s="1"/>
  <c r="CZ510"/>
  <c r="DB510" s="1"/>
  <c r="CZ506"/>
  <c r="DB506" s="1"/>
  <c r="CZ494"/>
  <c r="DB494" s="1"/>
  <c r="CZ490"/>
  <c r="DB490" s="1"/>
  <c r="CZ486"/>
  <c r="DB486" s="1"/>
  <c r="CZ478"/>
  <c r="DB478" s="1"/>
  <c r="CZ474"/>
  <c r="DB474" s="1"/>
  <c r="CZ462"/>
  <c r="DB462" s="1"/>
  <c r="CZ458"/>
  <c r="DB458" s="1"/>
  <c r="CZ454"/>
  <c r="DB454" s="1"/>
  <c r="CZ446"/>
  <c r="DB446" s="1"/>
  <c r="CZ442"/>
  <c r="DB442" s="1"/>
  <c r="CZ430"/>
  <c r="DB430" s="1"/>
  <c r="CZ426"/>
  <c r="DB426" s="1"/>
  <c r="CZ422"/>
  <c r="DB422" s="1"/>
  <c r="CZ414"/>
  <c r="DB414" s="1"/>
  <c r="CZ410"/>
  <c r="DB410" s="1"/>
  <c r="CZ398"/>
  <c r="DB398" s="1"/>
  <c r="CZ394"/>
  <c r="DB394" s="1"/>
  <c r="CZ390"/>
  <c r="DB390" s="1"/>
  <c r="CZ382"/>
  <c r="DB382" s="1"/>
  <c r="CZ378"/>
  <c r="DB378" s="1"/>
  <c r="CZ366"/>
  <c r="DB366" s="1"/>
  <c r="CZ362"/>
  <c r="DB362" s="1"/>
  <c r="CZ358"/>
  <c r="DB358" s="1"/>
  <c r="CZ350"/>
  <c r="DB350" s="1"/>
  <c r="CZ346"/>
  <c r="DB346" s="1"/>
  <c r="CZ334"/>
  <c r="DB334" s="1"/>
  <c r="CZ322"/>
  <c r="DB322" s="1"/>
  <c r="CZ318"/>
  <c r="DB318" s="1"/>
  <c r="CZ306"/>
  <c r="DB306" s="1"/>
  <c r="CZ302"/>
  <c r="DB302" s="1"/>
  <c r="CZ290"/>
  <c r="DB290" s="1"/>
  <c r="CZ286"/>
  <c r="DB286" s="1"/>
  <c r="CZ270"/>
  <c r="DB270" s="1"/>
  <c r="CZ258"/>
  <c r="DB258" s="1"/>
  <c r="CZ254"/>
  <c r="DB254" s="1"/>
  <c r="CZ242"/>
  <c r="DB242" s="1"/>
  <c r="CZ238"/>
  <c r="DB238" s="1"/>
  <c r="CZ226"/>
  <c r="DB226" s="1"/>
  <c r="CZ222"/>
  <c r="DB222" s="1"/>
  <c r="CZ206"/>
  <c r="DB206" s="1"/>
  <c r="CZ194"/>
  <c r="DB194" s="1"/>
  <c r="CZ190"/>
  <c r="DB190" s="1"/>
  <c r="CZ178"/>
  <c r="DB178" s="1"/>
  <c r="CZ174"/>
  <c r="DB174" s="1"/>
  <c r="CZ162"/>
  <c r="DB162" s="1"/>
  <c r="CZ158"/>
  <c r="DB158" s="1"/>
  <c r="CZ142"/>
  <c r="DB142" s="1"/>
  <c r="CZ130"/>
  <c r="DB130" s="1"/>
  <c r="CZ126"/>
  <c r="DB126" s="1"/>
  <c r="CZ114"/>
  <c r="DB114" s="1"/>
  <c r="CZ110"/>
  <c r="DB110" s="1"/>
  <c r="CZ98"/>
  <c r="DB98" s="1"/>
  <c r="CZ94"/>
  <c r="DB94" s="1"/>
  <c r="CZ78"/>
  <c r="DB78" s="1"/>
  <c r="CZ66"/>
  <c r="DB66" s="1"/>
  <c r="CZ62"/>
  <c r="DB62" s="1"/>
  <c r="CZ50"/>
  <c r="DB50" s="1"/>
  <c r="CZ46"/>
  <c r="DB46" s="1"/>
  <c r="CZ34"/>
  <c r="DB34" s="1"/>
  <c r="CZ30"/>
  <c r="DB30" s="1"/>
  <c r="CZ14"/>
  <c r="DB14" s="1"/>
  <c r="DD255"/>
  <c r="DD111"/>
  <c r="CZ695"/>
  <c r="DB695" s="1"/>
  <c r="CZ687"/>
  <c r="DB687" s="1"/>
  <c r="CZ675"/>
  <c r="DB675" s="1"/>
  <c r="CZ663"/>
  <c r="DB663" s="1"/>
  <c r="CZ655"/>
  <c r="DB655" s="1"/>
  <c r="CZ643"/>
  <c r="DB643" s="1"/>
  <c r="CZ631"/>
  <c r="DB631" s="1"/>
  <c r="CZ623"/>
  <c r="DB623" s="1"/>
  <c r="CZ611"/>
  <c r="DB611" s="1"/>
  <c r="CZ599"/>
  <c r="DB599" s="1"/>
  <c r="CZ591"/>
  <c r="DB591" s="1"/>
  <c r="CZ579"/>
  <c r="DB579" s="1"/>
  <c r="CZ567"/>
  <c r="DB567" s="1"/>
  <c r="CZ559"/>
  <c r="DB559" s="1"/>
  <c r="CZ547"/>
  <c r="DB547" s="1"/>
  <c r="CZ535"/>
  <c r="DB535" s="1"/>
  <c r="CZ527"/>
  <c r="DB527" s="1"/>
  <c r="CZ515"/>
  <c r="DB515" s="1"/>
  <c r="CZ503"/>
  <c r="DB503" s="1"/>
  <c r="CZ495"/>
  <c r="DB495" s="1"/>
  <c r="CZ483"/>
  <c r="DB483" s="1"/>
  <c r="CZ471"/>
  <c r="DB471" s="1"/>
  <c r="CZ463"/>
  <c r="DB463" s="1"/>
  <c r="CZ451"/>
  <c r="DB451" s="1"/>
  <c r="CZ439"/>
  <c r="DB439" s="1"/>
  <c r="CZ431"/>
  <c r="DB431" s="1"/>
  <c r="CZ419"/>
  <c r="DB419" s="1"/>
  <c r="CZ407"/>
  <c r="DB407" s="1"/>
  <c r="CZ399"/>
  <c r="DB399" s="1"/>
  <c r="CZ3"/>
  <c r="DB3" s="1"/>
  <c r="DD624"/>
  <c r="DD560"/>
  <c r="DD480"/>
  <c r="DD364"/>
  <c r="DD300"/>
  <c r="DD284"/>
  <c r="DD220"/>
  <c r="DD124"/>
  <c r="DD44"/>
  <c r="DB297" l="1"/>
  <c r="DD297" s="1"/>
  <c r="DB575"/>
  <c r="DD575" s="1"/>
  <c r="DB647"/>
  <c r="DD647" s="1"/>
  <c r="DB7"/>
  <c r="DD7" s="1"/>
  <c r="DB27"/>
  <c r="DD27" s="1"/>
  <c r="DB51"/>
  <c r="DD51" s="1"/>
  <c r="DB71"/>
  <c r="DD71" s="1"/>
  <c r="DB91"/>
  <c r="DD91" s="1"/>
  <c r="DB115"/>
  <c r="DD115" s="1"/>
  <c r="DB135"/>
  <c r="DD135" s="1"/>
  <c r="DB155"/>
  <c r="DD155" s="1"/>
  <c r="DB179"/>
  <c r="DD179" s="1"/>
  <c r="DB199"/>
  <c r="DD199" s="1"/>
  <c r="DB219"/>
  <c r="DD219" s="1"/>
  <c r="DB243"/>
  <c r="DD243" s="1"/>
  <c r="DB263"/>
  <c r="DD263" s="1"/>
  <c r="DB275"/>
  <c r="DD275" s="1"/>
  <c r="DB283"/>
  <c r="DD283" s="1"/>
  <c r="DB295"/>
  <c r="DD295" s="1"/>
  <c r="DB307"/>
  <c r="DD307" s="1"/>
  <c r="DB315"/>
  <c r="DD315" s="1"/>
  <c r="DB327"/>
  <c r="DD327" s="1"/>
  <c r="DB355"/>
  <c r="DD355" s="1"/>
  <c r="DB379"/>
  <c r="DD379" s="1"/>
  <c r="DB427"/>
  <c r="DD427" s="1"/>
  <c r="DB467"/>
  <c r="DD467" s="1"/>
  <c r="DB491"/>
  <c r="DD491" s="1"/>
  <c r="DB531"/>
  <c r="DD531" s="1"/>
  <c r="DB563"/>
  <c r="DD563" s="1"/>
  <c r="DB667"/>
  <c r="DD667" s="1"/>
  <c r="DB619"/>
  <c r="DD619" s="1"/>
  <c r="DB188"/>
  <c r="DD188" s="1"/>
  <c r="DB704"/>
  <c r="DD704" s="1"/>
  <c r="DB31"/>
  <c r="DD31" s="1"/>
  <c r="DB95"/>
  <c r="DD95" s="1"/>
  <c r="DB159"/>
  <c r="DD159" s="1"/>
  <c r="DB191"/>
  <c r="DD191" s="1"/>
  <c r="DB223"/>
  <c r="DD223" s="1"/>
  <c r="DB287"/>
  <c r="DD287" s="1"/>
  <c r="DB339"/>
  <c r="DD339" s="1"/>
  <c r="DB359"/>
  <c r="DD359" s="1"/>
  <c r="DB383"/>
  <c r="DD383" s="1"/>
  <c r="DB455"/>
  <c r="DD455" s="1"/>
  <c r="DB543"/>
  <c r="DD543" s="1"/>
  <c r="DB651"/>
  <c r="DD651" s="1"/>
  <c r="DB202"/>
  <c r="DD202" s="1"/>
  <c r="DB252"/>
  <c r="DD252" s="1"/>
  <c r="DB22"/>
  <c r="DD22" s="1"/>
  <c r="DB157"/>
  <c r="DD157" s="1"/>
  <c r="DB345"/>
  <c r="DD345" s="1"/>
  <c r="DB389"/>
  <c r="DD389" s="1"/>
  <c r="DB597"/>
  <c r="DD597" s="1"/>
  <c r="DB641"/>
  <c r="DD641" s="1"/>
  <c r="DB11"/>
  <c r="DD11" s="1"/>
  <c r="DB23"/>
  <c r="DD23" s="1"/>
  <c r="DB43"/>
  <c r="DD43" s="1"/>
  <c r="DB75"/>
  <c r="DD75" s="1"/>
  <c r="DB139"/>
  <c r="DD139" s="1"/>
  <c r="DB151"/>
  <c r="DD151" s="1"/>
  <c r="DB171"/>
  <c r="DD171" s="1"/>
  <c r="DB203"/>
  <c r="DD203" s="1"/>
  <c r="DB267"/>
  <c r="DD267" s="1"/>
  <c r="DB279"/>
  <c r="DD279" s="1"/>
  <c r="DB299"/>
  <c r="DD299" s="1"/>
  <c r="DB363"/>
  <c r="DD363" s="1"/>
  <c r="DB487"/>
  <c r="DD487" s="1"/>
  <c r="DB519"/>
  <c r="DD519" s="1"/>
  <c r="DB635"/>
  <c r="DD635" s="1"/>
  <c r="DB607"/>
  <c r="DD607" s="1"/>
  <c r="DB60"/>
  <c r="DD60" s="1"/>
  <c r="DB576"/>
  <c r="DD576" s="1"/>
  <c r="DB15"/>
  <c r="DD15" s="1"/>
  <c r="DB47"/>
  <c r="DD47" s="1"/>
  <c r="DB79"/>
  <c r="DD79" s="1"/>
  <c r="DB143"/>
  <c r="DD143" s="1"/>
  <c r="DB175"/>
  <c r="DD175" s="1"/>
  <c r="DB207"/>
  <c r="DD207" s="1"/>
  <c r="DB271"/>
  <c r="DD271" s="1"/>
  <c r="DB303"/>
  <c r="DD303" s="1"/>
  <c r="DB335"/>
  <c r="DD335" s="1"/>
  <c r="DB351"/>
  <c r="DD351" s="1"/>
  <c r="DB371"/>
  <c r="DD371" s="1"/>
  <c r="DB391"/>
  <c r="DD391" s="1"/>
  <c r="DB415"/>
  <c r="DD415" s="1"/>
  <c r="DB459"/>
  <c r="DD459" s="1"/>
  <c r="DB523"/>
  <c r="DD523" s="1"/>
  <c r="DB583"/>
  <c r="DD583" s="1"/>
  <c r="DB627"/>
  <c r="DD627" s="1"/>
  <c r="DB671"/>
  <c r="DD671" s="1"/>
  <c r="DB278"/>
  <c r="DD278" s="1"/>
  <c r="DB682"/>
  <c r="DD682" s="1"/>
  <c r="DB512"/>
  <c r="DD512" s="1"/>
  <c r="DD9"/>
  <c r="DD41"/>
  <c r="DD77"/>
  <c r="DD125"/>
  <c r="DD169"/>
  <c r="DD213"/>
  <c r="DD257"/>
  <c r="DD309"/>
  <c r="DD357"/>
  <c r="DD401"/>
  <c r="DD433"/>
  <c r="DD477"/>
  <c r="DD521"/>
  <c r="DD565"/>
  <c r="DD406"/>
  <c r="DD150"/>
  <c r="DD534"/>
  <c r="DD610"/>
  <c r="DD26"/>
  <c r="DD58"/>
  <c r="DD102"/>
  <c r="DD134"/>
  <c r="DD170"/>
  <c r="DD218"/>
  <c r="DD250"/>
  <c r="DD294"/>
  <c r="DD326"/>
  <c r="DD374"/>
  <c r="DD438"/>
  <c r="DD498"/>
  <c r="DD562"/>
  <c r="DD586"/>
  <c r="DD630"/>
  <c r="DD419"/>
  <c r="DD463"/>
  <c r="DD503"/>
  <c r="DD547"/>
  <c r="DD591"/>
  <c r="DD631"/>
  <c r="DD675"/>
  <c r="DD653"/>
  <c r="DD407"/>
  <c r="DD495"/>
  <c r="DD579"/>
  <c r="DD663"/>
  <c r="DD66"/>
  <c r="DD142"/>
  <c r="DD222"/>
  <c r="DD290"/>
  <c r="DD358"/>
  <c r="DD410"/>
  <c r="DD458"/>
  <c r="DD510"/>
  <c r="DD558"/>
  <c r="DD634"/>
  <c r="DD678"/>
  <c r="DD210"/>
  <c r="DD332"/>
  <c r="DD482"/>
  <c r="DD40"/>
  <c r="DD84"/>
  <c r="DD128"/>
  <c r="DD168"/>
  <c r="DD212"/>
  <c r="DD256"/>
  <c r="DD296"/>
  <c r="DD340"/>
  <c r="DD380"/>
  <c r="DD424"/>
  <c r="DD468"/>
  <c r="DD508"/>
  <c r="DD552"/>
  <c r="DD596"/>
  <c r="DD636"/>
  <c r="DD680"/>
  <c r="DD61"/>
  <c r="DD109"/>
  <c r="DD185"/>
  <c r="DD237"/>
  <c r="DD285"/>
  <c r="DD341"/>
  <c r="DD393"/>
  <c r="DD449"/>
  <c r="DD497"/>
  <c r="DD549"/>
  <c r="DD601"/>
  <c r="DD649"/>
  <c r="DD705"/>
  <c r="DD399"/>
  <c r="DD439"/>
  <c r="DD483"/>
  <c r="DD527"/>
  <c r="DD567"/>
  <c r="DD611"/>
  <c r="DD655"/>
  <c r="DD695"/>
  <c r="DD74"/>
  <c r="DD618"/>
  <c r="DD6"/>
  <c r="DD42"/>
  <c r="DD82"/>
  <c r="DD118"/>
  <c r="DD154"/>
  <c r="DD186"/>
  <c r="DD234"/>
  <c r="DD274"/>
  <c r="DD310"/>
  <c r="DD342"/>
  <c r="DD402"/>
  <c r="DD466"/>
  <c r="DD514"/>
  <c r="DD570"/>
  <c r="DD602"/>
  <c r="DD658"/>
  <c r="DD25"/>
  <c r="DD57"/>
  <c r="DD101"/>
  <c r="DD145"/>
  <c r="DD189"/>
  <c r="DD233"/>
  <c r="DD277"/>
  <c r="DD333"/>
  <c r="DD377"/>
  <c r="DD417"/>
  <c r="DD457"/>
  <c r="DD501"/>
  <c r="DD545"/>
  <c r="DD589"/>
  <c r="DD633"/>
  <c r="DD677"/>
  <c r="DD693"/>
  <c r="DD615"/>
  <c r="DD691"/>
  <c r="DD19"/>
  <c r="DD39"/>
  <c r="DD59"/>
  <c r="DD83"/>
  <c r="DD103"/>
  <c r="DD123"/>
  <c r="DD147"/>
  <c r="DD167"/>
  <c r="DD187"/>
  <c r="DD211"/>
  <c r="DD231"/>
  <c r="DD251"/>
  <c r="DD343"/>
  <c r="DD367"/>
  <c r="DD411"/>
  <c r="DD443"/>
  <c r="DD479"/>
  <c r="DD511"/>
  <c r="DD551"/>
  <c r="DD603"/>
  <c r="DD403"/>
  <c r="DD683"/>
  <c r="DD448"/>
  <c r="DD63"/>
  <c r="DD127"/>
  <c r="DD319"/>
  <c r="DD395"/>
  <c r="DD499"/>
  <c r="DD587"/>
  <c r="DD418"/>
  <c r="DD609"/>
  <c r="DD701"/>
  <c r="DD451"/>
  <c r="DD535"/>
  <c r="DD623"/>
  <c r="DD34"/>
  <c r="DD110"/>
  <c r="DD178"/>
  <c r="DD254"/>
  <c r="DD322"/>
  <c r="DD382"/>
  <c r="DD430"/>
  <c r="DD486"/>
  <c r="DD538"/>
  <c r="DD598"/>
  <c r="DD654"/>
  <c r="DD698"/>
  <c r="DD464"/>
  <c r="DD76"/>
  <c r="DD20"/>
  <c r="DD64"/>
  <c r="DD104"/>
  <c r="DD148"/>
  <c r="DD192"/>
  <c r="DD232"/>
  <c r="DD276"/>
  <c r="DD320"/>
  <c r="DD360"/>
  <c r="DD404"/>
  <c r="DD444"/>
  <c r="DD488"/>
  <c r="DD532"/>
  <c r="DD572"/>
  <c r="DD616"/>
  <c r="DD660"/>
  <c r="DD700"/>
  <c r="DD29"/>
  <c r="DD85"/>
  <c r="DD133"/>
  <c r="DD161"/>
  <c r="DD209"/>
  <c r="DD261"/>
  <c r="DD317"/>
  <c r="DD369"/>
  <c r="DD421"/>
  <c r="DD473"/>
  <c r="DD525"/>
  <c r="DD573"/>
  <c r="DD625"/>
  <c r="DD673"/>
  <c r="DD431"/>
  <c r="DD471"/>
  <c r="DD515"/>
  <c r="DD559"/>
  <c r="DD599"/>
  <c r="DD643"/>
  <c r="DD687"/>
  <c r="DD14"/>
  <c r="DD50"/>
  <c r="DD94"/>
  <c r="DD126"/>
  <c r="DD162"/>
  <c r="DD194"/>
  <c r="DD238"/>
  <c r="DD270"/>
  <c r="DD306"/>
  <c r="DD346"/>
  <c r="DD366"/>
  <c r="DD394"/>
  <c r="DD422"/>
  <c r="DD446"/>
  <c r="DD474"/>
  <c r="DD494"/>
  <c r="DD522"/>
  <c r="DD550"/>
  <c r="DD582"/>
  <c r="DD614"/>
  <c r="DD646"/>
  <c r="DD670"/>
  <c r="DD690"/>
  <c r="DD592"/>
  <c r="DD204"/>
  <c r="DD266"/>
  <c r="DD8"/>
  <c r="DD32"/>
  <c r="DD52"/>
  <c r="DD72"/>
  <c r="DD96"/>
  <c r="DD116"/>
  <c r="DD136"/>
  <c r="DD160"/>
  <c r="DD180"/>
  <c r="DD200"/>
  <c r="DD224"/>
  <c r="DD244"/>
  <c r="DD264"/>
  <c r="DD288"/>
  <c r="DD308"/>
  <c r="DD328"/>
  <c r="DD352"/>
  <c r="DD372"/>
  <c r="DD392"/>
  <c r="DD412"/>
  <c r="DD436"/>
  <c r="DD456"/>
  <c r="DD476"/>
  <c r="DD500"/>
  <c r="DD520"/>
  <c r="DD540"/>
  <c r="DD564"/>
  <c r="DD584"/>
  <c r="DD604"/>
  <c r="DD628"/>
  <c r="DD648"/>
  <c r="DD668"/>
  <c r="DD692"/>
  <c r="DD17"/>
  <c r="DD45"/>
  <c r="DD73"/>
  <c r="DD97"/>
  <c r="DD121"/>
  <c r="DD149"/>
  <c r="DD173"/>
  <c r="DD197"/>
  <c r="DD225"/>
  <c r="DD249"/>
  <c r="DD273"/>
  <c r="DD301"/>
  <c r="DD329"/>
  <c r="DD353"/>
  <c r="DD381"/>
  <c r="DD405"/>
  <c r="DD437"/>
  <c r="DD461"/>
  <c r="DD485"/>
  <c r="DD509"/>
  <c r="DD537"/>
  <c r="DD561"/>
  <c r="DD585"/>
  <c r="DD613"/>
  <c r="DD637"/>
  <c r="DD661"/>
  <c r="DD685"/>
  <c r="DD30"/>
  <c r="DD62"/>
  <c r="DD98"/>
  <c r="DD130"/>
  <c r="DD174"/>
  <c r="DD206"/>
  <c r="DD242"/>
  <c r="DD286"/>
  <c r="DD318"/>
  <c r="DD350"/>
  <c r="DD378"/>
  <c r="DD398"/>
  <c r="DD426"/>
  <c r="DD454"/>
  <c r="DD478"/>
  <c r="DD506"/>
  <c r="DD526"/>
  <c r="DD554"/>
  <c r="DD590"/>
  <c r="DD622"/>
  <c r="DD650"/>
  <c r="DD674"/>
  <c r="DD694"/>
  <c r="DD528"/>
  <c r="DD86"/>
  <c r="DD140"/>
  <c r="DD10"/>
  <c r="DD16"/>
  <c r="DD36"/>
  <c r="DD56"/>
  <c r="DD80"/>
  <c r="DD100"/>
  <c r="DD120"/>
  <c r="DD144"/>
  <c r="DD164"/>
  <c r="DD184"/>
  <c r="DD208"/>
  <c r="DD228"/>
  <c r="DD248"/>
  <c r="DD272"/>
  <c r="DD292"/>
  <c r="DD312"/>
  <c r="DD336"/>
  <c r="DD356"/>
  <c r="DD376"/>
  <c r="DD396"/>
  <c r="DD420"/>
  <c r="DD440"/>
  <c r="DD460"/>
  <c r="DD484"/>
  <c r="DD504"/>
  <c r="DD524"/>
  <c r="DD548"/>
  <c r="DD568"/>
  <c r="DD588"/>
  <c r="DD612"/>
  <c r="DD632"/>
  <c r="DD652"/>
  <c r="DD676"/>
  <c r="DD696"/>
  <c r="DD330"/>
  <c r="DD214"/>
  <c r="DD354"/>
  <c r="DD38"/>
  <c r="DD70"/>
  <c r="DD106"/>
  <c r="DD146"/>
  <c r="DD182"/>
  <c r="DD230"/>
  <c r="DD262"/>
  <c r="DD298"/>
  <c r="DD338"/>
  <c r="DD386"/>
  <c r="DD450"/>
  <c r="DD502"/>
  <c r="DD566"/>
  <c r="DD594"/>
  <c r="DD642"/>
  <c r="DD5"/>
  <c r="DD37"/>
  <c r="DD65"/>
  <c r="DD93"/>
  <c r="DD117"/>
  <c r="DD141"/>
  <c r="DD165"/>
  <c r="DD193"/>
  <c r="DD217"/>
  <c r="DD241"/>
  <c r="DD269"/>
  <c r="DD293"/>
  <c r="DD325"/>
  <c r="DD349"/>
  <c r="DD373"/>
  <c r="DD397"/>
  <c r="DD429"/>
  <c r="DD453"/>
  <c r="DD481"/>
  <c r="DD505"/>
  <c r="DD529"/>
  <c r="DD553"/>
  <c r="DD581"/>
  <c r="DD605"/>
  <c r="DD629"/>
  <c r="DD657"/>
  <c r="DD681"/>
  <c r="DD33"/>
  <c r="DD69"/>
  <c r="DD113"/>
  <c r="DD201"/>
  <c r="DD245"/>
  <c r="DD289"/>
  <c r="DD425"/>
  <c r="DD469"/>
  <c r="DD513"/>
  <c r="DD557"/>
  <c r="DD689"/>
  <c r="DD639"/>
  <c r="DD699"/>
  <c r="DD67"/>
  <c r="DD87"/>
  <c r="DD107"/>
  <c r="DD131"/>
  <c r="DD195"/>
  <c r="DD215"/>
  <c r="DD235"/>
  <c r="DD259"/>
  <c r="DD323"/>
  <c r="DD347"/>
  <c r="DD375"/>
  <c r="DD423"/>
  <c r="DD447"/>
  <c r="DD555"/>
  <c r="DD46"/>
  <c r="DD78"/>
  <c r="DD114"/>
  <c r="DD158"/>
  <c r="DD190"/>
  <c r="DD226"/>
  <c r="DD258"/>
  <c r="DD302"/>
  <c r="DD334"/>
  <c r="DD362"/>
  <c r="DD390"/>
  <c r="DD414"/>
  <c r="DD442"/>
  <c r="DD462"/>
  <c r="DD490"/>
  <c r="DD518"/>
  <c r="DD542"/>
  <c r="DD574"/>
  <c r="DD606"/>
  <c r="DD638"/>
  <c r="DD666"/>
  <c r="DD686"/>
  <c r="DD702"/>
  <c r="DD656"/>
  <c r="DD400"/>
  <c r="DD268"/>
  <c r="DD12"/>
  <c r="DD4"/>
  <c r="DD24"/>
  <c r="DD48"/>
  <c r="DD68"/>
  <c r="DD88"/>
  <c r="DD112"/>
  <c r="DD132"/>
  <c r="DD152"/>
  <c r="DD176"/>
  <c r="DD196"/>
  <c r="DD216"/>
  <c r="DD240"/>
  <c r="DD260"/>
  <c r="DD280"/>
  <c r="DD304"/>
  <c r="DD324"/>
  <c r="DD344"/>
  <c r="DD368"/>
  <c r="DD388"/>
  <c r="DD408"/>
  <c r="DD428"/>
  <c r="DD452"/>
  <c r="DD472"/>
  <c r="DD492"/>
  <c r="DD516"/>
  <c r="DD536"/>
  <c r="DD556"/>
  <c r="DD580"/>
  <c r="DD600"/>
  <c r="DD620"/>
  <c r="DD644"/>
  <c r="DD664"/>
  <c r="DD684"/>
  <c r="DD546"/>
  <c r="DD138"/>
  <c r="DD18"/>
  <c r="DD54"/>
  <c r="DD90"/>
  <c r="DD122"/>
  <c r="DD166"/>
  <c r="DD198"/>
  <c r="DD246"/>
  <c r="DD282"/>
  <c r="DD314"/>
  <c r="DD370"/>
  <c r="DD434"/>
  <c r="DD470"/>
  <c r="DD530"/>
  <c r="DD578"/>
  <c r="DD626"/>
  <c r="DD662"/>
  <c r="DD21"/>
  <c r="DD53"/>
  <c r="DD81"/>
  <c r="DD105"/>
  <c r="DD129"/>
  <c r="DD153"/>
  <c r="DD177"/>
  <c r="DD205"/>
  <c r="DD229"/>
  <c r="DD253"/>
  <c r="DD281"/>
  <c r="DD313"/>
  <c r="DD337"/>
  <c r="DD361"/>
  <c r="DD385"/>
  <c r="DD413"/>
  <c r="DD441"/>
  <c r="DD465"/>
  <c r="DD493"/>
  <c r="DD517"/>
  <c r="DD541"/>
  <c r="DD569"/>
  <c r="DD593"/>
  <c r="DD617"/>
  <c r="DD645"/>
  <c r="DD669"/>
  <c r="DD697"/>
  <c r="DD13"/>
  <c r="DD49"/>
  <c r="DD89"/>
  <c r="DD137"/>
  <c r="DD181"/>
  <c r="DD221"/>
  <c r="DD265"/>
  <c r="DD321"/>
  <c r="DD365"/>
  <c r="DD409"/>
  <c r="DD445"/>
  <c r="DD489"/>
  <c r="DD533"/>
  <c r="DD577"/>
  <c r="DD621"/>
  <c r="DD665"/>
  <c r="DD305"/>
  <c r="DD595"/>
  <c r="DD679"/>
  <c r="DD35"/>
  <c r="DD55"/>
  <c r="DD99"/>
  <c r="DD119"/>
  <c r="DD163"/>
  <c r="DD183"/>
  <c r="DD227"/>
  <c r="DD247"/>
  <c r="DD291"/>
  <c r="DD311"/>
  <c r="DD387"/>
  <c r="DD475"/>
  <c r="DD507"/>
  <c r="DD539"/>
  <c r="DD571"/>
  <c r="DD659"/>
  <c r="DD3"/>
  <c r="K9" i="6" l="1"/>
  <c r="J9"/>
  <c r="I9"/>
</calcChain>
</file>

<file path=xl/comments1.xml><?xml version="1.0" encoding="utf-8"?>
<comments xmlns="http://schemas.openxmlformats.org/spreadsheetml/2006/main">
  <authors>
    <author>a</author>
  </authors>
  <commentList>
    <comment ref="DB2" authorId="0">
      <text>
        <r>
          <rPr>
            <b/>
            <sz val="9"/>
            <color indexed="81"/>
            <rFont val="Tahoma"/>
            <family val="2"/>
          </rPr>
          <t>a:</t>
        </r>
        <r>
          <rPr>
            <sz val="9"/>
            <color indexed="81"/>
            <rFont val="Tahoma"/>
            <family val="2"/>
          </rPr>
          <t xml:space="preserve">
1 - Flow 1
2 - Flow 2
3 - Despacho Direto
4 - Tubing</t>
        </r>
      </text>
    </comment>
  </commentList>
</comments>
</file>

<file path=xl/sharedStrings.xml><?xml version="1.0" encoding="utf-8"?>
<sst xmlns="http://schemas.openxmlformats.org/spreadsheetml/2006/main" count="23948" uniqueCount="4968">
  <si>
    <t>Produtividade</t>
  </si>
  <si>
    <t>Tubing</t>
  </si>
  <si>
    <t>Despacho Direto</t>
  </si>
  <si>
    <t>OEE</t>
  </si>
  <si>
    <t>%</t>
  </si>
  <si>
    <t>pç/turno (8hs)</t>
  </si>
  <si>
    <t>min/pç</t>
  </si>
  <si>
    <t>min/pç com teste de pontas</t>
  </si>
  <si>
    <t>Referência</t>
  </si>
  <si>
    <t>Simulação</t>
  </si>
  <si>
    <t>Seq</t>
  </si>
  <si>
    <t>Prx.recurso</t>
  </si>
  <si>
    <t>Venda</t>
  </si>
  <si>
    <t>Mercado</t>
  </si>
  <si>
    <t>Ordem</t>
  </si>
  <si>
    <t>Material da Ordem</t>
  </si>
  <si>
    <t>Pedidos</t>
  </si>
  <si>
    <t>Aço</t>
  </si>
  <si>
    <t>Setup1</t>
  </si>
  <si>
    <t>Setup2</t>
  </si>
  <si>
    <t>Cliente</t>
  </si>
  <si>
    <t>Descrição Material Ordem</t>
  </si>
  <si>
    <t>AQA</t>
  </si>
  <si>
    <t>Tol(+)</t>
  </si>
  <si>
    <t>Tol(-)</t>
  </si>
  <si>
    <t>Grp.Ativ.</t>
  </si>
  <si>
    <t>Material OV</t>
  </si>
  <si>
    <t>Escr.Vendas</t>
  </si>
  <si>
    <t>Prot.extr.tubo.FERT</t>
  </si>
  <si>
    <t>Acab.Ponta</t>
  </si>
  <si>
    <t>Prot.super.externa.FERT</t>
  </si>
  <si>
    <t>Aplicação</t>
  </si>
  <si>
    <t>Tipo comp</t>
  </si>
  <si>
    <t>Cor Sucata</t>
  </si>
  <si>
    <t>Calibre Pré-Fixado</t>
  </si>
  <si>
    <t>Galpão PV</t>
  </si>
  <si>
    <t>Qtd Ordem</t>
  </si>
  <si>
    <t>Qtd Estoque</t>
  </si>
  <si>
    <t>Ponta</t>
  </si>
  <si>
    <t>Mandril1</t>
  </si>
  <si>
    <t>PBl.Ord.SER</t>
  </si>
  <si>
    <t>CBl.Ord.SER</t>
  </si>
  <si>
    <t>QBl.Ord.SER</t>
  </si>
  <si>
    <t>Parede Mat.</t>
  </si>
  <si>
    <t>DiamExt.Mat.</t>
  </si>
  <si>
    <t>Dt Preparação OV</t>
  </si>
  <si>
    <t>Inicio Ordem</t>
  </si>
  <si>
    <t>Dt/ini/Fase</t>
  </si>
  <si>
    <t>Dt/fim/Fase</t>
  </si>
  <si>
    <t>Dur.Rest.(S)</t>
  </si>
  <si>
    <t>LPST</t>
  </si>
  <si>
    <t>Qtd Total OV</t>
  </si>
  <si>
    <t>Qtd Vinc.OV</t>
  </si>
  <si>
    <t>Pbloco</t>
  </si>
  <si>
    <t>Qbloco</t>
  </si>
  <si>
    <t>Kg_Pç</t>
  </si>
  <si>
    <t>Qtd.Tubo Bloco</t>
  </si>
  <si>
    <t>Cmp peça A e B</t>
  </si>
  <si>
    <t>Cmp peça C min</t>
  </si>
  <si>
    <t>Cmp peça C max</t>
  </si>
  <si>
    <t>Tol.diam.min</t>
  </si>
  <si>
    <t>Tol.diam.máx</t>
  </si>
  <si>
    <t>Tol.par.min</t>
  </si>
  <si>
    <t>Tol.par.max</t>
  </si>
  <si>
    <t>Cmp KWW</t>
  </si>
  <si>
    <t>Parede KWW</t>
  </si>
  <si>
    <t>Parede Obliquo</t>
  </si>
  <si>
    <t>Menor comp</t>
  </si>
  <si>
    <t>Maior comp</t>
  </si>
  <si>
    <t>Mês da Meta</t>
  </si>
  <si>
    <t>Item Critico</t>
  </si>
  <si>
    <t>PróxOrdem</t>
  </si>
  <si>
    <t>Dt Têmpera</t>
  </si>
  <si>
    <t>Dt Rosq/</t>
  </si>
  <si>
    <t>Projeto</t>
  </si>
  <si>
    <t>Flow1</t>
  </si>
  <si>
    <t>Flow2</t>
  </si>
  <si>
    <t>Despacho</t>
  </si>
  <si>
    <t>Tubing Line</t>
  </si>
  <si>
    <t>Linha</t>
  </si>
  <si>
    <t>Dia</t>
  </si>
  <si>
    <t>Mês</t>
  </si>
  <si>
    <t>Calibre</t>
  </si>
  <si>
    <t>Montagem</t>
  </si>
  <si>
    <t>Semana</t>
  </si>
  <si>
    <t>Destino</t>
  </si>
  <si>
    <t>T.Line + LL2</t>
  </si>
  <si>
    <t>Tubos</t>
  </si>
  <si>
    <t>CSI</t>
  </si>
  <si>
    <t>Situação OP</t>
  </si>
  <si>
    <t>Dias ordem</t>
  </si>
  <si>
    <t>a</t>
  </si>
  <si>
    <t>Peso Bloco máx</t>
  </si>
  <si>
    <t>Tb/bloco</t>
  </si>
  <si>
    <t>qtde bloco</t>
  </si>
  <si>
    <t>qtde tubo</t>
  </si>
  <si>
    <t>Linha Seq. Laminção</t>
  </si>
  <si>
    <t>\a</t>
  </si>
  <si>
    <t>WR009_7501_001</t>
  </si>
  <si>
    <t>INT</t>
  </si>
  <si>
    <t>K4</t>
  </si>
  <si>
    <t>4-BR-155A</t>
  </si>
  <si>
    <t>0009</t>
  </si>
  <si>
    <t>PLASTICO FECHADO NÃO IÇAVEL</t>
  </si>
  <si>
    <t>ROSCA E LUVA VAM TOP</t>
  </si>
  <si>
    <t>LAQUE INCOLOR</t>
  </si>
  <si>
    <t>L8013Cr</t>
  </si>
  <si>
    <t>FAIXA</t>
  </si>
  <si>
    <t>4 189.0 Br</t>
  </si>
  <si>
    <t>0</t>
  </si>
  <si>
    <t>Têmpera PC</t>
  </si>
  <si>
    <t>CSI_Outros</t>
  </si>
  <si>
    <t>Atrasado</t>
  </si>
  <si>
    <t>SEM PROTEÇÃO</t>
  </si>
  <si>
    <t>PONTA LISA</t>
  </si>
  <si>
    <t>RANGE 3</t>
  </si>
  <si>
    <t>Antecipado</t>
  </si>
  <si>
    <t>WTAET_7501_001</t>
  </si>
  <si>
    <t>Tref</t>
  </si>
  <si>
    <t>FB 70</t>
  </si>
  <si>
    <t>4-BR-135A</t>
  </si>
  <si>
    <t>Z035</t>
  </si>
  <si>
    <t>008</t>
  </si>
  <si>
    <t>0018</t>
  </si>
  <si>
    <t>OLEADO</t>
  </si>
  <si>
    <t>Lupa p/Tref-diversos</t>
  </si>
  <si>
    <t>FIXO</t>
  </si>
  <si>
    <t>PRETA</t>
  </si>
  <si>
    <t>TF</t>
  </si>
  <si>
    <t>Despacho direto</t>
  </si>
  <si>
    <t>Tref. Plataforma Sul</t>
  </si>
  <si>
    <t>013</t>
  </si>
  <si>
    <t>EXP</t>
  </si>
  <si>
    <t>X42N</t>
  </si>
  <si>
    <t>K1</t>
  </si>
  <si>
    <t>1-AM-135A</t>
  </si>
  <si>
    <t>VALLOUREC</t>
  </si>
  <si>
    <t>005</t>
  </si>
  <si>
    <t>0005</t>
  </si>
  <si>
    <t>CAPA PLASTICA</t>
  </si>
  <si>
    <t>PONTA CHANFRADA 30 GR.</t>
  </si>
  <si>
    <t>PROJETOS</t>
  </si>
  <si>
    <t>1 119.0 Am</t>
  </si>
  <si>
    <t>DPA</t>
  </si>
  <si>
    <t>CSI_PC</t>
  </si>
  <si>
    <t>No prazo</t>
  </si>
  <si>
    <t>6</t>
  </si>
  <si>
    <t xml:space="preserve"> B</t>
  </si>
  <si>
    <t>V . FRANCE</t>
  </si>
  <si>
    <t>PONTA CHANFRADA 37,5 GR.</t>
  </si>
  <si>
    <t>A106</t>
  </si>
  <si>
    <t>SAE 1010</t>
  </si>
  <si>
    <t>INCOTEP</t>
  </si>
  <si>
    <t>B035</t>
  </si>
  <si>
    <t>024</t>
  </si>
  <si>
    <t>0016</t>
  </si>
  <si>
    <t>SEM PROTECAO</t>
  </si>
  <si>
    <t>Lupa p/Tref-Externa</t>
  </si>
  <si>
    <t>TX</t>
  </si>
  <si>
    <t>WR026_7501_001</t>
  </si>
  <si>
    <t>WTMAR_7501_001</t>
  </si>
  <si>
    <t>E235</t>
  </si>
  <si>
    <t>0013</t>
  </si>
  <si>
    <t>TD</t>
  </si>
  <si>
    <t>Tref. Pórtico</t>
  </si>
  <si>
    <t>WTV63_7501_001</t>
  </si>
  <si>
    <t>E355</t>
  </si>
  <si>
    <t>ZF-VBR-EST</t>
  </si>
  <si>
    <t>B069</t>
  </si>
  <si>
    <t>ISOTREF</t>
  </si>
  <si>
    <t>SAE 1020</t>
  </si>
  <si>
    <t>ENGETREF</t>
  </si>
  <si>
    <t>C004</t>
  </si>
  <si>
    <t>1-AO-135A</t>
  </si>
  <si>
    <t>GKN CHARQ.</t>
  </si>
  <si>
    <t>0019</t>
  </si>
  <si>
    <t>VERMELHA</t>
  </si>
  <si>
    <t>1 119.0 Ao</t>
  </si>
  <si>
    <t>ASTM A 192</t>
  </si>
  <si>
    <t>CASAVAL</t>
  </si>
  <si>
    <t>B036</t>
  </si>
  <si>
    <t>0007</t>
  </si>
  <si>
    <t>Power Generation</t>
  </si>
  <si>
    <t>X</t>
  </si>
  <si>
    <t>ASTM A 179</t>
  </si>
  <si>
    <t>ALUMAR</t>
  </si>
  <si>
    <t>006</t>
  </si>
  <si>
    <t>X42</t>
  </si>
  <si>
    <t>D017</t>
  </si>
  <si>
    <t>Petrochem</t>
  </si>
  <si>
    <t>WT4,D_7501_001</t>
  </si>
  <si>
    <t>API5L</t>
  </si>
  <si>
    <t>TE</t>
  </si>
  <si>
    <t>WTPPR_7501_001</t>
  </si>
  <si>
    <t>Peças</t>
  </si>
  <si>
    <t>K031555</t>
  </si>
  <si>
    <t>SAE 1541</t>
  </si>
  <si>
    <t>SHOWA</t>
  </si>
  <si>
    <t xml:space="preserve"> 48,3X 3,20 SAE1541 8100-9100 S/N T</t>
  </si>
  <si>
    <t>F088</t>
  </si>
  <si>
    <t>343075</t>
  </si>
  <si>
    <t>PONTA BRUTA(SEM REBARBAR)</t>
  </si>
  <si>
    <t>NAO OLEADO</t>
  </si>
  <si>
    <t>K033659</t>
  </si>
  <si>
    <t>AÇOTUBO</t>
  </si>
  <si>
    <t xml:space="preserve"> 48,3X 3,68 GR B 11500-12500 NB5590 C3</t>
  </si>
  <si>
    <t>D024</t>
  </si>
  <si>
    <t>271640</t>
  </si>
  <si>
    <t>A53</t>
  </si>
  <si>
    <t>TUBCAD</t>
  </si>
  <si>
    <t>E026</t>
  </si>
  <si>
    <t>K033138</t>
  </si>
  <si>
    <t>SAE 8617H</t>
  </si>
  <si>
    <t>1-AR-135A</t>
  </si>
  <si>
    <t>GKN POA</t>
  </si>
  <si>
    <t xml:space="preserve"> 73,0X 7,01 SAE8617H 7200-8000 S/N T</t>
  </si>
  <si>
    <t>WA11</t>
  </si>
  <si>
    <t>411648</t>
  </si>
  <si>
    <t>VERDE</t>
  </si>
  <si>
    <t>1 119.0 Ar</t>
  </si>
  <si>
    <t>K033919</t>
  </si>
  <si>
    <t>0000502713_100</t>
  </si>
  <si>
    <t xml:space="preserve"> 48,3X 5,10 X42/L290 5486-6706 5L CX</t>
  </si>
  <si>
    <t>271864</t>
  </si>
  <si>
    <t>DANA SPICE</t>
  </si>
  <si>
    <t>DIN ST 52</t>
  </si>
  <si>
    <t>E009</t>
  </si>
  <si>
    <t>VMec 134 AP</t>
  </si>
  <si>
    <t>1-BS-135A</t>
  </si>
  <si>
    <t>E007</t>
  </si>
  <si>
    <t>0004</t>
  </si>
  <si>
    <t>1 119.0 Bs</t>
  </si>
  <si>
    <t>K017625</t>
  </si>
  <si>
    <t xml:space="preserve"> 48,3X 9,50 ST52 7000-7500 S/N T</t>
  </si>
  <si>
    <t>406076</t>
  </si>
  <si>
    <t>DIN CK 22</t>
  </si>
  <si>
    <t>SCHAEFFLER</t>
  </si>
  <si>
    <t>CA07</t>
  </si>
  <si>
    <t>012</t>
  </si>
  <si>
    <t>0020</t>
  </si>
  <si>
    <t>1-BS-115A</t>
  </si>
  <si>
    <t>K033607</t>
  </si>
  <si>
    <t>DIN 38 MNB 5</t>
  </si>
  <si>
    <t>THYSSENKRU</t>
  </si>
  <si>
    <t xml:space="preserve"> 50,8X 8,50 38MNB5 8050-FIXO S/N T</t>
  </si>
  <si>
    <t>M143</t>
  </si>
  <si>
    <t>412212</t>
  </si>
  <si>
    <t>GR T22</t>
  </si>
  <si>
    <t>T045</t>
  </si>
  <si>
    <t>ROXA</t>
  </si>
  <si>
    <t>AMARELA</t>
  </si>
  <si>
    <t>AÇOSFAVORI</t>
  </si>
  <si>
    <t>Mecanico</t>
  </si>
  <si>
    <t>AÇOS FAVOR</t>
  </si>
  <si>
    <t>WT15E_7501_001</t>
  </si>
  <si>
    <t>K031696</t>
  </si>
  <si>
    <t>C45R</t>
  </si>
  <si>
    <t>SEW</t>
  </si>
  <si>
    <t xml:space="preserve"> 57,0X12,90 C45R M 4000-6000 S/N DM</t>
  </si>
  <si>
    <t>FF15</t>
  </si>
  <si>
    <t>270157</t>
  </si>
  <si>
    <t>DIN  19 MNCR 5</t>
  </si>
  <si>
    <t>AUTOCAM</t>
  </si>
  <si>
    <t>S004</t>
  </si>
  <si>
    <t>TB.IPIRANG</t>
  </si>
  <si>
    <t>K034011</t>
  </si>
  <si>
    <t xml:space="preserve"> 57,0X 8,60 E355 5000-7000 S/N TE</t>
  </si>
  <si>
    <t>271983</t>
  </si>
  <si>
    <t>WR024_7501_001</t>
  </si>
  <si>
    <t>C019</t>
  </si>
  <si>
    <t>K023089</t>
  </si>
  <si>
    <t xml:space="preserve"> 57,0X 8,00 SAE1020 11000-13000 S/N TE</t>
  </si>
  <si>
    <t>385135</t>
  </si>
  <si>
    <t>K021268</t>
  </si>
  <si>
    <t>MASTER</t>
  </si>
  <si>
    <t xml:space="preserve"> 60,3X 8,00 ST52 5000-9500 S/N T</t>
  </si>
  <si>
    <t>331329</t>
  </si>
  <si>
    <t>DA05</t>
  </si>
  <si>
    <t>SAE 4140H</t>
  </si>
  <si>
    <t>AMEMIYA</t>
  </si>
  <si>
    <t>T015</t>
  </si>
  <si>
    <t>SAE 4140</t>
  </si>
  <si>
    <t>U008</t>
  </si>
  <si>
    <t>0017</t>
  </si>
  <si>
    <t>CARTEC</t>
  </si>
  <si>
    <t>SAE 1026</t>
  </si>
  <si>
    <t>UNAFE</t>
  </si>
  <si>
    <t xml:space="preserve"> 73,0X 8,00 SAE1026 7300-7800 S/N T</t>
  </si>
  <si>
    <t>E022</t>
  </si>
  <si>
    <t>0014</t>
  </si>
  <si>
    <t>K030968</t>
  </si>
  <si>
    <t xml:space="preserve"> 73,0X 8,00 E355 6650-FIXO S/N T</t>
  </si>
  <si>
    <t>410796</t>
  </si>
  <si>
    <t>SAE 8620</t>
  </si>
  <si>
    <t>TECPARTS</t>
  </si>
  <si>
    <t>W009</t>
  </si>
  <si>
    <t>1-BR-115A</t>
  </si>
  <si>
    <t>K023115</t>
  </si>
  <si>
    <t xml:space="preserve"> 73,0X12,00 VMEC134A 6500-9000 S/N T</t>
  </si>
  <si>
    <t>406084</t>
  </si>
  <si>
    <t>73</t>
  </si>
  <si>
    <t>TAMPÃO PLÁSTICO</t>
  </si>
  <si>
    <t>74</t>
  </si>
  <si>
    <t>75</t>
  </si>
  <si>
    <t>76</t>
  </si>
  <si>
    <t>MARVITUBOS</t>
  </si>
  <si>
    <t>77</t>
  </si>
  <si>
    <t>WIPRO-FILI</t>
  </si>
  <si>
    <t>WI01</t>
  </si>
  <si>
    <t>78</t>
  </si>
  <si>
    <t>79</t>
  </si>
  <si>
    <t>K024500</t>
  </si>
  <si>
    <t>RANDON</t>
  </si>
  <si>
    <t xml:space="preserve"> 76,1X 8,50 ST52 9150-FIXO S/N T</t>
  </si>
  <si>
    <t>331624</t>
  </si>
  <si>
    <t>80</t>
  </si>
  <si>
    <t>81</t>
  </si>
  <si>
    <t>K028212</t>
  </si>
  <si>
    <t xml:space="preserve"> 76,1X 9,00 SAE1026 8100-8600 S/N T</t>
  </si>
  <si>
    <t>410641</t>
  </si>
  <si>
    <t>82</t>
  </si>
  <si>
    <t>PONTUBOS</t>
  </si>
  <si>
    <t>83</t>
  </si>
  <si>
    <t>1-BR-135A</t>
  </si>
  <si>
    <t>84</t>
  </si>
  <si>
    <t>85</t>
  </si>
  <si>
    <t>SAE 1045</t>
  </si>
  <si>
    <t>F011</t>
  </si>
  <si>
    <t>86</t>
  </si>
  <si>
    <t>IMEFER</t>
  </si>
  <si>
    <t>87</t>
  </si>
  <si>
    <t>K009915</t>
  </si>
  <si>
    <t xml:space="preserve"> 76,1X15,00 ST52 6000-7000 S/N T</t>
  </si>
  <si>
    <t>406083</t>
  </si>
  <si>
    <t>88</t>
  </si>
  <si>
    <t>DIN ST 52.3</t>
  </si>
  <si>
    <t>GOLIN</t>
  </si>
  <si>
    <t>MULTIPLO</t>
  </si>
  <si>
    <t>89</t>
  </si>
  <si>
    <t>WR032_7501_001</t>
  </si>
  <si>
    <t>90</t>
  </si>
  <si>
    <t>K017772</t>
  </si>
  <si>
    <t>0000503919_30,0000504731_20</t>
  </si>
  <si>
    <t xml:space="preserve"> 76,1X18,40 VMEC134A 6000-10000 S/N DM</t>
  </si>
  <si>
    <t>379920</t>
  </si>
  <si>
    <t>91</t>
  </si>
  <si>
    <t>92</t>
  </si>
  <si>
    <t>K017773</t>
  </si>
  <si>
    <t>1-AR-115A</t>
  </si>
  <si>
    <t xml:space="preserve"> 81,2X10,40 VMEC134A 8000-12000 S/N DM</t>
  </si>
  <si>
    <t>379921</t>
  </si>
  <si>
    <t>93</t>
  </si>
  <si>
    <t>K028126</t>
  </si>
  <si>
    <t xml:space="preserve"> 81,2X13,00 SAE1020 6600-7600 S/N T</t>
  </si>
  <si>
    <t>410742</t>
  </si>
  <si>
    <t>94</t>
  </si>
  <si>
    <t>95</t>
  </si>
  <si>
    <t>96</t>
  </si>
  <si>
    <t>97</t>
  </si>
  <si>
    <t>98</t>
  </si>
  <si>
    <t>99</t>
  </si>
  <si>
    <t>MOCDROL</t>
  </si>
  <si>
    <t>002</t>
  </si>
  <si>
    <t>100</t>
  </si>
  <si>
    <t>JOHN DEERE</t>
  </si>
  <si>
    <t>010</t>
  </si>
  <si>
    <t>101</t>
  </si>
  <si>
    <t>K017776</t>
  </si>
  <si>
    <t xml:space="preserve"> 88,9X15,70 VMEC134A 8000-12000 S/N DM</t>
  </si>
  <si>
    <t>379924</t>
  </si>
  <si>
    <t>RM03966700</t>
  </si>
  <si>
    <t>102</t>
  </si>
  <si>
    <t>103</t>
  </si>
  <si>
    <t>104</t>
  </si>
  <si>
    <t>105</t>
  </si>
  <si>
    <t>106</t>
  </si>
  <si>
    <t>107</t>
  </si>
  <si>
    <t>108</t>
  </si>
  <si>
    <t>109</t>
  </si>
  <si>
    <t>K011281</t>
  </si>
  <si>
    <t>MARTINELLI</t>
  </si>
  <si>
    <t>108,0X 8,00 SAE1026 8800-9300 S/N T</t>
  </si>
  <si>
    <t>110</t>
  </si>
  <si>
    <t>111</t>
  </si>
  <si>
    <t>WEBER</t>
  </si>
  <si>
    <t>112</t>
  </si>
  <si>
    <t>113</t>
  </si>
  <si>
    <t>114</t>
  </si>
  <si>
    <t>115</t>
  </si>
  <si>
    <t>407454</t>
  </si>
  <si>
    <t>116</t>
  </si>
  <si>
    <t>117</t>
  </si>
  <si>
    <t>118</t>
  </si>
  <si>
    <t>K017693</t>
  </si>
  <si>
    <t>108,0X14,60 VMEC134A 8000-12000 S/N DM</t>
  </si>
  <si>
    <t>379813</t>
  </si>
  <si>
    <t>119</t>
  </si>
  <si>
    <t>WF001_7501_001</t>
  </si>
  <si>
    <t>Eixo</t>
  </si>
  <si>
    <t>K022592</t>
  </si>
  <si>
    <t>DANA/SOROC</t>
  </si>
  <si>
    <t>107,0X16,00 FB 70  775-MULT S/N FO</t>
  </si>
  <si>
    <t>Z084</t>
  </si>
  <si>
    <t>321393</t>
  </si>
  <si>
    <t>FO</t>
  </si>
  <si>
    <t>Forja</t>
  </si>
  <si>
    <t>120</t>
  </si>
  <si>
    <t>121</t>
  </si>
  <si>
    <t>122</t>
  </si>
  <si>
    <t>123</t>
  </si>
  <si>
    <t>CONFORME DESENHO</t>
  </si>
  <si>
    <t>124</t>
  </si>
  <si>
    <t>125</t>
  </si>
  <si>
    <t>K023828</t>
  </si>
  <si>
    <t xml:space="preserve"> 96,5X16,25 FB 70  827-MULT S/N FO</t>
  </si>
  <si>
    <t>321389</t>
  </si>
  <si>
    <t>126</t>
  </si>
  <si>
    <t>K025441</t>
  </si>
  <si>
    <t xml:space="preserve"> 96,5X16,25 FB 70  885-MULT S/N FO</t>
  </si>
  <si>
    <t>321390</t>
  </si>
  <si>
    <t>127</t>
  </si>
  <si>
    <t>K024391</t>
  </si>
  <si>
    <t>1-BS-105A</t>
  </si>
  <si>
    <t xml:space="preserve"> 96,5X21,75 FB 70  780-MULT S/N FO</t>
  </si>
  <si>
    <t>321391</t>
  </si>
  <si>
    <t>128</t>
  </si>
  <si>
    <t>K023253</t>
  </si>
  <si>
    <t>SAE 1030</t>
  </si>
  <si>
    <t xml:space="preserve"> 88,9X21,45 SAE1030  465-MULT SUSPENSYS</t>
  </si>
  <si>
    <t>FF05</t>
  </si>
  <si>
    <t>385334</t>
  </si>
  <si>
    <t>Diversos</t>
  </si>
  <si>
    <t>129</t>
  </si>
  <si>
    <t>1-BR-105A</t>
  </si>
  <si>
    <t>130</t>
  </si>
  <si>
    <t>K026048</t>
  </si>
  <si>
    <t>108,0X19,00 FB 70  742-MULT S/N FO</t>
  </si>
  <si>
    <t>321430</t>
  </si>
  <si>
    <t>131</t>
  </si>
  <si>
    <t>K030325</t>
  </si>
  <si>
    <t>108,0X19,00 FB 70  850-MULT S/N FO</t>
  </si>
  <si>
    <t>321394</t>
  </si>
  <si>
    <t>132</t>
  </si>
  <si>
    <t>133</t>
  </si>
  <si>
    <t>134</t>
  </si>
  <si>
    <t>K017694</t>
  </si>
  <si>
    <t>108,0X19,60 VMEC134A 6000-10000 S/N DM</t>
  </si>
  <si>
    <t>379814</t>
  </si>
  <si>
    <t>RM03963201</t>
  </si>
  <si>
    <t>135</t>
  </si>
  <si>
    <t>K017798</t>
  </si>
  <si>
    <t>108,0X22,40 VMEC134A 6000-12000 S/N DM</t>
  </si>
  <si>
    <t>C030</t>
  </si>
  <si>
    <t>379948</t>
  </si>
  <si>
    <t>RF00992600</t>
  </si>
  <si>
    <t>136</t>
  </si>
  <si>
    <t>PONTA REBARBADA OU ESCOVADA</t>
  </si>
  <si>
    <t>137</t>
  </si>
  <si>
    <t>K017695</t>
  </si>
  <si>
    <t>1-BS-0  A</t>
  </si>
  <si>
    <t>108,0X27,00 VMEC134A 6000-10000 S/N DM</t>
  </si>
  <si>
    <t>379815</t>
  </si>
  <si>
    <t>138</t>
  </si>
  <si>
    <t>K034099</t>
  </si>
  <si>
    <t>K2</t>
  </si>
  <si>
    <t>2-BM-155A</t>
  </si>
  <si>
    <t xml:space="preserve"> 73,0X 5,20 X42/L290 6000-FIXO 5L CX</t>
  </si>
  <si>
    <t>272050</t>
  </si>
  <si>
    <t>2 152.5 Bm</t>
  </si>
  <si>
    <t>139</t>
  </si>
  <si>
    <t>140</t>
  </si>
  <si>
    <t>141</t>
  </si>
  <si>
    <t>142</t>
  </si>
  <si>
    <t>K024293</t>
  </si>
  <si>
    <t>2-BR-135A</t>
  </si>
  <si>
    <t xml:space="preserve"> 73,0X 9,50 X42/L290 6000-FIXO 5L CX</t>
  </si>
  <si>
    <t>386290</t>
  </si>
  <si>
    <t>2 152.5 Br</t>
  </si>
  <si>
    <t>143</t>
  </si>
  <si>
    <t>144</t>
  </si>
  <si>
    <t>K032012</t>
  </si>
  <si>
    <t>B</t>
  </si>
  <si>
    <t xml:space="preserve"> 73,0X 7,00 GRB/L245 11000-13000 5L CX</t>
  </si>
  <si>
    <t>270381</t>
  </si>
  <si>
    <t>RM04014300</t>
  </si>
  <si>
    <t>145</t>
  </si>
  <si>
    <t>VEROLA</t>
  </si>
  <si>
    <t>146</t>
  </si>
  <si>
    <t>K033458</t>
  </si>
  <si>
    <t>114,3X 6,00 X42/L290 5486-6706 5L CX</t>
  </si>
  <si>
    <t>147</t>
  </si>
  <si>
    <t>K034593</t>
  </si>
  <si>
    <t>114,3X 6,00 X42/L290 11800-FIXO 5L CX</t>
  </si>
  <si>
    <t>272400</t>
  </si>
  <si>
    <t>148</t>
  </si>
  <si>
    <t>K034535</t>
  </si>
  <si>
    <t>0000503213_30</t>
  </si>
  <si>
    <t>114,3X 6,00 X42 6000-FIXO 5L CX</t>
  </si>
  <si>
    <t>RM04021300</t>
  </si>
  <si>
    <t>149</t>
  </si>
  <si>
    <t>K034100</t>
  </si>
  <si>
    <t>114,3X 6,00 X42/L290 6000-FIXO 5L CX</t>
  </si>
  <si>
    <t>272051</t>
  </si>
  <si>
    <t>RM04016100</t>
  </si>
  <si>
    <t>150</t>
  </si>
  <si>
    <t>C</t>
  </si>
  <si>
    <t>D059</t>
  </si>
  <si>
    <t>ESTRUTURAL PERFILADO</t>
  </si>
  <si>
    <t>151</t>
  </si>
  <si>
    <t>152</t>
  </si>
  <si>
    <t>153</t>
  </si>
  <si>
    <t>K033666</t>
  </si>
  <si>
    <t>114,3X 6,02 GR B 11500-12500 NB5590 C3</t>
  </si>
  <si>
    <t>271647</t>
  </si>
  <si>
    <t>154</t>
  </si>
  <si>
    <t>155</t>
  </si>
  <si>
    <t>GRADE 359</t>
  </si>
  <si>
    <t>E034</t>
  </si>
  <si>
    <t>156</t>
  </si>
  <si>
    <t>157</t>
  </si>
  <si>
    <t>158</t>
  </si>
  <si>
    <t>009</t>
  </si>
  <si>
    <t>0003</t>
  </si>
  <si>
    <t>159</t>
  </si>
  <si>
    <t>K030773</t>
  </si>
  <si>
    <t>ECCOS</t>
  </si>
  <si>
    <t>114,3X 8,56 SAE8617H 7600-8600 S/N T</t>
  </si>
  <si>
    <t>W093</t>
  </si>
  <si>
    <t>411330</t>
  </si>
  <si>
    <t>160</t>
  </si>
  <si>
    <t>161</t>
  </si>
  <si>
    <t>162</t>
  </si>
  <si>
    <t>P110</t>
  </si>
  <si>
    <t>P075</t>
  </si>
  <si>
    <t>999</t>
  </si>
  <si>
    <t>RANGE 2</t>
  </si>
  <si>
    <t>163</t>
  </si>
  <si>
    <t>164</t>
  </si>
  <si>
    <t>RK18678200</t>
  </si>
  <si>
    <t>K034845</t>
  </si>
  <si>
    <t>0000503203_10</t>
  </si>
  <si>
    <t>SAE 4133 NbVTi Mod</t>
  </si>
  <si>
    <t>114,3X 9,65 4133REC1 8415-9634 5CT OB</t>
  </si>
  <si>
    <t>REC1</t>
  </si>
  <si>
    <t>RM04035600</t>
  </si>
  <si>
    <t>165</t>
  </si>
  <si>
    <t>166</t>
  </si>
  <si>
    <t>167</t>
  </si>
  <si>
    <t>K034839</t>
  </si>
  <si>
    <t>114,3X 9,65 4133MONB 8415-9634 5CT OB</t>
  </si>
  <si>
    <t>RE17</t>
  </si>
  <si>
    <t>RM04035700</t>
  </si>
  <si>
    <t>168</t>
  </si>
  <si>
    <t>RK18678500</t>
  </si>
  <si>
    <t>169</t>
  </si>
  <si>
    <t>RK18678600</t>
  </si>
  <si>
    <t>RM04035900</t>
  </si>
  <si>
    <t>170</t>
  </si>
  <si>
    <t>VTS</t>
  </si>
  <si>
    <t>Casing / Tubing</t>
  </si>
  <si>
    <t>171</t>
  </si>
  <si>
    <t>172</t>
  </si>
  <si>
    <t>173</t>
  </si>
  <si>
    <t>174</t>
  </si>
  <si>
    <t>175</t>
  </si>
  <si>
    <t>176</t>
  </si>
  <si>
    <t>177</t>
  </si>
  <si>
    <t>K022895</t>
  </si>
  <si>
    <t>0000502858_80</t>
  </si>
  <si>
    <t>139,7X 8,80 SAE1045 11000-13000 S/N TE</t>
  </si>
  <si>
    <t>RM03988000</t>
  </si>
  <si>
    <t>178</t>
  </si>
  <si>
    <t>179</t>
  </si>
  <si>
    <t>180</t>
  </si>
  <si>
    <t>181</t>
  </si>
  <si>
    <t>182</t>
  </si>
  <si>
    <t>183</t>
  </si>
  <si>
    <t>184</t>
  </si>
  <si>
    <t>K017804</t>
  </si>
  <si>
    <t>114,3X17,60 VMEC134A 11000-13000 S/N DM</t>
  </si>
  <si>
    <t>185</t>
  </si>
  <si>
    <t>2-BR-115A</t>
  </si>
  <si>
    <t>186</t>
  </si>
  <si>
    <t>K034547</t>
  </si>
  <si>
    <t>114,3X26,60 VMEC134A 11000-13000 S/N DM</t>
  </si>
  <si>
    <t>272382</t>
  </si>
  <si>
    <t>187</t>
  </si>
  <si>
    <t>K017699</t>
  </si>
  <si>
    <t>121,0X29,00 VMEC134A 4000-8000 S/N DM</t>
  </si>
  <si>
    <t>379819</t>
  </si>
  <si>
    <t>188</t>
  </si>
  <si>
    <t>189</t>
  </si>
  <si>
    <t>190</t>
  </si>
  <si>
    <t>191</t>
  </si>
  <si>
    <t>K034592</t>
  </si>
  <si>
    <t xml:space="preserve"> 88,9X 5,50 X42/L290 6000-FIXO 5L CX</t>
  </si>
  <si>
    <t>272399</t>
  </si>
  <si>
    <t>192</t>
  </si>
  <si>
    <t>K034040</t>
  </si>
  <si>
    <t xml:space="preserve"> 88,9X 5,50 GR B 11500-12500 5L CX</t>
  </si>
  <si>
    <t>271989</t>
  </si>
  <si>
    <t>193</t>
  </si>
  <si>
    <t>194</t>
  </si>
  <si>
    <t>CMA1</t>
  </si>
  <si>
    <t>195</t>
  </si>
  <si>
    <t>K027367</t>
  </si>
  <si>
    <t>141,3X 6,35 GR B 8074-FIXO A500 EP</t>
  </si>
  <si>
    <t>393083</t>
  </si>
  <si>
    <t>196</t>
  </si>
  <si>
    <t>197</t>
  </si>
  <si>
    <t>198</t>
  </si>
  <si>
    <t>199</t>
  </si>
  <si>
    <t>200</t>
  </si>
  <si>
    <t>K028135</t>
  </si>
  <si>
    <t>ICEMS</t>
  </si>
  <si>
    <t xml:space="preserve"> 88,9X 6,45 SAE1045 7600-FIXO S/N T</t>
  </si>
  <si>
    <t>201</t>
  </si>
  <si>
    <t>K027316</t>
  </si>
  <si>
    <t>N80-TIPO1</t>
  </si>
  <si>
    <t>PETROLIFER</t>
  </si>
  <si>
    <t xml:space="preserve"> 88,9X 6,45 GR N80 9361-9761 5CT OB</t>
  </si>
  <si>
    <t>P048</t>
  </si>
  <si>
    <t>312168</t>
  </si>
  <si>
    <t>REC.EXT.ROSCA RED. E LUVA</t>
  </si>
  <si>
    <t>202</t>
  </si>
  <si>
    <t>K033264</t>
  </si>
  <si>
    <t>0000501934_10,0000504112_10</t>
  </si>
  <si>
    <t xml:space="preserve"> 91,4X 6,35 GR C  861-MULT A500 PA</t>
  </si>
  <si>
    <t>393867</t>
  </si>
  <si>
    <t>PERFILADO MÁQUINAS AGRÍCOLAS</t>
  </si>
  <si>
    <t>203</t>
  </si>
  <si>
    <t>204</t>
  </si>
  <si>
    <t>205</t>
  </si>
  <si>
    <t>206</t>
  </si>
  <si>
    <t>K032806</t>
  </si>
  <si>
    <t xml:space="preserve"> 88,9X 7,62 SAE8617H 11600-FIXO S/N T</t>
  </si>
  <si>
    <t>411056</t>
  </si>
  <si>
    <t>207</t>
  </si>
  <si>
    <t>K033864</t>
  </si>
  <si>
    <t xml:space="preserve"> 88,9X 7,62 GR B 11500-12500 NB5590 C3</t>
  </si>
  <si>
    <t>271828</t>
  </si>
  <si>
    <t>208</t>
  </si>
  <si>
    <t>209</t>
  </si>
  <si>
    <t>RK18624200</t>
  </si>
  <si>
    <t>K030417</t>
  </si>
  <si>
    <t>0000502756_10</t>
  </si>
  <si>
    <t xml:space="preserve"> 88,9X 7,62 SAE1026 8400-9400 S/N T</t>
  </si>
  <si>
    <t>210</t>
  </si>
  <si>
    <t>211</t>
  </si>
  <si>
    <t>K032805</t>
  </si>
  <si>
    <t xml:space="preserve"> 88,9X 7,62 SAE8617H 10450-FIXO S/N T</t>
  </si>
  <si>
    <t>411055</t>
  </si>
  <si>
    <t>RM04019200</t>
  </si>
  <si>
    <t>212</t>
  </si>
  <si>
    <t>213</t>
  </si>
  <si>
    <t>K023491</t>
  </si>
  <si>
    <t xml:space="preserve"> 88,9X 8,50 SAE1026 8900-9400 S/N T</t>
  </si>
  <si>
    <t>407238</t>
  </si>
  <si>
    <t>214</t>
  </si>
  <si>
    <t>215</t>
  </si>
  <si>
    <t>216</t>
  </si>
  <si>
    <t>K023239</t>
  </si>
  <si>
    <t>133,0X 8,00 SAE1026 9200-9700 S/N T</t>
  </si>
  <si>
    <t>407169</t>
  </si>
  <si>
    <t>217</t>
  </si>
  <si>
    <t>218</t>
  </si>
  <si>
    <t>K026325</t>
  </si>
  <si>
    <t>STARA - V&amp;</t>
  </si>
  <si>
    <t>133,0X10,30 GR B 8720-FIXO A500 PA</t>
  </si>
  <si>
    <t>391955</t>
  </si>
  <si>
    <t>219</t>
  </si>
  <si>
    <t>K032248</t>
  </si>
  <si>
    <t>133,0X10,00 ST52 8550-FIXO S/N T</t>
  </si>
  <si>
    <t>220</t>
  </si>
  <si>
    <t>K003083</t>
  </si>
  <si>
    <t>133,0X10,00 SAE1026 7000-8000 S/N T</t>
  </si>
  <si>
    <t>406688</t>
  </si>
  <si>
    <t>221</t>
  </si>
  <si>
    <t>222</t>
  </si>
  <si>
    <t>K017728</t>
  </si>
  <si>
    <t>133,0X15,90 VMEC134A 8000-12000 S/N DM</t>
  </si>
  <si>
    <t>379861</t>
  </si>
  <si>
    <t>223</t>
  </si>
  <si>
    <t>IBERO IND</t>
  </si>
  <si>
    <t>224</t>
  </si>
  <si>
    <t>K022439</t>
  </si>
  <si>
    <t>138,0X16,00 ST52.3 1550-MULT SUSPENSYS</t>
  </si>
  <si>
    <t>E072</t>
  </si>
  <si>
    <t>384465</t>
  </si>
  <si>
    <t>225</t>
  </si>
  <si>
    <t>226</t>
  </si>
  <si>
    <t>227</t>
  </si>
  <si>
    <t>228</t>
  </si>
  <si>
    <t>229</t>
  </si>
  <si>
    <t>230</t>
  </si>
  <si>
    <t>K022436</t>
  </si>
  <si>
    <t>138,0X12,70 ST52.3 1550-MULT SUSPENSYS</t>
  </si>
  <si>
    <t>384460</t>
  </si>
  <si>
    <t>231</t>
  </si>
  <si>
    <t>232</t>
  </si>
  <si>
    <t>233</t>
  </si>
  <si>
    <t>234</t>
  </si>
  <si>
    <t>235</t>
  </si>
  <si>
    <t>K017718</t>
  </si>
  <si>
    <t>141,3X15,90 VMEC134A 8000-12000 S/N DM</t>
  </si>
  <si>
    <t>379844</t>
  </si>
  <si>
    <t>236</t>
  </si>
  <si>
    <t>237</t>
  </si>
  <si>
    <t>K017731</t>
  </si>
  <si>
    <t>141,3X18,00 VMEC134A 6000-10000 S/N DM</t>
  </si>
  <si>
    <t>379864</t>
  </si>
  <si>
    <t>238</t>
  </si>
  <si>
    <t>239</t>
  </si>
  <si>
    <t>K017824</t>
  </si>
  <si>
    <t>0000503264_240,0000504731_250</t>
  </si>
  <si>
    <t>141,3X12,70 VMEC134A 8000-12000 S/N DM</t>
  </si>
  <si>
    <t>240</t>
  </si>
  <si>
    <t>K029449</t>
  </si>
  <si>
    <t>141,3X12,20 SAE1026 9400-9900 S/N T</t>
  </si>
  <si>
    <t>410144</t>
  </si>
  <si>
    <t>241</t>
  </si>
  <si>
    <t>K032491</t>
  </si>
  <si>
    <t>141,3X10,50 ST52 9000-FIXO S/N T</t>
  </si>
  <si>
    <t>242</t>
  </si>
  <si>
    <t>VMB 350 COR</t>
  </si>
  <si>
    <t>PERFIMINAS</t>
  </si>
  <si>
    <t>QA10</t>
  </si>
  <si>
    <t>0002</t>
  </si>
  <si>
    <t>Estrutural</t>
  </si>
  <si>
    <t>ESPECIAL</t>
  </si>
  <si>
    <t>243</t>
  </si>
  <si>
    <t>244</t>
  </si>
  <si>
    <t>K027635</t>
  </si>
  <si>
    <t>141,3X 9,53 SAE1026 9000-10000 S/N T</t>
  </si>
  <si>
    <t>410145</t>
  </si>
  <si>
    <t>245</t>
  </si>
  <si>
    <t>246</t>
  </si>
  <si>
    <t>247</t>
  </si>
  <si>
    <t>K003118</t>
  </si>
  <si>
    <t>141,3X 9,53 SAE1026 8300-8800 S/N T</t>
  </si>
  <si>
    <t>410649</t>
  </si>
  <si>
    <t>248</t>
  </si>
  <si>
    <t>249</t>
  </si>
  <si>
    <t>K024106</t>
  </si>
  <si>
    <t>2-BM-135A</t>
  </si>
  <si>
    <t>121,0X 8,00 GR C 12070-FIXO A500 EP</t>
  </si>
  <si>
    <t>391586</t>
  </si>
  <si>
    <t>250</t>
  </si>
  <si>
    <t>K024105</t>
  </si>
  <si>
    <t>121,0X 8,00 GR C 12014-FIXO A500 EP</t>
  </si>
  <si>
    <t>391585</t>
  </si>
  <si>
    <t>251</t>
  </si>
  <si>
    <t>252</t>
  </si>
  <si>
    <t>253</t>
  </si>
  <si>
    <t>254</t>
  </si>
  <si>
    <t>255</t>
  </si>
  <si>
    <t>K017698</t>
  </si>
  <si>
    <t>121,0X17,10 VMEC134A 8000-12000 S/N DM</t>
  </si>
  <si>
    <t>379818</t>
  </si>
  <si>
    <t>RV03549200</t>
  </si>
  <si>
    <t>256</t>
  </si>
  <si>
    <t>K017055</t>
  </si>
  <si>
    <t>DANA</t>
  </si>
  <si>
    <t>108,0X14,60 ST52.3 4000-8000 S/N TE</t>
  </si>
  <si>
    <t>C028</t>
  </si>
  <si>
    <t>379171</t>
  </si>
  <si>
    <t>257</t>
  </si>
  <si>
    <t>258</t>
  </si>
  <si>
    <t>K017056</t>
  </si>
  <si>
    <t>2-BS-135A</t>
  </si>
  <si>
    <t>101,6X16,90 ST52.3 4000-8000 S/N TE</t>
  </si>
  <si>
    <t>379172</t>
  </si>
  <si>
    <t>259</t>
  </si>
  <si>
    <t>260</t>
  </si>
  <si>
    <t>261</t>
  </si>
  <si>
    <t>262</t>
  </si>
  <si>
    <t>263</t>
  </si>
  <si>
    <t>264</t>
  </si>
  <si>
    <t>K032366</t>
  </si>
  <si>
    <t>127,0X 8,60 SAE1026 9250-9750 S/N T</t>
  </si>
  <si>
    <t>405505</t>
  </si>
  <si>
    <t>265</t>
  </si>
  <si>
    <t>266</t>
  </si>
  <si>
    <t>267</t>
  </si>
  <si>
    <t>268</t>
  </si>
  <si>
    <t>269</t>
  </si>
  <si>
    <t>270</t>
  </si>
  <si>
    <t>271</t>
  </si>
  <si>
    <t>K024012</t>
  </si>
  <si>
    <t>127,0X 9,00 SAE1026 7700-8200 S/N T</t>
  </si>
  <si>
    <t>272</t>
  </si>
  <si>
    <t>273</t>
  </si>
  <si>
    <t>274</t>
  </si>
  <si>
    <t>K017700</t>
  </si>
  <si>
    <t>127,0X15,90 VMEC134A 8000-12000 S/N DM</t>
  </si>
  <si>
    <t>379820</t>
  </si>
  <si>
    <t>275</t>
  </si>
  <si>
    <t>K017701</t>
  </si>
  <si>
    <t>127,0X20,70 VMEC134A 6000-10000 S/N DM</t>
  </si>
  <si>
    <t>379821</t>
  </si>
  <si>
    <t>276</t>
  </si>
  <si>
    <t>277</t>
  </si>
  <si>
    <t>278</t>
  </si>
  <si>
    <t>K017717</t>
  </si>
  <si>
    <t>127,0X29,00 VMEC134A 4000-8000 S/N DM</t>
  </si>
  <si>
    <t>379843</t>
  </si>
  <si>
    <t>279</t>
  </si>
  <si>
    <t>K012142</t>
  </si>
  <si>
    <t>MERCEDES</t>
  </si>
  <si>
    <t>133,0X23,50 ST52.3  870-MULT S/N FO</t>
  </si>
  <si>
    <t>C096</t>
  </si>
  <si>
    <t>321378</t>
  </si>
  <si>
    <t>280</t>
  </si>
  <si>
    <t>K012140</t>
  </si>
  <si>
    <t>133,0X23,50 ST52.3  900-MULT S/N FO</t>
  </si>
  <si>
    <t>321376</t>
  </si>
  <si>
    <t>281</t>
  </si>
  <si>
    <t>K017729</t>
  </si>
  <si>
    <t>133,0X23,70 VMEC134A 6000-10000 S/N DM</t>
  </si>
  <si>
    <t>379862</t>
  </si>
  <si>
    <t>282</t>
  </si>
  <si>
    <t>K033645</t>
  </si>
  <si>
    <t>133,0X24,00 C45R M 4000-6000 S/N DM</t>
  </si>
  <si>
    <t>271635</t>
  </si>
  <si>
    <t>283</t>
  </si>
  <si>
    <t>K017730</t>
  </si>
  <si>
    <t>133,0X30,00 VMEC134A 4000-8000 S/N DM</t>
  </si>
  <si>
    <t>284</t>
  </si>
  <si>
    <t>285</t>
  </si>
  <si>
    <t>RK18561900</t>
  </si>
  <si>
    <t>K026538</t>
  </si>
  <si>
    <t>APOLU3243_10</t>
  </si>
  <si>
    <t>GR L80 13Cr</t>
  </si>
  <si>
    <t>168,3X25,00 X20CR13 6000-10000 5CT U</t>
  </si>
  <si>
    <t>Q081</t>
  </si>
  <si>
    <t>Y003499</t>
  </si>
  <si>
    <t>SEM PINTURA COM 1 ANEL AMARELO</t>
  </si>
  <si>
    <t>SUCATA X20</t>
  </si>
  <si>
    <t>KQ00591000</t>
  </si>
  <si>
    <t>286</t>
  </si>
  <si>
    <t>WL002_7501_001</t>
  </si>
  <si>
    <t>K017735</t>
  </si>
  <si>
    <t>2-BR-0  A</t>
  </si>
  <si>
    <t>181,0X37,00 VMEC134A 6000-10000 S/N DM</t>
  </si>
  <si>
    <t>Reduzir LA</t>
  </si>
  <si>
    <t>287</t>
  </si>
  <si>
    <t>288</t>
  </si>
  <si>
    <t>JIS SUJ 2S</t>
  </si>
  <si>
    <t>K2-CR</t>
  </si>
  <si>
    <t>NSK</t>
  </si>
  <si>
    <t>NSK1</t>
  </si>
  <si>
    <t>Lupa p/Tref-Cromo</t>
  </si>
  <si>
    <t>289</t>
  </si>
  <si>
    <t>K034062</t>
  </si>
  <si>
    <t xml:space="preserve"> 76,1X 7,00 JIS SUJ2 7000-8000 S/N TC</t>
  </si>
  <si>
    <t>411985</t>
  </si>
  <si>
    <t>290</t>
  </si>
  <si>
    <t>291</t>
  </si>
  <si>
    <t>292</t>
  </si>
  <si>
    <t>K033451</t>
  </si>
  <si>
    <t>DIN 100 CR 6</t>
  </si>
  <si>
    <t xml:space="preserve"> 88,9X 8,00 100CR6 9300-10300 S/N TC</t>
  </si>
  <si>
    <t>S023</t>
  </si>
  <si>
    <t>403928</t>
  </si>
  <si>
    <t>293</t>
  </si>
  <si>
    <t>294</t>
  </si>
  <si>
    <t>295</t>
  </si>
  <si>
    <t>296</t>
  </si>
  <si>
    <t>K033233</t>
  </si>
  <si>
    <t>101,5X 9,00 JIS SUJ2 8200-9200 S/N TC</t>
  </si>
  <si>
    <t>411704</t>
  </si>
  <si>
    <t>297</t>
  </si>
  <si>
    <t>K034529</t>
  </si>
  <si>
    <t>101,6X 8,00 JIS SUJ2 9200-10200 S/N TC</t>
  </si>
  <si>
    <t>298</t>
  </si>
  <si>
    <t>299</t>
  </si>
  <si>
    <t>300</t>
  </si>
  <si>
    <t>108,0X11,80 100CR6 10000-11000 S/N TC</t>
  </si>
  <si>
    <t>301</t>
  </si>
  <si>
    <t>302</t>
  </si>
  <si>
    <t>RK18675600</t>
  </si>
  <si>
    <t>K033068</t>
  </si>
  <si>
    <t>0000505045_10</t>
  </si>
  <si>
    <t>108,0X 9,50 JIS SUJ2 9700-10700 S/N TC</t>
  </si>
  <si>
    <t>411633</t>
  </si>
  <si>
    <t>303</t>
  </si>
  <si>
    <t>304</t>
  </si>
  <si>
    <t>305</t>
  </si>
  <si>
    <t>306</t>
  </si>
  <si>
    <t>K032983</t>
  </si>
  <si>
    <t>127,0X 8,50 JIS SUJ2 9200-10200 S/N TC</t>
  </si>
  <si>
    <t>411604</t>
  </si>
  <si>
    <t>307</t>
  </si>
  <si>
    <t>308</t>
  </si>
  <si>
    <t>RKT0003200</t>
  </si>
  <si>
    <t>KT00047</t>
  </si>
  <si>
    <t>0050000096_80</t>
  </si>
  <si>
    <t>101,6X10,00 SUJ2S 9300-10300 S/N TC</t>
  </si>
  <si>
    <t>B097</t>
  </si>
  <si>
    <t>463017</t>
  </si>
  <si>
    <t>309</t>
  </si>
  <si>
    <t>RKT0003400</t>
  </si>
  <si>
    <t>KT00048</t>
  </si>
  <si>
    <t>0050000096_90</t>
  </si>
  <si>
    <t>463018</t>
  </si>
  <si>
    <t>310</t>
  </si>
  <si>
    <t>RKT0002800</t>
  </si>
  <si>
    <t>KT00043</t>
  </si>
  <si>
    <t>0050000096_40</t>
  </si>
  <si>
    <t>SAE 52100</t>
  </si>
  <si>
    <t>114,3X20,00 SAE52100 9300-10300 S/N TC</t>
  </si>
  <si>
    <t>463011</t>
  </si>
  <si>
    <t>311</t>
  </si>
  <si>
    <t>312</t>
  </si>
  <si>
    <t>313</t>
  </si>
  <si>
    <t>314</t>
  </si>
  <si>
    <t>315</t>
  </si>
  <si>
    <t>316</t>
  </si>
  <si>
    <t>317</t>
  </si>
  <si>
    <t>TA</t>
  </si>
  <si>
    <t>318</t>
  </si>
  <si>
    <t>WTAPO_7501_001</t>
  </si>
  <si>
    <t>NELSON DO</t>
  </si>
  <si>
    <t>0015</t>
  </si>
  <si>
    <t>319</t>
  </si>
  <si>
    <t>J525</t>
  </si>
  <si>
    <t>320</t>
  </si>
  <si>
    <t>K034036</t>
  </si>
  <si>
    <t>0000501300_420,0000504757_180</t>
  </si>
  <si>
    <t xml:space="preserve"> 33,4X 3,40 GR B 11500-12500 5L CX</t>
  </si>
  <si>
    <t>271985</t>
  </si>
  <si>
    <t>321</t>
  </si>
  <si>
    <t>322</t>
  </si>
  <si>
    <t>323</t>
  </si>
  <si>
    <t>K034435</t>
  </si>
  <si>
    <t xml:space="preserve"> 33,4X 2,90 E235 7800-FIXO S/N T</t>
  </si>
  <si>
    <t>324</t>
  </si>
  <si>
    <t>325</t>
  </si>
  <si>
    <t>DIN ST 30AL</t>
  </si>
  <si>
    <t>B024</t>
  </si>
  <si>
    <t>326</t>
  </si>
  <si>
    <t>TB</t>
  </si>
  <si>
    <t>327</t>
  </si>
  <si>
    <t>K031992</t>
  </si>
  <si>
    <t xml:space="preserve"> 42,2X 3,60 GRB/L245 5000-7000 5L CX</t>
  </si>
  <si>
    <t>270356</t>
  </si>
  <si>
    <t>RM04013900</t>
  </si>
  <si>
    <t>328</t>
  </si>
  <si>
    <t>329</t>
  </si>
  <si>
    <t>330</t>
  </si>
  <si>
    <t>331</t>
  </si>
  <si>
    <t>WT2,5_7501_001</t>
  </si>
  <si>
    <t>I</t>
  </si>
  <si>
    <t>DIN ST 35</t>
  </si>
  <si>
    <t>332</t>
  </si>
  <si>
    <t>333</t>
  </si>
  <si>
    <t>334</t>
  </si>
  <si>
    <t>335</t>
  </si>
  <si>
    <t>336</t>
  </si>
  <si>
    <t>337</t>
  </si>
  <si>
    <t>342537</t>
  </si>
  <si>
    <t>338</t>
  </si>
  <si>
    <t>339</t>
  </si>
  <si>
    <t>340</t>
  </si>
  <si>
    <t>341</t>
  </si>
  <si>
    <t>342</t>
  </si>
  <si>
    <t>GR T11</t>
  </si>
  <si>
    <t>TB01</t>
  </si>
  <si>
    <t>343</t>
  </si>
  <si>
    <t>INBRASC</t>
  </si>
  <si>
    <t>344</t>
  </si>
  <si>
    <t>K034274</t>
  </si>
  <si>
    <t xml:space="preserve"> 42,2X 5,70 E355 7800-FIXO S/N T</t>
  </si>
  <si>
    <t>410785</t>
  </si>
  <si>
    <t>345</t>
  </si>
  <si>
    <t>C033</t>
  </si>
  <si>
    <t>346</t>
  </si>
  <si>
    <t>347</t>
  </si>
  <si>
    <t>P460N</t>
  </si>
  <si>
    <t>M141</t>
  </si>
  <si>
    <t>348</t>
  </si>
  <si>
    <t>349</t>
  </si>
  <si>
    <t>350</t>
  </si>
  <si>
    <t>351</t>
  </si>
  <si>
    <t>K025516</t>
  </si>
  <si>
    <t>IRMAOS PAR</t>
  </si>
  <si>
    <t xml:space="preserve"> 42,2X 8,50 SAE1045 7000-FIXO S/N T</t>
  </si>
  <si>
    <t>409291</t>
  </si>
  <si>
    <t>352</t>
  </si>
  <si>
    <t>353</t>
  </si>
  <si>
    <t>K031822</t>
  </si>
  <si>
    <t xml:space="preserve"> 48,3X 3,68 GR B 5000-7000 NB5590 C3</t>
  </si>
  <si>
    <t>270245</t>
  </si>
  <si>
    <t>RM04014200</t>
  </si>
  <si>
    <t>354</t>
  </si>
  <si>
    <t>355</t>
  </si>
  <si>
    <t>356</t>
  </si>
  <si>
    <t>357</t>
  </si>
  <si>
    <t>K024637</t>
  </si>
  <si>
    <t xml:space="preserve"> 48,3X 5,08 E355 8500-FIXO S/N T</t>
  </si>
  <si>
    <t>410787</t>
  </si>
  <si>
    <t>358</t>
  </si>
  <si>
    <t>K032001</t>
  </si>
  <si>
    <t xml:space="preserve"> 48,3X 5,10 GRB/L245 5000-7000 5L CX</t>
  </si>
  <si>
    <t>270365</t>
  </si>
  <si>
    <t>359</t>
  </si>
  <si>
    <t>360</t>
  </si>
  <si>
    <t>K034275</t>
  </si>
  <si>
    <t xml:space="preserve"> 48,3X 5,70 E355 6900-7900 S/N T</t>
  </si>
  <si>
    <t>410786</t>
  </si>
  <si>
    <t>361</t>
  </si>
  <si>
    <t>362</t>
  </si>
  <si>
    <t>K030966</t>
  </si>
  <si>
    <t xml:space="preserve"> 48,3X 7,14 E355 7700-FIXO S/N T</t>
  </si>
  <si>
    <t>410788</t>
  </si>
  <si>
    <t>363</t>
  </si>
  <si>
    <t>364</t>
  </si>
  <si>
    <t>365</t>
  </si>
  <si>
    <t>K024565</t>
  </si>
  <si>
    <t xml:space="preserve"> 48,3X 7,50 E355 9400-10400 S/N T</t>
  </si>
  <si>
    <t>407707</t>
  </si>
  <si>
    <t>366</t>
  </si>
  <si>
    <t>K032202</t>
  </si>
  <si>
    <t xml:space="preserve"> 48,3X 8,00 E355 9400-FIXO S/N T</t>
  </si>
  <si>
    <t>410789</t>
  </si>
  <si>
    <t>367</t>
  </si>
  <si>
    <t>368</t>
  </si>
  <si>
    <t>369</t>
  </si>
  <si>
    <t>370</t>
  </si>
  <si>
    <t>371</t>
  </si>
  <si>
    <t>372</t>
  </si>
  <si>
    <t>373</t>
  </si>
  <si>
    <t>374</t>
  </si>
  <si>
    <t>SAE 9317</t>
  </si>
  <si>
    <t>STEROC</t>
  </si>
  <si>
    <t>X048</t>
  </si>
  <si>
    <t>375</t>
  </si>
  <si>
    <t>K032207</t>
  </si>
  <si>
    <t>AETHRA/BET</t>
  </si>
  <si>
    <t xml:space="preserve"> 60,3X 3,60 ST52 8350-9350 S/N T</t>
  </si>
  <si>
    <t>341338</t>
  </si>
  <si>
    <t>376</t>
  </si>
  <si>
    <t>K032007</t>
  </si>
  <si>
    <t xml:space="preserve"> 60,3X 3,90 GRB/L245 5000-7000 5L CX</t>
  </si>
  <si>
    <t>270371</t>
  </si>
  <si>
    <t>RM03969600</t>
  </si>
  <si>
    <t>377</t>
  </si>
  <si>
    <t>K033743</t>
  </si>
  <si>
    <t xml:space="preserve"> 60,3X 3,90 GRB/L245 11500-12500 5L CX</t>
  </si>
  <si>
    <t>271709</t>
  </si>
  <si>
    <t>378</t>
  </si>
  <si>
    <t>K032109</t>
  </si>
  <si>
    <t xml:space="preserve"> 60,3X 3,91 GR B 5000-7000 NB5590 C3</t>
  </si>
  <si>
    <t>270457</t>
  </si>
  <si>
    <t>RM04016500</t>
  </si>
  <si>
    <t>379</t>
  </si>
  <si>
    <t>380</t>
  </si>
  <si>
    <t>381</t>
  </si>
  <si>
    <t>K030549</t>
  </si>
  <si>
    <t xml:space="preserve"> 60,3X 4,83 E355 8300-FIXO S/N T</t>
  </si>
  <si>
    <t>407718</t>
  </si>
  <si>
    <t>382</t>
  </si>
  <si>
    <t>383</t>
  </si>
  <si>
    <t>384</t>
  </si>
  <si>
    <t>K033745</t>
  </si>
  <si>
    <t xml:space="preserve"> 60,3X 5,54 GR B 11500-12500 NB5590 C3</t>
  </si>
  <si>
    <t>271711</t>
  </si>
  <si>
    <t>385</t>
  </si>
  <si>
    <t>386</t>
  </si>
  <si>
    <t>387</t>
  </si>
  <si>
    <t>K033439</t>
  </si>
  <si>
    <t xml:space="preserve"> 60,3X 7,00 P460N 8100-FIXO S/N T</t>
  </si>
  <si>
    <t>411796</t>
  </si>
  <si>
    <t>388</t>
  </si>
  <si>
    <t>389</t>
  </si>
  <si>
    <t>K024674</t>
  </si>
  <si>
    <t xml:space="preserve"> 60,3X 7,00 E355 8400-9400 S/N T</t>
  </si>
  <si>
    <t>410793</t>
  </si>
  <si>
    <t>390</t>
  </si>
  <si>
    <t>K033442</t>
  </si>
  <si>
    <t xml:space="preserve"> 60,3X 8,00 P460N 9900-FIXO S/N T</t>
  </si>
  <si>
    <t>411799</t>
  </si>
  <si>
    <t>391</t>
  </si>
  <si>
    <t>392</t>
  </si>
  <si>
    <t>393</t>
  </si>
  <si>
    <t>394</t>
  </si>
  <si>
    <t>395</t>
  </si>
  <si>
    <t>K032005</t>
  </si>
  <si>
    <t xml:space="preserve"> 60,3X 8,70 GRB/L245 11000-13000 5L CX</t>
  </si>
  <si>
    <t>270369</t>
  </si>
  <si>
    <t>396</t>
  </si>
  <si>
    <t>K034038</t>
  </si>
  <si>
    <t xml:space="preserve"> 60,3X 8,70 GRB/L245 11500-12500 5L CX</t>
  </si>
  <si>
    <t>271987</t>
  </si>
  <si>
    <t>397</t>
  </si>
  <si>
    <t>K024676</t>
  </si>
  <si>
    <t xml:space="preserve"> 60,3X 8,74 E355 7600-8600 S/N T</t>
  </si>
  <si>
    <t>410794</t>
  </si>
  <si>
    <t>398</t>
  </si>
  <si>
    <t>399</t>
  </si>
  <si>
    <t>400</t>
  </si>
  <si>
    <t>401</t>
  </si>
  <si>
    <t>402</t>
  </si>
  <si>
    <t>403</t>
  </si>
  <si>
    <t>404</t>
  </si>
  <si>
    <t>K009912</t>
  </si>
  <si>
    <t xml:space="preserve"> 60,3X11,00 ST52 6000-7000 S/N T</t>
  </si>
  <si>
    <t>406082</t>
  </si>
  <si>
    <t>405</t>
  </si>
  <si>
    <t>406</t>
  </si>
  <si>
    <t>407</t>
  </si>
  <si>
    <t>408</t>
  </si>
  <si>
    <t>POLIMOLD</t>
  </si>
  <si>
    <t>409</t>
  </si>
  <si>
    <t>K017765</t>
  </si>
  <si>
    <t xml:space="preserve"> 63,5X12,50 VMEC134A 8000-12000 S/N DM</t>
  </si>
  <si>
    <t>379913</t>
  </si>
  <si>
    <t>410</t>
  </si>
  <si>
    <t>411</t>
  </si>
  <si>
    <t>K032799</t>
  </si>
  <si>
    <t xml:space="preserve"> 73,0X 5,51 SAE8617H 10650-FIXO S/N T</t>
  </si>
  <si>
    <t>411048</t>
  </si>
  <si>
    <t>412</t>
  </si>
  <si>
    <t>413</t>
  </si>
  <si>
    <t>414</t>
  </si>
  <si>
    <t>K024678</t>
  </si>
  <si>
    <t xml:space="preserve"> 73,0X 6,40 E355 7200-8200 S/N T</t>
  </si>
  <si>
    <t>410795</t>
  </si>
  <si>
    <t>415</t>
  </si>
  <si>
    <t>K032797</t>
  </si>
  <si>
    <t xml:space="preserve"> 73,0X 6,40 SAE8617H 11050-FIXO S/N T</t>
  </si>
  <si>
    <t>411043</t>
  </si>
  <si>
    <t>416</t>
  </si>
  <si>
    <t>K032803</t>
  </si>
  <si>
    <t xml:space="preserve"> 73,0X 6,40 SAE8617H 9850-FIXO S/N T</t>
  </si>
  <si>
    <t>411052</t>
  </si>
  <si>
    <t>417</t>
  </si>
  <si>
    <t>K032798</t>
  </si>
  <si>
    <t xml:space="preserve"> 73,0X 6,40 SAE8617H 10250-FIXO S/N T</t>
  </si>
  <si>
    <t>411054</t>
  </si>
  <si>
    <t>418</t>
  </si>
  <si>
    <t>0000503579_10,0000504323_10,0000504324_10</t>
  </si>
  <si>
    <t>419</t>
  </si>
  <si>
    <t>420</t>
  </si>
  <si>
    <t>421</t>
  </si>
  <si>
    <t>K028208</t>
  </si>
  <si>
    <t>TF04606300</t>
  </si>
  <si>
    <t>422</t>
  </si>
  <si>
    <t>K033440</t>
  </si>
  <si>
    <t xml:space="preserve"> 73,0X 8,00 P460N 8000-FIXO S/N T</t>
  </si>
  <si>
    <t>411797</t>
  </si>
  <si>
    <t>423</t>
  </si>
  <si>
    <t>DELLA ROSA</t>
  </si>
  <si>
    <t>424</t>
  </si>
  <si>
    <t>425</t>
  </si>
  <si>
    <t>426</t>
  </si>
  <si>
    <t>K017767</t>
  </si>
  <si>
    <t xml:space="preserve"> 73,0X 9,80 VMEC134A 8000-12000 S/N DM</t>
  </si>
  <si>
    <t>379915</t>
  </si>
  <si>
    <t>427</t>
  </si>
  <si>
    <t>428</t>
  </si>
  <si>
    <t>429</t>
  </si>
  <si>
    <t>430</t>
  </si>
  <si>
    <t>431</t>
  </si>
  <si>
    <t>K030969</t>
  </si>
  <si>
    <t xml:space="preserve"> 73,0X14,20 E355 8300-FIXO S/N T</t>
  </si>
  <si>
    <t>410798</t>
  </si>
  <si>
    <t>432</t>
  </si>
  <si>
    <t>K005713</t>
  </si>
  <si>
    <t xml:space="preserve"> 73,0X14,20 CK 22 7000-8000 S/N T</t>
  </si>
  <si>
    <t>403518</t>
  </si>
  <si>
    <t>433</t>
  </si>
  <si>
    <t>434</t>
  </si>
  <si>
    <t>435</t>
  </si>
  <si>
    <t>436</t>
  </si>
  <si>
    <t>437</t>
  </si>
  <si>
    <t>K017725</t>
  </si>
  <si>
    <t xml:space="preserve"> 81,2X17,10 VMEC134A 8000-12000 S/N DM</t>
  </si>
  <si>
    <t>379858</t>
  </si>
  <si>
    <t>RM04002800</t>
  </si>
  <si>
    <t>438</t>
  </si>
  <si>
    <t>K017774</t>
  </si>
  <si>
    <t xml:space="preserve"> 81,2X19,90 VMEC134A 6000-10000 S/N DM</t>
  </si>
  <si>
    <t>379922</t>
  </si>
  <si>
    <t>RM04006000</t>
  </si>
  <si>
    <t>439</t>
  </si>
  <si>
    <t>K017888</t>
  </si>
  <si>
    <t xml:space="preserve"> 88,9X19,00 VMEC134A 8000-12000 S/N DM</t>
  </si>
  <si>
    <t>RM04007100</t>
  </si>
  <si>
    <t>440</t>
  </si>
  <si>
    <t>0001990003</t>
  </si>
  <si>
    <t>441</t>
  </si>
  <si>
    <t>K017777</t>
  </si>
  <si>
    <t xml:space="preserve"> 88,9X23,00 VMEC134A 8000-12000 S/N DM</t>
  </si>
  <si>
    <t>379925</t>
  </si>
  <si>
    <t>442</t>
  </si>
  <si>
    <t>443</t>
  </si>
  <si>
    <t>K017775</t>
  </si>
  <si>
    <t xml:space="preserve"> 88,9X11,60 VMEC134A 6000-10000 S/N DM</t>
  </si>
  <si>
    <t>379923</t>
  </si>
  <si>
    <t>444</t>
  </si>
  <si>
    <t>K031201</t>
  </si>
  <si>
    <t xml:space="preserve"> 88,9X14,00 19MNCR5 8900-9900 S/N T</t>
  </si>
  <si>
    <t>404553</t>
  </si>
  <si>
    <t>445</t>
  </si>
  <si>
    <t>446</t>
  </si>
  <si>
    <t>447</t>
  </si>
  <si>
    <t>K005712</t>
  </si>
  <si>
    <t xml:space="preserve"> 88,9X17,00 CK 22 6500-7500 S/N T</t>
  </si>
  <si>
    <t>448</t>
  </si>
  <si>
    <t>449</t>
  </si>
  <si>
    <t>450</t>
  </si>
  <si>
    <t>451</t>
  </si>
  <si>
    <t>452</t>
  </si>
  <si>
    <t>453</t>
  </si>
  <si>
    <t>454</t>
  </si>
  <si>
    <t>455</t>
  </si>
  <si>
    <t>456</t>
  </si>
  <si>
    <t>457</t>
  </si>
  <si>
    <t>458</t>
  </si>
  <si>
    <t>459</t>
  </si>
  <si>
    <t>K017778</t>
  </si>
  <si>
    <t xml:space="preserve"> 96,5X12,20 VMEC134A 8000-12000 S/N DM</t>
  </si>
  <si>
    <t>379926</t>
  </si>
  <si>
    <t>460</t>
  </si>
  <si>
    <t>461</t>
  </si>
  <si>
    <t>462</t>
  </si>
  <si>
    <t>463</t>
  </si>
  <si>
    <t>464</t>
  </si>
  <si>
    <t>465</t>
  </si>
  <si>
    <t>466</t>
  </si>
  <si>
    <t>K017780</t>
  </si>
  <si>
    <t xml:space="preserve"> 96,5X25,20 VMEC134A 8000-12000 S/N DM</t>
  </si>
  <si>
    <t>379928</t>
  </si>
  <si>
    <t>467</t>
  </si>
  <si>
    <t>RK18670600</t>
  </si>
  <si>
    <t>468</t>
  </si>
  <si>
    <t>K017713</t>
  </si>
  <si>
    <t>101,6X24,80 VMEC134A 6000-10000 S/N DM</t>
  </si>
  <si>
    <t>379839</t>
  </si>
  <si>
    <t>469</t>
  </si>
  <si>
    <t>K031694</t>
  </si>
  <si>
    <t>0000504662_10,0000504662_20,0000504670_10</t>
  </si>
  <si>
    <t>101,6X20,50 C45R M 7500-8500 S/N T</t>
  </si>
  <si>
    <t>411165</t>
  </si>
  <si>
    <t>470</t>
  </si>
  <si>
    <t>K002971</t>
  </si>
  <si>
    <t>AISI 1035</t>
  </si>
  <si>
    <t>DANA SOROC</t>
  </si>
  <si>
    <t>101,6X12,50 AISI1035 8600-FIXO S/N T</t>
  </si>
  <si>
    <t>FE02</t>
  </si>
  <si>
    <t>411692</t>
  </si>
  <si>
    <t>471</t>
  </si>
  <si>
    <t>K022736</t>
  </si>
  <si>
    <t>101,6X13,00 19MNCR5 9500-10500 S/N T</t>
  </si>
  <si>
    <t>404554</t>
  </si>
  <si>
    <t>472</t>
  </si>
  <si>
    <t>K002984</t>
  </si>
  <si>
    <t>101,6X14,00 SAE1026 6000-7000 S/N T</t>
  </si>
  <si>
    <t>331976</t>
  </si>
  <si>
    <t>473</t>
  </si>
  <si>
    <t>K017692</t>
  </si>
  <si>
    <t>101,6X16,90 VMEC134A 8000-12000 S/N DM</t>
  </si>
  <si>
    <t>379812</t>
  </si>
  <si>
    <t>474</t>
  </si>
  <si>
    <t>475</t>
  </si>
  <si>
    <t>RK18561400</t>
  </si>
  <si>
    <t>K027237</t>
  </si>
  <si>
    <t>APOLU3242_10</t>
  </si>
  <si>
    <t>101,6X15,88 X20CR13 6000-10000 5CT U</t>
  </si>
  <si>
    <t>Y003671</t>
  </si>
  <si>
    <t>KQ00592800</t>
  </si>
  <si>
    <t>476</t>
  </si>
  <si>
    <t>K1-CR</t>
  </si>
  <si>
    <t>477</t>
  </si>
  <si>
    <t>478</t>
  </si>
  <si>
    <t>K033724</t>
  </si>
  <si>
    <t xml:space="preserve"> 33,4X 4,50 100CR6 7500-8500 S/N TC</t>
  </si>
  <si>
    <t>411903</t>
  </si>
  <si>
    <t>479</t>
  </si>
  <si>
    <t>480</t>
  </si>
  <si>
    <t>JIS SUJ 2</t>
  </si>
  <si>
    <t>NACHI</t>
  </si>
  <si>
    <t>NACH</t>
  </si>
  <si>
    <t>481</t>
  </si>
  <si>
    <t>482</t>
  </si>
  <si>
    <t>483</t>
  </si>
  <si>
    <t>484</t>
  </si>
  <si>
    <t>485</t>
  </si>
  <si>
    <t>486</t>
  </si>
  <si>
    <t>487</t>
  </si>
  <si>
    <t>488</t>
  </si>
  <si>
    <t>K032152</t>
  </si>
  <si>
    <t xml:space="preserve"> 42,2X 6,50 100CR6 7500-8500 S/N TC</t>
  </si>
  <si>
    <t>405222</t>
  </si>
  <si>
    <t>489</t>
  </si>
  <si>
    <t>K032926</t>
  </si>
  <si>
    <t xml:space="preserve"> 42,2X 8,00 JIS SUJ2 5450-6450 S/N TC</t>
  </si>
  <si>
    <t>490</t>
  </si>
  <si>
    <t>491</t>
  </si>
  <si>
    <t>492</t>
  </si>
  <si>
    <t>K032596</t>
  </si>
  <si>
    <t xml:space="preserve"> 48,3X 6,00 JIS SUJ2 7600-8600 S/N TC</t>
  </si>
  <si>
    <t>411399</t>
  </si>
  <si>
    <t>493</t>
  </si>
  <si>
    <t>494</t>
  </si>
  <si>
    <t>495</t>
  </si>
  <si>
    <t>496</t>
  </si>
  <si>
    <t>497</t>
  </si>
  <si>
    <t>498</t>
  </si>
  <si>
    <t>499</t>
  </si>
  <si>
    <t>K032590</t>
  </si>
  <si>
    <t>0000504560_10</t>
  </si>
  <si>
    <t xml:space="preserve"> 60,3X 6,00 JIS SUJ2 5100-6100 S/N TC</t>
  </si>
  <si>
    <t>411393</t>
  </si>
  <si>
    <t>500</t>
  </si>
  <si>
    <t>K032936</t>
  </si>
  <si>
    <t>0000505025_10</t>
  </si>
  <si>
    <t xml:space="preserve"> 60,3X 6,50 JIS SUJ2 8200-9200 S/N TC</t>
  </si>
  <si>
    <t>411564</t>
  </si>
  <si>
    <t>501</t>
  </si>
  <si>
    <t>K032935</t>
  </si>
  <si>
    <t xml:space="preserve"> 60,3X 7,00 JIS SUJ2 8500-9500 S/N TC</t>
  </si>
  <si>
    <t>411563</t>
  </si>
  <si>
    <t>502</t>
  </si>
  <si>
    <t>0000505023_10,0000505024_10</t>
  </si>
  <si>
    <t>503</t>
  </si>
  <si>
    <t>504</t>
  </si>
  <si>
    <t>K032598</t>
  </si>
  <si>
    <t xml:space="preserve"> 60,3X 8,00 JIS SUJ2 6100-7100 S/N TC</t>
  </si>
  <si>
    <t>411401</t>
  </si>
  <si>
    <t>505</t>
  </si>
  <si>
    <t>506</t>
  </si>
  <si>
    <t>507</t>
  </si>
  <si>
    <t>K031882</t>
  </si>
  <si>
    <t xml:space="preserve"> 60,3X 9,50 100CR6 9100-10100 S/N TC</t>
  </si>
  <si>
    <t>405400</t>
  </si>
  <si>
    <t>508</t>
  </si>
  <si>
    <t>509</t>
  </si>
  <si>
    <t>510</t>
  </si>
  <si>
    <t>511</t>
  </si>
  <si>
    <t>512</t>
  </si>
  <si>
    <t>513</t>
  </si>
  <si>
    <t>514</t>
  </si>
  <si>
    <t>515</t>
  </si>
  <si>
    <t>K033256</t>
  </si>
  <si>
    <t xml:space="preserve"> 63,5X10,00 JIS SUJ2 8700-9700 S/N TC</t>
  </si>
  <si>
    <t>516</t>
  </si>
  <si>
    <t>K032538</t>
  </si>
  <si>
    <t>0000504745_10</t>
  </si>
  <si>
    <t xml:space="preserve"> 73,0X 6,00 100CR6 7600-8600 S/N TC</t>
  </si>
  <si>
    <t>401164</t>
  </si>
  <si>
    <t>517</t>
  </si>
  <si>
    <t>518</t>
  </si>
  <si>
    <t>519</t>
  </si>
  <si>
    <t>K021360</t>
  </si>
  <si>
    <t xml:space="preserve"> 76,1X 9,00 100CR6 5980-6690 S/N TC</t>
  </si>
  <si>
    <t>520</t>
  </si>
  <si>
    <t>521</t>
  </si>
  <si>
    <t>522</t>
  </si>
  <si>
    <t>523</t>
  </si>
  <si>
    <t>524</t>
  </si>
  <si>
    <t>525</t>
  </si>
  <si>
    <t>526</t>
  </si>
  <si>
    <t>527</t>
  </si>
  <si>
    <t>528</t>
  </si>
  <si>
    <t>RKT0003100</t>
  </si>
  <si>
    <t>KT00046</t>
  </si>
  <si>
    <t>0050000096_70</t>
  </si>
  <si>
    <t xml:space="preserve"> 81,2X 9,50 SUJ2S 9400-10400 S/N TC</t>
  </si>
  <si>
    <t>463016</t>
  </si>
  <si>
    <t>529</t>
  </si>
  <si>
    <t>RKT0003800</t>
  </si>
  <si>
    <t>KT00051</t>
  </si>
  <si>
    <t>0050000096_120</t>
  </si>
  <si>
    <t xml:space="preserve"> 33,4X 4,05 SUJ2S 6000-6550 S/N TC</t>
  </si>
  <si>
    <t>463021</t>
  </si>
  <si>
    <t>530</t>
  </si>
  <si>
    <t>RKT0003600</t>
  </si>
  <si>
    <t>KT00049</t>
  </si>
  <si>
    <t>0050000096_100</t>
  </si>
  <si>
    <t xml:space="preserve"> 42,2X 5,00 SUJ2S 6300-7300 S/N TC</t>
  </si>
  <si>
    <t>463019</t>
  </si>
  <si>
    <t>531</t>
  </si>
  <si>
    <t>RKT0002900</t>
  </si>
  <si>
    <t>KT00044</t>
  </si>
  <si>
    <t>0050000096_50</t>
  </si>
  <si>
    <t xml:space="preserve"> 42,2X 8,00 SAE52100 6500-7500 S/N TC</t>
  </si>
  <si>
    <t>463014</t>
  </si>
  <si>
    <t>532</t>
  </si>
  <si>
    <t>RKT0003700</t>
  </si>
  <si>
    <t>KT00050</t>
  </si>
  <si>
    <t>0050000096_110</t>
  </si>
  <si>
    <t xml:space="preserve"> 60,3X 7,00 SUJ2S 5650-6650 S/N TC</t>
  </si>
  <si>
    <t>463020</t>
  </si>
  <si>
    <t>533</t>
  </si>
  <si>
    <t>RKT0003000</t>
  </si>
  <si>
    <t>KT00045</t>
  </si>
  <si>
    <t>0050000096_60</t>
  </si>
  <si>
    <t xml:space="preserve"> 63,5X10,00 SUJ2S 8700-9700 S/N TC</t>
  </si>
  <si>
    <t>463015</t>
  </si>
  <si>
    <t>534</t>
  </si>
  <si>
    <t>MM28</t>
  </si>
  <si>
    <t>535</t>
  </si>
  <si>
    <t>536</t>
  </si>
  <si>
    <t>DB05</t>
  </si>
  <si>
    <t>537</t>
  </si>
  <si>
    <t>538</t>
  </si>
  <si>
    <t>539</t>
  </si>
  <si>
    <t>540</t>
  </si>
  <si>
    <t>541</t>
  </si>
  <si>
    <t>F093</t>
  </si>
  <si>
    <t>Garrafa</t>
  </si>
  <si>
    <t>542</t>
  </si>
  <si>
    <t>K015831</t>
  </si>
  <si>
    <t>165,1X 4,50 SAE1541  666-MULT S/N DG</t>
  </si>
  <si>
    <t>378072</t>
  </si>
  <si>
    <t>543</t>
  </si>
  <si>
    <t>544</t>
  </si>
  <si>
    <t>P110EC</t>
  </si>
  <si>
    <t>545</t>
  </si>
  <si>
    <t>0000504039_10</t>
  </si>
  <si>
    <t>CORPAC STE</t>
  </si>
  <si>
    <t>316418</t>
  </si>
  <si>
    <t>PROTETOR FECHADO NÃO IÇÁVEL</t>
  </si>
  <si>
    <t>ROSCA VAM FJL</t>
  </si>
  <si>
    <t>546</t>
  </si>
  <si>
    <t>RK18623300</t>
  </si>
  <si>
    <t>K034738</t>
  </si>
  <si>
    <t>139,7X10,54 15B24SMO 10970-13800 5CT 01</t>
  </si>
  <si>
    <t>0001992207</t>
  </si>
  <si>
    <t>547</t>
  </si>
  <si>
    <t>K033780</t>
  </si>
  <si>
    <t>TELES</t>
  </si>
  <si>
    <t>146,0X 9,00 SAE1020 8650-FIXO S/N T</t>
  </si>
  <si>
    <t>411918</t>
  </si>
  <si>
    <t>548</t>
  </si>
  <si>
    <t>PARKER - C</t>
  </si>
  <si>
    <t>549</t>
  </si>
  <si>
    <t>550</t>
  </si>
  <si>
    <t>RK18590200</t>
  </si>
  <si>
    <t>K031518</t>
  </si>
  <si>
    <t>0000503107_210</t>
  </si>
  <si>
    <t>168,3X11,00 GR X42 10973-12802 5L C5</t>
  </si>
  <si>
    <t>270079</t>
  </si>
  <si>
    <t>RM04007800</t>
  </si>
  <si>
    <t>551</t>
  </si>
  <si>
    <t>RK18602600</t>
  </si>
  <si>
    <t>K034665</t>
  </si>
  <si>
    <t>0000503675_160</t>
  </si>
  <si>
    <t>168,3X10,97 X42N 10973-12802 5L C5</t>
  </si>
  <si>
    <t>272433</t>
  </si>
  <si>
    <t>RM04023800</t>
  </si>
  <si>
    <t>552</t>
  </si>
  <si>
    <t>RK18602700</t>
  </si>
  <si>
    <t>K034666</t>
  </si>
  <si>
    <t>0000503688_110</t>
  </si>
  <si>
    <t>168,3X10,97 X42N 5480-6700 5L C5</t>
  </si>
  <si>
    <t>272434</t>
  </si>
  <si>
    <t>RM04023900</t>
  </si>
  <si>
    <t>553</t>
  </si>
  <si>
    <t>554</t>
  </si>
  <si>
    <t>555</t>
  </si>
  <si>
    <t>556</t>
  </si>
  <si>
    <t>RK18640400</t>
  </si>
  <si>
    <t>K034748</t>
  </si>
  <si>
    <t>0000504508_60,0000504508_130</t>
  </si>
  <si>
    <t>168,3X14,30 X42/L290 10973-11734 5L C5</t>
  </si>
  <si>
    <t>272502</t>
  </si>
  <si>
    <t>0001965465</t>
  </si>
  <si>
    <t>557</t>
  </si>
  <si>
    <t>558</t>
  </si>
  <si>
    <t>559</t>
  </si>
  <si>
    <t>K017737</t>
  </si>
  <si>
    <t>168,3X20,00 VMEC134A 8000-12000 S/N DM</t>
  </si>
  <si>
    <t>379871</t>
  </si>
  <si>
    <t>0001992337</t>
  </si>
  <si>
    <t>560</t>
  </si>
  <si>
    <t>K029238</t>
  </si>
  <si>
    <t>168,3X27,50 ST52.3  675-MULT S/N FO</t>
  </si>
  <si>
    <t>321368</t>
  </si>
  <si>
    <t>561</t>
  </si>
  <si>
    <t>0006</t>
  </si>
  <si>
    <t>562</t>
  </si>
  <si>
    <t>K032122</t>
  </si>
  <si>
    <t xml:space="preserve"> 73,0X 5,16 GR B 5000-7000 NB5590 C3</t>
  </si>
  <si>
    <t>270465</t>
  </si>
  <si>
    <t>563</t>
  </si>
  <si>
    <t>RK18583800</t>
  </si>
  <si>
    <t>0000504784_40,0000504787_60,0000505005_40</t>
  </si>
  <si>
    <t>564</t>
  </si>
  <si>
    <t>565</t>
  </si>
  <si>
    <t>566</t>
  </si>
  <si>
    <t>K032140</t>
  </si>
  <si>
    <t xml:space="preserve"> 88,9X 5,49 GR B 5000-7000 NB5590 C3</t>
  </si>
  <si>
    <t>270479</t>
  </si>
  <si>
    <t>567</t>
  </si>
  <si>
    <t>K032023</t>
  </si>
  <si>
    <t>TUBASA</t>
  </si>
  <si>
    <t xml:space="preserve"> 88,9X 5,50 GRB/L245 5000-7000 5L CX</t>
  </si>
  <si>
    <t>270392</t>
  </si>
  <si>
    <t>568</t>
  </si>
  <si>
    <t>0000504185_80,0000504790_10,0000504786_10,0000504788_20,0000504862_10,0000504791_50</t>
  </si>
  <si>
    <t>569</t>
  </si>
  <si>
    <t>RK18652800</t>
  </si>
  <si>
    <t>0001975571</t>
  </si>
  <si>
    <t>570</t>
  </si>
  <si>
    <t>RK18660500</t>
  </si>
  <si>
    <t>0000504784_50,0000504785_20,0000504787_80,0000505005_50,0000504789_40</t>
  </si>
  <si>
    <t>571</t>
  </si>
  <si>
    <t>RK18660600</t>
  </si>
  <si>
    <t>572</t>
  </si>
  <si>
    <t>RK18652700</t>
  </si>
  <si>
    <t>573</t>
  </si>
  <si>
    <t>574</t>
  </si>
  <si>
    <t>575</t>
  </si>
  <si>
    <t>576</t>
  </si>
  <si>
    <t>577</t>
  </si>
  <si>
    <t>578</t>
  </si>
  <si>
    <t>579</t>
  </si>
  <si>
    <t>580</t>
  </si>
  <si>
    <t>K025650</t>
  </si>
  <si>
    <t>J55</t>
  </si>
  <si>
    <t xml:space="preserve"> 88,9X 6,45 GR J55 8459-9678 5CT OB</t>
  </si>
  <si>
    <t>F042</t>
  </si>
  <si>
    <t>314314</t>
  </si>
  <si>
    <t>ROSCA RED.TUBING E LUVA</t>
  </si>
  <si>
    <t>581</t>
  </si>
  <si>
    <t>RK18677600</t>
  </si>
  <si>
    <t>K025575</t>
  </si>
  <si>
    <t>0000505011_20,0000505011_70</t>
  </si>
  <si>
    <t>SAE 4130</t>
  </si>
  <si>
    <t>GEOSOL</t>
  </si>
  <si>
    <t xml:space="preserve"> 88,9X 6,45 SAE4130 6100-FIXO S/N T</t>
  </si>
  <si>
    <t>T056</t>
  </si>
  <si>
    <t>408291</t>
  </si>
  <si>
    <t>582</t>
  </si>
  <si>
    <t>RK18589900</t>
  </si>
  <si>
    <t>K034513</t>
  </si>
  <si>
    <t>0000503107_190</t>
  </si>
  <si>
    <t xml:space="preserve"> 88,9X 7,60 GR X42 10973-12802 5L CX</t>
  </si>
  <si>
    <t>RM04007400</t>
  </si>
  <si>
    <t>583</t>
  </si>
  <si>
    <t>RK18584400</t>
  </si>
  <si>
    <t>K032019</t>
  </si>
  <si>
    <t>0000503323_90</t>
  </si>
  <si>
    <t xml:space="preserve"> 88,9X 7,60 GRB/L245 11000-13000 5L CX</t>
  </si>
  <si>
    <t>RM04014900</t>
  </si>
  <si>
    <t>584</t>
  </si>
  <si>
    <t>K019521</t>
  </si>
  <si>
    <t xml:space="preserve"> 88,9X 7,60 GRB/L245 10670-12800 5L C5</t>
  </si>
  <si>
    <t>313406</t>
  </si>
  <si>
    <t>ROSCA E LUVA P/ LINE PIPE</t>
  </si>
  <si>
    <t>NOMINAL 40 ft</t>
  </si>
  <si>
    <t>PO-Plataforma Sul</t>
  </si>
  <si>
    <t>585</t>
  </si>
  <si>
    <t>RK18660700</t>
  </si>
  <si>
    <t>K027689</t>
  </si>
  <si>
    <t>0000504613_50</t>
  </si>
  <si>
    <t>ATTEX LTDA</t>
  </si>
  <si>
    <t xml:space="preserve"> 88,9X 7,60 GRB/L245 6000-FIXO 5L CX</t>
  </si>
  <si>
    <t>D028</t>
  </si>
  <si>
    <t>0001975809</t>
  </si>
  <si>
    <t>586</t>
  </si>
  <si>
    <t>RK18584500</t>
  </si>
  <si>
    <t>K032142</t>
  </si>
  <si>
    <t>0000503325_50</t>
  </si>
  <si>
    <t xml:space="preserve"> 88,9X 7,62 GR B 11000-13000 NB5590 C3</t>
  </si>
  <si>
    <t>RM04014800</t>
  </si>
  <si>
    <t>587</t>
  </si>
  <si>
    <t>RK18524100</t>
  </si>
  <si>
    <t>K023572</t>
  </si>
  <si>
    <t>0000502472_50</t>
  </si>
  <si>
    <t xml:space="preserve"> 88,9X 7,62 SAE1020 11000-13000 S/N TE</t>
  </si>
  <si>
    <t>RM03965300</t>
  </si>
  <si>
    <t>588</t>
  </si>
  <si>
    <t>RK18633700</t>
  </si>
  <si>
    <t>589</t>
  </si>
  <si>
    <t>RK18634000</t>
  </si>
  <si>
    <t>590</t>
  </si>
  <si>
    <t>RK18633800</t>
  </si>
  <si>
    <t>591</t>
  </si>
  <si>
    <t>RK18671300</t>
  </si>
  <si>
    <t>592</t>
  </si>
  <si>
    <t>RKT0004300</t>
  </si>
  <si>
    <t>KT00052</t>
  </si>
  <si>
    <t>0050000113_10</t>
  </si>
  <si>
    <t>593</t>
  </si>
  <si>
    <t>RKT0004000</t>
  </si>
  <si>
    <t>KT00054</t>
  </si>
  <si>
    <t>0050000113_30</t>
  </si>
  <si>
    <t>594</t>
  </si>
  <si>
    <t>RK18641500</t>
  </si>
  <si>
    <t>K033774</t>
  </si>
  <si>
    <t>0000504429_10</t>
  </si>
  <si>
    <t xml:space="preserve"> 88,9X 9,00 SAE1020 8300-9300 S/N T</t>
  </si>
  <si>
    <t>595</t>
  </si>
  <si>
    <t>RK18665900</t>
  </si>
  <si>
    <t>K034687</t>
  </si>
  <si>
    <t>0000504980_10</t>
  </si>
  <si>
    <t xml:space="preserve"> 88,9X 9,00 E355 8200-9200 S/N T</t>
  </si>
  <si>
    <t>412210</t>
  </si>
  <si>
    <t>596</t>
  </si>
  <si>
    <t>RK18617100</t>
  </si>
  <si>
    <t>K018397</t>
  </si>
  <si>
    <t>0000503958_10</t>
  </si>
  <si>
    <t xml:space="preserve"> 88,9X 9,50 VMEC134A 8000-12000 S/N DM</t>
  </si>
  <si>
    <t>RM04029300</t>
  </si>
  <si>
    <t>597</t>
  </si>
  <si>
    <t>RK18629500</t>
  </si>
  <si>
    <t>K033816</t>
  </si>
  <si>
    <t>101,6X 7,26 15B24SMO 10040-10440 5CT OB</t>
  </si>
  <si>
    <t>316358</t>
  </si>
  <si>
    <t>ROSCA VAM HTT</t>
  </si>
  <si>
    <t>598</t>
  </si>
  <si>
    <t>RK18584900</t>
  </si>
  <si>
    <t>K032146</t>
  </si>
  <si>
    <t>0000503489_30</t>
  </si>
  <si>
    <t>101,6X 8,08 GR B 5000-7000 NB5590 C3</t>
  </si>
  <si>
    <t>RM04015700</t>
  </si>
  <si>
    <t>599</t>
  </si>
  <si>
    <t>RK18588800</t>
  </si>
  <si>
    <t>K032897</t>
  </si>
  <si>
    <t>0000502357_20</t>
  </si>
  <si>
    <t>101,6X 8,08 ST52 7600-8600 S/N T</t>
  </si>
  <si>
    <t>600</t>
  </si>
  <si>
    <t>RK18646400</t>
  </si>
  <si>
    <t>K026630</t>
  </si>
  <si>
    <t>0000502357_10</t>
  </si>
  <si>
    <t>601</t>
  </si>
  <si>
    <t>RK18641400</t>
  </si>
  <si>
    <t>K033775</t>
  </si>
  <si>
    <t>0000504426_10,0000504445_10</t>
  </si>
  <si>
    <t>101,6X 9,00 SAE1020 8400-9400 S/N T</t>
  </si>
  <si>
    <t>411913</t>
  </si>
  <si>
    <t>602</t>
  </si>
  <si>
    <t>RK18677700</t>
  </si>
  <si>
    <t>K024381</t>
  </si>
  <si>
    <t>0000505011_30</t>
  </si>
  <si>
    <t>101,6X 9,00 SAE4130 8300-FIXO S/N T</t>
  </si>
  <si>
    <t>407619</t>
  </si>
  <si>
    <t>603</t>
  </si>
  <si>
    <t>604</t>
  </si>
  <si>
    <t>K026292</t>
  </si>
  <si>
    <t>114,3X 6,00 GRB/L245 5000-7000 5L CX</t>
  </si>
  <si>
    <t>388389</t>
  </si>
  <si>
    <t>605</t>
  </si>
  <si>
    <t>0000503304_50</t>
  </si>
  <si>
    <t>606</t>
  </si>
  <si>
    <t>607</t>
  </si>
  <si>
    <t>K032168</t>
  </si>
  <si>
    <t>114,3X 6,02 GR B 5000-7000 NB5590 C3</t>
  </si>
  <si>
    <t>270498</t>
  </si>
  <si>
    <t>608</t>
  </si>
  <si>
    <t>609</t>
  </si>
  <si>
    <t>K034043</t>
  </si>
  <si>
    <t>141,3X 6,55 GR B 11500-12500 NB5590 C3</t>
  </si>
  <si>
    <t>271992</t>
  </si>
  <si>
    <t>610</t>
  </si>
  <si>
    <t>K032173</t>
  </si>
  <si>
    <t>141,3X 6,55 GR B 5000-7000 NB5590 C3</t>
  </si>
  <si>
    <t>270506</t>
  </si>
  <si>
    <t>611</t>
  </si>
  <si>
    <t>612</t>
  </si>
  <si>
    <t>613</t>
  </si>
  <si>
    <t>RK18590900</t>
  </si>
  <si>
    <t>0000503314_120</t>
  </si>
  <si>
    <t>RM04011300</t>
  </si>
  <si>
    <t>614</t>
  </si>
  <si>
    <t>RK18592300</t>
  </si>
  <si>
    <t>K034613</t>
  </si>
  <si>
    <t>0000503314_130</t>
  </si>
  <si>
    <t>114,3X 6,00 X42/L290 10973-11887 5L CX</t>
  </si>
  <si>
    <t>RM04011700</t>
  </si>
  <si>
    <t>615</t>
  </si>
  <si>
    <t>RK18524600</t>
  </si>
  <si>
    <t>0000504790_20,0000504786_20,0000504862_20,0000504791_60</t>
  </si>
  <si>
    <t>0001975830</t>
  </si>
  <si>
    <t>616</t>
  </si>
  <si>
    <t>RK18593000</t>
  </si>
  <si>
    <t>K034608</t>
  </si>
  <si>
    <t>0000503359_70</t>
  </si>
  <si>
    <t>GRADE 290</t>
  </si>
  <si>
    <t>114,3X 6,00 GR 290 10973-11887 CSA CX</t>
  </si>
  <si>
    <t>M068</t>
  </si>
  <si>
    <t>RM04012300</t>
  </si>
  <si>
    <t>617</t>
  </si>
  <si>
    <t>RK18644300</t>
  </si>
  <si>
    <t>K019550</t>
  </si>
  <si>
    <t>0000504613_10</t>
  </si>
  <si>
    <t>114,3X 6,00 GRB/L245 6000-FIXO 5L CX</t>
  </si>
  <si>
    <t>0001966187</t>
  </si>
  <si>
    <t>618</t>
  </si>
  <si>
    <t>RK18601600</t>
  </si>
  <si>
    <t>RM04023100</t>
  </si>
  <si>
    <t>619</t>
  </si>
  <si>
    <t>RK18601700</t>
  </si>
  <si>
    <t>K034659</t>
  </si>
  <si>
    <t>0000503675_50,0000503688_20</t>
  </si>
  <si>
    <t>114,3X 6,02 X42N 5480-6700 5L CX</t>
  </si>
  <si>
    <t>RM04023200</t>
  </si>
  <si>
    <t>620</t>
  </si>
  <si>
    <t>RK18601500</t>
  </si>
  <si>
    <t>K034660</t>
  </si>
  <si>
    <t>0000503675_60,0000503688_30,0000503700_20</t>
  </si>
  <si>
    <t>114,3X 6,02 X42N 10973-12802 5L CX</t>
  </si>
  <si>
    <t>RM04023300</t>
  </si>
  <si>
    <t>621</t>
  </si>
  <si>
    <t>RK18589200</t>
  </si>
  <si>
    <t>K031517</t>
  </si>
  <si>
    <t>0000503107_200</t>
  </si>
  <si>
    <t>114,3X 8,60 GR X42 10973-12802 5L CX</t>
  </si>
  <si>
    <t>RM04008000</t>
  </si>
  <si>
    <t>622</t>
  </si>
  <si>
    <t>RK18601900</t>
  </si>
  <si>
    <t>K034661</t>
  </si>
  <si>
    <t>0000503675_140</t>
  </si>
  <si>
    <t>114,3X 8,56 X42N 5480-6700 5L CX</t>
  </si>
  <si>
    <t>RM04023400</t>
  </si>
  <si>
    <t>623</t>
  </si>
  <si>
    <t>RK18601800</t>
  </si>
  <si>
    <t>K034662</t>
  </si>
  <si>
    <t>0000503675_150,0000503688_100</t>
  </si>
  <si>
    <t>114,3X 8,56 X42N 10973-12802 5L CX</t>
  </si>
  <si>
    <t>RM04023500</t>
  </si>
  <si>
    <t>624</t>
  </si>
  <si>
    <t>RKT0004100</t>
  </si>
  <si>
    <t>KT00055</t>
  </si>
  <si>
    <t>0050000113_40</t>
  </si>
  <si>
    <t>625</t>
  </si>
  <si>
    <t>RK18585700</t>
  </si>
  <si>
    <t>K032034</t>
  </si>
  <si>
    <t>0000503323_110</t>
  </si>
  <si>
    <t>114,3X 8,60 GRB/L245 11000-13000 5L CX</t>
  </si>
  <si>
    <t>RM04015500</t>
  </si>
  <si>
    <t>626</t>
  </si>
  <si>
    <t>RK18585800</t>
  </si>
  <si>
    <t>K026840</t>
  </si>
  <si>
    <t>0000503465_30,0000504862_30</t>
  </si>
  <si>
    <t>114,3X 8,60 GRB/L245 5000-7000 5L CX</t>
  </si>
  <si>
    <t>388869</t>
  </si>
  <si>
    <t>RM04018000</t>
  </si>
  <si>
    <t>627</t>
  </si>
  <si>
    <t>RK18634200</t>
  </si>
  <si>
    <t>628</t>
  </si>
  <si>
    <t>RK18677800</t>
  </si>
  <si>
    <t>K025576</t>
  </si>
  <si>
    <t>0000505011_50</t>
  </si>
  <si>
    <t>114,3X 9,20 SAE4130 8200-FIXO S/N T</t>
  </si>
  <si>
    <t>408292</t>
  </si>
  <si>
    <t>629</t>
  </si>
  <si>
    <t>RK18617300</t>
  </si>
  <si>
    <t>K030465</t>
  </si>
  <si>
    <t>0000504119_10</t>
  </si>
  <si>
    <t>114,3X10,00 SAE4140H 9600-10600 S/N T</t>
  </si>
  <si>
    <t>630</t>
  </si>
  <si>
    <t>K017800</t>
  </si>
  <si>
    <t>0000501906_50,0000504950_110</t>
  </si>
  <si>
    <t>114,3X11,30 VMEC134A 6000-10000 S/N DM</t>
  </si>
  <si>
    <t>631</t>
  </si>
  <si>
    <t>RK18592400</t>
  </si>
  <si>
    <t>K034614</t>
  </si>
  <si>
    <t>0000503314_140</t>
  </si>
  <si>
    <t>114,3X13,50 X42/L290 5486-6706 5L CX</t>
  </si>
  <si>
    <t>RM04011800</t>
  </si>
  <si>
    <t>632</t>
  </si>
  <si>
    <t>RK18592500</t>
  </si>
  <si>
    <t>K034615</t>
  </si>
  <si>
    <t>0000503314_150</t>
  </si>
  <si>
    <t>114,3X13,50 X42/L290 10973-11887 5L CX</t>
  </si>
  <si>
    <t>RM04011900</t>
  </si>
  <si>
    <t>633</t>
  </si>
  <si>
    <t>RK18641300</t>
  </si>
  <si>
    <t>K034747</t>
  </si>
  <si>
    <t>0000504508_50,0000504508_120</t>
  </si>
  <si>
    <t>114,3X13,50 X42/L290 10973-11734 5L CX</t>
  </si>
  <si>
    <t>0001965339</t>
  </si>
  <si>
    <t>634</t>
  </si>
  <si>
    <t>Luva</t>
  </si>
  <si>
    <t>635</t>
  </si>
  <si>
    <t>RK18602000</t>
  </si>
  <si>
    <t>0000503264_140</t>
  </si>
  <si>
    <t>RM04020300</t>
  </si>
  <si>
    <t>636</t>
  </si>
  <si>
    <t>RK18634500</t>
  </si>
  <si>
    <t>K017714</t>
  </si>
  <si>
    <t>114,3X26,60 VMEC134A 6000-10000 S/N DM</t>
  </si>
  <si>
    <t>379840</t>
  </si>
  <si>
    <t>637</t>
  </si>
  <si>
    <t>RK18602100</t>
  </si>
  <si>
    <t>0000503264_150,0000504731_170</t>
  </si>
  <si>
    <t>638</t>
  </si>
  <si>
    <t>RK18586000</t>
  </si>
  <si>
    <t>K029480</t>
  </si>
  <si>
    <t>0000503340_30</t>
  </si>
  <si>
    <t>114,3X26,60 VMEC134A 6990-FIXO S/N DM</t>
  </si>
  <si>
    <t>RV03549300</t>
  </si>
  <si>
    <t>639</t>
  </si>
  <si>
    <t>RK18585900</t>
  </si>
  <si>
    <t>K017715</t>
  </si>
  <si>
    <t>0000503460_30</t>
  </si>
  <si>
    <t>114,3X26,60 VMEC134A 8500-12000 S/N DM</t>
  </si>
  <si>
    <t>RV03549400</t>
  </si>
  <si>
    <t>640</t>
  </si>
  <si>
    <t>RK18636800</t>
  </si>
  <si>
    <t>K033778</t>
  </si>
  <si>
    <t>121,0X 9,00 SAE1020 8100-9100 S/N T</t>
  </si>
  <si>
    <t>641</t>
  </si>
  <si>
    <t>RK18618000</t>
  </si>
  <si>
    <t>K017807</t>
  </si>
  <si>
    <t>0000503919_120</t>
  </si>
  <si>
    <t>121,0X22,50 VMEC134A 6000-10000 S/N DM</t>
  </si>
  <si>
    <t>RM04028500</t>
  </si>
  <si>
    <t>642</t>
  </si>
  <si>
    <t>RK18602200</t>
  </si>
  <si>
    <t>0000503264_170,0000504731_200</t>
  </si>
  <si>
    <t>643</t>
  </si>
  <si>
    <t>RK18641200</t>
  </si>
  <si>
    <t>K025026</t>
  </si>
  <si>
    <t>0000504596_40</t>
  </si>
  <si>
    <t>127,0X 8,60 SAE1020 8000-13000 S/N TE</t>
  </si>
  <si>
    <t>0001965134</t>
  </si>
  <si>
    <t>644</t>
  </si>
  <si>
    <t>RK18618300</t>
  </si>
  <si>
    <t>0000503822_40,0000504122_10</t>
  </si>
  <si>
    <t>410645</t>
  </si>
  <si>
    <t>645</t>
  </si>
  <si>
    <t>RK18641100</t>
  </si>
  <si>
    <t>K021125</t>
  </si>
  <si>
    <t>0000504596_30</t>
  </si>
  <si>
    <t>127,0X 9,50 SAE1020 11000-13000 S/N TE</t>
  </si>
  <si>
    <t>0001965140</t>
  </si>
  <si>
    <t>646</t>
  </si>
  <si>
    <t>RK18526000</t>
  </si>
  <si>
    <t>K022480</t>
  </si>
  <si>
    <t>0000502472_80,0000504975_70</t>
  </si>
  <si>
    <t>127,0X 9,53 SAE1020 11000-13000 S/N TE</t>
  </si>
  <si>
    <t>384507</t>
  </si>
  <si>
    <t>RM03965600</t>
  </si>
  <si>
    <t>647</t>
  </si>
  <si>
    <t>RK18641000</t>
  </si>
  <si>
    <t>K034689</t>
  </si>
  <si>
    <t>0000503783_30</t>
  </si>
  <si>
    <t>127,0X10,00 E355 8500-FIXO S/N T</t>
  </si>
  <si>
    <t>648</t>
  </si>
  <si>
    <t>RK18640900</t>
  </si>
  <si>
    <t>K023802</t>
  </si>
  <si>
    <t>0000504596_50</t>
  </si>
  <si>
    <t>127,0X12,70 SAE1020 11000-13000 S/N TE</t>
  </si>
  <si>
    <t>0001965139</t>
  </si>
  <si>
    <t>649</t>
  </si>
  <si>
    <t>RK18618600</t>
  </si>
  <si>
    <t>K017810</t>
  </si>
  <si>
    <t>0000503946_50</t>
  </si>
  <si>
    <t>127,0X12,70 VMEC134A 8000-12000 S/N DM</t>
  </si>
  <si>
    <t>379960</t>
  </si>
  <si>
    <t>0001958260</t>
  </si>
  <si>
    <t>650</t>
  </si>
  <si>
    <t>K030261</t>
  </si>
  <si>
    <t>FACCHINI</t>
  </si>
  <si>
    <t>127,0X14,20 FB 70 2350-MULT S/N FO</t>
  </si>
  <si>
    <t>321485</t>
  </si>
  <si>
    <t>651</t>
  </si>
  <si>
    <t>RK18683600</t>
  </si>
  <si>
    <t>652</t>
  </si>
  <si>
    <t>RK18666200</t>
  </si>
  <si>
    <t>0000503264_180,0000504731_220,0000504950_70,0000504868_60</t>
  </si>
  <si>
    <t>RM04005900</t>
  </si>
  <si>
    <t>653</t>
  </si>
  <si>
    <t>654</t>
  </si>
  <si>
    <t>655</t>
  </si>
  <si>
    <t>656</t>
  </si>
  <si>
    <t>K032156</t>
  </si>
  <si>
    <t>127,0X21,75 FB 70 2110-MULT S/N FO</t>
  </si>
  <si>
    <t>321462</t>
  </si>
  <si>
    <t>657</t>
  </si>
  <si>
    <t>658</t>
  </si>
  <si>
    <t>659</t>
  </si>
  <si>
    <t>660</t>
  </si>
  <si>
    <t>K031551</t>
  </si>
  <si>
    <t>127,0X21,75 FB 70 2218-MULT S/N FO</t>
  </si>
  <si>
    <t>321461</t>
  </si>
  <si>
    <t>661</t>
  </si>
  <si>
    <t>662</t>
  </si>
  <si>
    <t>RK18627900</t>
  </si>
  <si>
    <t>0000504122_20,0000502706_40</t>
  </si>
  <si>
    <t>663</t>
  </si>
  <si>
    <t>RK18590800</t>
  </si>
  <si>
    <t>0000502373_50,0000502357_50</t>
  </si>
  <si>
    <t>TF04603100</t>
  </si>
  <si>
    <t>664</t>
  </si>
  <si>
    <t>RK18640700</t>
  </si>
  <si>
    <t>K034604</t>
  </si>
  <si>
    <t>0000504491_10</t>
  </si>
  <si>
    <t>133,0X12,00 E355 9650-FIXO S/N T</t>
  </si>
  <si>
    <t>665</t>
  </si>
  <si>
    <t>RK18666300</t>
  </si>
  <si>
    <t>K034691</t>
  </si>
  <si>
    <t>0000504980_20</t>
  </si>
  <si>
    <t>133,0X13,00 E355 9700-FIXO S/N T</t>
  </si>
  <si>
    <t>666</t>
  </si>
  <si>
    <t>RK18626900</t>
  </si>
  <si>
    <t>K028240</t>
  </si>
  <si>
    <t>0000504100_10</t>
  </si>
  <si>
    <t>VMB 300</t>
  </si>
  <si>
    <t>ESTACONSOL</t>
  </si>
  <si>
    <t>141,3X 9,50 VMB300 6400-FIXO S/N DE</t>
  </si>
  <si>
    <t>D026</t>
  </si>
  <si>
    <t>003</t>
  </si>
  <si>
    <t>0021</t>
  </si>
  <si>
    <t>0001960006</t>
  </si>
  <si>
    <t>667</t>
  </si>
  <si>
    <t>RK18586600</t>
  </si>
  <si>
    <t>K032048</t>
  </si>
  <si>
    <t>0000503323_120</t>
  </si>
  <si>
    <t>141,3X 9,50 GRB/L245 5000-7000 5L C5</t>
  </si>
  <si>
    <t>RM04013500</t>
  </si>
  <si>
    <t>668</t>
  </si>
  <si>
    <t>RK18620100</t>
  </si>
  <si>
    <t>K027346</t>
  </si>
  <si>
    <t>0000503889_10</t>
  </si>
  <si>
    <t>141,3X 9,50 GR B 8000-FIXO A500 EP</t>
  </si>
  <si>
    <t>0001958394</t>
  </si>
  <si>
    <t>669</t>
  </si>
  <si>
    <t>RK18526300</t>
  </si>
  <si>
    <t>K029935</t>
  </si>
  <si>
    <t>0000502472_90</t>
  </si>
  <si>
    <t>141,3X 9,52 SAE1020 11000-13000 S/N TE</t>
  </si>
  <si>
    <t>RM03965500</t>
  </si>
  <si>
    <t>670</t>
  </si>
  <si>
    <t>RK18599300</t>
  </si>
  <si>
    <t>671</t>
  </si>
  <si>
    <t>RK18666400</t>
  </si>
  <si>
    <t>K034692</t>
  </si>
  <si>
    <t>0000504980_30</t>
  </si>
  <si>
    <t>141,3X10,50 E355 9100-FIXO S/N T</t>
  </si>
  <si>
    <t>412216</t>
  </si>
  <si>
    <t>672</t>
  </si>
  <si>
    <t>RK18666500</t>
  </si>
  <si>
    <t>RM04006300</t>
  </si>
  <si>
    <t>673</t>
  </si>
  <si>
    <t>RK18620600</t>
  </si>
  <si>
    <t>RM04028900</t>
  </si>
  <si>
    <t>674</t>
  </si>
  <si>
    <t>RK18586700</t>
  </si>
  <si>
    <t>K032050</t>
  </si>
  <si>
    <t>0000503323_130</t>
  </si>
  <si>
    <t>141,3X15,90 GRB/L245 5000-7000 5L C5</t>
  </si>
  <si>
    <t>RM04015600</t>
  </si>
  <si>
    <t>675</t>
  </si>
  <si>
    <t>676</t>
  </si>
  <si>
    <t>RK18646300</t>
  </si>
  <si>
    <t>K024831</t>
  </si>
  <si>
    <t>0000504318_10</t>
  </si>
  <si>
    <t>142,8X17,90 SAE4140 7100-FIXO S/N DM</t>
  </si>
  <si>
    <t>386747</t>
  </si>
  <si>
    <t>0001965137</t>
  </si>
  <si>
    <t>677</t>
  </si>
  <si>
    <t>RK18619400</t>
  </si>
  <si>
    <t>678</t>
  </si>
  <si>
    <t>679</t>
  </si>
  <si>
    <t>K012343</t>
  </si>
  <si>
    <t>139,7X28,35 ST52.3  600-MULT S/N FO</t>
  </si>
  <si>
    <t>321371</t>
  </si>
  <si>
    <t>680</t>
  </si>
  <si>
    <t>RK18620800</t>
  </si>
  <si>
    <t>K017732</t>
  </si>
  <si>
    <t>0000503940_70,0000504731_270</t>
  </si>
  <si>
    <t>141,3X31,00 VMEC134A 8000-12000 S/N DM</t>
  </si>
  <si>
    <t>379865</t>
  </si>
  <si>
    <t>681</t>
  </si>
  <si>
    <t>K034475</t>
  </si>
  <si>
    <t xml:space="preserve"> 33,4X 3,38 E235 10800-FIXO S/N T</t>
  </si>
  <si>
    <t>412112</t>
  </si>
  <si>
    <t>682</t>
  </si>
  <si>
    <t>RK18637700</t>
  </si>
  <si>
    <t>683</t>
  </si>
  <si>
    <t>RK18578600</t>
  </si>
  <si>
    <t>K032066</t>
  </si>
  <si>
    <t>0000503325_10</t>
  </si>
  <si>
    <t xml:space="preserve"> 33,4X 3,38 GR B 11000-13000 NB5590 C3</t>
  </si>
  <si>
    <t>270436</t>
  </si>
  <si>
    <t>RM04013200</t>
  </si>
  <si>
    <t>684</t>
  </si>
  <si>
    <t>RK18654300</t>
  </si>
  <si>
    <t>K031821</t>
  </si>
  <si>
    <t>0000504784_10,0000504787_10,0000505005_10,0000504789_10</t>
  </si>
  <si>
    <t xml:space="preserve"> 33,4X 3,38 GR B 5000-7000 NB5590 C3</t>
  </si>
  <si>
    <t>270244</t>
  </si>
  <si>
    <t>685</t>
  </si>
  <si>
    <t>RK18613500</t>
  </si>
  <si>
    <t>K023798</t>
  </si>
  <si>
    <t>0000503542_60</t>
  </si>
  <si>
    <t xml:space="preserve"> 33,4X 3,38 X42/L290 8900-FIXO S/N T</t>
  </si>
  <si>
    <t>407305</t>
  </si>
  <si>
    <t>686</t>
  </si>
  <si>
    <t>RK18593800</t>
  </si>
  <si>
    <t>0000502015_10,0000504587_10</t>
  </si>
  <si>
    <t>412080</t>
  </si>
  <si>
    <t>687</t>
  </si>
  <si>
    <t>RK18628800</t>
  </si>
  <si>
    <t>K034451</t>
  </si>
  <si>
    <t>0000502940_10,0000502956_10</t>
  </si>
  <si>
    <t xml:space="preserve"> 33,4X 2,90 E235 6200-FIXO S/N T</t>
  </si>
  <si>
    <t>412096</t>
  </si>
  <si>
    <t>688</t>
  </si>
  <si>
    <t>RK18511900</t>
  </si>
  <si>
    <t>K034422</t>
  </si>
  <si>
    <t xml:space="preserve"> 33,4X 2,90 E235 8900-FIXO S/N T</t>
  </si>
  <si>
    <t>412066</t>
  </si>
  <si>
    <t>689</t>
  </si>
  <si>
    <t>RK18590500</t>
  </si>
  <si>
    <t>690</t>
  </si>
  <si>
    <t>RK18637600</t>
  </si>
  <si>
    <t>K029427</t>
  </si>
  <si>
    <t>DIN ST 45</t>
  </si>
  <si>
    <t xml:space="preserve"> 33,4X 2,90 ST45 10100-FIXO S/N T</t>
  </si>
  <si>
    <t>ST45</t>
  </si>
  <si>
    <t>410158</t>
  </si>
  <si>
    <t>691</t>
  </si>
  <si>
    <t>RK18588500</t>
  </si>
  <si>
    <t>K034521</t>
  </si>
  <si>
    <t>0000502947_10,0000504969_10</t>
  </si>
  <si>
    <t xml:space="preserve"> 33,4X 2,30 E235 7700-FIXO S/N T</t>
  </si>
  <si>
    <t>412109</t>
  </si>
  <si>
    <t>692</t>
  </si>
  <si>
    <t>RK18550100</t>
  </si>
  <si>
    <t>K034426</t>
  </si>
  <si>
    <t xml:space="preserve"> 33,4X 2,30 E235 6800-FIXO S/N T</t>
  </si>
  <si>
    <t>412070</t>
  </si>
  <si>
    <t>693</t>
  </si>
  <si>
    <t>RK18637500</t>
  </si>
  <si>
    <t>K018446</t>
  </si>
  <si>
    <t>0000504592_10</t>
  </si>
  <si>
    <t xml:space="preserve"> 33,4X 2,30 SAE1010 8000-FIXO S/N T</t>
  </si>
  <si>
    <t>403878</t>
  </si>
  <si>
    <t>694</t>
  </si>
  <si>
    <t>RK18590600</t>
  </si>
  <si>
    <t>K034431</t>
  </si>
  <si>
    <t>0000502867_10,0000504265_10,0000502911_10,0000502401_10,0000504970_10</t>
  </si>
  <si>
    <t xml:space="preserve"> 33,4X 2,30 E235 8500-FIXO S/N T</t>
  </si>
  <si>
    <t>412075</t>
  </si>
  <si>
    <t>695</t>
  </si>
  <si>
    <t>RK18594300</t>
  </si>
  <si>
    <t>K034480</t>
  </si>
  <si>
    <t xml:space="preserve"> 33,4X 2,30 E235 7200-FIXO S/N T</t>
  </si>
  <si>
    <t>412113</t>
  </si>
  <si>
    <t>696</t>
  </si>
  <si>
    <t>RK18637300</t>
  </si>
  <si>
    <t>K034420</t>
  </si>
  <si>
    <t>0000504261_10,0000505032_10</t>
  </si>
  <si>
    <t xml:space="preserve"> 33,4X 2,30 E235 8000-FIXO S/N T</t>
  </si>
  <si>
    <t>412064</t>
  </si>
  <si>
    <t>697</t>
  </si>
  <si>
    <t>RK18637400</t>
  </si>
  <si>
    <t>K034421</t>
  </si>
  <si>
    <t xml:space="preserve"> 33,4X 2,30 E235 7900-FIXO S/N T</t>
  </si>
  <si>
    <t>412065</t>
  </si>
  <si>
    <t>TH00537600</t>
  </si>
  <si>
    <t>698</t>
  </si>
  <si>
    <t>RK18623700</t>
  </si>
  <si>
    <t>K034711</t>
  </si>
  <si>
    <t>0000503900_10</t>
  </si>
  <si>
    <t>DMV</t>
  </si>
  <si>
    <t xml:space="preserve"> 31,8X 2,60 SAE1020 3250-MULT S/N TE</t>
  </si>
  <si>
    <t>272483</t>
  </si>
  <si>
    <t>699</t>
  </si>
  <si>
    <t>RK18637800</t>
  </si>
  <si>
    <t>K013250</t>
  </si>
  <si>
    <t xml:space="preserve"> 33,4X 4,05 ST30AL 8300-FIXO S/N T</t>
  </si>
  <si>
    <t>700</t>
  </si>
  <si>
    <t>RK18654400</t>
  </si>
  <si>
    <t>K026426</t>
  </si>
  <si>
    <t>0000502343_20,0000504927_30,0000504927_20</t>
  </si>
  <si>
    <t xml:space="preserve"> 33,4X 4,05 E355 8800-FIXO S/N T</t>
  </si>
  <si>
    <t>408699</t>
  </si>
  <si>
    <t>TB02872400</t>
  </si>
  <si>
    <t>701</t>
  </si>
  <si>
    <t>RK18589600</t>
  </si>
  <si>
    <t>K034511</t>
  </si>
  <si>
    <t>0000503107_150</t>
  </si>
  <si>
    <t xml:space="preserve"> 33,4X 4,50 GR X42 5182-7315 5L CX</t>
  </si>
  <si>
    <t>272353</t>
  </si>
  <si>
    <t>RM04007600</t>
  </si>
  <si>
    <t>702</t>
  </si>
  <si>
    <t>RK18592700</t>
  </si>
  <si>
    <t>K034616</t>
  </si>
  <si>
    <t>0000503359_10</t>
  </si>
  <si>
    <t xml:space="preserve"> 33,4X 4,50 GR 290 5486-6706 CSA CX</t>
  </si>
  <si>
    <t>272405</t>
  </si>
  <si>
    <t>RM04012700</t>
  </si>
  <si>
    <t>703</t>
  </si>
  <si>
    <t>RK18578700</t>
  </si>
  <si>
    <t>K031986</t>
  </si>
  <si>
    <t>0000503323_10,0000504185_10</t>
  </si>
  <si>
    <t xml:space="preserve"> 33,4X 4,50 GRB/L245 5000-7000 5L CX</t>
  </si>
  <si>
    <t>270350</t>
  </si>
  <si>
    <t>RM04014100</t>
  </si>
  <si>
    <t>704</t>
  </si>
  <si>
    <t>RK18682500</t>
  </si>
  <si>
    <t>0000505004_10</t>
  </si>
  <si>
    <t>0001992242</t>
  </si>
  <si>
    <t>705</t>
  </si>
  <si>
    <t>RK18599700</t>
  </si>
  <si>
    <t>K034651</t>
  </si>
  <si>
    <t>0000503688_130</t>
  </si>
  <si>
    <t xml:space="preserve"> 33,4X 4,55 X42N 5480-6700 5L CX</t>
  </si>
  <si>
    <t>272419</t>
  </si>
  <si>
    <t>RM04022200</t>
  </si>
  <si>
    <t>RK18591000</t>
  </si>
  <si>
    <t>K033452</t>
  </si>
  <si>
    <t>0000503314_10</t>
  </si>
  <si>
    <t xml:space="preserve"> 33,4X 4,60 X42/L290 5486-6706 5L CX</t>
  </si>
  <si>
    <t>271378</t>
  </si>
  <si>
    <t>RM04011400</t>
  </si>
  <si>
    <t>RK18654500</t>
  </si>
  <si>
    <t>K034724</t>
  </si>
  <si>
    <t>0000504183_10</t>
  </si>
  <si>
    <t xml:space="preserve"> 33,4X 6,30 GR X42 9100-9600 S/N T</t>
  </si>
  <si>
    <t>412221</t>
  </si>
  <si>
    <t>RK18613700</t>
  </si>
  <si>
    <t>K024116</t>
  </si>
  <si>
    <t>0000503542_180</t>
  </si>
  <si>
    <t xml:space="preserve"> 33,4X 6,30 X42/L290 8900-FIXO S/N T</t>
  </si>
  <si>
    <t>407521</t>
  </si>
  <si>
    <t>RK18599800</t>
  </si>
  <si>
    <t>K034652</t>
  </si>
  <si>
    <t>0000503688_140</t>
  </si>
  <si>
    <t xml:space="preserve"> 33,4X 6,35 X42N 5480-6700 5L CX</t>
  </si>
  <si>
    <t>272420</t>
  </si>
  <si>
    <t>RM04022300</t>
  </si>
  <si>
    <t>RK18654600</t>
  </si>
  <si>
    <t>K034759</t>
  </si>
  <si>
    <t>0000504613_70</t>
  </si>
  <si>
    <t xml:space="preserve"> 33,4X 6,40 GRB/L245 6000-FIXO 5L CX</t>
  </si>
  <si>
    <t>272516</t>
  </si>
  <si>
    <t>0001983620</t>
  </si>
  <si>
    <t>RK18592900</t>
  </si>
  <si>
    <t>K034605</t>
  </si>
  <si>
    <t>0000503359_20</t>
  </si>
  <si>
    <t xml:space="preserve"> 33,4X 6,40 GR 290 5486-6706 CSA CX</t>
  </si>
  <si>
    <t>272406</t>
  </si>
  <si>
    <t>RM04012600</t>
  </si>
  <si>
    <t>RK18647800</t>
  </si>
  <si>
    <t>K033739</t>
  </si>
  <si>
    <t>0000504757_280</t>
  </si>
  <si>
    <t xml:space="preserve"> 33,4X 6,40 GRB/L245 11500-12500 5L CX</t>
  </si>
  <si>
    <t>271705</t>
  </si>
  <si>
    <t>RM03984500</t>
  </si>
  <si>
    <t>RK18600100</t>
  </si>
  <si>
    <t>K034653</t>
  </si>
  <si>
    <t>0000503688_150</t>
  </si>
  <si>
    <t xml:space="preserve"> 48,3X 3,68 X42N 5480-6700 5L CX</t>
  </si>
  <si>
    <t>272421</t>
  </si>
  <si>
    <t>RM04022400</t>
  </si>
  <si>
    <t>RK18625400</t>
  </si>
  <si>
    <t>K031996</t>
  </si>
  <si>
    <t>0000504185_30</t>
  </si>
  <si>
    <t xml:space="preserve"> 48,3X 3,70 GRB/L245 11000-13000 5L CX</t>
  </si>
  <si>
    <t>270360</t>
  </si>
  <si>
    <t>0001960158</t>
  </si>
  <si>
    <t>RK18625300</t>
  </si>
  <si>
    <t>K032000</t>
  </si>
  <si>
    <t>0000504185_20</t>
  </si>
  <si>
    <t xml:space="preserve"> 48,3X 3,70 GRB/L245 5000-7000 5L CX</t>
  </si>
  <si>
    <t>270364</t>
  </si>
  <si>
    <t>0001986135</t>
  </si>
  <si>
    <t>RK18682600</t>
  </si>
  <si>
    <t>0000504784_30,0000504787_30,0000505005_20,0000504789_20</t>
  </si>
  <si>
    <t>RK18677100</t>
  </si>
  <si>
    <t>RK18650600</t>
  </si>
  <si>
    <t>K032208</t>
  </si>
  <si>
    <t>0000504463_10</t>
  </si>
  <si>
    <t xml:space="preserve"> 48,3X 3,20 SAE1541 8900-9900 S/N T</t>
  </si>
  <si>
    <t>341732</t>
  </si>
  <si>
    <t>RK18670200</t>
  </si>
  <si>
    <t>K033660</t>
  </si>
  <si>
    <t>0000503304_130,0000504757_100</t>
  </si>
  <si>
    <t xml:space="preserve"> 48,3X 5,08 GR B 11500-12500 NB5590 C3</t>
  </si>
  <si>
    <t>271641</t>
  </si>
  <si>
    <t>0001972806</t>
  </si>
  <si>
    <t>RK18589800</t>
  </si>
  <si>
    <t>K034512</t>
  </si>
  <si>
    <t>0000503107_160</t>
  </si>
  <si>
    <t xml:space="preserve"> 48,3X 5,10 GR X42 5182-7315 5L CX</t>
  </si>
  <si>
    <t>272354</t>
  </si>
  <si>
    <t>RM04007500</t>
  </si>
  <si>
    <t>RK18593400</t>
  </si>
  <si>
    <t>RM04010900</t>
  </si>
  <si>
    <t>RK18591800</t>
  </si>
  <si>
    <t>K034606</t>
  </si>
  <si>
    <t>0000503359_40</t>
  </si>
  <si>
    <t xml:space="preserve"> 48,3X 7,10 GR 290 5486-6706 CSA CX</t>
  </si>
  <si>
    <t>272407</t>
  </si>
  <si>
    <t>RM04012500</t>
  </si>
  <si>
    <t>RK18667100</t>
  </si>
  <si>
    <t>0000503418_10,0000504157_10</t>
  </si>
  <si>
    <t>RK18595900</t>
  </si>
  <si>
    <t>RK18629900</t>
  </si>
  <si>
    <t>K030986</t>
  </si>
  <si>
    <t>0000504335_10,0000504336_10</t>
  </si>
  <si>
    <t xml:space="preserve"> 48,3X11,00 SAE1045 6700-FIXO S/N T</t>
  </si>
  <si>
    <t>410815</t>
  </si>
  <si>
    <t>TE04826800</t>
  </si>
  <si>
    <t>RK18655500</t>
  </si>
  <si>
    <t>K028174</t>
  </si>
  <si>
    <t>0000504702_30</t>
  </si>
  <si>
    <t xml:space="preserve"> 48,3X14,00 SAE9317 5100-FIXO S/N T</t>
  </si>
  <si>
    <t>408222</t>
  </si>
  <si>
    <t>0001975865</t>
  </si>
  <si>
    <t>RK18655400</t>
  </si>
  <si>
    <t>K033272</t>
  </si>
  <si>
    <t>0000504701_20,0000504702_20</t>
  </si>
  <si>
    <t xml:space="preserve"> 48,3X14,00 SAE9317 8900-FIXO S/N T</t>
  </si>
  <si>
    <t>411714</t>
  </si>
  <si>
    <t>RK18677400</t>
  </si>
  <si>
    <t>K025577</t>
  </si>
  <si>
    <t>0000505011_40</t>
  </si>
  <si>
    <t xml:space="preserve"> 88,9X 3,60 SAE4130 6100-FIXO S/N T</t>
  </si>
  <si>
    <t>408293</t>
  </si>
  <si>
    <t>RK18625500</t>
  </si>
  <si>
    <t>RK18671800</t>
  </si>
  <si>
    <t>0000504185_50,0000504788_10,0000504791_20</t>
  </si>
  <si>
    <t>0001960164</t>
  </si>
  <si>
    <t>RK18600400</t>
  </si>
  <si>
    <t>K034654</t>
  </si>
  <si>
    <t>0000503675_10</t>
  </si>
  <si>
    <t xml:space="preserve"> 60,3X 3,91 X42N 5480-6700 5L CX</t>
  </si>
  <si>
    <t>272422</t>
  </si>
  <si>
    <t>RM04022500</t>
  </si>
  <si>
    <t>RK18600300</t>
  </si>
  <si>
    <t>K034655</t>
  </si>
  <si>
    <t>0000503675_20</t>
  </si>
  <si>
    <t xml:space="preserve"> 60,3X 3,91 X42N 10973-12802 5L CX</t>
  </si>
  <si>
    <t>272423</t>
  </si>
  <si>
    <t>RM04022600</t>
  </si>
  <si>
    <t>RK18540400</t>
  </si>
  <si>
    <t>K022841</t>
  </si>
  <si>
    <t>0000502785_40</t>
  </si>
  <si>
    <t xml:space="preserve"> 60,3X 3,91 SAE1010 6000-7000 S/N TE</t>
  </si>
  <si>
    <t>384895</t>
  </si>
  <si>
    <t>RM03980400</t>
  </si>
  <si>
    <t>RK18593700</t>
  </si>
  <si>
    <t>K033969</t>
  </si>
  <si>
    <t>0000503359_50</t>
  </si>
  <si>
    <t xml:space="preserve"> 60,3X 5,50 GR 290 10973-11887 CSA CX</t>
  </si>
  <si>
    <t>271883</t>
  </si>
  <si>
    <t>RM04010100</t>
  </si>
  <si>
    <t>RK18593100</t>
  </si>
  <si>
    <t>K033920</t>
  </si>
  <si>
    <t>0000503314_70</t>
  </si>
  <si>
    <t xml:space="preserve"> 60,3X 5,50 X42/L290 10973-11887 5L CX</t>
  </si>
  <si>
    <t>271866</t>
  </si>
  <si>
    <t>RM04010200</t>
  </si>
  <si>
    <t>RK18638200</t>
  </si>
  <si>
    <t>K034750</t>
  </si>
  <si>
    <t>0000504514_10</t>
  </si>
  <si>
    <t xml:space="preserve"> 60,3X 5,50 GR 290 10973-11734 CSA CX</t>
  </si>
  <si>
    <t>272504</t>
  </si>
  <si>
    <t>0001965337</t>
  </si>
  <si>
    <t>RK18589400</t>
  </si>
  <si>
    <t>K031514</t>
  </si>
  <si>
    <t>0000503107_170</t>
  </si>
  <si>
    <t xml:space="preserve"> 60,3X 5,50 GR X42 10973-12802 5L CX</t>
  </si>
  <si>
    <t>270075</t>
  </si>
  <si>
    <t>RM04008300</t>
  </si>
  <si>
    <t>RK18589500</t>
  </si>
  <si>
    <t>K031515</t>
  </si>
  <si>
    <t>0000503107_180</t>
  </si>
  <si>
    <t xml:space="preserve"> 60,3X 5,50 GR X42 5182-7315 5L CX</t>
  </si>
  <si>
    <t>270076</t>
  </si>
  <si>
    <t>RM04008100</t>
  </si>
  <si>
    <t>RK18642700</t>
  </si>
  <si>
    <t>K029832</t>
  </si>
  <si>
    <t>0000504613_40</t>
  </si>
  <si>
    <t xml:space="preserve"> 60,3X 5,50 GRB/L245 6000-FIXO 5L CX</t>
  </si>
  <si>
    <t>397617</t>
  </si>
  <si>
    <t>0001966193</t>
  </si>
  <si>
    <t>RK18604000</t>
  </si>
  <si>
    <t>K034668</t>
  </si>
  <si>
    <t>0000503747_10</t>
  </si>
  <si>
    <t xml:space="preserve"> 60,3X 5,50 GRADE359 11000-11800 CSA CX</t>
  </si>
  <si>
    <t>272442</t>
  </si>
  <si>
    <t>RM04024200</t>
  </si>
  <si>
    <t>RK18540500</t>
  </si>
  <si>
    <t>K030200</t>
  </si>
  <si>
    <t>0000502785_20</t>
  </si>
  <si>
    <t xml:space="preserve"> 60,3X 5,54 SAE1010 6000-8000 S/N TE</t>
  </si>
  <si>
    <t>398033</t>
  </si>
  <si>
    <t>RM03980700</t>
  </si>
  <si>
    <t>RK18647000</t>
  </si>
  <si>
    <t>0000504165_10,0000504573_10</t>
  </si>
  <si>
    <t>RK18642900</t>
  </si>
  <si>
    <t>K034760</t>
  </si>
  <si>
    <t>0000504613_80</t>
  </si>
  <si>
    <t xml:space="preserve"> 60,3X 8,70 GRB/L245 6000-FIXO 5L CX</t>
  </si>
  <si>
    <t>272517</t>
  </si>
  <si>
    <t>0001966205</t>
  </si>
  <si>
    <t>RK18600500</t>
  </si>
  <si>
    <t>K034656</t>
  </si>
  <si>
    <t>0000503688_120</t>
  </si>
  <si>
    <t xml:space="preserve"> 60,3X 8,74 X42N 10973-12802 5L CX</t>
  </si>
  <si>
    <t>272424</t>
  </si>
  <si>
    <t>RM04022700</t>
  </si>
  <si>
    <t>RK18600600</t>
  </si>
  <si>
    <t>K002590</t>
  </si>
  <si>
    <t>0000503755_10</t>
  </si>
  <si>
    <t>TRW</t>
  </si>
  <si>
    <t xml:space="preserve"> 60,3X 9,50 SAE1010 7050-FIXO S/N T</t>
  </si>
  <si>
    <t>331137</t>
  </si>
  <si>
    <t>RK18664300</t>
  </si>
  <si>
    <t>RK18648100</t>
  </si>
  <si>
    <t>K034739</t>
  </si>
  <si>
    <t>0000504806_10</t>
  </si>
  <si>
    <t xml:space="preserve"> 60,3X11,00 CK 22 6800-7800 S/N T</t>
  </si>
  <si>
    <t>403512</t>
  </si>
  <si>
    <t>RK18591900</t>
  </si>
  <si>
    <t>K034609</t>
  </si>
  <si>
    <t>0000503314_80</t>
  </si>
  <si>
    <t xml:space="preserve"> 60,3X11,10 X42/L290 5486-6706 5L CX</t>
  </si>
  <si>
    <t>272412</t>
  </si>
  <si>
    <t>RM04012200</t>
  </si>
  <si>
    <t>RK18592800</t>
  </si>
  <si>
    <t>K034607</t>
  </si>
  <si>
    <t>0000503359_60</t>
  </si>
  <si>
    <t xml:space="preserve"> 60,3X11,10 GR 290 10973-11887 CSA CX</t>
  </si>
  <si>
    <t>272408</t>
  </si>
  <si>
    <t>RM04012400</t>
  </si>
  <si>
    <t>RK18656800</t>
  </si>
  <si>
    <t>K028304</t>
  </si>
  <si>
    <t>0000504688_20</t>
  </si>
  <si>
    <t>INDELBROM</t>
  </si>
  <si>
    <t xml:space="preserve"> 60,3X16,00 SAE9317 6800-FIXO S/N T</t>
  </si>
  <si>
    <t>409639</t>
  </si>
  <si>
    <t>0001978937</t>
  </si>
  <si>
    <t>RK18567300</t>
  </si>
  <si>
    <t>K008614</t>
  </si>
  <si>
    <t>0000503145_10</t>
  </si>
  <si>
    <t xml:space="preserve"> 63,5X 3,18 A 192 6100-FIXO A192 DP</t>
  </si>
  <si>
    <t>309533</t>
  </si>
  <si>
    <t>RK18567200</t>
  </si>
  <si>
    <t>K034517</t>
  </si>
  <si>
    <t>0000502472_40</t>
  </si>
  <si>
    <t xml:space="preserve"> 63,5X 3,91 SAE1020 11000-13000 S/N TE</t>
  </si>
  <si>
    <t>272363</t>
  </si>
  <si>
    <t>RM03993300</t>
  </si>
  <si>
    <t>RK18614900</t>
  </si>
  <si>
    <t>K029675</t>
  </si>
  <si>
    <t>0000503857_20</t>
  </si>
  <si>
    <t xml:space="preserve"> 63,5X 4,20 A 192 12000-FIXO A192 DP</t>
  </si>
  <si>
    <t>397476</t>
  </si>
  <si>
    <t>0001958065</t>
  </si>
  <si>
    <t>RK18540800</t>
  </si>
  <si>
    <t>K034105</t>
  </si>
  <si>
    <t>0000502785_70</t>
  </si>
  <si>
    <t xml:space="preserve"> 63,5X 4,60 E355 5000-7000 S/N TE</t>
  </si>
  <si>
    <t>272056</t>
  </si>
  <si>
    <t>RM03980500</t>
  </si>
  <si>
    <t>RK18517700</t>
  </si>
  <si>
    <t>K023228</t>
  </si>
  <si>
    <t>0000502472_30</t>
  </si>
  <si>
    <t xml:space="preserve"> 63,5X 5,60 SAE1020 11000-13000 S/N TE</t>
  </si>
  <si>
    <t>385295</t>
  </si>
  <si>
    <t>RM03965100</t>
  </si>
  <si>
    <t>RK18630700</t>
  </si>
  <si>
    <t>K032801</t>
  </si>
  <si>
    <t xml:space="preserve"> 76,1X 7,00 SAE8617H 11450-FIXO S/N T</t>
  </si>
  <si>
    <t>411050</t>
  </si>
  <si>
    <t>RM04035400</t>
  </si>
  <si>
    <t>RK18658000</t>
  </si>
  <si>
    <t>RK18677300</t>
  </si>
  <si>
    <t>RK18658100</t>
  </si>
  <si>
    <t>K034332</t>
  </si>
  <si>
    <t>0000504807_10</t>
  </si>
  <si>
    <t>MAGIUS</t>
  </si>
  <si>
    <t xml:space="preserve"> 76,1X 7,90 GR C 7400-FIXO S/N EP</t>
  </si>
  <si>
    <t>ZA27</t>
  </si>
  <si>
    <t>394023</t>
  </si>
  <si>
    <t>0001975690</t>
  </si>
  <si>
    <t>RK18630800</t>
  </si>
  <si>
    <t>RK18599200</t>
  </si>
  <si>
    <t>K010206</t>
  </si>
  <si>
    <t xml:space="preserve"> 76,1X12,00 ST52 7000-8000 S/N T</t>
  </si>
  <si>
    <t>406102</t>
  </si>
  <si>
    <t>K017770</t>
  </si>
  <si>
    <t xml:space="preserve"> 76,1X14,80 VMEC134A 8000-12000 S/N DM</t>
  </si>
  <si>
    <t>379918</t>
  </si>
  <si>
    <t>RM04002600</t>
  </si>
  <si>
    <t>K031697</t>
  </si>
  <si>
    <t>0000502843_40</t>
  </si>
  <si>
    <t xml:space="preserve"> 76,1X20,00 C45R M 4000-6000 S/N DM</t>
  </si>
  <si>
    <t>270158</t>
  </si>
  <si>
    <t>RK18592100</t>
  </si>
  <si>
    <t>K034611</t>
  </si>
  <si>
    <t>0000503314_100</t>
  </si>
  <si>
    <t xml:space="preserve"> 88,9X11,10 X42/L290 5486-6706 5L CX</t>
  </si>
  <si>
    <t>272414</t>
  </si>
  <si>
    <t>RM04012000</t>
  </si>
  <si>
    <t>RK18644200</t>
  </si>
  <si>
    <t>K027673</t>
  </si>
  <si>
    <t>0000504613_90</t>
  </si>
  <si>
    <t xml:space="preserve"> 88,9X11,10 GRB/L245 6000-FIXO 5L CX</t>
  </si>
  <si>
    <t>389522</t>
  </si>
  <si>
    <t>0001978849</t>
  </si>
  <si>
    <t>RK18592200</t>
  </si>
  <si>
    <t>K034612</t>
  </si>
  <si>
    <t>0000503314_110</t>
  </si>
  <si>
    <t xml:space="preserve"> 88,9X11,10 X42/L290 10973-11887 5L CX</t>
  </si>
  <si>
    <t>272415</t>
  </si>
  <si>
    <t>RM04011600</t>
  </si>
  <si>
    <t>RK18638300</t>
  </si>
  <si>
    <t>K034746</t>
  </si>
  <si>
    <t>0000504508_40,0000504508_110</t>
  </si>
  <si>
    <t xml:space="preserve"> 88,9X11,10 X42/L290 10973-11734 5L CX</t>
  </si>
  <si>
    <t>272500</t>
  </si>
  <si>
    <t>0001965342</t>
  </si>
  <si>
    <t>WTSFE_7501_001</t>
  </si>
  <si>
    <t>K034551</t>
  </si>
  <si>
    <t>108,0X 8,50 SAE4130 7200-FIXO S/N T</t>
  </si>
  <si>
    <t>408290</t>
  </si>
  <si>
    <t>RK18678700</t>
  </si>
  <si>
    <t>K034817</t>
  </si>
  <si>
    <t>0000505164_20</t>
  </si>
  <si>
    <t>108,0X 9,50 SAE1045 8000-13000 S/N DM</t>
  </si>
  <si>
    <t>272549</t>
  </si>
  <si>
    <t>0001985891</t>
  </si>
  <si>
    <t>RK18678800</t>
  </si>
  <si>
    <t>K034818</t>
  </si>
  <si>
    <t>0000505164_10</t>
  </si>
  <si>
    <t>108,0X11,00 SAE1045 8000-13000 S/N DM</t>
  </si>
  <si>
    <t>272550</t>
  </si>
  <si>
    <t>0001985117</t>
  </si>
  <si>
    <t>RK18678900</t>
  </si>
  <si>
    <t>K034819</t>
  </si>
  <si>
    <t>0000505164_30</t>
  </si>
  <si>
    <t>108,0X12,50 SAE1045 8000-13000 S/N DM</t>
  </si>
  <si>
    <t>272551</t>
  </si>
  <si>
    <t>0001985116</t>
  </si>
  <si>
    <t>RK18679000</t>
  </si>
  <si>
    <t>K034820</t>
  </si>
  <si>
    <t>0000505164_40</t>
  </si>
  <si>
    <t>108,0X14,30 SAE1045 8000-13000 S/N DM</t>
  </si>
  <si>
    <t>272552</t>
  </si>
  <si>
    <t>0001985115</t>
  </si>
  <si>
    <t>RK18651700</t>
  </si>
  <si>
    <t>K025432</t>
  </si>
  <si>
    <t>108,0X19,00 FB 70  755-MULT S/N FO</t>
  </si>
  <si>
    <t>321392</t>
  </si>
  <si>
    <t>RK18651600</t>
  </si>
  <si>
    <t>RK18632100</t>
  </si>
  <si>
    <t>RK18662800</t>
  </si>
  <si>
    <t>K026909</t>
  </si>
  <si>
    <t>168,3X 7,10 GRB/L245 5000-7000 5L C5</t>
  </si>
  <si>
    <t>388910</t>
  </si>
  <si>
    <t>RK18683900</t>
  </si>
  <si>
    <t>K026911</t>
  </si>
  <si>
    <t>168,3X 7,11 GR B 5000-7000 NB5590 C3</t>
  </si>
  <si>
    <t>388912</t>
  </si>
  <si>
    <t>0001992934</t>
  </si>
  <si>
    <t>RK18662900</t>
  </si>
  <si>
    <t>156,0X 9,52 GR B 1580-MULT A500 EP</t>
  </si>
  <si>
    <t>K020697</t>
  </si>
  <si>
    <t>168,3X 9,53 SAE1026 8700-9300 S/N T</t>
  </si>
  <si>
    <t>405840</t>
  </si>
  <si>
    <t>RK18653700</t>
  </si>
  <si>
    <t>K034514</t>
  </si>
  <si>
    <t>0000504648_10</t>
  </si>
  <si>
    <t>168,3X11,00 VMB350CO 12000-FIXO S/N DE</t>
  </si>
  <si>
    <t>272348</t>
  </si>
  <si>
    <t>RM04025000</t>
  </si>
  <si>
    <t>RK18636500</t>
  </si>
  <si>
    <t>K003180</t>
  </si>
  <si>
    <t>168,3X10,97 SAE1026 9500-9900 S/N T</t>
  </si>
  <si>
    <t>410148</t>
  </si>
  <si>
    <t>RK18672300</t>
  </si>
  <si>
    <t>K033671</t>
  </si>
  <si>
    <t>0000504757_150</t>
  </si>
  <si>
    <t>168,3X10,97 GR B 11500-12500 NB5590 C3</t>
  </si>
  <si>
    <t>271652</t>
  </si>
  <si>
    <t>0001972817</t>
  </si>
  <si>
    <t>RK18636100</t>
  </si>
  <si>
    <t>K029446</t>
  </si>
  <si>
    <t>0000504466_10</t>
  </si>
  <si>
    <t>153,0X14,50 SAE1026 9000-10000 S/N T</t>
  </si>
  <si>
    <t>410136</t>
  </si>
  <si>
    <t>RK18649500</t>
  </si>
  <si>
    <t>K017733</t>
  </si>
  <si>
    <t>153,0X16,70 VMEC134A 8000-12000 S/N DM</t>
  </si>
  <si>
    <t>379867</t>
  </si>
  <si>
    <t>K017828</t>
  </si>
  <si>
    <t>0000504780_210</t>
  </si>
  <si>
    <t>153,0X19,00 VMEC134A 6000-10000 S/N DM</t>
  </si>
  <si>
    <t>379972</t>
  </si>
  <si>
    <t>0001982331</t>
  </si>
  <si>
    <t>K029240</t>
  </si>
  <si>
    <t>153,0X25,50 ST52.3  770-MULT S/N FO</t>
  </si>
  <si>
    <t>321369</t>
  </si>
  <si>
    <t>K029237</t>
  </si>
  <si>
    <t>153,0X25,50 ST52.3  720-MULT S/N FO</t>
  </si>
  <si>
    <t>321375</t>
  </si>
  <si>
    <t>K029243</t>
  </si>
  <si>
    <t>153,0X25,50 ST52.3  740-MULT S/N FO</t>
  </si>
  <si>
    <t>RK18666700</t>
  </si>
  <si>
    <t>321373</t>
  </si>
  <si>
    <t>K004595</t>
  </si>
  <si>
    <t>168,3X23,15 ST52.3  665-MULT S/N FO</t>
  </si>
  <si>
    <t>321204</t>
  </si>
  <si>
    <t>RK18673300</t>
  </si>
  <si>
    <t>K019678</t>
  </si>
  <si>
    <t>0000504731_310</t>
  </si>
  <si>
    <t>168,3X25,40 VMEC134A 8000-12000 S/N DM</t>
  </si>
  <si>
    <t>381972</t>
  </si>
  <si>
    <t>RK18653800</t>
  </si>
  <si>
    <t>RK18663300</t>
  </si>
  <si>
    <t>RK18649700</t>
  </si>
  <si>
    <t>K017741</t>
  </si>
  <si>
    <t>177,8X30,00 VMEC134A 6000-10000 S/N DM</t>
  </si>
  <si>
    <t>379875</t>
  </si>
  <si>
    <t>RK18672600</t>
  </si>
  <si>
    <t>0000504757_40</t>
  </si>
  <si>
    <t>0001972790</t>
  </si>
  <si>
    <t>RK18661900</t>
  </si>
  <si>
    <t>0000504784_70,0000504787_100</t>
  </si>
  <si>
    <t>0001975559</t>
  </si>
  <si>
    <t>RK18673200</t>
  </si>
  <si>
    <t>K034712</t>
  </si>
  <si>
    <t>0000504121_10</t>
  </si>
  <si>
    <t>114,3X 6,02 GR 6 12192-12802 A333 CP</t>
  </si>
  <si>
    <t>ZA86</t>
  </si>
  <si>
    <t>272485</t>
  </si>
  <si>
    <t>0001973089</t>
  </si>
  <si>
    <t>RK18672500</t>
  </si>
  <si>
    <t>RK18660900</t>
  </si>
  <si>
    <t>0000504784_60,0000504785_30,0000504787_90,0000504857_10,0000505005_60,0000504789_50</t>
  </si>
  <si>
    <t>RK18683400</t>
  </si>
  <si>
    <t>RK18669800</t>
  </si>
  <si>
    <t>K034717</t>
  </si>
  <si>
    <t>0000504158_10</t>
  </si>
  <si>
    <t xml:space="preserve"> 88,9X 5,50 GR X42 12192-12802 5L CX</t>
  </si>
  <si>
    <t>272493</t>
  </si>
  <si>
    <t>0001972357</t>
  </si>
  <si>
    <t>RK18668900</t>
  </si>
  <si>
    <t>0000504757_210</t>
  </si>
  <si>
    <t>RK18683300</t>
  </si>
  <si>
    <t>RK18680300</t>
  </si>
  <si>
    <t>K033953</t>
  </si>
  <si>
    <t>0000504525_40</t>
  </si>
  <si>
    <t xml:space="preserve"> 73,0X 5,16 GR C 11582-12802 A106 C6</t>
  </si>
  <si>
    <t>DB16</t>
  </si>
  <si>
    <t>271875</t>
  </si>
  <si>
    <t>0001972798</t>
  </si>
  <si>
    <t>RK18680600</t>
  </si>
  <si>
    <t>K034803</t>
  </si>
  <si>
    <t>0000504712_50</t>
  </si>
  <si>
    <t>PERFO-EQUI</t>
  </si>
  <si>
    <t xml:space="preserve"> 73,0X 5,16 GR B 6000-FIXO A106 C6</t>
  </si>
  <si>
    <t>272541</t>
  </si>
  <si>
    <t>0001976062</t>
  </si>
  <si>
    <t>RK18680500</t>
  </si>
  <si>
    <t>K022719</t>
  </si>
  <si>
    <t>0000504779_40</t>
  </si>
  <si>
    <t>CODIFER</t>
  </si>
  <si>
    <t>384752</t>
  </si>
  <si>
    <t>0001974244</t>
  </si>
  <si>
    <t>RK18680200</t>
  </si>
  <si>
    <t>0000503542_110</t>
  </si>
  <si>
    <t>RK18680400</t>
  </si>
  <si>
    <t>K022720</t>
  </si>
  <si>
    <t>0000504779_120</t>
  </si>
  <si>
    <t xml:space="preserve"> 73,0X 7,00 X42/L290 6000-FIXO 5L C5</t>
  </si>
  <si>
    <t>384753</t>
  </si>
  <si>
    <t>0001974250</t>
  </si>
  <si>
    <t>RK18670400</t>
  </si>
  <si>
    <t>RK18665800</t>
  </si>
  <si>
    <t>K033863</t>
  </si>
  <si>
    <t>0000504757_120</t>
  </si>
  <si>
    <t xml:space="preserve"> 73,0X 7,01 GR B 11500-12500 NB5590 C3</t>
  </si>
  <si>
    <t>271827</t>
  </si>
  <si>
    <t>0001987118</t>
  </si>
  <si>
    <t>RK18671100</t>
  </si>
  <si>
    <t>0000504779_140</t>
  </si>
  <si>
    <t>RK18676300</t>
  </si>
  <si>
    <t>RK18681300</t>
  </si>
  <si>
    <t>0000502471_80</t>
  </si>
  <si>
    <t>RK18671200</t>
  </si>
  <si>
    <t>RK18668700</t>
  </si>
  <si>
    <t>K034041</t>
  </si>
  <si>
    <t>0000504757_260</t>
  </si>
  <si>
    <t xml:space="preserve"> 88,9X 7,60 GR B 11500-12500 5L CX</t>
  </si>
  <si>
    <t>271990</t>
  </si>
  <si>
    <t>0001979959</t>
  </si>
  <si>
    <t>RK18668000</t>
  </si>
  <si>
    <t>0000502471_60</t>
  </si>
  <si>
    <t>0001966519</t>
  </si>
  <si>
    <t>RK18673800</t>
  </si>
  <si>
    <t>0000504757_130</t>
  </si>
  <si>
    <t>RK18669600</t>
  </si>
  <si>
    <t>K034744</t>
  </si>
  <si>
    <t>0000504683_10</t>
  </si>
  <si>
    <t xml:space="preserve"> 88,9X 9,00 SAE1026 7700-FIXO S/N T</t>
  </si>
  <si>
    <t>412239</t>
  </si>
  <si>
    <t>RK18681400</t>
  </si>
  <si>
    <t>RK18681800</t>
  </si>
  <si>
    <t>0001993681</t>
  </si>
  <si>
    <t>RK18680700</t>
  </si>
  <si>
    <t>K021965</t>
  </si>
  <si>
    <t>0000504925_10</t>
  </si>
  <si>
    <t>CLYDE BERG</t>
  </si>
  <si>
    <t>114,3X 8,56 GR T11 6000-FIXO S/N T</t>
  </si>
  <si>
    <t>406517</t>
  </si>
  <si>
    <t>0001975858</t>
  </si>
  <si>
    <t>RK18661000</t>
  </si>
  <si>
    <t>K026848</t>
  </si>
  <si>
    <t>0000504857_20,0000505005_70</t>
  </si>
  <si>
    <t>114,3X 8,56 GR B 5000-7000 NB5590 C3</t>
  </si>
  <si>
    <t>388877</t>
  </si>
  <si>
    <t>0001992937</t>
  </si>
  <si>
    <t>RK18661100</t>
  </si>
  <si>
    <t>0000504862_30</t>
  </si>
  <si>
    <t>0001975815</t>
  </si>
  <si>
    <t>RK18680800</t>
  </si>
  <si>
    <t>K017696</t>
  </si>
  <si>
    <t>0000504868_50</t>
  </si>
  <si>
    <t>114,3X14,00 VMEC134A 6000-10000 S/N DM</t>
  </si>
  <si>
    <t>379816</t>
  </si>
  <si>
    <t>0001982050</t>
  </si>
  <si>
    <t>RK18661200</t>
  </si>
  <si>
    <t>K017697</t>
  </si>
  <si>
    <t>0000504782_60</t>
  </si>
  <si>
    <t>114,3X17,60 VMEC134A 8000-12000 S/N DM</t>
  </si>
  <si>
    <t>379817</t>
  </si>
  <si>
    <t>0001983325</t>
  </si>
  <si>
    <t>RK18673700</t>
  </si>
  <si>
    <t>K034251</t>
  </si>
  <si>
    <t>0000504639_10</t>
  </si>
  <si>
    <t>121,0X 8,00 GR B 12700-FIXO A500 PA</t>
  </si>
  <si>
    <t>394012</t>
  </si>
  <si>
    <t>0001975729</t>
  </si>
  <si>
    <t>RK18673000</t>
  </si>
  <si>
    <t>K034745</t>
  </si>
  <si>
    <t>0000504684_10,0000504685_10,0000504686_10</t>
  </si>
  <si>
    <t>121,0X10,50 SAE1026 7550-FIXO S/N T</t>
  </si>
  <si>
    <t>412240</t>
  </si>
  <si>
    <t>RK18681000</t>
  </si>
  <si>
    <t>0000504950_60</t>
  </si>
  <si>
    <t>RK18680900</t>
  </si>
  <si>
    <t>0000504975_70</t>
  </si>
  <si>
    <t>0001982305</t>
  </si>
  <si>
    <t>RK18673400</t>
  </si>
  <si>
    <t>0000504731_210</t>
  </si>
  <si>
    <t>0001972876</t>
  </si>
  <si>
    <t>RK18681900</t>
  </si>
  <si>
    <t>0000504731_220,0000504950_70,0000504868_60</t>
  </si>
  <si>
    <t>RK18681600</t>
  </si>
  <si>
    <t>K022533</t>
  </si>
  <si>
    <t>0000504918_10</t>
  </si>
  <si>
    <t>127,0X15,90 ST52.3 4000-8000 S/N DM</t>
  </si>
  <si>
    <t>384561</t>
  </si>
  <si>
    <t>0001987197</t>
  </si>
  <si>
    <t>RK18681500</t>
  </si>
  <si>
    <t>RK18661500</t>
  </si>
  <si>
    <t>RK18672200</t>
  </si>
  <si>
    <t>K033669</t>
  </si>
  <si>
    <t>0000504757_140</t>
  </si>
  <si>
    <t>141,3X 9,53 GR B 11500-12500 NB5590 C3</t>
  </si>
  <si>
    <t>271650</t>
  </si>
  <si>
    <t>0001984392</t>
  </si>
  <si>
    <t>RK18662000</t>
  </si>
  <si>
    <t>K028226</t>
  </si>
  <si>
    <t>0000504317_30</t>
  </si>
  <si>
    <t>141,3X 9,53 SAE1026 5200-6200 S/N T</t>
  </si>
  <si>
    <t>RK18662100</t>
  </si>
  <si>
    <t>0000504782_70,0000504731_260</t>
  </si>
  <si>
    <t>RK18662200</t>
  </si>
  <si>
    <t>0001993691</t>
  </si>
  <si>
    <t>RK18673100</t>
  </si>
  <si>
    <t>K032046</t>
  </si>
  <si>
    <t>0000504757_310</t>
  </si>
  <si>
    <t>141,3X19,10 GRB/L245 11000-13000 5L C5</t>
  </si>
  <si>
    <t>270414</t>
  </si>
  <si>
    <t>0001972802</t>
  </si>
  <si>
    <t>RK18683500</t>
  </si>
  <si>
    <t>K017805</t>
  </si>
  <si>
    <t>0000505003_90</t>
  </si>
  <si>
    <t>114,3X20,50 VMEC134A 8000-12000 S/N DM</t>
  </si>
  <si>
    <t>379955</t>
  </si>
  <si>
    <t>0001992402</t>
  </si>
  <si>
    <t>RK18681100</t>
  </si>
  <si>
    <t>RK18672400</t>
  </si>
  <si>
    <t>0000504731_170</t>
  </si>
  <si>
    <t>RK18661300</t>
  </si>
  <si>
    <t>0000504950_50</t>
  </si>
  <si>
    <t>RK18672900</t>
  </si>
  <si>
    <t>RK18673500</t>
  </si>
  <si>
    <t>0000504731_230</t>
  </si>
  <si>
    <t>0001973207</t>
  </si>
  <si>
    <t>RK18661400</t>
  </si>
  <si>
    <t>K028768</t>
  </si>
  <si>
    <t>0000504780_80</t>
  </si>
  <si>
    <t>127,0X25,00 VMEC134A 6000-10000 S/N DM</t>
  </si>
  <si>
    <t>396527</t>
  </si>
  <si>
    <t>0001975805</t>
  </si>
  <si>
    <t>RK18683700</t>
  </si>
  <si>
    <t>RK18681200</t>
  </si>
  <si>
    <t>K017727</t>
  </si>
  <si>
    <t>0000504780_200</t>
  </si>
  <si>
    <t>127,0X31,00 VMEC134A 4000-8000 S/N DM</t>
  </si>
  <si>
    <t>379860</t>
  </si>
  <si>
    <t>RK18661600</t>
  </si>
  <si>
    <t>RK18681700</t>
  </si>
  <si>
    <t>0000504731_240,0000504950_80</t>
  </si>
  <si>
    <t>0001982507</t>
  </si>
  <si>
    <t>RK18672800</t>
  </si>
  <si>
    <t>0000504731_270</t>
  </si>
  <si>
    <t>RK18684000</t>
  </si>
  <si>
    <t>K022485</t>
  </si>
  <si>
    <t>0000504975_50</t>
  </si>
  <si>
    <t>168,3X10,97 SAE1020 11000-13000 S/N TE</t>
  </si>
  <si>
    <t>384516</t>
  </si>
  <si>
    <t>0001992409</t>
  </si>
  <si>
    <t>RK18684100</t>
  </si>
  <si>
    <t>K032059</t>
  </si>
  <si>
    <t>0000505004_60</t>
  </si>
  <si>
    <t>168,3X11,00 GRB/L245 5000-7000 5L C5</t>
  </si>
  <si>
    <t>270428</t>
  </si>
  <si>
    <t>RK18684200</t>
  </si>
  <si>
    <t>K030210</t>
  </si>
  <si>
    <t>0000505175_10</t>
  </si>
  <si>
    <t>168,3X12,70 SAE1026 8500-9500 S/N T</t>
  </si>
  <si>
    <t>410410</t>
  </si>
  <si>
    <t>RK18684300</t>
  </si>
  <si>
    <t>K034822</t>
  </si>
  <si>
    <t>0000504689_20</t>
  </si>
  <si>
    <t>168,3X14,27 SAE1026 6000-6300 S/N T</t>
  </si>
  <si>
    <t>412257</t>
  </si>
  <si>
    <t>RK18684400</t>
  </si>
  <si>
    <t>K023093</t>
  </si>
  <si>
    <t>0000504975_60</t>
  </si>
  <si>
    <t>177,8X11,00 SAE1020 11000-13000 S/N TE</t>
  </si>
  <si>
    <t>385139</t>
  </si>
  <si>
    <t>0001992406</t>
  </si>
  <si>
    <t>RK18684500</t>
  </si>
  <si>
    <t>K024014</t>
  </si>
  <si>
    <t>177,8X12,00 SAE1026 6000-6600 S/N T</t>
  </si>
  <si>
    <t>407460</t>
  </si>
  <si>
    <t>DAIMLER-VB</t>
  </si>
  <si>
    <t>408172</t>
  </si>
  <si>
    <t>K034522</t>
  </si>
  <si>
    <t xml:space="preserve"> 30,0X 2,50 E235 7900-FIXO S/N T</t>
  </si>
  <si>
    <t>412110</t>
  </si>
  <si>
    <t>K034450</t>
  </si>
  <si>
    <t>0000502936_10,0000504258_10</t>
  </si>
  <si>
    <t xml:space="preserve"> 30,0X 2,50 E235 10200-FIXO S/N T</t>
  </si>
  <si>
    <t>412095</t>
  </si>
  <si>
    <t>K034520</t>
  </si>
  <si>
    <t xml:space="preserve"> 30,0X 2,50 E235 7800-FIXO S/N T</t>
  </si>
  <si>
    <t>412108</t>
  </si>
  <si>
    <t>K026097</t>
  </si>
  <si>
    <t>0000504861_10</t>
  </si>
  <si>
    <t xml:space="preserve"> 30,0X 4,05 GR B 8000-9000 S/N T</t>
  </si>
  <si>
    <t>407847</t>
  </si>
  <si>
    <t>K027228</t>
  </si>
  <si>
    <t>0000503542_150</t>
  </si>
  <si>
    <t xml:space="preserve"> 30,0X 4,05 GRB/L245 8000-FIXO S/N T</t>
  </si>
  <si>
    <t>407014</t>
  </si>
  <si>
    <t>K024156</t>
  </si>
  <si>
    <t>0000504553_10</t>
  </si>
  <si>
    <t xml:space="preserve"> 31,8X 3,00 SAE1010 4000-7000 S/N TE</t>
  </si>
  <si>
    <t>386123</t>
  </si>
  <si>
    <t>K033798</t>
  </si>
  <si>
    <t>0000504498_20</t>
  </si>
  <si>
    <t xml:space="preserve"> 31,8X 3,61 1010 10059-FIXO S/N TE</t>
  </si>
  <si>
    <t>M161</t>
  </si>
  <si>
    <t>271769</t>
  </si>
  <si>
    <t>K034752</t>
  </si>
  <si>
    <t>0000504498_30</t>
  </si>
  <si>
    <t xml:space="preserve"> 31,8X 3,61 1010 9220-FIXO S/N TE</t>
  </si>
  <si>
    <t>272506</t>
  </si>
  <si>
    <t>K034753</t>
  </si>
  <si>
    <t>0000504498_40</t>
  </si>
  <si>
    <t xml:space="preserve"> 31,8X 3,61 1010 8839-FIXO S/N TE</t>
  </si>
  <si>
    <t>272507</t>
  </si>
  <si>
    <t>K034754</t>
  </si>
  <si>
    <t>0000504498_50</t>
  </si>
  <si>
    <t xml:space="preserve"> 31,8X 3,99 1010 9297-FIXO S/N TE</t>
  </si>
  <si>
    <t>272508</t>
  </si>
  <si>
    <t>K022609</t>
  </si>
  <si>
    <t>0000504604_10</t>
  </si>
  <si>
    <t>TMH</t>
  </si>
  <si>
    <t xml:space="preserve"> 33,4X 3,38 SAE1010 5500-10500 S/N T</t>
  </si>
  <si>
    <t>408407</t>
  </si>
  <si>
    <t>WTFR7_7501_001</t>
  </si>
  <si>
    <t>K022418</t>
  </si>
  <si>
    <t>0000504557_10</t>
  </si>
  <si>
    <t xml:space="preserve"> 33,4X 3,38 SAE1010 6300-FIXO S/N T</t>
  </si>
  <si>
    <t>404658</t>
  </si>
  <si>
    <t>K030611</t>
  </si>
  <si>
    <t xml:space="preserve"> 33,4X 3,38 ST52 10800-FIXO S/N T</t>
  </si>
  <si>
    <t>410120</t>
  </si>
  <si>
    <t>K023177</t>
  </si>
  <si>
    <t>0000503542_70</t>
  </si>
  <si>
    <t xml:space="preserve"> 33,4X 3,40 X42/L290 6000-FIXO 5L CX</t>
  </si>
  <si>
    <t>385242</t>
  </si>
  <si>
    <t>0001958040</t>
  </si>
  <si>
    <t>0000504779_10</t>
  </si>
  <si>
    <t>0001974236</t>
  </si>
  <si>
    <t>K002088</t>
  </si>
  <si>
    <t>0000504834_10</t>
  </si>
  <si>
    <t>S.J.R. ART</t>
  </si>
  <si>
    <t xml:space="preserve"> 33,4X 3,38 SAE1010 9200-FIXO S/N T</t>
  </si>
  <si>
    <t>335883</t>
  </si>
  <si>
    <t>412122</t>
  </si>
  <si>
    <t>K034433</t>
  </si>
  <si>
    <t>0000505186_10</t>
  </si>
  <si>
    <t xml:space="preserve"> 33,4X 2,30 E235 6000-FIXO S/N T</t>
  </si>
  <si>
    <t>412077</t>
  </si>
  <si>
    <t>RK18594200</t>
  </si>
  <si>
    <t>K034452</t>
  </si>
  <si>
    <t xml:space="preserve"> 33,4X 2,30 E235 7150-FIXO S/N T</t>
  </si>
  <si>
    <t>412097</t>
  </si>
  <si>
    <t>0000502967_10,0000503001_10</t>
  </si>
  <si>
    <t>0000504956_10,0000503000_10</t>
  </si>
  <si>
    <t>K020556</t>
  </si>
  <si>
    <t>0000503542_160</t>
  </si>
  <si>
    <t xml:space="preserve"> 33,4X 4,50 X42/L290 6000-FIXO 5L CX</t>
  </si>
  <si>
    <t>382816</t>
  </si>
  <si>
    <t>0001958299</t>
  </si>
  <si>
    <t>K034751</t>
  </si>
  <si>
    <t>0000504498_10</t>
  </si>
  <si>
    <t xml:space="preserve"> 33,4X 4,55 1010 12954-FIXO S/N TE</t>
  </si>
  <si>
    <t>272505</t>
  </si>
  <si>
    <t>0001966157</t>
  </si>
  <si>
    <t>SCORPIOS</t>
  </si>
  <si>
    <t>K029417</t>
  </si>
  <si>
    <t>0000501715_10,0000502943_10</t>
  </si>
  <si>
    <t xml:space="preserve"> 38,0X 4,50 ST52 8200-FIXO S/N T</t>
  </si>
  <si>
    <t>410126</t>
  </si>
  <si>
    <t>K023818</t>
  </si>
  <si>
    <t xml:space="preserve"> 38,0X 5,00 ST35 6500-7500 S/N T</t>
  </si>
  <si>
    <t>342677</t>
  </si>
  <si>
    <t>TD04414800</t>
  </si>
  <si>
    <t>RK18679600</t>
  </si>
  <si>
    <t>K032205</t>
  </si>
  <si>
    <t xml:space="preserve"> 38,0X 5,20 SAE1541 7450-8450 S/N T</t>
  </si>
  <si>
    <t>342531</t>
  </si>
  <si>
    <t>RK18654800</t>
  </si>
  <si>
    <t>0000504791_10</t>
  </si>
  <si>
    <t>RK18670100</t>
  </si>
  <si>
    <t>K031988</t>
  </si>
  <si>
    <t>0000504757_190</t>
  </si>
  <si>
    <t xml:space="preserve"> 42,2X 3,60 GRB/L245 11000-13000 5L CX</t>
  </si>
  <si>
    <t>270352</t>
  </si>
  <si>
    <t>0001972804</t>
  </si>
  <si>
    <t>RK18667600</t>
  </si>
  <si>
    <t>AÇOS VIC</t>
  </si>
  <si>
    <t>K032203</t>
  </si>
  <si>
    <t>0000504833_10</t>
  </si>
  <si>
    <t xml:space="preserve"> 42,2X 7,10 STAM390G 9000-10000 S/N T</t>
  </si>
  <si>
    <t>SJR1</t>
  </si>
  <si>
    <t>409901</t>
  </si>
  <si>
    <t>RK18668100</t>
  </si>
  <si>
    <t>K022371</t>
  </si>
  <si>
    <t xml:space="preserve"> 42,2X 8,00 SAE1045 5500-7000 S/N T</t>
  </si>
  <si>
    <t>407990</t>
  </si>
  <si>
    <t>TD04407800</t>
  </si>
  <si>
    <t>K034804</t>
  </si>
  <si>
    <t>CIP PEÇAS</t>
  </si>
  <si>
    <t xml:space="preserve"> 42,2X 8,50 SAE1045 5300-FIXO S/N T</t>
  </si>
  <si>
    <t>412246</t>
  </si>
  <si>
    <t>K022511</t>
  </si>
  <si>
    <t xml:space="preserve"> 44,5X 7,50 SAE1020 11000-13000 S/N TE</t>
  </si>
  <si>
    <t>384533</t>
  </si>
  <si>
    <t>RK18670300</t>
  </si>
  <si>
    <t>0000504757_20</t>
  </si>
  <si>
    <t>RK18655100</t>
  </si>
  <si>
    <t>RK18682700</t>
  </si>
  <si>
    <t>0000505004_20</t>
  </si>
  <si>
    <t>0001992239</t>
  </si>
  <si>
    <t>RK18655200</t>
  </si>
  <si>
    <t>K032105</t>
  </si>
  <si>
    <t>0000504785_10,0000504787_40</t>
  </si>
  <si>
    <t xml:space="preserve"> 48,3X 5,08 GR B 5000-7000 NB5590 C3</t>
  </si>
  <si>
    <t>270452</t>
  </si>
  <si>
    <t>RK18667000</t>
  </si>
  <si>
    <t>RK18669900</t>
  </si>
  <si>
    <t>K033662</t>
  </si>
  <si>
    <t>0000504757_240</t>
  </si>
  <si>
    <t xml:space="preserve"> 48,3X 5,10 GRB/L245 11500-12500 5L CX</t>
  </si>
  <si>
    <t>271643</t>
  </si>
  <si>
    <t>0001972799</t>
  </si>
  <si>
    <t>RK18682800</t>
  </si>
  <si>
    <t>0000505004_30</t>
  </si>
  <si>
    <t>RK18667400</t>
  </si>
  <si>
    <t>0000504154_10</t>
  </si>
  <si>
    <t>RK18668600</t>
  </si>
  <si>
    <t>K034276</t>
  </si>
  <si>
    <t>0000504567_10</t>
  </si>
  <si>
    <t xml:space="preserve"> 48,3X 5,70 E355 7500-8500 S/N T</t>
  </si>
  <si>
    <t>407705</t>
  </si>
  <si>
    <t>RK18670000</t>
  </si>
  <si>
    <t>K031998</t>
  </si>
  <si>
    <t>0000504757_290</t>
  </si>
  <si>
    <t xml:space="preserve"> 48,3X 7,10 GRB/L245 11000-13000 5L CX</t>
  </si>
  <si>
    <t>270362</t>
  </si>
  <si>
    <t>0001972803</t>
  </si>
  <si>
    <t>0000504156_10</t>
  </si>
  <si>
    <t>0000504569_10</t>
  </si>
  <si>
    <t>K032483</t>
  </si>
  <si>
    <t>0000504444_10</t>
  </si>
  <si>
    <t xml:space="preserve"> 48,3X 8,00 E355 10800-FIXO S/N T</t>
  </si>
  <si>
    <t>411366</t>
  </si>
  <si>
    <t>0000504157_10,0000504159_10</t>
  </si>
  <si>
    <t>K024033</t>
  </si>
  <si>
    <t xml:space="preserve"> 50,8X 4,00 SAE1045 7000-8400 S/N T</t>
  </si>
  <si>
    <t>407495</t>
  </si>
  <si>
    <t>0000504823_10,0000505139_10</t>
  </si>
  <si>
    <t>RK18655600</t>
  </si>
  <si>
    <t>K022816</t>
  </si>
  <si>
    <t>0000504615_30</t>
  </si>
  <si>
    <t xml:space="preserve"> 50,8X 5,00 SAE1020 11000-13000 S/N TE</t>
  </si>
  <si>
    <t>384885</t>
  </si>
  <si>
    <t>0001975737</t>
  </si>
  <si>
    <t>RK18655800</t>
  </si>
  <si>
    <t>K017559</t>
  </si>
  <si>
    <t>0000504780_20</t>
  </si>
  <si>
    <t xml:space="preserve"> 50,8X 9,50 VMEC134A 8000-12000 S/N DM</t>
  </si>
  <si>
    <t>379663</t>
  </si>
  <si>
    <t>0001975577</t>
  </si>
  <si>
    <t>RK18655900</t>
  </si>
  <si>
    <t>K017869</t>
  </si>
  <si>
    <t>0000504780_10</t>
  </si>
  <si>
    <t xml:space="preserve"> 50,8X13,20 VMEC134A 8000-12000 S/N DM</t>
  </si>
  <si>
    <t>380046</t>
  </si>
  <si>
    <t>0001975673</t>
  </si>
  <si>
    <t>K034098</t>
  </si>
  <si>
    <t>E255</t>
  </si>
  <si>
    <t xml:space="preserve"> 57,0X 5,20 E255 4000-7200 S/N TE</t>
  </si>
  <si>
    <t>272019</t>
  </si>
  <si>
    <t>0001988759</t>
  </si>
  <si>
    <t>K032790</t>
  </si>
  <si>
    <t>0000504953_10</t>
  </si>
  <si>
    <t xml:space="preserve"> 57,0X 6,00 E355 9850-FIXO S/N T</t>
  </si>
  <si>
    <t>411506</t>
  </si>
  <si>
    <t>0000504975_20</t>
  </si>
  <si>
    <t>0000504968_80,0000504968_90</t>
  </si>
  <si>
    <t>0001972815</t>
  </si>
  <si>
    <t>K032523</t>
  </si>
  <si>
    <t>0000504660_30</t>
  </si>
  <si>
    <t xml:space="preserve"> 57,0X15,60 C45R M 4000-6000 S/N DM</t>
  </si>
  <si>
    <t>270781</t>
  </si>
  <si>
    <t>0001972801</t>
  </si>
  <si>
    <t>RK18668800</t>
  </si>
  <si>
    <t>RK18656300</t>
  </si>
  <si>
    <t>0000504788_10,0000504791_20</t>
  </si>
  <si>
    <t>RK18656400</t>
  </si>
  <si>
    <t>K032110</t>
  </si>
  <si>
    <t>0000504787_50</t>
  </si>
  <si>
    <t xml:space="preserve"> 60,3X 3,91 GR B 11000-13000 NB5590 C3</t>
  </si>
  <si>
    <t>270458</t>
  </si>
  <si>
    <t>0001975152</t>
  </si>
  <si>
    <t>RK18656500</t>
  </si>
  <si>
    <t>RK18667800</t>
  </si>
  <si>
    <t>0000504570_10</t>
  </si>
  <si>
    <t>RK18663500</t>
  </si>
  <si>
    <t>K032008</t>
  </si>
  <si>
    <t>0000504791_30</t>
  </si>
  <si>
    <t xml:space="preserve"> 60,3X 5,50 GRB/L245 5000-7000 5L CX</t>
  </si>
  <si>
    <t>270377</t>
  </si>
  <si>
    <t>0001991939</t>
  </si>
  <si>
    <t>RK18669700</t>
  </si>
  <si>
    <t>K034718</t>
  </si>
  <si>
    <t>0000504158_20</t>
  </si>
  <si>
    <t xml:space="preserve"> 60,3X 5,50 GR X42 12192-12802 5L CX</t>
  </si>
  <si>
    <t>272494</t>
  </si>
  <si>
    <t>0001972356</t>
  </si>
  <si>
    <t>RK18669000</t>
  </si>
  <si>
    <t>0000504757_110</t>
  </si>
  <si>
    <t>K033438</t>
  </si>
  <si>
    <t>0000504162_10</t>
  </si>
  <si>
    <t xml:space="preserve"> 60,3X 5,54 P460N 6600-7600 S/N T</t>
  </si>
  <si>
    <t>411795</t>
  </si>
  <si>
    <t>K029934</t>
  </si>
  <si>
    <t>0000504975_30</t>
  </si>
  <si>
    <t xml:space="preserve"> 60,3X 5,54 SAE1020 11000-13000 S/N TE</t>
  </si>
  <si>
    <t>397743</t>
  </si>
  <si>
    <t>0001982347</t>
  </si>
  <si>
    <t>RK18668200</t>
  </si>
  <si>
    <t>K034279</t>
  </si>
  <si>
    <t>0000504571_10,0000504572_10</t>
  </si>
  <si>
    <t xml:space="preserve"> 60,3X 6,00 E355 7700-8700 S/N T</t>
  </si>
  <si>
    <t>407709</t>
  </si>
  <si>
    <t>K024644</t>
  </si>
  <si>
    <t>0000504163_10</t>
  </si>
  <si>
    <t xml:space="preserve"> 60,3X 6,00 E355 6900-7900 S/N T</t>
  </si>
  <si>
    <t>410791</t>
  </si>
  <si>
    <t>RK18667200</t>
  </si>
  <si>
    <t>K025138</t>
  </si>
  <si>
    <t>0000504922_10</t>
  </si>
  <si>
    <t xml:space="preserve"> 60,3X 7,00 SAE1045 8000-9000 S/N T</t>
  </si>
  <si>
    <t>408025</t>
  </si>
  <si>
    <t>0000504930_10</t>
  </si>
  <si>
    <t>RK18667900</t>
  </si>
  <si>
    <t>K025758</t>
  </si>
  <si>
    <t>0000504574_10</t>
  </si>
  <si>
    <t xml:space="preserve"> 60,3X 8,00 E355 9000-10000 S/N T</t>
  </si>
  <si>
    <t>407712</t>
  </si>
  <si>
    <t>RK18667300</t>
  </si>
  <si>
    <t>0000504170_10</t>
  </si>
  <si>
    <t>RK18668400</t>
  </si>
  <si>
    <t>K021712</t>
  </si>
  <si>
    <t>0000504575_10</t>
  </si>
  <si>
    <t xml:space="preserve"> 60,3X 8,00 FB 70 5000-10500 S/N T</t>
  </si>
  <si>
    <t>409865</t>
  </si>
  <si>
    <t>RK18682900</t>
  </si>
  <si>
    <t>RK18656700</t>
  </si>
  <si>
    <t>K032009</t>
  </si>
  <si>
    <t>0000504791_40</t>
  </si>
  <si>
    <t xml:space="preserve"> 60,3X 8,70 GRB/L245 5000-7000 5L CX</t>
  </si>
  <si>
    <t>270378</t>
  </si>
  <si>
    <t>0001975572</t>
  </si>
  <si>
    <t>RK18669100</t>
  </si>
  <si>
    <t>RK18667500</t>
  </si>
  <si>
    <t>0000504169_10</t>
  </si>
  <si>
    <t>RK18670500</t>
  </si>
  <si>
    <t>K005707</t>
  </si>
  <si>
    <t>0000504751_10</t>
  </si>
  <si>
    <t xml:space="preserve"> 60,3X13,00 CK 22 6500-7500 S/N T</t>
  </si>
  <si>
    <t>405629</t>
  </si>
  <si>
    <t>0000504968_10,0000504968_20</t>
  </si>
  <si>
    <t>K029676</t>
  </si>
  <si>
    <t>0000504598_10</t>
  </si>
  <si>
    <t xml:space="preserve"> 63,5X 4,20 GR T11 12000-FIXO A213 DP</t>
  </si>
  <si>
    <t>397477</t>
  </si>
  <si>
    <t>0001964944</t>
  </si>
  <si>
    <t>0000504968_30</t>
  </si>
  <si>
    <t>0001982044</t>
  </si>
  <si>
    <t>RK18657100</t>
  </si>
  <si>
    <t>K023229</t>
  </si>
  <si>
    <t>0000504615_60</t>
  </si>
  <si>
    <t xml:space="preserve"> 63,5X 8,00 SAE1010 11000-13000 S/N TE</t>
  </si>
  <si>
    <t>385296</t>
  </si>
  <si>
    <t>0001975965</t>
  </si>
  <si>
    <t>RK18657000</t>
  </si>
  <si>
    <t>K023991</t>
  </si>
  <si>
    <t>0000504615_70</t>
  </si>
  <si>
    <t xml:space="preserve"> 63,5X 8,00 SAE1020 11000-13000 S/N TE</t>
  </si>
  <si>
    <t>385954</t>
  </si>
  <si>
    <t>0001975709</t>
  </si>
  <si>
    <t>K017564</t>
  </si>
  <si>
    <t>0000504780_150</t>
  </si>
  <si>
    <t xml:space="preserve"> 63,5X 9,60 VMEC134A 8000-12000 S/N DM</t>
  </si>
  <si>
    <t>379668</t>
  </si>
  <si>
    <t>0001982048</t>
  </si>
  <si>
    <t>RK18664400</t>
  </si>
  <si>
    <t>K018962</t>
  </si>
  <si>
    <t>0000504316_10</t>
  </si>
  <si>
    <t xml:space="preserve"> 63,5X11,00 SAE4140H 6500-7500 S/N T</t>
  </si>
  <si>
    <t>406563</t>
  </si>
  <si>
    <t>RK18657200</t>
  </si>
  <si>
    <t>0000504782_10,0000505003_10</t>
  </si>
  <si>
    <t>RK18657300</t>
  </si>
  <si>
    <t>K017562</t>
  </si>
  <si>
    <t>0000504780_30</t>
  </si>
  <si>
    <t xml:space="preserve"> 63,5X15,60 VMEC134A 8000-12000 S/N DM</t>
  </si>
  <si>
    <t>379666</t>
  </si>
  <si>
    <t>0001975576</t>
  </si>
  <si>
    <t>K033713</t>
  </si>
  <si>
    <t>0000504614_10</t>
  </si>
  <si>
    <t xml:space="preserve"> 70,0X 7,00 SAE1010 4000-8000 S/N TE</t>
  </si>
  <si>
    <t>271695</t>
  </si>
  <si>
    <t>0001969686</t>
  </si>
  <si>
    <t>0000504171_10</t>
  </si>
  <si>
    <t>K026188</t>
  </si>
  <si>
    <t>0000504711_10</t>
  </si>
  <si>
    <t xml:space="preserve"> 73,0X 6,40 ST52 6000-7000 S/N T</t>
  </si>
  <si>
    <t>408816</t>
  </si>
  <si>
    <t>K028211</t>
  </si>
  <si>
    <t>0000505168_20</t>
  </si>
  <si>
    <t xml:space="preserve"> 73,0X 7,01 SAE1026 7700-8300 S/N T</t>
  </si>
  <si>
    <t>409578</t>
  </si>
  <si>
    <t>RK18668300</t>
  </si>
  <si>
    <t>K024680</t>
  </si>
  <si>
    <t xml:space="preserve"> 73,0X 7,01 E355 8300-9300 S/N T</t>
  </si>
  <si>
    <t>410797</t>
  </si>
  <si>
    <t>K028209</t>
  </si>
  <si>
    <t>0000505168_10</t>
  </si>
  <si>
    <t xml:space="preserve"> 73,0X 8,00 SAE1026 7500-7950 S/N T</t>
  </si>
  <si>
    <t>409576</t>
  </si>
  <si>
    <t>RK18657700</t>
  </si>
  <si>
    <t>0000504782_20,0000504731_10,0000504780_160,0000504950_10</t>
  </si>
  <si>
    <t>RK18669300</t>
  </si>
  <si>
    <t>K032017</t>
  </si>
  <si>
    <t>0000505004_50</t>
  </si>
  <si>
    <t xml:space="preserve"> 73,0X14,00 GRB/L245 5000-7000 5L CX</t>
  </si>
  <si>
    <t>270386</t>
  </si>
  <si>
    <t>0001992236</t>
  </si>
  <si>
    <t>RK18669200</t>
  </si>
  <si>
    <t>0000504175_10</t>
  </si>
  <si>
    <t>K033499</t>
  </si>
  <si>
    <t>0000504177_10</t>
  </si>
  <si>
    <t xml:space="preserve"> 73,0X14,20 P460N 9700-FIXO S/N T</t>
  </si>
  <si>
    <t>411832</t>
  </si>
  <si>
    <t>K010213</t>
  </si>
  <si>
    <t>0000504990_10,0000504996_40</t>
  </si>
  <si>
    <t xml:space="preserve"> 73,0X17,50 ST52 6500-7500 S/N T</t>
  </si>
  <si>
    <t>406103</t>
  </si>
  <si>
    <t>RK18657900</t>
  </si>
  <si>
    <t>RK18658200</t>
  </si>
  <si>
    <t>K023992</t>
  </si>
  <si>
    <t>0000504615_80</t>
  </si>
  <si>
    <t xml:space="preserve"> 76,1X 9,30 SAE1020 11000-13000 S/N TE</t>
  </si>
  <si>
    <t>385955</t>
  </si>
  <si>
    <t>0001975718</t>
  </si>
  <si>
    <t>K032421</t>
  </si>
  <si>
    <t>0000504780_170</t>
  </si>
  <si>
    <t xml:space="preserve"> 76,1X12,00 VMEC134A 8000-12000 S/N DM</t>
  </si>
  <si>
    <t>270717</t>
  </si>
  <si>
    <t>0001982247</t>
  </si>
  <si>
    <t>0000504996_50</t>
  </si>
  <si>
    <t>RK18658300</t>
  </si>
  <si>
    <t>0000504718_10</t>
  </si>
  <si>
    <t>RK18664600</t>
  </si>
  <si>
    <t>K017771</t>
  </si>
  <si>
    <t>0000504731_40</t>
  </si>
  <si>
    <t xml:space="preserve"> 76,1X16,80 VMEC134A 8000-12000 S/N DM</t>
  </si>
  <si>
    <t>379919</t>
  </si>
  <si>
    <t>0001977039</t>
  </si>
  <si>
    <t>RK18664500</t>
  </si>
  <si>
    <t>RK18492100</t>
  </si>
  <si>
    <t>K034023</t>
  </si>
  <si>
    <t>0000500627_10</t>
  </si>
  <si>
    <t>VMB 350</t>
  </si>
  <si>
    <t>DAGAN</t>
  </si>
  <si>
    <t xml:space="preserve"> 81,2X 9,50 VMB350 11400-13000 S/N EP</t>
  </si>
  <si>
    <t>C048</t>
  </si>
  <si>
    <t>393947</t>
  </si>
  <si>
    <t>RK18658400</t>
  </si>
  <si>
    <t>0000504782_40,0000504731_80</t>
  </si>
  <si>
    <t>0000504928_10</t>
  </si>
  <si>
    <t>RK18664700</t>
  </si>
  <si>
    <t>RK18658500</t>
  </si>
  <si>
    <t>0000504731_70,0000504780_180</t>
  </si>
  <si>
    <t>RK18658600</t>
  </si>
  <si>
    <t>0000504731_110,0000505003_50,0000504950_20,0000504868_20</t>
  </si>
  <si>
    <t>RK18658700</t>
  </si>
  <si>
    <t>0000504731_90,0000504780_50,0000505003_40,0000504868_30</t>
  </si>
  <si>
    <t>404774</t>
  </si>
  <si>
    <t>RK18658800</t>
  </si>
  <si>
    <t>0000504731_100,0000504780_40,0000505003_30</t>
  </si>
  <si>
    <t>K023348</t>
  </si>
  <si>
    <t>0000500980_10,0000504975_40,0000504945_30</t>
  </si>
  <si>
    <t xml:space="preserve"> 96,5X 9,50 SAE1020 11000-13000 S/N TE</t>
  </si>
  <si>
    <t>385440</t>
  </si>
  <si>
    <t>RM03947301</t>
  </si>
  <si>
    <t>0000504975_40,0000504945_30</t>
  </si>
  <si>
    <t>0001982569</t>
  </si>
  <si>
    <t>RK18659100</t>
  </si>
  <si>
    <t>K027377</t>
  </si>
  <si>
    <t>0000504615_110</t>
  </si>
  <si>
    <t xml:space="preserve"> 96,5X11,00 SAE1020 11000-13000 S/N TE</t>
  </si>
  <si>
    <t>389224</t>
  </si>
  <si>
    <t>0001975812</t>
  </si>
  <si>
    <t>RK18683000</t>
  </si>
  <si>
    <t>0000505003_70</t>
  </si>
  <si>
    <t>K017891</t>
  </si>
  <si>
    <t>0000504780_190</t>
  </si>
  <si>
    <t xml:space="preserve"> 96,5X23,20 VMEC134A 8000-12000 S/N DM</t>
  </si>
  <si>
    <t>380060</t>
  </si>
  <si>
    <t>0001982318</t>
  </si>
  <si>
    <t>RK18683100</t>
  </si>
  <si>
    <t>0000504731_120,0000505003_60,0000504950_30</t>
  </si>
  <si>
    <t>0000503763_10</t>
  </si>
  <si>
    <t>0001973284</t>
  </si>
  <si>
    <t>K030107</t>
  </si>
  <si>
    <t>0000505109_10,0000505110_10</t>
  </si>
  <si>
    <t>101,6X22,00 SAE4140H 4000-6000 SUSPENSYS</t>
  </si>
  <si>
    <t>397947</t>
  </si>
  <si>
    <t>RM04001900</t>
  </si>
  <si>
    <t>RK18669400</t>
  </si>
  <si>
    <t>0001982488</t>
  </si>
  <si>
    <t>TB OLIVEIR</t>
  </si>
  <si>
    <t>0000502706_20,0000505243_30</t>
  </si>
  <si>
    <t>407239</t>
  </si>
  <si>
    <t>0000505011_60</t>
  </si>
  <si>
    <t>RK18669500</t>
  </si>
  <si>
    <t>RM04005600</t>
  </si>
  <si>
    <t>RK18665200</t>
  </si>
  <si>
    <t>RK18659200</t>
  </si>
  <si>
    <t>RK18671000</t>
  </si>
  <si>
    <t>RK18659300</t>
  </si>
  <si>
    <t>0000504731_150,0000504780_60,0000505003_80</t>
  </si>
  <si>
    <t>K033199</t>
  </si>
  <si>
    <t>0000505054_10</t>
  </si>
  <si>
    <t xml:space="preserve"> 33,4X 4,05 JIS SUJ2 5700-6700 S/N TC</t>
  </si>
  <si>
    <t>411685</t>
  </si>
  <si>
    <t>K033204</t>
  </si>
  <si>
    <t>0000505009_10</t>
  </si>
  <si>
    <t xml:space="preserve"> 33,4X 4,05 JIS SUJ2 6600-7600 S/N TC</t>
  </si>
  <si>
    <t>411691</t>
  </si>
  <si>
    <t>RK18639000</t>
  </si>
  <si>
    <t>K032592</t>
  </si>
  <si>
    <t xml:space="preserve"> 42,2X 4,60 JIS SUJ2 7500-8500 S/N TC</t>
  </si>
  <si>
    <t>411395</t>
  </si>
  <si>
    <t>RF00984200</t>
  </si>
  <si>
    <t>RK18639300</t>
  </si>
  <si>
    <t>K032595</t>
  </si>
  <si>
    <t xml:space="preserve"> 48,3X 8,00 JIS SUJ2 8200-9200 S/N TC</t>
  </si>
  <si>
    <t>411398</t>
  </si>
  <si>
    <t>K033064</t>
  </si>
  <si>
    <t>0000505015_10</t>
  </si>
  <si>
    <t xml:space="preserve"> 48,3X 9,50 JIS SUJ2 5700-6700 S/N TC</t>
  </si>
  <si>
    <t>411630</t>
  </si>
  <si>
    <t>RK18639400</t>
  </si>
  <si>
    <t>RK18639500</t>
  </si>
  <si>
    <t>0000504562_10</t>
  </si>
  <si>
    <t>RK18639800</t>
  </si>
  <si>
    <t>K032604</t>
  </si>
  <si>
    <t>0000504565_10</t>
  </si>
  <si>
    <t xml:space="preserve"> 76,1X 8,00 JIS SUJ2 8900-9900 S/N TC</t>
  </si>
  <si>
    <t>411404</t>
  </si>
  <si>
    <t>K034240</t>
  </si>
  <si>
    <t>0000505043_10</t>
  </si>
  <si>
    <t xml:space="preserve"> 96,5X 9,00 JIS SUJ2 8900-9900 S/N TC</t>
  </si>
  <si>
    <t>412030</t>
  </si>
  <si>
    <t>K033955</t>
  </si>
  <si>
    <t>0000504525_20</t>
  </si>
  <si>
    <t xml:space="preserve"> 88,9X 5,49 GR C 11582-12802 A106 C6</t>
  </si>
  <si>
    <t>271877</t>
  </si>
  <si>
    <t>0001972796</t>
  </si>
  <si>
    <t>0000503542_120</t>
  </si>
  <si>
    <t>K022350</t>
  </si>
  <si>
    <t>0000504779_50</t>
  </si>
  <si>
    <t>384375</t>
  </si>
  <si>
    <t>0001974565</t>
  </si>
  <si>
    <t>K034594</t>
  </si>
  <si>
    <t>0000503542_170</t>
  </si>
  <si>
    <t xml:space="preserve"> 88,9X 7,60 X42/L290 6000-FIXO 5L CX</t>
  </si>
  <si>
    <t>272401</t>
  </si>
  <si>
    <t>0001957827</t>
  </si>
  <si>
    <t>K034795</t>
  </si>
  <si>
    <t>0000504525_30</t>
  </si>
  <si>
    <t xml:space="preserve"> 88,9X 7,62 GR C 11582-12802 A106 C6</t>
  </si>
  <si>
    <t>272785</t>
  </si>
  <si>
    <t>0001972355</t>
  </si>
  <si>
    <t>0000504977_10,0000504982_10</t>
  </si>
  <si>
    <t>K033263</t>
  </si>
  <si>
    <t>0000504110_10</t>
  </si>
  <si>
    <t xml:space="preserve"> 91,4X 4,75 GR C 1035-MULT A500 PA</t>
  </si>
  <si>
    <t>393866</t>
  </si>
  <si>
    <t>0001958089</t>
  </si>
  <si>
    <t>0000505011_80</t>
  </si>
  <si>
    <t>K023242</t>
  </si>
  <si>
    <t>0000505243_80</t>
  </si>
  <si>
    <t>101,6X10,00 SAE1026 8600-9100 S/N T</t>
  </si>
  <si>
    <t>411752</t>
  </si>
  <si>
    <t>0000503542_140</t>
  </si>
  <si>
    <t>0000503542_130</t>
  </si>
  <si>
    <t>K022344</t>
  </si>
  <si>
    <t>0000504779_60</t>
  </si>
  <si>
    <t>384367</t>
  </si>
  <si>
    <t>0001974562</t>
  </si>
  <si>
    <t>K034715</t>
  </si>
  <si>
    <t>0000504540_30</t>
  </si>
  <si>
    <t>114,3X 6,02 GR 6 11582-12802 A333 CP</t>
  </si>
  <si>
    <t>272488</t>
  </si>
  <si>
    <t>0001972848</t>
  </si>
  <si>
    <t>K034791</t>
  </si>
  <si>
    <t>0000504689_10</t>
  </si>
  <si>
    <t>114,3X12,00 SAE1026 9800-10400 S/N T</t>
  </si>
  <si>
    <t>407456</t>
  </si>
  <si>
    <t>0000505011_90</t>
  </si>
  <si>
    <t>RK18523000</t>
  </si>
  <si>
    <t>K034027</t>
  </si>
  <si>
    <t>0000500634_10</t>
  </si>
  <si>
    <t>121,0X 9,50 VMB350 11400-13000 S/N EP</t>
  </si>
  <si>
    <t>393951</t>
  </si>
  <si>
    <t>RM03972200</t>
  </si>
  <si>
    <t>0000500633_10,0000500635_10</t>
  </si>
  <si>
    <t>0000502706_40,0000505243_50</t>
  </si>
  <si>
    <t>K034554</t>
  </si>
  <si>
    <t>0000504448_10</t>
  </si>
  <si>
    <t>133,0X 9,00 SAE1020 9450-FIXO S/N T</t>
  </si>
  <si>
    <t>412142</t>
  </si>
  <si>
    <t>K023054</t>
  </si>
  <si>
    <t>0000505168_70</t>
  </si>
  <si>
    <t>133,0X11,00 SAE1026 9000-9500 S/N T</t>
  </si>
  <si>
    <t>407240</t>
  </si>
  <si>
    <t>K023508</t>
  </si>
  <si>
    <t>0000505168_80</t>
  </si>
  <si>
    <t>133,0X13,00 SAE1026 9300-10000 S/N T</t>
  </si>
  <si>
    <t>407241</t>
  </si>
  <si>
    <t>K023878</t>
  </si>
  <si>
    <t>0000504779_70</t>
  </si>
  <si>
    <t>141,3X 6,60 X42/L290 6000-FIXO 5L CX</t>
  </si>
  <si>
    <t>385855</t>
  </si>
  <si>
    <t>0001974347</t>
  </si>
  <si>
    <t>0000503912_10</t>
  </si>
  <si>
    <t>0001958372</t>
  </si>
  <si>
    <t>K027369</t>
  </si>
  <si>
    <t>0000503916_10</t>
  </si>
  <si>
    <t>141,3X 6,35 GR B 8766-FIXO A500 EP</t>
  </si>
  <si>
    <t>393085</t>
  </si>
  <si>
    <t>0001958396</t>
  </si>
  <si>
    <t>K034367</t>
  </si>
  <si>
    <t>141,3X 6,35 GR B 8069-FIXO A500 EP</t>
  </si>
  <si>
    <t>394047</t>
  </si>
  <si>
    <t>0000504984_10</t>
  </si>
  <si>
    <t>0000505031_10</t>
  </si>
  <si>
    <t>K033070</t>
  </si>
  <si>
    <t>0000505047_10</t>
  </si>
  <si>
    <t>121,0X 8,50 JIS SUJ2 9100-10100 S/N TC</t>
  </si>
  <si>
    <t>411635</t>
  </si>
  <si>
    <t>0001982651</t>
  </si>
  <si>
    <t>0000505049_10</t>
  </si>
  <si>
    <t>K022345</t>
  </si>
  <si>
    <t>0000504779_80</t>
  </si>
  <si>
    <t>168,3X 7,10 X42/L290 6000-FIXO 5L C5</t>
  </si>
  <si>
    <t>384368</t>
  </si>
  <si>
    <t>0001974593</t>
  </si>
  <si>
    <t>K028809</t>
  </si>
  <si>
    <t>0000505117_30</t>
  </si>
  <si>
    <t>168,3X 9,50 VMB350 11400-13000 S/N EP</t>
  </si>
  <si>
    <t>393371</t>
  </si>
  <si>
    <t>0001984525</t>
  </si>
  <si>
    <t>K023199</t>
  </si>
  <si>
    <t>168,3X10,97 SAE1026 9100-9700 S/N T</t>
  </si>
  <si>
    <t>0000504937_10</t>
  </si>
  <si>
    <t>K031661</t>
  </si>
  <si>
    <t>0000504077_10,0000504083_10</t>
  </si>
  <si>
    <t>153,0X 7,94 GR B 10092-FIXO A500 PA</t>
  </si>
  <si>
    <t>393698</t>
  </si>
  <si>
    <t>0001990147</t>
  </si>
  <si>
    <t>K024555</t>
  </si>
  <si>
    <t>0000503888_10</t>
  </si>
  <si>
    <t>156,0X 6,35 GR B 8400-FIXO A500 EP</t>
  </si>
  <si>
    <t>391702</t>
  </si>
  <si>
    <t>0001957990</t>
  </si>
  <si>
    <t>K027348</t>
  </si>
  <si>
    <t>0000503893_10,0000503894_10,0000503895_10</t>
  </si>
  <si>
    <t>156,0X 9,50 GR B 8400-13000 A500 EP</t>
  </si>
  <si>
    <t>393069</t>
  </si>
  <si>
    <t>0001958076</t>
  </si>
  <si>
    <t>K017851</t>
  </si>
  <si>
    <t>0000504780_220</t>
  </si>
  <si>
    <t>177,8X15,90 VMEC134A 6000-10000 S/N DM</t>
  </si>
  <si>
    <t>379987</t>
  </si>
  <si>
    <t>0001982324</t>
  </si>
  <si>
    <t>RK18672700</t>
  </si>
  <si>
    <t>0000503264_280,0000504731_320</t>
  </si>
  <si>
    <t>K004811</t>
  </si>
  <si>
    <t>0000504851_10</t>
  </si>
  <si>
    <t>156,0X21,00 ST52.3  616-MULT S/N FO</t>
  </si>
  <si>
    <t>321127</t>
  </si>
  <si>
    <t>K017720</t>
  </si>
  <si>
    <t>0000502452_60,0000504868_120</t>
  </si>
  <si>
    <t>156,0X22,00 VMEC134A 8000-12000 S/N DM</t>
  </si>
  <si>
    <t>379846</t>
  </si>
  <si>
    <t>RM03967701</t>
  </si>
  <si>
    <t>K023067</t>
  </si>
  <si>
    <t>0000504712_10</t>
  </si>
  <si>
    <t>165,1X25,40 ST52 10000-FIXO S/N DM</t>
  </si>
  <si>
    <t>385114</t>
  </si>
  <si>
    <t>0001982310</t>
  </si>
  <si>
    <t>RK18649600</t>
  </si>
  <si>
    <t>K017734</t>
  </si>
  <si>
    <t>0000504731_300</t>
  </si>
  <si>
    <t>153,0X26,00 VMEC134A 8000-12000 S/N DM</t>
  </si>
  <si>
    <t>379868</t>
  </si>
  <si>
    <t>K034599</t>
  </si>
  <si>
    <t xml:space="preserve"> 96,5X14,50 SAE1026 9300-10300 S/N T</t>
  </si>
  <si>
    <t>412170</t>
  </si>
  <si>
    <t>412094</t>
  </si>
  <si>
    <t>RK17894600</t>
  </si>
  <si>
    <t>K022805</t>
  </si>
  <si>
    <t xml:space="preserve"> 31,8X 2,60 SAE1010 11000-13000 S/N TE</t>
  </si>
  <si>
    <t>384875</t>
  </si>
  <si>
    <t>CATERPILLA</t>
  </si>
  <si>
    <t>Pode ir na Tubing</t>
  </si>
  <si>
    <t>Moveu para tubing</t>
  </si>
  <si>
    <t>Split entre as linhas</t>
  </si>
  <si>
    <t>Diâmetro</t>
  </si>
  <si>
    <t>Parede</t>
  </si>
  <si>
    <t>Laque</t>
  </si>
  <si>
    <t>Chanfro</t>
  </si>
  <si>
    <t>Comprimento pç C</t>
  </si>
  <si>
    <t>Critério para tubing</t>
  </si>
  <si>
    <t>Sim</t>
  </si>
  <si>
    <t>Não</t>
  </si>
  <si>
    <t>OD</t>
  </si>
  <si>
    <t>WT</t>
  </si>
  <si>
    <t>Comprimento</t>
  </si>
  <si>
    <t>Teste pontas</t>
  </si>
  <si>
    <t>% do volume total</t>
  </si>
  <si>
    <t>Inspeção de Pontas</t>
  </si>
  <si>
    <t>aLinha_Ajustagem</t>
  </si>
  <si>
    <t>aInspecao_Pontas</t>
  </si>
  <si>
    <t>aOrdem</t>
  </si>
  <si>
    <t>aTc</t>
  </si>
  <si>
    <t>Ordem #</t>
  </si>
  <si>
    <t>Tempo de Ciclo seg/pç</t>
  </si>
  <si>
    <t>WF004_7501_001</t>
  </si>
  <si>
    <t>WF003_7501_001</t>
  </si>
  <si>
    <t>WF006_7501_001</t>
  </si>
  <si>
    <t>WLB01_7501_001</t>
  </si>
  <si>
    <t>WF015_7501_001</t>
  </si>
  <si>
    <t>WTMAR_7501_001 AndPlan1.Cells(A,8)&lt;&gt;GRL8013Cr</t>
  </si>
  <si>
    <t>WTDFT_7501_001</t>
  </si>
  <si>
    <t>WTCR1_7501_001</t>
  </si>
  <si>
    <t>WTLAP_7501_001</t>
  </si>
  <si>
    <t>WT045_7501_001</t>
  </si>
  <si>
    <t>WTSFF_7501_001</t>
  </si>
  <si>
    <t>WT80V_7501_001</t>
  </si>
  <si>
    <t>WT6,5_7501_001</t>
  </si>
  <si>
    <t>WT080_7501_001</t>
  </si>
  <si>
    <t>WTBAR_7501_001</t>
  </si>
  <si>
    <t>WTSFB_7501_001</t>
  </si>
  <si>
    <t>WTFER_7501_001</t>
  </si>
  <si>
    <t>WTVRM_7501_001</t>
  </si>
  <si>
    <t>WTUS3_7501_001</t>
  </si>
  <si>
    <t>WTUNK_7501_001</t>
  </si>
  <si>
    <t>WP003_7501_008</t>
  </si>
  <si>
    <t>WTMAR_7501_001AndPlan1.Cells(A,8)=GRL8013Cr</t>
  </si>
  <si>
    <t>WI043_7501_001</t>
  </si>
  <si>
    <t>WR014_7501_001</t>
  </si>
  <si>
    <t>WT5,0_7501_001</t>
  </si>
  <si>
    <t>WP028_7501_001</t>
  </si>
  <si>
    <t>WL023_7501_001</t>
  </si>
  <si>
    <t>WR036_7501_001</t>
  </si>
  <si>
    <t>WR030_7501_001</t>
  </si>
  <si>
    <t>WTK10_7501_001</t>
  </si>
  <si>
    <t>WL005_7501_001</t>
  </si>
  <si>
    <t>Recurso</t>
  </si>
  <si>
    <t>Entity</t>
  </si>
  <si>
    <t>Activity</t>
  </si>
  <si>
    <t>Quantity</t>
  </si>
  <si>
    <t>Appeariance</t>
  </si>
  <si>
    <t>Occurences</t>
  </si>
  <si>
    <t>Frequency</t>
  </si>
  <si>
    <t>eOrder</t>
  </si>
  <si>
    <t>Arrival</t>
  </si>
  <si>
    <t>0 MIN</t>
  </si>
  <si>
    <t>aNTubos</t>
  </si>
  <si>
    <t>Inicio Produção</t>
  </si>
  <si>
    <t>Fim Produção</t>
  </si>
  <si>
    <t>Inicio Simulação</t>
  </si>
  <si>
    <t>Produção</t>
  </si>
  <si>
    <t>min</t>
  </si>
  <si>
    <t>peças</t>
  </si>
  <si>
    <t>ordens</t>
  </si>
  <si>
    <t xml:space="preserve">Demanda </t>
  </si>
  <si>
    <t>Aberta</t>
  </si>
  <si>
    <t>Fechada</t>
  </si>
  <si>
    <t>RK18716700</t>
  </si>
  <si>
    <t>TE04836900</t>
  </si>
  <si>
    <t>0000503332_10,0000503332_20,0000505494_10</t>
  </si>
  <si>
    <t>TE04835100</t>
  </si>
  <si>
    <t>TF04618500</t>
  </si>
  <si>
    <t>0000504430_10,0000504431_10,0000504432_10,0000504433_10,0000504434_10,0000504435_10,0000504436_10,0000504437_10</t>
  </si>
  <si>
    <t>0002009621</t>
  </si>
  <si>
    <t>0000503632_10,0000503633_10,0000504389_10,0000504390_10,0000504391_10,0000504392_10,0000504393_10</t>
  </si>
  <si>
    <t>RF00999600</t>
  </si>
  <si>
    <t>0002001837</t>
  </si>
  <si>
    <t>0002001419</t>
  </si>
  <si>
    <t>TF04619500</t>
  </si>
  <si>
    <t>TF04621100</t>
  </si>
  <si>
    <t>RK18716600</t>
  </si>
  <si>
    <t>K032722</t>
  </si>
  <si>
    <t>0000504322_10</t>
  </si>
  <si>
    <t xml:space="preserve"> 88,9X10,00 SAE8617H 11400-FIXO S/N T</t>
  </si>
  <si>
    <t>0002010695</t>
  </si>
  <si>
    <t>TF04620400</t>
  </si>
  <si>
    <t>TF04619000</t>
  </si>
  <si>
    <t>TF04619800</t>
  </si>
  <si>
    <t>TE04838300</t>
  </si>
  <si>
    <t>RK18715600</t>
  </si>
  <si>
    <t>201701</t>
  </si>
  <si>
    <t>0002001839</t>
  </si>
  <si>
    <t>0000504387_10,0000504388_10,0000505424_10</t>
  </si>
  <si>
    <t>RF00999400</t>
  </si>
  <si>
    <t>TE04837000</t>
  </si>
  <si>
    <t>TE04838100</t>
  </si>
  <si>
    <t>RK18688000</t>
  </si>
  <si>
    <t>RF01004800</t>
  </si>
  <si>
    <t>RK18713700</t>
  </si>
  <si>
    <t>K000068</t>
  </si>
  <si>
    <t>0000504516_10,0000505254_10</t>
  </si>
  <si>
    <t>114,3X19,40 ST52.3  730-MULT S/N FO</t>
  </si>
  <si>
    <t>0001964008</t>
  </si>
  <si>
    <t>0000504459_10</t>
  </si>
  <si>
    <t>RV03551900</t>
  </si>
  <si>
    <t>RV03547700</t>
  </si>
  <si>
    <t>RV03548100</t>
  </si>
  <si>
    <t>0000504074_10,0000504075_10,0000505295_10</t>
  </si>
  <si>
    <t>0002002096</t>
  </si>
  <si>
    <t>TF04619200</t>
  </si>
  <si>
    <t>TF04617300</t>
  </si>
  <si>
    <t>0000504427_10,0000504447_10</t>
  </si>
  <si>
    <t>TF04625900</t>
  </si>
  <si>
    <t>RK18715300</t>
  </si>
  <si>
    <t>K033809</t>
  </si>
  <si>
    <t>0000505155_10</t>
  </si>
  <si>
    <t>121,0X 9,52 GR B 8400-13000 A500 EP</t>
  </si>
  <si>
    <t>0001998385</t>
  </si>
  <si>
    <t>TF04627300</t>
  </si>
  <si>
    <t>TF04620900</t>
  </si>
  <si>
    <t>TF04625100</t>
  </si>
  <si>
    <t>RK18715400</t>
  </si>
  <si>
    <t>K031638</t>
  </si>
  <si>
    <t>0000500410_10,0000503122_10,0000503123_10,0000505158_10,0000505163_10,0000505162_10</t>
  </si>
  <si>
    <t>141,3X 9,50 GR B 2179-MULT A500 EP</t>
  </si>
  <si>
    <t>0002009592</t>
  </si>
  <si>
    <t>TF04616800</t>
  </si>
  <si>
    <t>0000502378_10,0000502373_70</t>
  </si>
  <si>
    <t>TF04619900</t>
  </si>
  <si>
    <t>TF04621200</t>
  </si>
  <si>
    <t>0000503919_140,0000503264_220,0000504782_70</t>
  </si>
  <si>
    <t>0000501910_60,0000503919_130</t>
  </si>
  <si>
    <t>RV03545602</t>
  </si>
  <si>
    <t>RV03552100</t>
  </si>
  <si>
    <t>RK18722700</t>
  </si>
  <si>
    <t>0000503304_50,0000504757_30</t>
  </si>
  <si>
    <t>0002000680</t>
  </si>
  <si>
    <t>0002006944</t>
  </si>
  <si>
    <t>RK18727600</t>
  </si>
  <si>
    <t>K029927</t>
  </si>
  <si>
    <t>0000505273_10</t>
  </si>
  <si>
    <t>BN</t>
  </si>
  <si>
    <t>BAHIAGAS</t>
  </si>
  <si>
    <t>114,3X 6,00 GR B 11000-13000 5L C5</t>
  </si>
  <si>
    <t>397738</t>
  </si>
  <si>
    <t>3CPE NBR15221-1</t>
  </si>
  <si>
    <t>0002010769</t>
  </si>
  <si>
    <t>0001998700</t>
  </si>
  <si>
    <t>0002009444</t>
  </si>
  <si>
    <t>0000504185_80,0000504790_10,0000504786_10,0000504788_20,0000504862_10</t>
  </si>
  <si>
    <t>RK18689700</t>
  </si>
  <si>
    <t>0001998724</t>
  </si>
  <si>
    <t>0002007476</t>
  </si>
  <si>
    <t>0000503304_200,0000504757_250</t>
  </si>
  <si>
    <t>0002009014</t>
  </si>
  <si>
    <t>0002010710</t>
  </si>
  <si>
    <t>0000503479_10</t>
  </si>
  <si>
    <t>406362</t>
  </si>
  <si>
    <t>TA01483300</t>
  </si>
  <si>
    <t>RK18685700</t>
  </si>
  <si>
    <t>K034776</t>
  </si>
  <si>
    <t>0000504499_10</t>
  </si>
  <si>
    <t>DANPOWER</t>
  </si>
  <si>
    <t xml:space="preserve"> 44,5X 3,75 GR T22 13500-FIXO A213 DP</t>
  </si>
  <si>
    <t>272533</t>
  </si>
  <si>
    <t>0001995084</t>
  </si>
  <si>
    <t>RK18715500</t>
  </si>
  <si>
    <t>K016836</t>
  </si>
  <si>
    <t>0000503048_20</t>
  </si>
  <si>
    <t>HPB-SIMISA</t>
  </si>
  <si>
    <t xml:space="preserve"> 44,5X 4,57 GR T11 12000-FIXO A213 DP</t>
  </si>
  <si>
    <t>379010</t>
  </si>
  <si>
    <t>0001998246</t>
  </si>
  <si>
    <t>RK18685800</t>
  </si>
  <si>
    <t>K024046</t>
  </si>
  <si>
    <t>0000504615_120</t>
  </si>
  <si>
    <t xml:space="preserve"> 44,5X 6,30 SAE1020 11000-13000 S/N TE</t>
  </si>
  <si>
    <t>386029</t>
  </si>
  <si>
    <t>RF01003900</t>
  </si>
  <si>
    <t>RK18688100</t>
  </si>
  <si>
    <t>0000504975_10</t>
  </si>
  <si>
    <t>RF01007300</t>
  </si>
  <si>
    <t>RK18715000</t>
  </si>
  <si>
    <t>K034855</t>
  </si>
  <si>
    <t>0000505396_10</t>
  </si>
  <si>
    <t xml:space="preserve"> 44,5X 6,00 A 192 8700-FIXO S/N T</t>
  </si>
  <si>
    <t>412265</t>
  </si>
  <si>
    <t>0002010522</t>
  </si>
  <si>
    <t>0000503749_10,0000504262_10,0000504994_10</t>
  </si>
  <si>
    <t>TH00538800</t>
  </si>
  <si>
    <t>0002005106</t>
  </si>
  <si>
    <t>RK18713200</t>
  </si>
  <si>
    <t>TB02870800</t>
  </si>
  <si>
    <t>RF01006900</t>
  </si>
  <si>
    <t>TH00539500</t>
  </si>
  <si>
    <t>0000502059_10,0000502018_20,0000502014_10,0000502896_10</t>
  </si>
  <si>
    <t>TA01484200</t>
  </si>
  <si>
    <t>0000502058_10,0000502014_10,0000502896_10,0000502915_10</t>
  </si>
  <si>
    <t>TA01484100</t>
  </si>
  <si>
    <t>0000502393_10,0000504586_10</t>
  </si>
  <si>
    <t>TH00540800</t>
  </si>
  <si>
    <t>TH00543200</t>
  </si>
  <si>
    <t>0000502002_10,0000502890_10</t>
  </si>
  <si>
    <t>TH00539100</t>
  </si>
  <si>
    <t>0002010767</t>
  </si>
  <si>
    <t>TH00530800</t>
  </si>
  <si>
    <t>RK18688300</t>
  </si>
  <si>
    <t>0000504956_10</t>
  </si>
  <si>
    <t>TB02875500</t>
  </si>
  <si>
    <t>0000502968_10,0000504954_10</t>
  </si>
  <si>
    <t>TH00527802</t>
  </si>
  <si>
    <t>TH00539200</t>
  </si>
  <si>
    <t>0000504260_10,0000504987_10</t>
  </si>
  <si>
    <t>0002010994</t>
  </si>
  <si>
    <t>RK18713100</t>
  </si>
  <si>
    <t>0000502858_280</t>
  </si>
  <si>
    <t>TS00185101</t>
  </si>
  <si>
    <t>TB02875200</t>
  </si>
  <si>
    <t>TB02874500</t>
  </si>
  <si>
    <t>TE04837100</t>
  </si>
  <si>
    <t>0000503323_50,0000504185_50</t>
  </si>
  <si>
    <t>0002010668</t>
  </si>
  <si>
    <t>0002010603</t>
  </si>
  <si>
    <t>0002010505</t>
  </si>
  <si>
    <t>TE04835200</t>
  </si>
  <si>
    <t>0000503277_10,0000504996_30,0000503336_30</t>
  </si>
  <si>
    <t>TD04424100</t>
  </si>
  <si>
    <t>TE04836300</t>
  </si>
  <si>
    <t>TE04835700</t>
  </si>
  <si>
    <t>0002009404</t>
  </si>
  <si>
    <t>RK18688500</t>
  </si>
  <si>
    <t>TB02876500</t>
  </si>
  <si>
    <t>RK18688600</t>
  </si>
  <si>
    <t>0000504526_10</t>
  </si>
  <si>
    <t>0000504456_10,0000504693_10</t>
  </si>
  <si>
    <t>TD04432300</t>
  </si>
  <si>
    <t>RK18685200</t>
  </si>
  <si>
    <t>K029714</t>
  </si>
  <si>
    <t>0000501718_10,0000503331_20</t>
  </si>
  <si>
    <t>PAUL</t>
  </si>
  <si>
    <t xml:space="preserve"> 38,1X 7,50 SAE1020 5950-FIXO S/N DM</t>
  </si>
  <si>
    <t>397509</t>
  </si>
  <si>
    <t>RF01004600</t>
  </si>
  <si>
    <t>RK18685600</t>
  </si>
  <si>
    <t>K026104</t>
  </si>
  <si>
    <t>0000505311_20</t>
  </si>
  <si>
    <t xml:space="preserve"> 48,3X 3,20 A 179 6200-FIXO S/N T</t>
  </si>
  <si>
    <t>408554</t>
  </si>
  <si>
    <t>TB02874100</t>
  </si>
  <si>
    <t>TD04432400</t>
  </si>
  <si>
    <t>RK18728800</t>
  </si>
  <si>
    <t>K034916</t>
  </si>
  <si>
    <t>0000502156_10,0000505089_10</t>
  </si>
  <si>
    <t xml:space="preserve"> 48,3X 3,20 SAE1541 10250-FIXO S/N T</t>
  </si>
  <si>
    <t>TD04441700</t>
  </si>
  <si>
    <t>RK18729400</t>
  </si>
  <si>
    <t>K034915</t>
  </si>
  <si>
    <t>0000505566_10</t>
  </si>
  <si>
    <t xml:space="preserve"> 48,3X 3,20 SAE1541 10200-FIXO S/N T</t>
  </si>
  <si>
    <t>0002009525</t>
  </si>
  <si>
    <t>TD04439900</t>
  </si>
  <si>
    <t>0002010591</t>
  </si>
  <si>
    <t>RK18713300</t>
  </si>
  <si>
    <t>0000503274_10,0000504946_10</t>
  </si>
  <si>
    <t>TD04436200</t>
  </si>
  <si>
    <t>0001973304</t>
  </si>
  <si>
    <t>RK18726300</t>
  </si>
  <si>
    <t>KQ00597800</t>
  </si>
  <si>
    <t>RK18726200</t>
  </si>
  <si>
    <t>0000504660_10,0000504666_10</t>
  </si>
  <si>
    <t>0000504358_10,0000504359_10,0000504360_10,0000504362_10</t>
  </si>
  <si>
    <t>RK18715100</t>
  </si>
  <si>
    <t>0000505103_10</t>
  </si>
  <si>
    <t>TD04425000</t>
  </si>
  <si>
    <t>0000504332_20</t>
  </si>
  <si>
    <t>TF04618800</t>
  </si>
  <si>
    <t>0002010490</t>
  </si>
  <si>
    <t>RK18717100</t>
  </si>
  <si>
    <t>0000503264_20,0000503438_10</t>
  </si>
  <si>
    <t>RM04041000</t>
  </si>
  <si>
    <t>0000504790_30,0000504786_30,0000504862_40</t>
  </si>
  <si>
    <t>0002002969</t>
  </si>
  <si>
    <t>RK18720400</t>
  </si>
  <si>
    <t>K034485</t>
  </si>
  <si>
    <t>0000502811_10</t>
  </si>
  <si>
    <t>168,3X 7,10 GR B 10973-11887 5L C5</t>
  </si>
  <si>
    <t>E015</t>
  </si>
  <si>
    <t>272291</t>
  </si>
  <si>
    <t>0002002376</t>
  </si>
  <si>
    <t>RK18695500</t>
  </si>
  <si>
    <t>0000504784_80,0000504785_40,0000505005_80</t>
  </si>
  <si>
    <t>0000504784_80,0000504785_40,0000505005_80,0000504789_80,0000505693_90</t>
  </si>
  <si>
    <t>RK18697600</t>
  </si>
  <si>
    <t>0000504446_10,0000505393_10</t>
  </si>
  <si>
    <t>0002010248</t>
  </si>
  <si>
    <t>RK18717500</t>
  </si>
  <si>
    <t>0000505443_10,0000505444_10</t>
  </si>
  <si>
    <t>RESIL COM</t>
  </si>
  <si>
    <t>RM04041400</t>
  </si>
  <si>
    <t>RK18694900</t>
  </si>
  <si>
    <t>RK18721900</t>
  </si>
  <si>
    <t>K034390</t>
  </si>
  <si>
    <t>0000505353_10</t>
  </si>
  <si>
    <t>156,0X 6,35 GR B 12410-FIXO A500 EP</t>
  </si>
  <si>
    <t>394088</t>
  </si>
  <si>
    <t>0002004238</t>
  </si>
  <si>
    <t>RK18721800</t>
  </si>
  <si>
    <t>K034373</t>
  </si>
  <si>
    <t>0000505327_10,0000505328_10</t>
  </si>
  <si>
    <t>394060</t>
  </si>
  <si>
    <t>0002005298</t>
  </si>
  <si>
    <t>RK18694800</t>
  </si>
  <si>
    <t>RK18687800</t>
  </si>
  <si>
    <t>K034359</t>
  </si>
  <si>
    <t>0000505118_10</t>
  </si>
  <si>
    <t>153,0X 7,94 GR B 10092-FIXO A500 EP</t>
  </si>
  <si>
    <t>394025</t>
  </si>
  <si>
    <t>0001995067</t>
  </si>
  <si>
    <t>RK18698000</t>
  </si>
  <si>
    <t>RK18722100</t>
  </si>
  <si>
    <t>K034413</t>
  </si>
  <si>
    <t>0000505374_10</t>
  </si>
  <si>
    <t>153,0X 7,94 GR B 7728-FIXO A500 EP</t>
  </si>
  <si>
    <t>394120</t>
  </si>
  <si>
    <t>0002004242</t>
  </si>
  <si>
    <t>RK18697200</t>
  </si>
  <si>
    <t>RK18719500</t>
  </si>
  <si>
    <t>0000504332_60,0000505412_40</t>
  </si>
  <si>
    <t>TF04622900</t>
  </si>
  <si>
    <t>0001994147</t>
  </si>
  <si>
    <t>RK18698500</t>
  </si>
  <si>
    <t>0000505168_90</t>
  </si>
  <si>
    <t>407172</t>
  </si>
  <si>
    <t>TF04628900</t>
  </si>
  <si>
    <t>RK18699700</t>
  </si>
  <si>
    <t>0000504443_10,0000504937_10</t>
  </si>
  <si>
    <t>TF04623800</t>
  </si>
  <si>
    <t>0002010574</t>
  </si>
  <si>
    <t>TF04627800</t>
  </si>
  <si>
    <t>TF04627900</t>
  </si>
  <si>
    <t>0000505168_100</t>
  </si>
  <si>
    <t>0002010327</t>
  </si>
  <si>
    <t>RK18717400</t>
  </si>
  <si>
    <t>K032367</t>
  </si>
  <si>
    <t>0000505412_50</t>
  </si>
  <si>
    <t>177,8X12,00 SAE1026 9900-10100 S/N T</t>
  </si>
  <si>
    <t>406508</t>
  </si>
  <si>
    <t>0002010480</t>
  </si>
  <si>
    <t>RK18696600</t>
  </si>
  <si>
    <t>TF04624200</t>
  </si>
  <si>
    <t>0000503924_50,0000503264_250,0000503940_80,0000503428_100,0000504731_280,0000504868_70</t>
  </si>
  <si>
    <t>RM04005201</t>
  </si>
  <si>
    <t>RK18688800</t>
  </si>
  <si>
    <t>RK18695800</t>
  </si>
  <si>
    <t>0000504909_10,0000505260_10</t>
  </si>
  <si>
    <t>0002011674</t>
  </si>
  <si>
    <t>RK18699200</t>
  </si>
  <si>
    <t>0000504902_10,0000505255_10</t>
  </si>
  <si>
    <t>0002005928</t>
  </si>
  <si>
    <t>RK18699400</t>
  </si>
  <si>
    <t>0000505260_10,0000505261_10</t>
  </si>
  <si>
    <t>0002011675</t>
  </si>
  <si>
    <t>RK18699600</t>
  </si>
  <si>
    <t>0000504805_10,0000504914_10,0000504915_10</t>
  </si>
  <si>
    <t>0002010158</t>
  </si>
  <si>
    <t>RK18695900</t>
  </si>
  <si>
    <t>0000505255_10,0000505256_10</t>
  </si>
  <si>
    <t>0002005929</t>
  </si>
  <si>
    <t>0000504914_10,0000504915_10,0000505251_10,0000505252_10</t>
  </si>
  <si>
    <t>0002010159</t>
  </si>
  <si>
    <t>RV03552300</t>
  </si>
  <si>
    <t>RK18700300</t>
  </si>
  <si>
    <t>0000504515_10,0000504897_10,0000505253_10</t>
  </si>
  <si>
    <t>FO01675600</t>
  </si>
  <si>
    <t>RK18699300</t>
  </si>
  <si>
    <t>0000504800_10,0000504904_10,0000504905_10</t>
  </si>
  <si>
    <t>0002011529</t>
  </si>
  <si>
    <t>0000504905_10,0000505257_10,0000505258_10</t>
  </si>
  <si>
    <t>0002011531</t>
  </si>
  <si>
    <t>0000505258_10</t>
  </si>
  <si>
    <t>0002011533</t>
  </si>
  <si>
    <t>RK18724500</t>
  </si>
  <si>
    <t>K034896</t>
  </si>
  <si>
    <t>APOLU3261_10</t>
  </si>
  <si>
    <t>168,3X28,00 41B25 6000-10000 5CT U</t>
  </si>
  <si>
    <t>P061</t>
  </si>
  <si>
    <t>Y005258</t>
  </si>
  <si>
    <t>PROTETOR FECHADO IÇÁVEL</t>
  </si>
  <si>
    <t>ROSCA E LUVA VAM TOP HT</t>
  </si>
  <si>
    <t>0002004878</t>
  </si>
  <si>
    <t>RK18696400</t>
  </si>
  <si>
    <t>RV03549501</t>
  </si>
  <si>
    <t>0000504731_330,0000504780_110,0000505742_260</t>
  </si>
  <si>
    <t>RV03552400</t>
  </si>
  <si>
    <t>RK18696000</t>
  </si>
  <si>
    <t>FO01676101</t>
  </si>
  <si>
    <t>RK18697800</t>
  </si>
  <si>
    <t>0000502471_110,0000502471_120,0000502471_130,0000502471_140</t>
  </si>
  <si>
    <t>RF01000100</t>
  </si>
  <si>
    <t>0002006132</t>
  </si>
  <si>
    <t>RK18693800</t>
  </si>
  <si>
    <t>0000503632_10,0000503633_10,0000504389_10,0000504390_10,0000504391_10,0000504392_10,0000504393_10,0000504394_10,00005043</t>
  </si>
  <si>
    <t>TF04621400</t>
  </si>
  <si>
    <t>0050000097_10</t>
  </si>
  <si>
    <t>RF00999800</t>
  </si>
  <si>
    <t>0000504919_10,0000505462_10</t>
  </si>
  <si>
    <t>0002003303</t>
  </si>
  <si>
    <t>0000504920_10,0000505463_10</t>
  </si>
  <si>
    <t>0000504387_10,0000504388_10,0000505424_10,0000505426_10</t>
  </si>
  <si>
    <t>RK18690300</t>
  </si>
  <si>
    <t>RK18714500</t>
  </si>
  <si>
    <t>K034849</t>
  </si>
  <si>
    <t>0000504757_320</t>
  </si>
  <si>
    <t>114,3X11,10 GRB/L245 11500-12500 5L CX</t>
  </si>
  <si>
    <t>272560</t>
  </si>
  <si>
    <t>0001998013</t>
  </si>
  <si>
    <t>RK18714600</t>
  </si>
  <si>
    <t>K034851</t>
  </si>
  <si>
    <t>0000504731_390</t>
  </si>
  <si>
    <t>114,3X11,30 VMEC134A 11000-13000 S/N DM</t>
  </si>
  <si>
    <t>272563</t>
  </si>
  <si>
    <t>RM04037700</t>
  </si>
  <si>
    <t>RK18714700</t>
  </si>
  <si>
    <t>K034850</t>
  </si>
  <si>
    <t>0000504731_380</t>
  </si>
  <si>
    <t>114,3X14,00 VMEC134A 11000-13000 S/N DM</t>
  </si>
  <si>
    <t>272562</t>
  </si>
  <si>
    <t>RM04037800</t>
  </si>
  <si>
    <t>RK18714800</t>
  </si>
  <si>
    <t>K028606</t>
  </si>
  <si>
    <t>0000505333_10,0000505333_20,0000505333_30</t>
  </si>
  <si>
    <t>MRS</t>
  </si>
  <si>
    <t>121,0X 8,20 VMB350CO 11400-13000 S/N EP</t>
  </si>
  <si>
    <t>393353</t>
  </si>
  <si>
    <t>0001997866</t>
  </si>
  <si>
    <t>TF04621300</t>
  </si>
  <si>
    <t>0002004833</t>
  </si>
  <si>
    <t>0000503215_10,0000505151_10</t>
  </si>
  <si>
    <t>0002009602</t>
  </si>
  <si>
    <t>0000504731_30,0000504780_90</t>
  </si>
  <si>
    <t>0002005467</t>
  </si>
  <si>
    <t>0002005457</t>
  </si>
  <si>
    <t>0000504780_100,0000505003_110</t>
  </si>
  <si>
    <t>0000504782_50,0000504950_50</t>
  </si>
  <si>
    <t>RV03551800</t>
  </si>
  <si>
    <t>0002001670</t>
  </si>
  <si>
    <t>0000504731_200</t>
  </si>
  <si>
    <t>RV03548301</t>
  </si>
  <si>
    <t>RK18687300</t>
  </si>
  <si>
    <t>0000504061_10,0000505288_10</t>
  </si>
  <si>
    <t>0002010144</t>
  </si>
  <si>
    <t>0000503264_190</t>
  </si>
  <si>
    <t>RV03551301</t>
  </si>
  <si>
    <t>RV03552500</t>
  </si>
  <si>
    <t>0000504520_10,0000504906_10,0000504907_10</t>
  </si>
  <si>
    <t>0002009746</t>
  </si>
  <si>
    <t>RK18720300</t>
  </si>
  <si>
    <t>0000502843_50</t>
  </si>
  <si>
    <t>KQ00591600</t>
  </si>
  <si>
    <t>RV03552200</t>
  </si>
  <si>
    <t>RK18710800</t>
  </si>
  <si>
    <t>RF01001500</t>
  </si>
  <si>
    <t>RK18717600</t>
  </si>
  <si>
    <t>K031862</t>
  </si>
  <si>
    <t>0000505418_10</t>
  </si>
  <si>
    <t>101,6X 8,00 100CR6 8900-9900 S/N TC</t>
  </si>
  <si>
    <t>402877</t>
  </si>
  <si>
    <t>0002010362</t>
  </si>
  <si>
    <t>RK18730000</t>
  </si>
  <si>
    <t>RF00995700</t>
  </si>
  <si>
    <t>RK18710600</t>
  </si>
  <si>
    <t>0000503874_10,0000505042_10</t>
  </si>
  <si>
    <t>RF01000400</t>
  </si>
  <si>
    <t>RK18710400</t>
  </si>
  <si>
    <t>TE04846200</t>
  </si>
  <si>
    <t>0000505045_10,0000505046_10</t>
  </si>
  <si>
    <t>RK18710700</t>
  </si>
  <si>
    <t>RK18710500</t>
  </si>
  <si>
    <t>0002010895</t>
  </si>
  <si>
    <t>RFT0000300</t>
  </si>
  <si>
    <t>RFT0000800</t>
  </si>
  <si>
    <t>0002001836</t>
  </si>
  <si>
    <t>0000503304_160,0000504757_200</t>
  </si>
  <si>
    <t>RM04040101</t>
  </si>
  <si>
    <t>0000505005_30</t>
  </si>
  <si>
    <t>RK18694600</t>
  </si>
  <si>
    <t>K033150</t>
  </si>
  <si>
    <t>0000505148_10,0000505492_10</t>
  </si>
  <si>
    <t xml:space="preserve"> 60,3X 3,60 ST52 9600-10600 S/N T</t>
  </si>
  <si>
    <t>TD04396000</t>
  </si>
  <si>
    <t>RK18694700</t>
  </si>
  <si>
    <t>TD04422000</t>
  </si>
  <si>
    <t>RK18729100</t>
  </si>
  <si>
    <t>K033914</t>
  </si>
  <si>
    <t>0000505509_10</t>
  </si>
  <si>
    <t>PETROBRAS</t>
  </si>
  <si>
    <t xml:space="preserve"> 50,8X 3,40 GR T22 5985-FIXO A213 DP</t>
  </si>
  <si>
    <t>271885</t>
  </si>
  <si>
    <t>0002009630</t>
  </si>
  <si>
    <t>RK18729200</t>
  </si>
  <si>
    <t>K033915</t>
  </si>
  <si>
    <t>0000505509_20</t>
  </si>
  <si>
    <t xml:space="preserve"> 50,8X 3,40 GR T22 5485-FIXO A213 DP</t>
  </si>
  <si>
    <t>271889</t>
  </si>
  <si>
    <t>0002009629</t>
  </si>
  <si>
    <t>RK18694100</t>
  </si>
  <si>
    <t>TD04438200</t>
  </si>
  <si>
    <t>0002001723</t>
  </si>
  <si>
    <t>K034871</t>
  </si>
  <si>
    <t>0000505416_10</t>
  </si>
  <si>
    <t xml:space="preserve"> 50,8X 4,19 GR T22 12000-FIXO A213 DP</t>
  </si>
  <si>
    <t>272582</t>
  </si>
  <si>
    <t>0002001841</t>
  </si>
  <si>
    <t>RK18715900</t>
  </si>
  <si>
    <t>K013780</t>
  </si>
  <si>
    <t>0000503085_30,0000505379_10</t>
  </si>
  <si>
    <t xml:space="preserve"> 50,8X 4,19 GR T11 12000-FIXO A213 DP</t>
  </si>
  <si>
    <t>376264</t>
  </si>
  <si>
    <t>0002009625</t>
  </si>
  <si>
    <t>0002001724</t>
  </si>
  <si>
    <t>K034872</t>
  </si>
  <si>
    <t>0000505415_10</t>
  </si>
  <si>
    <t xml:space="preserve"> 50,8X 5,04 GR T22 12000-FIXO A213 DP</t>
  </si>
  <si>
    <t>272583</t>
  </si>
  <si>
    <t>0002001842</t>
  </si>
  <si>
    <t>RK18692700</t>
  </si>
  <si>
    <t>0001982515</t>
  </si>
  <si>
    <t>RK18689100</t>
  </si>
  <si>
    <t>RK18691000</t>
  </si>
  <si>
    <t>RK18693200</t>
  </si>
  <si>
    <t>0000504259_10,0000502912_10</t>
  </si>
  <si>
    <t>TH00538002</t>
  </si>
  <si>
    <t>RK18692900</t>
  </si>
  <si>
    <t>TH00542600</t>
  </si>
  <si>
    <t>RK18693400</t>
  </si>
  <si>
    <t>0000502951_10,0000502952_10</t>
  </si>
  <si>
    <t>0002010852</t>
  </si>
  <si>
    <t>RK18693100</t>
  </si>
  <si>
    <t>0000504258_10,0000504993_10</t>
  </si>
  <si>
    <t>0002010834</t>
  </si>
  <si>
    <t>RK18723700</t>
  </si>
  <si>
    <t>K034841</t>
  </si>
  <si>
    <t>0000502218_10,0000504140_10</t>
  </si>
  <si>
    <t xml:space="preserve"> 30,0X 2,80 ST35 4500-FIXO S/N T</t>
  </si>
  <si>
    <t>TA01485300</t>
  </si>
  <si>
    <t>RK18690400</t>
  </si>
  <si>
    <t>0002010243</t>
  </si>
  <si>
    <t>RK18688900</t>
  </si>
  <si>
    <t>TB02875800</t>
  </si>
  <si>
    <t>RK18689200</t>
  </si>
  <si>
    <t>0002010660</t>
  </si>
  <si>
    <t>RK18689500</t>
  </si>
  <si>
    <t>0002010303</t>
  </si>
  <si>
    <t>RK18689400</t>
  </si>
  <si>
    <t>0002010304</t>
  </si>
  <si>
    <t>RK18689300</t>
  </si>
  <si>
    <t>0002010301</t>
  </si>
  <si>
    <t>RK18694200</t>
  </si>
  <si>
    <t>0002010675</t>
  </si>
  <si>
    <t>RK18728900</t>
  </si>
  <si>
    <t>K034909</t>
  </si>
  <si>
    <t>0000503353_10</t>
  </si>
  <si>
    <t xml:space="preserve"> 42,2X 4,55 SAE1541 8500-FIXO S/N T</t>
  </si>
  <si>
    <t>TD04441900</t>
  </si>
  <si>
    <t>RK18727500</t>
  </si>
  <si>
    <t>K034910</t>
  </si>
  <si>
    <t>0000504694_10,0000505562_10,0000505569_10,0000505563_10</t>
  </si>
  <si>
    <t xml:space="preserve"> 42,2X 5,50 SAE1541 8200-FIXO S/N T</t>
  </si>
  <si>
    <t>342534</t>
  </si>
  <si>
    <t>0002011525</t>
  </si>
  <si>
    <t>0000502359_10,0000504152_10</t>
  </si>
  <si>
    <t>TD04440400</t>
  </si>
  <si>
    <t>RK18690100</t>
  </si>
  <si>
    <t>TD04434500</t>
  </si>
  <si>
    <t>0000502148_10,0000502147_10</t>
  </si>
  <si>
    <t>RK18715800</t>
  </si>
  <si>
    <t>0000505111_10</t>
  </si>
  <si>
    <t>TE04834800</t>
  </si>
  <si>
    <t>RK18690000</t>
  </si>
  <si>
    <t>0000504333_10,0000504334_10</t>
  </si>
  <si>
    <t>TE04842000</t>
  </si>
  <si>
    <t>RF01008500</t>
  </si>
  <si>
    <t>0000504787_30,0000505005_20,0000504789_20</t>
  </si>
  <si>
    <t>0000502156_10,0000505089_10,0000504458_10</t>
  </si>
  <si>
    <t>TD04436400</t>
  </si>
  <si>
    <t>RK18691800</t>
  </si>
  <si>
    <t>0002010669</t>
  </si>
  <si>
    <t>RK18716800</t>
  </si>
  <si>
    <t>K034898</t>
  </si>
  <si>
    <t>0000505446_10</t>
  </si>
  <si>
    <t>DIN ST 35.8</t>
  </si>
  <si>
    <t>FIBRIA</t>
  </si>
  <si>
    <t xml:space="preserve"> 48,3X 4,50 ST35.8 12000-FIXO DIN17175</t>
  </si>
  <si>
    <t>A018</t>
  </si>
  <si>
    <t>272596</t>
  </si>
  <si>
    <t>0002000960</t>
  </si>
  <si>
    <t>0002008292</t>
  </si>
  <si>
    <t>0002010665</t>
  </si>
  <si>
    <t>0000504155_10</t>
  </si>
  <si>
    <t>0002010586</t>
  </si>
  <si>
    <t>0002010558</t>
  </si>
  <si>
    <t>0002010325</t>
  </si>
  <si>
    <t>RK18692400</t>
  </si>
  <si>
    <t>0002010590</t>
  </si>
  <si>
    <t>RK18691900</t>
  </si>
  <si>
    <t>0002010499</t>
  </si>
  <si>
    <t>RK18689000</t>
  </si>
  <si>
    <t>TD04421000</t>
  </si>
  <si>
    <t>RK18690700</t>
  </si>
  <si>
    <t>0000504159_10</t>
  </si>
  <si>
    <t>0002010592</t>
  </si>
  <si>
    <t>RK18717300</t>
  </si>
  <si>
    <t>K026127</t>
  </si>
  <si>
    <t>0000503151_10,0000505447_10</t>
  </si>
  <si>
    <t xml:space="preserve"> 48,3X10,00 SAE8620 7700-FIXO S/N T</t>
  </si>
  <si>
    <t>408559</t>
  </si>
  <si>
    <t>TD04413300</t>
  </si>
  <si>
    <t>RK18692500</t>
  </si>
  <si>
    <t>RK18713900</t>
  </si>
  <si>
    <t>0000505400_10</t>
  </si>
  <si>
    <t>0002010844</t>
  </si>
  <si>
    <t>RK18689800</t>
  </si>
  <si>
    <t>RK18689900</t>
  </si>
  <si>
    <t>0000504660_20,0000505589_40</t>
  </si>
  <si>
    <t>RK18692600</t>
  </si>
  <si>
    <t>0000504968_70,0000504968_80,0000504968_90</t>
  </si>
  <si>
    <t>RM04037600</t>
  </si>
  <si>
    <t>RK18691100</t>
  </si>
  <si>
    <t>RK18690600</t>
  </si>
  <si>
    <t>0002011069</t>
  </si>
  <si>
    <t>RK18691300</t>
  </si>
  <si>
    <t>RM04037400</t>
  </si>
  <si>
    <t>RK18692800</t>
  </si>
  <si>
    <t>0000504968_40,0000504968_50</t>
  </si>
  <si>
    <t>0002010213</t>
  </si>
  <si>
    <t>0002010667</t>
  </si>
  <si>
    <t>RK18693500</t>
  </si>
  <si>
    <t>0002010887</t>
  </si>
  <si>
    <t>RK18691500</t>
  </si>
  <si>
    <t>0002010502</t>
  </si>
  <si>
    <t>RK18692300</t>
  </si>
  <si>
    <t>0002010594</t>
  </si>
  <si>
    <t>0000502372_10,0000504167_10</t>
  </si>
  <si>
    <t>TD04422200</t>
  </si>
  <si>
    <t>RK18690500</t>
  </si>
  <si>
    <t>TE04843000</t>
  </si>
  <si>
    <t>RK18691200</t>
  </si>
  <si>
    <t>0002010293</t>
  </si>
  <si>
    <t>0002010890</t>
  </si>
  <si>
    <t>0002010196</t>
  </si>
  <si>
    <t>0000503323_60,0000505004_40</t>
  </si>
  <si>
    <t>RM04013801</t>
  </si>
  <si>
    <t>0000504757_300</t>
  </si>
  <si>
    <t>0001972788</t>
  </si>
  <si>
    <t>0002010605</t>
  </si>
  <si>
    <t>RK18694400</t>
  </si>
  <si>
    <t>K018476</t>
  </si>
  <si>
    <t>0000504950_120</t>
  </si>
  <si>
    <t xml:space="preserve"> 60,3X11,10 VMEC134A 8000-12000 S/N DM</t>
  </si>
  <si>
    <t>380638</t>
  </si>
  <si>
    <t>RF00998700</t>
  </si>
  <si>
    <t>RK18691400</t>
  </si>
  <si>
    <t>TE04836800</t>
  </si>
  <si>
    <t>0002010673</t>
  </si>
  <si>
    <t>RK18689600</t>
  </si>
  <si>
    <t>RK18693900</t>
  </si>
  <si>
    <t>0000503591_10,0000503592_10,0000503593_10,0000503595_10,0000504844_10,0000504343_10,0000504344_10,0000504345_10,00005043</t>
  </si>
  <si>
    <t>RF01002200</t>
  </si>
  <si>
    <t>RK18694000</t>
  </si>
  <si>
    <t>0000504347_10,0000504348_10,0000504350_10,0000504351_10</t>
  </si>
  <si>
    <t>0002010723</t>
  </si>
  <si>
    <t>RK18693600</t>
  </si>
  <si>
    <t>0000504381_10,0000504382_10,0000504384_10,0000504385_10,0000504386_10,0000504383_10</t>
  </si>
  <si>
    <t>RF01001100</t>
  </si>
  <si>
    <t>RK18693700</t>
  </si>
  <si>
    <t>0000503574_10,0000504319_10,0000505138_10,0000504320_10</t>
  </si>
  <si>
    <t>RF01003300</t>
  </si>
  <si>
    <t>RK18693000</t>
  </si>
  <si>
    <t>0000503563_10,0000503816_10,0000504376_10,0000504354_10,0000504374_10,0000504355_10</t>
  </si>
  <si>
    <t>RF01008700</t>
  </si>
  <si>
    <t>RK18691600</t>
  </si>
  <si>
    <t>TF04622300</t>
  </si>
  <si>
    <t>RK18694300</t>
  </si>
  <si>
    <t>0002010556</t>
  </si>
  <si>
    <t>RK18716100</t>
  </si>
  <si>
    <t>0000503574_10,0000504319_10,0000505138_10,0000504320_10,0000504321_10</t>
  </si>
  <si>
    <t>RF00998600</t>
  </si>
  <si>
    <t>RK18691700</t>
  </si>
  <si>
    <t>RF01001800</t>
  </si>
  <si>
    <t>RK18692100</t>
  </si>
  <si>
    <t>TF04628100</t>
  </si>
  <si>
    <t>0000502449_10,0000503455_10,0000504176_10</t>
  </si>
  <si>
    <t>TD04423600</t>
  </si>
  <si>
    <t>RK18729500</t>
  </si>
  <si>
    <t>RK18692000</t>
  </si>
  <si>
    <t>TF04628200</t>
  </si>
  <si>
    <t>RK18692200</t>
  </si>
  <si>
    <t>0000502451_10,0000504179_10</t>
  </si>
  <si>
    <t>TD04438900</t>
  </si>
  <si>
    <t>RK18690800</t>
  </si>
  <si>
    <t>0000502442_10,0000503452_10,0000504172_10</t>
  </si>
  <si>
    <t>TD04438301</t>
  </si>
  <si>
    <t>0002010744</t>
  </si>
  <si>
    <t>RK18719000</t>
  </si>
  <si>
    <t>K029038</t>
  </si>
  <si>
    <t>0000505414_10</t>
  </si>
  <si>
    <t>NCG</t>
  </si>
  <si>
    <t xml:space="preserve"> 73,0X11,00 SAE4140 7500-8500 S/N T</t>
  </si>
  <si>
    <t>409962</t>
  </si>
  <si>
    <t>TD04439000</t>
  </si>
  <si>
    <t>0000504781_30,0000504719_10</t>
  </si>
  <si>
    <t>0002010454</t>
  </si>
  <si>
    <t>RK18729600</t>
  </si>
  <si>
    <t>0002010455</t>
  </si>
  <si>
    <t>RK18699000</t>
  </si>
  <si>
    <t>0000504778_10,0000505531_10</t>
  </si>
  <si>
    <t>TE04838500</t>
  </si>
  <si>
    <t>RK18697700</t>
  </si>
  <si>
    <t>0002010333</t>
  </si>
  <si>
    <t>RK18698700</t>
  </si>
  <si>
    <t>0002010891</t>
  </si>
  <si>
    <t>RK18696700</t>
  </si>
  <si>
    <t>0002010315</t>
  </si>
  <si>
    <t>0000504358_10,0000504359_10,0000504360_10,0000504362_10,0000504364_10,0000504365_10,0000504363_10</t>
  </si>
  <si>
    <t>RK18697100</t>
  </si>
  <si>
    <t>0000503264_20,0000503438_10,0000504782_30,0000504992_10,0000504731_50,0000505003_20</t>
  </si>
  <si>
    <t>RK18698600</t>
  </si>
  <si>
    <t>0002010353</t>
  </si>
  <si>
    <t>RM04028801</t>
  </si>
  <si>
    <t>RM03950601</t>
  </si>
  <si>
    <t>0002010720</t>
  </si>
  <si>
    <t>RK18696900</t>
  </si>
  <si>
    <t>TD04438700</t>
  </si>
  <si>
    <t>0000503428_20,0000504731_60,0000505742_50</t>
  </si>
  <si>
    <t>RK18729800</t>
  </si>
  <si>
    <t>RK18696800</t>
  </si>
  <si>
    <t>0002010730</t>
  </si>
  <si>
    <t>0002010707</t>
  </si>
  <si>
    <t>RK18727200</t>
  </si>
  <si>
    <t>0000504099_10,0000504773_10</t>
  </si>
  <si>
    <t>TE04838000</t>
  </si>
  <si>
    <t>RK18695400</t>
  </si>
  <si>
    <t>0000504099_10</t>
  </si>
  <si>
    <t>TE04842900</t>
  </si>
  <si>
    <t>RK18729900</t>
  </si>
  <si>
    <t>RK18698200</t>
  </si>
  <si>
    <t>0000504197_10,0000504198_10,0000504199_10,0000504200_10,0000504201_10,0000505106_10,0000505107_10,0000505108_10,00005054</t>
  </si>
  <si>
    <t>RM04040800</t>
  </si>
  <si>
    <t>RK18720600</t>
  </si>
  <si>
    <t>K034878</t>
  </si>
  <si>
    <t>0000505504_10</t>
  </si>
  <si>
    <t xml:space="preserve"> 96,5X 8,00 ST52 8000-13000 S/N TE</t>
  </si>
  <si>
    <t>272589</t>
  </si>
  <si>
    <t>0002004440</t>
  </si>
  <si>
    <t>RK18697300</t>
  </si>
  <si>
    <t>RK18697400</t>
  </si>
  <si>
    <t>0002010734</t>
  </si>
  <si>
    <t>RK18722300</t>
  </si>
  <si>
    <t>0000505380_10</t>
  </si>
  <si>
    <t>0002011177</t>
  </si>
  <si>
    <t>RK18700200</t>
  </si>
  <si>
    <t>0000505283_10</t>
  </si>
  <si>
    <t>0002002256</t>
  </si>
  <si>
    <t>RK18699900</t>
  </si>
  <si>
    <t>0000504545_10,0000504892_10,0000505280_10</t>
  </si>
  <si>
    <t>FO01674000</t>
  </si>
  <si>
    <t>RK18695600</t>
  </si>
  <si>
    <t>0000505284_10</t>
  </si>
  <si>
    <t>0002002257</t>
  </si>
  <si>
    <t>RK18695700</t>
  </si>
  <si>
    <t>0000505282_10</t>
  </si>
  <si>
    <t>0002002254</t>
  </si>
  <si>
    <t>RK18700000</t>
  </si>
  <si>
    <t>0000505267_10</t>
  </si>
  <si>
    <t>0002010138</t>
  </si>
  <si>
    <t>RK18696500</t>
  </si>
  <si>
    <t>0002010742</t>
  </si>
  <si>
    <t>RK18695300</t>
  </si>
  <si>
    <t>TD04427000</t>
  </si>
  <si>
    <t>RK18698100</t>
  </si>
  <si>
    <t>0000503780_10,0000505501_10</t>
  </si>
  <si>
    <t>RM03963103</t>
  </si>
  <si>
    <t>RK18719100</t>
  </si>
  <si>
    <t>0000505411_10</t>
  </si>
  <si>
    <t>0002010288</t>
  </si>
  <si>
    <t>RK18697500</t>
  </si>
  <si>
    <t>0000504731_130,0000504868_40,0000505742_130</t>
  </si>
  <si>
    <t>RM04005100</t>
  </si>
  <si>
    <t>RK18698900</t>
  </si>
  <si>
    <t>RK18698400</t>
  </si>
  <si>
    <t>0000503264_110,0000504731_140,0000504950_40,0000505707_80</t>
  </si>
  <si>
    <t>0002011460</t>
  </si>
  <si>
    <t>RK18698300</t>
  </si>
  <si>
    <t>0000504731_140,0000504950_40,0000505707_80</t>
  </si>
  <si>
    <t>RK18695000</t>
  </si>
  <si>
    <t>TF04628400</t>
  </si>
  <si>
    <t>RK18697000</t>
  </si>
  <si>
    <t>TE04835300</t>
  </si>
  <si>
    <t>RK18714400</t>
  </si>
  <si>
    <t>K034789</t>
  </si>
  <si>
    <t>0000505168_40</t>
  </si>
  <si>
    <t>108,0X10,00 SAE1026 8900-10500 S/N T</t>
  </si>
  <si>
    <t>0002010486</t>
  </si>
  <si>
    <t>0000504731_160</t>
  </si>
  <si>
    <t>RK18699800</t>
  </si>
  <si>
    <t>0000504887_10,0000505276_10</t>
  </si>
  <si>
    <t>0002010180</t>
  </si>
  <si>
    <t>0000505276_10,0000505277_10</t>
  </si>
  <si>
    <t>0002010181</t>
  </si>
  <si>
    <t>RK18699100</t>
  </si>
  <si>
    <t>0000504895_10,0000504896_10,0000505286_10</t>
  </si>
  <si>
    <t>0002005853</t>
  </si>
  <si>
    <t>RK18699500</t>
  </si>
  <si>
    <t>0000504738_10,0000504741_10,0000504888_10</t>
  </si>
  <si>
    <t>0002002036</t>
  </si>
  <si>
    <t>RK18700100</t>
  </si>
  <si>
    <t>0000504894_10,0000505285_10</t>
  </si>
  <si>
    <t>0002002176</t>
  </si>
  <si>
    <t>0000505285_10</t>
  </si>
  <si>
    <t>0002002177</t>
  </si>
  <si>
    <t>0000505286_10</t>
  </si>
  <si>
    <t>0002006055</t>
  </si>
  <si>
    <t>0000504888_10,0000504890_10,0000504889_10,0000504891_10,0000505278_10</t>
  </si>
  <si>
    <t>0002002037</t>
  </si>
  <si>
    <t>0000504780_70</t>
  </si>
  <si>
    <t>0000504868_110</t>
  </si>
  <si>
    <t>RV03551100</t>
  </si>
  <si>
    <t>RK18696100</t>
  </si>
  <si>
    <t>0002010912</t>
  </si>
  <si>
    <t>RK18700600</t>
  </si>
  <si>
    <t>RF00997900</t>
  </si>
  <si>
    <t>RK18700400</t>
  </si>
  <si>
    <t>0000504755_10</t>
  </si>
  <si>
    <t>0002010910</t>
  </si>
  <si>
    <t>RK18724800</t>
  </si>
  <si>
    <t>K032585</t>
  </si>
  <si>
    <t>0000505510_10</t>
  </si>
  <si>
    <t xml:space="preserve"> 33,4X 5,60 JIS SUJ2 5000-6000 S/N TC</t>
  </si>
  <si>
    <t>411415</t>
  </si>
  <si>
    <t>RF00994401</t>
  </si>
  <si>
    <t>0000504556_10,0000505516_10</t>
  </si>
  <si>
    <t>RK18724300</t>
  </si>
  <si>
    <t>0000504777_10,0000505524_10</t>
  </si>
  <si>
    <t>TE04848200</t>
  </si>
  <si>
    <t>RK18725100</t>
  </si>
  <si>
    <t>0000505013_10</t>
  </si>
  <si>
    <t>411554</t>
  </si>
  <si>
    <t>RF01004900</t>
  </si>
  <si>
    <t>RK18724900</t>
  </si>
  <si>
    <t>0000505518_10</t>
  </si>
  <si>
    <t>0002006596</t>
  </si>
  <si>
    <t>0000504558_10</t>
  </si>
  <si>
    <t>RF00997200</t>
  </si>
  <si>
    <t>RK18696200</t>
  </si>
  <si>
    <t>0002010896</t>
  </si>
  <si>
    <t>RF00999700</t>
  </si>
  <si>
    <t>RK18697900</t>
  </si>
  <si>
    <t>RF00998300</t>
  </si>
  <si>
    <t>RK18698800</t>
  </si>
  <si>
    <t>RF01002500</t>
  </si>
  <si>
    <t>RF00998200</t>
  </si>
  <si>
    <t>RK18726700</t>
  </si>
  <si>
    <t>0000504089_10,0000504766_10</t>
  </si>
  <si>
    <t>TE04844700</t>
  </si>
  <si>
    <t>RK18719200</t>
  </si>
  <si>
    <t>K031864</t>
  </si>
  <si>
    <t>0000505417_10</t>
  </si>
  <si>
    <t xml:space="preserve"> 60,3X10,00 100CR6 8300-9300 S/N TC</t>
  </si>
  <si>
    <t>410077</t>
  </si>
  <si>
    <t>0002010714</t>
  </si>
  <si>
    <t>RK18724600</t>
  </si>
  <si>
    <t>K032610</t>
  </si>
  <si>
    <t xml:space="preserve"> 60,3X13,00 JIS SUJ2 7000-8000 S/N TC</t>
  </si>
  <si>
    <t>0002006591</t>
  </si>
  <si>
    <t>RK18724400</t>
  </si>
  <si>
    <t>0000504767_10,0000505525_10</t>
  </si>
  <si>
    <t>TE04847200</t>
  </si>
  <si>
    <t>RK18700500</t>
  </si>
  <si>
    <t>IT017562_10,0000505028_10</t>
  </si>
  <si>
    <t>L017562</t>
  </si>
  <si>
    <t>RF01003700</t>
  </si>
  <si>
    <t>RK18727700</t>
  </si>
  <si>
    <t>TE04837400</t>
  </si>
  <si>
    <t>RF00997400</t>
  </si>
  <si>
    <t>RK18724000</t>
  </si>
  <si>
    <t>0000505530_10,0000504737_10</t>
  </si>
  <si>
    <t>404011</t>
  </si>
  <si>
    <t>TE04847102</t>
  </si>
  <si>
    <t>RK18696300</t>
  </si>
  <si>
    <t>RF00998000</t>
  </si>
  <si>
    <t>RFT0000600</t>
  </si>
  <si>
    <t>RFT0000900</t>
  </si>
  <si>
    <t>RFT0000700</t>
  </si>
  <si>
    <t>RFT0000500</t>
  </si>
  <si>
    <t>RFT0000200</t>
  </si>
  <si>
    <t>RFT0000400</t>
  </si>
  <si>
    <t>RK18728200</t>
  </si>
  <si>
    <t>0000505499_10,0000505500_10</t>
  </si>
  <si>
    <t>0002010083</t>
  </si>
  <si>
    <t>RK18701200</t>
  </si>
  <si>
    <t>0002007434</t>
  </si>
  <si>
    <t>RK18702800</t>
  </si>
  <si>
    <t>RK18721200</t>
  </si>
  <si>
    <t>K028344</t>
  </si>
  <si>
    <t>0000505495_20</t>
  </si>
  <si>
    <t>ESTRATEGIC</t>
  </si>
  <si>
    <t>017</t>
  </si>
  <si>
    <t>396172</t>
  </si>
  <si>
    <t>0002004111</t>
  </si>
  <si>
    <t>RK18718400</t>
  </si>
  <si>
    <t>K034886</t>
  </si>
  <si>
    <t>0000505404_10</t>
  </si>
  <si>
    <t>VMB 250 COR</t>
  </si>
  <si>
    <t>LAC</t>
  </si>
  <si>
    <t>114,3X 4,00 VMB250CO 11400-13000 S/N EP</t>
  </si>
  <si>
    <t>QB01</t>
  </si>
  <si>
    <t>394165</t>
  </si>
  <si>
    <t>0002001840</t>
  </si>
  <si>
    <t>RK18700800</t>
  </si>
  <si>
    <t>RK18705900</t>
  </si>
  <si>
    <t>RM03971701</t>
  </si>
  <si>
    <t>RK18708100</t>
  </si>
  <si>
    <t>0000505011_70,0000505011_110</t>
  </si>
  <si>
    <t>TE04847700</t>
  </si>
  <si>
    <t>RK18724200</t>
  </si>
  <si>
    <t>0002010509</t>
  </si>
  <si>
    <t>RK18685000</t>
  </si>
  <si>
    <t>K033054</t>
  </si>
  <si>
    <t>0050000097_20</t>
  </si>
  <si>
    <t xml:space="preserve"> 88,9X 6,45 15B24SMO 10044-10444 5CT OB</t>
  </si>
  <si>
    <t>316269</t>
  </si>
  <si>
    <t>0002010034</t>
  </si>
  <si>
    <t>RK18701300</t>
  </si>
  <si>
    <t>RK18702100</t>
  </si>
  <si>
    <t>RK18716500</t>
  </si>
  <si>
    <t>0000504392_10,0000504393_10,0000504394_10,0000504395_10,0000504396_10,0000504397_10</t>
  </si>
  <si>
    <t>RF01002700</t>
  </si>
  <si>
    <t>RK18728500</t>
  </si>
  <si>
    <t>0000504437_10</t>
  </si>
  <si>
    <t>0002010741</t>
  </si>
  <si>
    <t>RK18702500</t>
  </si>
  <si>
    <t>0000502706_10,0000505243_20,0000505477_40</t>
  </si>
  <si>
    <t>TF04628300</t>
  </si>
  <si>
    <t>RK18704400</t>
  </si>
  <si>
    <t>0002011164</t>
  </si>
  <si>
    <t>RK18718500</t>
  </si>
  <si>
    <t>K034891</t>
  </si>
  <si>
    <t>0000505429_10</t>
  </si>
  <si>
    <t>101,6X 8,08 E355 7700-FIXO S/N T</t>
  </si>
  <si>
    <t>412266</t>
  </si>
  <si>
    <t>TF04626500</t>
  </si>
  <si>
    <t>RK18718600</t>
  </si>
  <si>
    <t>0000504982_20</t>
  </si>
  <si>
    <t>0002010524</t>
  </si>
  <si>
    <t>RK18705500</t>
  </si>
  <si>
    <t>0002010915</t>
  </si>
  <si>
    <t>RK18708800</t>
  </si>
  <si>
    <t>0000504445_10,0000504503_10</t>
  </si>
  <si>
    <t>0002010906</t>
  </si>
  <si>
    <t>RK18707600</t>
  </si>
  <si>
    <t>0002010899</t>
  </si>
  <si>
    <t>RK18721100</t>
  </si>
  <si>
    <t>K028346</t>
  </si>
  <si>
    <t>0000505495_30</t>
  </si>
  <si>
    <t>114,3X 6,00 GR B 5000-7000 5L CX</t>
  </si>
  <si>
    <t>396174</t>
  </si>
  <si>
    <t>0002004105</t>
  </si>
  <si>
    <t>RK18709100</t>
  </si>
  <si>
    <t>0002007414</t>
  </si>
  <si>
    <t>RK18709600</t>
  </si>
  <si>
    <t>RK18710000</t>
  </si>
  <si>
    <t>RK18709800</t>
  </si>
  <si>
    <t>RK18728000</t>
  </si>
  <si>
    <t>K034923</t>
  </si>
  <si>
    <t>0000505582_10</t>
  </si>
  <si>
    <t>CENIBRA</t>
  </si>
  <si>
    <t>114,3X 6,40 VMB350 8000-13000 S/N DE</t>
  </si>
  <si>
    <t>272629</t>
  </si>
  <si>
    <t>0002011001</t>
  </si>
  <si>
    <t>RK18719400</t>
  </si>
  <si>
    <t>0000505424_10,0000505426_10</t>
  </si>
  <si>
    <t>0002001852</t>
  </si>
  <si>
    <t>RK18718300</t>
  </si>
  <si>
    <t>K034888</t>
  </si>
  <si>
    <t>0000505425_10,0000505429_20</t>
  </si>
  <si>
    <t>114,3X 9,00 E355 7800-FIXO S/N T</t>
  </si>
  <si>
    <t>412254</t>
  </si>
  <si>
    <t>TF04626000</t>
  </si>
  <si>
    <t>RK18712200</t>
  </si>
  <si>
    <t>TF04628700</t>
  </si>
  <si>
    <t>RK18718200</t>
  </si>
  <si>
    <t>K034889</t>
  </si>
  <si>
    <t>0000505423_10</t>
  </si>
  <si>
    <t>114,3X13,00 E355 8450-FIXO S/N T</t>
  </si>
  <si>
    <t>412255</t>
  </si>
  <si>
    <t>TF04626700</t>
  </si>
  <si>
    <t>RK18711100</t>
  </si>
  <si>
    <t>TE04847900</t>
  </si>
  <si>
    <t>RK18709400</t>
  </si>
  <si>
    <t>0000503864_10,0000503868_10</t>
  </si>
  <si>
    <t>0002009624</t>
  </si>
  <si>
    <t>RK18709500</t>
  </si>
  <si>
    <t>0000503846_10,0000503850_10</t>
  </si>
  <si>
    <t>0002010708</t>
  </si>
  <si>
    <t>RK18718100</t>
  </si>
  <si>
    <t>K032231</t>
  </si>
  <si>
    <t>0000505412_110</t>
  </si>
  <si>
    <t>121,0X 9,00 SAE1026 7400-8400 S/N T</t>
  </si>
  <si>
    <t>411305</t>
  </si>
  <si>
    <t>0002010471</t>
  </si>
  <si>
    <t>RK18711600</t>
  </si>
  <si>
    <t>0002006630</t>
  </si>
  <si>
    <t>RK18720100</t>
  </si>
  <si>
    <t>K026002</t>
  </si>
  <si>
    <t>0000505472_10</t>
  </si>
  <si>
    <t>121,0X10,00 ST52 6300-FIXO S/N T</t>
  </si>
  <si>
    <t>342521</t>
  </si>
  <si>
    <t>TE04846500</t>
  </si>
  <si>
    <t>RK18716900</t>
  </si>
  <si>
    <t>0000505410_10</t>
  </si>
  <si>
    <t>TF04622600</t>
  </si>
  <si>
    <t>RK18728100</t>
  </si>
  <si>
    <t>K033655</t>
  </si>
  <si>
    <t>0000502851_70</t>
  </si>
  <si>
    <t>121,0X23,80 C45R M 8300-9300 S/N T</t>
  </si>
  <si>
    <t>411867</t>
  </si>
  <si>
    <t>0002010682</t>
  </si>
  <si>
    <t>RK18717900</t>
  </si>
  <si>
    <t>0000505412_20</t>
  </si>
  <si>
    <t>TF04626400</t>
  </si>
  <si>
    <t>RK18718000</t>
  </si>
  <si>
    <t>K034890</t>
  </si>
  <si>
    <t>0000505428_10</t>
  </si>
  <si>
    <t>127,0X 8,60 E355 8450-FIXO S/N T</t>
  </si>
  <si>
    <t>412256</t>
  </si>
  <si>
    <t>TF04626100</t>
  </si>
  <si>
    <t>RK18711800</t>
  </si>
  <si>
    <t>0000504122_10,0000505243_40</t>
  </si>
  <si>
    <t>TF04617200</t>
  </si>
  <si>
    <t>RK18717000</t>
  </si>
  <si>
    <t>0000505295_10</t>
  </si>
  <si>
    <t>0002002098</t>
  </si>
  <si>
    <t>RK18720200</t>
  </si>
  <si>
    <t>0000505461_10</t>
  </si>
  <si>
    <t>0002002497</t>
  </si>
  <si>
    <t>RK18712600</t>
  </si>
  <si>
    <t>K005057</t>
  </si>
  <si>
    <t>0000505304_10</t>
  </si>
  <si>
    <t>127,0X16,50 FB 70 2140-MULT S/N FO</t>
  </si>
  <si>
    <t>321441</t>
  </si>
  <si>
    <t>0002002270</t>
  </si>
  <si>
    <t>RK18722200</t>
  </si>
  <si>
    <t>K034598</t>
  </si>
  <si>
    <t>0000505378_10</t>
  </si>
  <si>
    <t>127,0X17,70 SAE1026 9800-10800 S/N T</t>
  </si>
  <si>
    <t>412169</t>
  </si>
  <si>
    <t>0002011178</t>
  </si>
  <si>
    <t>RK18714900</t>
  </si>
  <si>
    <t>0000505292_10,0000505293_10</t>
  </si>
  <si>
    <t>0002009753</t>
  </si>
  <si>
    <t>RK18713000</t>
  </si>
  <si>
    <t>0000505288_10,0000505305_10,0000505289_10,0000505306_10,0000505307_10,0000505290_10,0000505308_10</t>
  </si>
  <si>
    <t>0002010145</t>
  </si>
  <si>
    <t>RK18717800</t>
  </si>
  <si>
    <t>K015405</t>
  </si>
  <si>
    <t>0000505409_10</t>
  </si>
  <si>
    <t>127,0X21,75 FB 70 2400-MULT S/N FO</t>
  </si>
  <si>
    <t>321464</t>
  </si>
  <si>
    <t>0002000991</t>
  </si>
  <si>
    <t>RK18712900</t>
  </si>
  <si>
    <t>0000505293_10,0000505294_10</t>
  </si>
  <si>
    <t>0002010254</t>
  </si>
  <si>
    <t>RK18721300</t>
  </si>
  <si>
    <t>K015564</t>
  </si>
  <si>
    <t>0000505493_10</t>
  </si>
  <si>
    <t>127,0X27,60 FB 70 2155-MULT S/N FO</t>
  </si>
  <si>
    <t>320455</t>
  </si>
  <si>
    <t>0002003502</t>
  </si>
  <si>
    <t>RK18711900</t>
  </si>
  <si>
    <t>TF04628500</t>
  </si>
  <si>
    <t>RK18709700</t>
  </si>
  <si>
    <t>0002011169</t>
  </si>
  <si>
    <t>RK18717700</t>
  </si>
  <si>
    <t>0000505412_100</t>
  </si>
  <si>
    <t>0002010488</t>
  </si>
  <si>
    <t>RK18711200</t>
  </si>
  <si>
    <t>0002010329</t>
  </si>
  <si>
    <t>RK18711300</t>
  </si>
  <si>
    <t>0002010494</t>
  </si>
  <si>
    <t>RK18712400</t>
  </si>
  <si>
    <t>0000504907_10,0000505259_10</t>
  </si>
  <si>
    <t>0002009748</t>
  </si>
  <si>
    <t>RK18712700</t>
  </si>
  <si>
    <t>0000505262_10,0000505263_10</t>
  </si>
  <si>
    <t>0002010142</t>
  </si>
  <si>
    <t>RK18721000</t>
  </si>
  <si>
    <t>K034858</t>
  </si>
  <si>
    <t>0000505128_40,0000505587_10</t>
  </si>
  <si>
    <t>133,0X24,50 C45R M 8200-9200 S/N T</t>
  </si>
  <si>
    <t>412026</t>
  </si>
  <si>
    <t>0002010512</t>
  </si>
  <si>
    <t>RK18710900</t>
  </si>
  <si>
    <t>0000504191_10,0000505097_10,0000505098_10,0000505099_10,0000505465_10</t>
  </si>
  <si>
    <t>RM04038800</t>
  </si>
  <si>
    <t>RK18721400</t>
  </si>
  <si>
    <t>0000505102_10,0000505467_10</t>
  </si>
  <si>
    <t>0002004843</t>
  </si>
  <si>
    <t>RK18712500</t>
  </si>
  <si>
    <t>0000504912_10,0000504913_10,0000505249_10,0000505250_10</t>
  </si>
  <si>
    <t>0002011678</t>
  </si>
  <si>
    <t>RK18710200</t>
  </si>
  <si>
    <t>0000505250_10</t>
  </si>
  <si>
    <t>0002011681</t>
  </si>
  <si>
    <t>RK18709900</t>
  </si>
  <si>
    <t>RK18720500</t>
  </si>
  <si>
    <t>K034362</t>
  </si>
  <si>
    <t>0000505121_10</t>
  </si>
  <si>
    <t>141,3X 6,35 GR B 6900-13000 A500 EP</t>
  </si>
  <si>
    <t>394035</t>
  </si>
  <si>
    <t>0002003939</t>
  </si>
  <si>
    <t>RK18709200</t>
  </si>
  <si>
    <t>RK18709300</t>
  </si>
  <si>
    <t>RK18711700</t>
  </si>
  <si>
    <t>0000502780_10,0000505132_10,0000505131_10</t>
  </si>
  <si>
    <t>RM03994700</t>
  </si>
  <si>
    <t>RK18722400</t>
  </si>
  <si>
    <t>0000505132_10,0000505131_10</t>
  </si>
  <si>
    <t>0002009566</t>
  </si>
  <si>
    <t>RK18721500</t>
  </si>
  <si>
    <t>K034412</t>
  </si>
  <si>
    <t>0000505369_10</t>
  </si>
  <si>
    <t>141,3X 6,35 GR B 8120-FIXO A500 EP</t>
  </si>
  <si>
    <t>394115</t>
  </si>
  <si>
    <t>0002004230</t>
  </si>
  <si>
    <t>RK18721600</t>
  </si>
  <si>
    <t>K034410</t>
  </si>
  <si>
    <t>0000505368_10</t>
  </si>
  <si>
    <t>141,3X 6,35 GR B 4372-MULT A500 EP</t>
  </si>
  <si>
    <t>394113</t>
  </si>
  <si>
    <t>0002009564</t>
  </si>
  <si>
    <t>RK18721700</t>
  </si>
  <si>
    <t>K034409</t>
  </si>
  <si>
    <t>0000505366_10</t>
  </si>
  <si>
    <t>141,3X 6,35 GR B 4423-MULT A500 EP</t>
  </si>
  <si>
    <t>394111</t>
  </si>
  <si>
    <t>0002009558</t>
  </si>
  <si>
    <t>RK18722000</t>
  </si>
  <si>
    <t>K034414</t>
  </si>
  <si>
    <t>0000502801_10,0000505376_10</t>
  </si>
  <si>
    <t>141,3X 6,35 GR B 2642-MULT A500 EP</t>
  </si>
  <si>
    <t>394122</t>
  </si>
  <si>
    <t>0002010949</t>
  </si>
  <si>
    <t>RK18720800</t>
  </si>
  <si>
    <t>K034361</t>
  </si>
  <si>
    <t>0000505120_10</t>
  </si>
  <si>
    <t>141,3X 9,50 GR B 7530-FIXO A500 EP</t>
  </si>
  <si>
    <t>394029</t>
  </si>
  <si>
    <t>0002003937</t>
  </si>
  <si>
    <t>RK18710100</t>
  </si>
  <si>
    <t>0000504932_10,0000504934_10</t>
  </si>
  <si>
    <t>TF04626800</t>
  </si>
  <si>
    <t>RK18712000</t>
  </si>
  <si>
    <t>0000505243_60</t>
  </si>
  <si>
    <t>0002010554</t>
  </si>
  <si>
    <t>RK18712100</t>
  </si>
  <si>
    <t>RK18710300</t>
  </si>
  <si>
    <t>0002011162</t>
  </si>
  <si>
    <t>RK18727900</t>
  </si>
  <si>
    <t>K034601</t>
  </si>
  <si>
    <t>0000505630_10</t>
  </si>
  <si>
    <t>141,3X11,50 ST52 8500-FIXO S/N T</t>
  </si>
  <si>
    <t>MM81</t>
  </si>
  <si>
    <t>412185</t>
  </si>
  <si>
    <t>TF04629100</t>
  </si>
  <si>
    <t>RK18712300</t>
  </si>
  <si>
    <t>0000505172_10</t>
  </si>
  <si>
    <t>TF04627600</t>
  </si>
  <si>
    <t>RK18701800</t>
  </si>
  <si>
    <t>TB02876000</t>
  </si>
  <si>
    <t>RK18707200</t>
  </si>
  <si>
    <t>0000502394_10,0000502974_10</t>
  </si>
  <si>
    <t>TH00542900</t>
  </si>
  <si>
    <t>RK18701000</t>
  </si>
  <si>
    <t>RK18702700</t>
  </si>
  <si>
    <t>RK18703300</t>
  </si>
  <si>
    <t>TB02876100</t>
  </si>
  <si>
    <t>TB02875400</t>
  </si>
  <si>
    <t>0002011160</t>
  </si>
  <si>
    <t>RK18704600</t>
  </si>
  <si>
    <t>0000504587_10,0000504973_10</t>
  </si>
  <si>
    <t>0002010807</t>
  </si>
  <si>
    <t>RK18704900</t>
  </si>
  <si>
    <t>0000504954_10,0000503005_10,0000502967_10</t>
  </si>
  <si>
    <t>412114</t>
  </si>
  <si>
    <t>TH00542700</t>
  </si>
  <si>
    <t>RK18708300</t>
  </si>
  <si>
    <t>0002010792</t>
  </si>
  <si>
    <t>0002010535</t>
  </si>
  <si>
    <t>RK18705000</t>
  </si>
  <si>
    <t>0000503001_10,0000505002_10</t>
  </si>
  <si>
    <t>0002010798</t>
  </si>
  <si>
    <t>RK18706000</t>
  </si>
  <si>
    <t>0002010428</t>
  </si>
  <si>
    <t>RK18704800</t>
  </si>
  <si>
    <t>RK18720700</t>
  </si>
  <si>
    <t>K028336</t>
  </si>
  <si>
    <t>0000505495_10</t>
  </si>
  <si>
    <t>396164</t>
  </si>
  <si>
    <t>0002004150</t>
  </si>
  <si>
    <t>RK18701700</t>
  </si>
  <si>
    <t>tons</t>
  </si>
  <si>
    <t>aKg</t>
  </si>
  <si>
    <t>Turnos</t>
  </si>
  <si>
    <t>Revezamento</t>
  </si>
  <si>
    <t>2</t>
  </si>
  <si>
    <t>RK18602500</t>
  </si>
  <si>
    <t>K034663</t>
  </si>
  <si>
    <t>0000503675_70</t>
  </si>
  <si>
    <t>168,3X 7,11 X42N 5480-6700 5L C5</t>
  </si>
  <si>
    <t>RM04023700</t>
  </si>
  <si>
    <t>3</t>
  </si>
  <si>
    <t>RK18609400</t>
  </si>
  <si>
    <t>K034670</t>
  </si>
  <si>
    <t>0000503747_30</t>
  </si>
  <si>
    <t>168,3X 7,10 GRADE359 11000-11800 CSA CL</t>
  </si>
  <si>
    <t>Line Pipe norma CSA</t>
  </si>
  <si>
    <t>RM04024300</t>
  </si>
  <si>
    <t>4</t>
  </si>
  <si>
    <t>RK18563200</t>
  </si>
  <si>
    <t>K029025</t>
  </si>
  <si>
    <t>0000503241_10,0000505543_10</t>
  </si>
  <si>
    <t>139,7X 9,17 41B22M 12192-13800 5CT 01</t>
  </si>
  <si>
    <t>P060</t>
  </si>
  <si>
    <t>RM04041700</t>
  </si>
  <si>
    <t>PETROMANAS</t>
  </si>
  <si>
    <t>5</t>
  </si>
  <si>
    <t>RK18676800</t>
  </si>
  <si>
    <t>K034837</t>
  </si>
  <si>
    <t>139,7X10,54 4133MONB 10970-13800 5CT 01</t>
  </si>
  <si>
    <t>0001985000</t>
  </si>
  <si>
    <t>RK18640000</t>
  </si>
  <si>
    <t>0000504428_10,0000504446_10</t>
  </si>
  <si>
    <t>TF04622000</t>
  </si>
  <si>
    <t>7</t>
  </si>
  <si>
    <t>RK18676700</t>
  </si>
  <si>
    <t>K031714</t>
  </si>
  <si>
    <t>0000503805_10</t>
  </si>
  <si>
    <t>146,0X13,00 SAE1026 8500-FIXO S/N T</t>
  </si>
  <si>
    <t>TF04625000</t>
  </si>
  <si>
    <t>8</t>
  </si>
  <si>
    <t>RK18627000</t>
  </si>
  <si>
    <t>K032259</t>
  </si>
  <si>
    <t>0000504143_10</t>
  </si>
  <si>
    <t>PERFURATRI</t>
  </si>
  <si>
    <t>146,0X17,50 SAE4140  700-MULT S/N DM</t>
  </si>
  <si>
    <t>0002009292</t>
  </si>
  <si>
    <t>9</t>
  </si>
  <si>
    <t>RK18636400</t>
  </si>
  <si>
    <t>10</t>
  </si>
  <si>
    <t>RK18640300</t>
  </si>
  <si>
    <t>K034749</t>
  </si>
  <si>
    <t>0000504508_140</t>
  </si>
  <si>
    <t>168,3X11,00 X42/L290 10973-11734 5L C5</t>
  </si>
  <si>
    <t>0001965328</t>
  </si>
  <si>
    <t>11</t>
  </si>
  <si>
    <t>RK18713800</t>
  </si>
  <si>
    <t>0000504508_70</t>
  </si>
  <si>
    <t>0001996780</t>
  </si>
  <si>
    <t>12</t>
  </si>
  <si>
    <t>RK18662500</t>
  </si>
  <si>
    <t>K027351</t>
  </si>
  <si>
    <t>0000503897_10,0000503898_10</t>
  </si>
  <si>
    <t>RM04033200</t>
  </si>
  <si>
    <t>13</t>
  </si>
  <si>
    <t>RK18622400</t>
  </si>
  <si>
    <t>K017845</t>
  </si>
  <si>
    <t>0000503940_90</t>
  </si>
  <si>
    <t>168,3X14,30 VMEC134A 6000-10000 S/N DM</t>
  </si>
  <si>
    <t>0001957965</t>
  </si>
  <si>
    <t>14</t>
  </si>
  <si>
    <t>RK18645900</t>
  </si>
  <si>
    <t>K034009</t>
  </si>
  <si>
    <t>0000501466_90,0000501466_220</t>
  </si>
  <si>
    <t>168,3X14,27 GR 6 10700-11800 A333 CP</t>
  </si>
  <si>
    <t>MM38</t>
  </si>
  <si>
    <t>DRL</t>
  </si>
  <si>
    <t>0001988065</t>
  </si>
  <si>
    <t>15</t>
  </si>
  <si>
    <t>RK18622300</t>
  </si>
  <si>
    <t>K029172</t>
  </si>
  <si>
    <t>0000504029_10</t>
  </si>
  <si>
    <t>168,3X14,27 ST52 6300-7000 S/N T</t>
  </si>
  <si>
    <t>TF04623100</t>
  </si>
  <si>
    <t>16</t>
  </si>
  <si>
    <t>RK18725000</t>
  </si>
  <si>
    <t>K034584</t>
  </si>
  <si>
    <t>0000503219_110</t>
  </si>
  <si>
    <t>168,3X18,30 X42N 12192-13411 5L C5</t>
  </si>
  <si>
    <t>DB17</t>
  </si>
  <si>
    <t>KQ00599400</t>
  </si>
  <si>
    <t>17</t>
  </si>
  <si>
    <t>RK18622500</t>
  </si>
  <si>
    <t>0000503264_280</t>
  </si>
  <si>
    <t>18</t>
  </si>
  <si>
    <t>RK18663200</t>
  </si>
  <si>
    <t>19</t>
  </si>
  <si>
    <t>RK18636600</t>
  </si>
  <si>
    <t>0000504518_10,0000504519_10,0000504799_10,0000504800_10,0000504904_10</t>
  </si>
  <si>
    <t>FO01672100</t>
  </si>
  <si>
    <t>20</t>
  </si>
  <si>
    <t>RK18640100</t>
  </si>
  <si>
    <t>K033006</t>
  </si>
  <si>
    <t>0000501897_10,0000504595_20,0000505534_10</t>
  </si>
  <si>
    <t>MINERBRAS</t>
  </si>
  <si>
    <t>165,1X25,40 ST52 10050-FIXO S/N DM</t>
  </si>
  <si>
    <t>0002009298</t>
  </si>
  <si>
    <t>21</t>
  </si>
  <si>
    <t>RK18640200</t>
  </si>
  <si>
    <t>K032848</t>
  </si>
  <si>
    <t>0000504595_30</t>
  </si>
  <si>
    <t>165,1X25,40 ST52 8600-FIXO S/N DM</t>
  </si>
  <si>
    <t>0002006947</t>
  </si>
  <si>
    <t>22</t>
  </si>
  <si>
    <t>RK18636200</t>
  </si>
  <si>
    <t>0000504523_10,0000504524_10,0000504801_10,0000504908_10,0000504909_10</t>
  </si>
  <si>
    <t>0002011671</t>
  </si>
  <si>
    <t>23</t>
  </si>
  <si>
    <t>RK18666800</t>
  </si>
  <si>
    <t>0000504517_10,0000501613_10</t>
  </si>
  <si>
    <t>FO01675900</t>
  </si>
  <si>
    <t>24</t>
  </si>
  <si>
    <t>RK18636300</t>
  </si>
  <si>
    <t>0000501613_10,0000504901_10</t>
  </si>
  <si>
    <t>0002005926</t>
  </si>
  <si>
    <t>25</t>
  </si>
  <si>
    <t>RK18629600</t>
  </si>
  <si>
    <t>0000504513_10,0000504805_10,0000504914_10</t>
  </si>
  <si>
    <t>FO01675500</t>
  </si>
  <si>
    <t>26</t>
  </si>
  <si>
    <t>RK18683800</t>
  </si>
  <si>
    <t>K032461</t>
  </si>
  <si>
    <t>0000504332_170</t>
  </si>
  <si>
    <t>156,0X21,50 SAE1026 5600-6600 S/N T</t>
  </si>
  <si>
    <t>TF04622800</t>
  </si>
  <si>
    <t>27</t>
  </si>
  <si>
    <t>RK18646600</t>
  </si>
  <si>
    <t>K034812</t>
  </si>
  <si>
    <t>0000504451_10,0000504451_20</t>
  </si>
  <si>
    <t>X42NO</t>
  </si>
  <si>
    <t>4-BR-155C</t>
  </si>
  <si>
    <t>168,3X11,00 X42NO 11582-12802 5L CX</t>
  </si>
  <si>
    <t>030</t>
  </si>
  <si>
    <t>LQ00934700</t>
  </si>
  <si>
    <t>ARENA OFFSHORE - VUS</t>
  </si>
  <si>
    <t>28</t>
  </si>
  <si>
    <t>RK18727800</t>
  </si>
  <si>
    <t>K034777</t>
  </si>
  <si>
    <t>0000504451_10</t>
  </si>
  <si>
    <t>LQ00940700</t>
  </si>
  <si>
    <t>29</t>
  </si>
  <si>
    <t>RK18626300</t>
  </si>
  <si>
    <t>0000503465_10,0000504185_80,0000504790_10,0000504786_10,0000504788_20,0000504862_10</t>
  </si>
  <si>
    <t>RM04014000</t>
  </si>
  <si>
    <t>30</t>
  </si>
  <si>
    <t>RK18584200</t>
  </si>
  <si>
    <t>31</t>
  </si>
  <si>
    <t>RK18641700</t>
  </si>
  <si>
    <t>0000502471_70,0000502471_80</t>
  </si>
  <si>
    <t>0001982970</t>
  </si>
  <si>
    <t>32</t>
  </si>
  <si>
    <t>RK18641600</t>
  </si>
  <si>
    <t>0000502471_50,0000502471_60</t>
  </si>
  <si>
    <t>0001966583</t>
  </si>
  <si>
    <t>33</t>
  </si>
  <si>
    <t>RK18626400</t>
  </si>
  <si>
    <t>0000503465_20,0000504185_90</t>
  </si>
  <si>
    <t>RM03970600</t>
  </si>
  <si>
    <t>34</t>
  </si>
  <si>
    <t>RK18660800</t>
  </si>
  <si>
    <t>0000503465_20,0000504185_90,0000504790_20,0000504786_20,0000504862_20,0000504791_60</t>
  </si>
  <si>
    <t>0001960190</t>
  </si>
  <si>
    <t>35</t>
  </si>
  <si>
    <t>RK18725900</t>
  </si>
  <si>
    <t>K033817</t>
  </si>
  <si>
    <t>0000500403_30,0050000097_30</t>
  </si>
  <si>
    <t>114,3X 6,88 15B24SMO 10450-10790 5CT OB</t>
  </si>
  <si>
    <t>RF01005000</t>
  </si>
  <si>
    <t>LUKOIL</t>
  </si>
  <si>
    <t>36</t>
  </si>
  <si>
    <t>RK18663400</t>
  </si>
  <si>
    <t>K200054</t>
  </si>
  <si>
    <t>APOLU3259_10</t>
  </si>
  <si>
    <t>114,3X14,40 N80 T.1 6000-10000 5CT U</t>
  </si>
  <si>
    <t>P012</t>
  </si>
  <si>
    <t>Y002225</t>
  </si>
  <si>
    <t>0001974747</t>
  </si>
  <si>
    <t>37</t>
  </si>
  <si>
    <t>RK18627800</t>
  </si>
  <si>
    <t>K019925</t>
  </si>
  <si>
    <t>0000502979_10,0000504195_10,0000504605_10,0000503194_10,0000505104_10</t>
  </si>
  <si>
    <t>127,0X16,00 ST52.3M 1500-11000 SUSPENSYS</t>
  </si>
  <si>
    <t>EB52</t>
  </si>
  <si>
    <t>0002009405</t>
  </si>
  <si>
    <t>38</t>
  </si>
  <si>
    <t>RK18676500</t>
  </si>
  <si>
    <t>K019928</t>
  </si>
  <si>
    <t>0000505105_10</t>
  </si>
  <si>
    <t>127,0X19,00 ST52.3M 1500-11000 SUSPENSYS</t>
  </si>
  <si>
    <t>0002010679</t>
  </si>
  <si>
    <t>39</t>
  </si>
  <si>
    <t>RK18618700</t>
  </si>
  <si>
    <t>0000503924_40,0000503340_20,0000503940_60</t>
  </si>
  <si>
    <t>RM04006400</t>
  </si>
  <si>
    <t>40</t>
  </si>
  <si>
    <t>RK18653000</t>
  </si>
  <si>
    <t>0000504669_10,0000501945_10,0000504061_10,0000505305_10</t>
  </si>
  <si>
    <t>FO01672601</t>
  </si>
  <si>
    <t>41</t>
  </si>
  <si>
    <t>RK18619200</t>
  </si>
  <si>
    <t>K031550</t>
  </si>
  <si>
    <t>0000504065_10,0000504066_10,0000504067_10</t>
  </si>
  <si>
    <t>127,0X21,75 FB 70 2600-MULT S/N FO</t>
  </si>
  <si>
    <t>FO01672301</t>
  </si>
  <si>
    <t>42</t>
  </si>
  <si>
    <t>RK18619100</t>
  </si>
  <si>
    <t>0000504064_10,0000501946_10,0000504065_10,0000504066_10,0000504067_10</t>
  </si>
  <si>
    <t>FO01676800</t>
  </si>
  <si>
    <t>43</t>
  </si>
  <si>
    <t>RK18618800</t>
  </si>
  <si>
    <t>0000504053_10,0000504054_10,0000504055_10</t>
  </si>
  <si>
    <t>FO01675100</t>
  </si>
  <si>
    <t>44</t>
  </si>
  <si>
    <t>RK18618900</t>
  </si>
  <si>
    <t>0000504053_10,0000504054_10</t>
  </si>
  <si>
    <t>0002009751</t>
  </si>
  <si>
    <t>45</t>
  </si>
  <si>
    <t>RK18619000</t>
  </si>
  <si>
    <t>0000504679_10,0000501944_10,0000504669_10,0000504058_10,0000501945_10,0000504059_10,0000505305_10</t>
  </si>
  <si>
    <t>FO01675000</t>
  </si>
  <si>
    <t>46</t>
  </si>
  <si>
    <t>RK18687400</t>
  </si>
  <si>
    <t>0000504055_10,0000505291_10,0000505292_10</t>
  </si>
  <si>
    <t>47</t>
  </si>
  <si>
    <t>RK18640600</t>
  </si>
  <si>
    <t>K031846</t>
  </si>
  <si>
    <t>0000504595_10</t>
  </si>
  <si>
    <t>139,7X19,05 ST52 8500-FIXO S/N DM</t>
  </si>
  <si>
    <t>0001965294</t>
  </si>
  <si>
    <t>48</t>
  </si>
  <si>
    <t>RK18634700</t>
  </si>
  <si>
    <t>0000503650_10,0000503651_10,0000504509_10,0000504510_10,0000504803_10,0000504804_10,0000504912_10</t>
  </si>
  <si>
    <t>FO01667401</t>
  </si>
  <si>
    <t>49</t>
  </si>
  <si>
    <t>RK18640500</t>
  </si>
  <si>
    <t>K034702</t>
  </si>
  <si>
    <t>0000503323_150</t>
  </si>
  <si>
    <t>141,3X19,10 GRB/L245 5000-7000 5L C5</t>
  </si>
  <si>
    <t>0001965349</t>
  </si>
  <si>
    <t>50</t>
  </si>
  <si>
    <t>RK18660300</t>
  </si>
  <si>
    <t>K032124</t>
  </si>
  <si>
    <t>0000504787_70</t>
  </si>
  <si>
    <t xml:space="preserve"> 73,0X 7,01 GR B 5000-7000 NB5590 C3</t>
  </si>
  <si>
    <t>0001975557</t>
  </si>
  <si>
    <t>51</t>
  </si>
  <si>
    <t>RK18665700</t>
  </si>
  <si>
    <t>0000503490_30,0000504784_40,0000504787_60,0000505005_40</t>
  </si>
  <si>
    <t>RM04014700</t>
  </si>
  <si>
    <t>52</t>
  </si>
  <si>
    <t>RK18626200</t>
  </si>
  <si>
    <t>K032014</t>
  </si>
  <si>
    <t>0000504185_70</t>
  </si>
  <si>
    <t xml:space="preserve"> 73,0X 5,20 GRB/L245 5000-7000 5L CX</t>
  </si>
  <si>
    <t>0001982244</t>
  </si>
  <si>
    <t>53</t>
  </si>
  <si>
    <t>RK18574700</t>
  </si>
  <si>
    <t>54</t>
  </si>
  <si>
    <t>RK18584000</t>
  </si>
  <si>
    <t>K028524</t>
  </si>
  <si>
    <t>0000503323_80</t>
  </si>
  <si>
    <t xml:space="preserve"> 73,0X 9,50 GRB/L245 11000-13000 5L CX</t>
  </si>
  <si>
    <t>RM04017500</t>
  </si>
  <si>
    <t>55</t>
  </si>
  <si>
    <t>RK18584100</t>
  </si>
  <si>
    <t>0000502421_50,0000503490_40,0000504784_50,0000504785_20,0000504787_80,0000505005_50,0000504789_40</t>
  </si>
  <si>
    <t>0002006949</t>
  </si>
  <si>
    <t>56</t>
  </si>
  <si>
    <t>RK18601400</t>
  </si>
  <si>
    <t>K034658</t>
  </si>
  <si>
    <t>0000503675_40,0000503688_10,0000503700_10</t>
  </si>
  <si>
    <t xml:space="preserve"> 88,9X 5,49 X42N 10973-12802 5L CX</t>
  </si>
  <si>
    <t>RM04022900</t>
  </si>
  <si>
    <t>57</t>
  </si>
  <si>
    <t>RK18601300</t>
  </si>
  <si>
    <t>K034657</t>
  </si>
  <si>
    <t>0000503675_30</t>
  </si>
  <si>
    <t xml:space="preserve"> 88,9X 5,49 X42N 5480-6700 5L CX</t>
  </si>
  <si>
    <t>RM04023000</t>
  </si>
  <si>
    <t>58</t>
  </si>
  <si>
    <t>RK18568300</t>
  </si>
  <si>
    <t>K034595</t>
  </si>
  <si>
    <t>0000502781_30</t>
  </si>
  <si>
    <t xml:space="preserve"> 88,9X 5,49 SAE1020 6000-8000 S/N TE</t>
  </si>
  <si>
    <t>RM04020500</t>
  </si>
  <si>
    <t>59</t>
  </si>
  <si>
    <t>RK18590100</t>
  </si>
  <si>
    <t>K031507</t>
  </si>
  <si>
    <t>0000503107_20</t>
  </si>
  <si>
    <t xml:space="preserve"> 88,9X 5,50 GR X42 5182-7315 5L CX</t>
  </si>
  <si>
    <t>RM04008400</t>
  </si>
  <si>
    <t>60</t>
  </si>
  <si>
    <t>RK18589700</t>
  </si>
  <si>
    <t>K034510</t>
  </si>
  <si>
    <t>0000503107_10</t>
  </si>
  <si>
    <t xml:space="preserve"> 88,9X 5,50 GR X42 10973-12802 5L CX</t>
  </si>
  <si>
    <t>RM04007700</t>
  </si>
  <si>
    <t>61</t>
  </si>
  <si>
    <t>RK18660400</t>
  </si>
  <si>
    <t>K023757</t>
  </si>
  <si>
    <t>0000503759_10,0000505159_10</t>
  </si>
  <si>
    <t>COSMA</t>
  </si>
  <si>
    <t xml:space="preserve"> 88,9X 4,50 ST52 5100-6100 S/N T</t>
  </si>
  <si>
    <t>TD04438800</t>
  </si>
  <si>
    <t>62</t>
  </si>
  <si>
    <t>RK18661800</t>
  </si>
  <si>
    <t>K019679</t>
  </si>
  <si>
    <t>0000504568_10</t>
  </si>
  <si>
    <t>MAT JUNDIA</t>
  </si>
  <si>
    <t>139,7X 4,50 SAE1541 4000-12000 S/N DG</t>
  </si>
  <si>
    <t>0001975666</t>
  </si>
  <si>
    <t>63</t>
  </si>
  <si>
    <t>RK18585100</t>
  </si>
  <si>
    <t>K032032</t>
  </si>
  <si>
    <t>0000503496_10</t>
  </si>
  <si>
    <t>114,3X 6,00 GRB/L245 11000-13000 5L CX</t>
  </si>
  <si>
    <t>RM04013600</t>
  </si>
  <si>
    <t>64</t>
  </si>
  <si>
    <t>RK18626500</t>
  </si>
  <si>
    <t>0002009335</t>
  </si>
  <si>
    <t>65</t>
  </si>
  <si>
    <t>RK18585500</t>
  </si>
  <si>
    <t>0000503493_70,0000503325_60,0000503489_40,0000503490_50,0000503495_10,0000504784_60,0000504785_30,0000504787_90,00005048</t>
  </si>
  <si>
    <t>RM04016800</t>
  </si>
  <si>
    <t>66</t>
  </si>
  <si>
    <t>RK18585400</t>
  </si>
  <si>
    <t>K032169</t>
  </si>
  <si>
    <t>0000503489_60</t>
  </si>
  <si>
    <t>114,3X 6,02 GR B 11000-13000 NB5590 C3</t>
  </si>
  <si>
    <t>RM04015100</t>
  </si>
  <si>
    <t>67</t>
  </si>
  <si>
    <t>RK18619700</t>
  </si>
  <si>
    <t>K027364</t>
  </si>
  <si>
    <t>0000503910_10</t>
  </si>
  <si>
    <t>141,3X 6,35 GR B 8400-13000 A500 EP</t>
  </si>
  <si>
    <t>0001958072</t>
  </si>
  <si>
    <t>68</t>
  </si>
  <si>
    <t>RK18619800</t>
  </si>
  <si>
    <t>K027370</t>
  </si>
  <si>
    <t>0000503918_10,0000504009_10</t>
  </si>
  <si>
    <t>141,3X 6,35 GR B 8768-FIXO A500 EP</t>
  </si>
  <si>
    <t>0001958041</t>
  </si>
  <si>
    <t>69</t>
  </si>
  <si>
    <t>RK18576400</t>
  </si>
  <si>
    <t>0000503304_60</t>
  </si>
  <si>
    <t>RM04008900</t>
  </si>
  <si>
    <t>70</t>
  </si>
  <si>
    <t>RK18586500</t>
  </si>
  <si>
    <t>0000503325_70</t>
  </si>
  <si>
    <t>RM04014600</t>
  </si>
  <si>
    <t>71</t>
  </si>
  <si>
    <t>RK18590000</t>
  </si>
  <si>
    <t>K031509</t>
  </si>
  <si>
    <t>0000503107_40</t>
  </si>
  <si>
    <t>114,3X 6,00 GR X42 5182-7315 5L CX</t>
  </si>
  <si>
    <t>RM04007900</t>
  </si>
  <si>
    <t>72</t>
  </si>
  <si>
    <t>RK18589100</t>
  </si>
  <si>
    <t>K031508</t>
  </si>
  <si>
    <t>0000503107_30</t>
  </si>
  <si>
    <t>114,3X 6,00 GR X42 10973-12802 5L CX</t>
  </si>
  <si>
    <t>RM04008500</t>
  </si>
  <si>
    <t>Func</t>
  </si>
  <si>
    <t>Ferts</t>
  </si>
</sst>
</file>

<file path=xl/styles.xml><?xml version="1.0" encoding="utf-8"?>
<styleSheet xmlns="http://schemas.openxmlformats.org/spreadsheetml/2006/main">
  <numFmts count="5">
    <numFmt numFmtId="164" formatCode="0.0"/>
    <numFmt numFmtId="165" formatCode="d/m/yy;@"/>
    <numFmt numFmtId="166" formatCode="#,##0.0"/>
    <numFmt numFmtId="167" formatCode="#,##0.000"/>
    <numFmt numFmtId="168" formatCode="_(* #,##0.00_);_(* \(#,##0.00\);_(* &quot;-&quot;??_);_(@_)"/>
  </numFmts>
  <fonts count="2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0"/>
      <name val="Arial"/>
      <family val="2"/>
    </font>
    <font>
      <b/>
      <sz val="9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color theme="0" tint="-0.34998626667073579"/>
      <name val="Calibri"/>
      <family val="2"/>
      <scheme val="minor"/>
    </font>
    <font>
      <sz val="8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rgb="FF000000"/>
      <name val="Calibri"/>
      <family val="2"/>
      <scheme val="minor"/>
    </font>
    <font>
      <b/>
      <sz val="8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name val="Arial"/>
      <family val="2"/>
    </font>
    <font>
      <b/>
      <sz val="11"/>
      <color indexed="10"/>
      <name val="Arial"/>
      <family val="2"/>
    </font>
    <font>
      <b/>
      <sz val="10"/>
      <name val="Arial"/>
      <family val="2"/>
    </font>
    <font>
      <b/>
      <sz val="10"/>
      <color theme="1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AFE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indexed="64"/>
      </patternFill>
    </fill>
  </fills>
  <borders count="25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</borders>
  <cellStyleXfs count="22">
    <xf numFmtId="0" fontId="0" fillId="0" borderId="0"/>
    <xf numFmtId="9" fontId="1" fillId="0" borderId="0" applyFont="0" applyFill="0" applyBorder="0" applyAlignment="0" applyProtection="0"/>
    <xf numFmtId="0" fontId="8" fillId="0" borderId="0"/>
    <xf numFmtId="9" fontId="8" fillId="0" borderId="0" applyFont="0" applyFill="0" applyBorder="0" applyAlignment="0" applyProtection="0"/>
    <xf numFmtId="0" fontId="1" fillId="0" borderId="0"/>
    <xf numFmtId="0" fontId="1" fillId="3" borderId="0" applyNumberFormat="0" applyBorder="0" applyAlignment="0" applyProtection="0"/>
    <xf numFmtId="0" fontId="1" fillId="5" borderId="0" applyNumberFormat="0" applyBorder="0" applyAlignment="0" applyProtection="0"/>
    <xf numFmtId="0" fontId="1" fillId="7" borderId="0" applyNumberFormat="0" applyBorder="0" applyAlignment="0" applyProtection="0"/>
    <xf numFmtId="0" fontId="1" fillId="9" borderId="0" applyNumberFormat="0" applyBorder="0" applyAlignment="0" applyProtection="0"/>
    <xf numFmtId="0" fontId="1" fillId="11" borderId="0" applyNumberFormat="0" applyBorder="0" applyAlignment="0" applyProtection="0"/>
    <xf numFmtId="0" fontId="1" fillId="13" borderId="0" applyNumberFormat="0" applyBorder="0" applyAlignment="0" applyProtection="0"/>
    <xf numFmtId="0" fontId="1" fillId="4" borderId="0" applyNumberFormat="0" applyBorder="0" applyAlignment="0" applyProtection="0"/>
    <xf numFmtId="0" fontId="1" fillId="6" borderId="0" applyNumberFormat="0" applyBorder="0" applyAlignment="0" applyProtection="0"/>
    <xf numFmtId="0" fontId="1" fillId="8" borderId="0" applyNumberFormat="0" applyBorder="0" applyAlignment="0" applyProtection="0"/>
    <xf numFmtId="0" fontId="1" fillId="10" borderId="0" applyNumberFormat="0" applyBorder="0" applyAlignment="0" applyProtection="0"/>
    <xf numFmtId="0" fontId="1" fillId="12" borderId="0" applyNumberFormat="0" applyBorder="0" applyAlignment="0" applyProtection="0"/>
    <xf numFmtId="0" fontId="1" fillId="14" borderId="0" applyNumberFormat="0" applyBorder="0" applyAlignment="0" applyProtection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1" fillId="2" borderId="1" applyNumberFormat="0" applyFont="0" applyAlignment="0" applyProtection="0"/>
    <xf numFmtId="9" fontId="8" fillId="0" borderId="0" applyFont="0" applyFill="0" applyBorder="0" applyAlignment="0" applyProtection="0"/>
    <xf numFmtId="168" fontId="8" fillId="0" borderId="0" applyFont="0" applyFill="0" applyBorder="0" applyAlignment="0" applyProtection="0"/>
  </cellStyleXfs>
  <cellXfs count="120">
    <xf numFmtId="0" fontId="0" fillId="0" borderId="0" xfId="0"/>
    <xf numFmtId="0" fontId="3" fillId="0" borderId="0" xfId="0" applyFont="1"/>
    <xf numFmtId="9" fontId="3" fillId="15" borderId="2" xfId="1" applyFont="1" applyFill="1" applyBorder="1" applyAlignment="1">
      <alignment horizontal="center"/>
    </xf>
    <xf numFmtId="164" fontId="3" fillId="15" borderId="2" xfId="0" applyNumberFormat="1" applyFont="1" applyFill="1" applyBorder="1" applyAlignment="1">
      <alignment horizontal="center"/>
    </xf>
    <xf numFmtId="1" fontId="3" fillId="15" borderId="2" xfId="0" applyNumberFormat="1" applyFont="1" applyFill="1" applyBorder="1" applyAlignment="1">
      <alignment horizontal="center"/>
    </xf>
    <xf numFmtId="9" fontId="3" fillId="16" borderId="2" xfId="1" applyFont="1" applyFill="1" applyBorder="1" applyAlignment="1">
      <alignment horizontal="center"/>
    </xf>
    <xf numFmtId="0" fontId="5" fillId="0" borderId="2" xfId="0" applyFont="1" applyFill="1" applyBorder="1" applyAlignment="1">
      <alignment horizontal="center" vertical="center" wrapText="1"/>
    </xf>
    <xf numFmtId="0" fontId="6" fillId="17" borderId="2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3" fillId="16" borderId="2" xfId="0" applyFont="1" applyFill="1" applyBorder="1" applyAlignment="1">
      <alignment horizontal="center"/>
    </xf>
    <xf numFmtId="1" fontId="3" fillId="16" borderId="2" xfId="0" applyNumberFormat="1" applyFont="1" applyFill="1" applyBorder="1" applyAlignment="1">
      <alignment horizontal="center"/>
    </xf>
    <xf numFmtId="0" fontId="0" fillId="0" borderId="12" xfId="0" applyBorder="1"/>
    <xf numFmtId="0" fontId="3" fillId="0" borderId="12" xfId="0" applyFont="1" applyBorder="1"/>
    <xf numFmtId="0" fontId="0" fillId="0" borderId="13" xfId="0" applyBorder="1"/>
    <xf numFmtId="0" fontId="0" fillId="0" borderId="0" xfId="0" applyBorder="1"/>
    <xf numFmtId="0" fontId="3" fillId="0" borderId="0" xfId="0" applyFont="1" applyBorder="1"/>
    <xf numFmtId="0" fontId="0" fillId="0" borderId="15" xfId="0" applyBorder="1"/>
    <xf numFmtId="0" fontId="0" fillId="0" borderId="17" xfId="0" applyBorder="1"/>
    <xf numFmtId="0" fontId="3" fillId="0" borderId="17" xfId="0" applyFont="1" applyBorder="1"/>
    <xf numFmtId="0" fontId="0" fillId="0" borderId="18" xfId="0" applyBorder="1"/>
    <xf numFmtId="0" fontId="0" fillId="0" borderId="0" xfId="0" applyBorder="1" applyAlignment="1">
      <alignment wrapText="1"/>
    </xf>
    <xf numFmtId="0" fontId="7" fillId="0" borderId="0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10" fillId="0" borderId="0" xfId="0" applyFont="1"/>
    <xf numFmtId="0" fontId="5" fillId="0" borderId="0" xfId="0" applyFont="1" applyFill="1" applyBorder="1" applyAlignment="1">
      <alignment horizontal="center" vertical="center" wrapText="1"/>
    </xf>
    <xf numFmtId="0" fontId="0" fillId="0" borderId="0" xfId="0" applyFill="1"/>
    <xf numFmtId="0" fontId="0" fillId="0" borderId="12" xfId="0" applyFill="1" applyBorder="1"/>
    <xf numFmtId="0" fontId="7" fillId="0" borderId="0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164" fontId="3" fillId="0" borderId="0" xfId="0" applyNumberFormat="1" applyFont="1" applyFill="1" applyBorder="1" applyAlignment="1">
      <alignment horizontal="center"/>
    </xf>
    <xf numFmtId="0" fontId="0" fillId="0" borderId="17" xfId="0" applyFill="1" applyBorder="1"/>
    <xf numFmtId="0" fontId="0" fillId="0" borderId="0" xfId="0" applyFill="1" applyBorder="1"/>
    <xf numFmtId="0" fontId="13" fillId="0" borderId="0" xfId="0" applyFont="1" applyAlignment="1">
      <alignment horizontal="center"/>
    </xf>
    <xf numFmtId="0" fontId="3" fillId="29" borderId="2" xfId="0" applyFont="1" applyFill="1" applyBorder="1" applyAlignment="1">
      <alignment horizontal="center"/>
    </xf>
    <xf numFmtId="9" fontId="3" fillId="29" borderId="2" xfId="1" applyFont="1" applyFill="1" applyBorder="1" applyAlignment="1">
      <alignment horizontal="center"/>
    </xf>
    <xf numFmtId="1" fontId="3" fillId="29" borderId="2" xfId="0" applyNumberFormat="1" applyFont="1" applyFill="1" applyBorder="1" applyAlignment="1">
      <alignment horizontal="center"/>
    </xf>
    <xf numFmtId="0" fontId="16" fillId="31" borderId="19" xfId="0" applyFont="1" applyFill="1" applyBorder="1"/>
    <xf numFmtId="0" fontId="16" fillId="31" borderId="20" xfId="0" applyFont="1" applyFill="1" applyBorder="1"/>
    <xf numFmtId="0" fontId="16" fillId="30" borderId="21" xfId="0" applyFont="1" applyFill="1" applyBorder="1"/>
    <xf numFmtId="0" fontId="16" fillId="30" borderId="22" xfId="0" applyFont="1" applyFill="1" applyBorder="1"/>
    <xf numFmtId="0" fontId="0" fillId="32" borderId="2" xfId="0" applyFill="1" applyBorder="1" applyAlignment="1">
      <alignment horizontal="center"/>
    </xf>
    <xf numFmtId="0" fontId="4" fillId="32" borderId="2" xfId="0" applyFont="1" applyFill="1" applyBorder="1" applyAlignment="1">
      <alignment horizontal="center"/>
    </xf>
    <xf numFmtId="1" fontId="0" fillId="32" borderId="2" xfId="0" applyNumberFormat="1" applyFill="1" applyBorder="1" applyAlignment="1">
      <alignment horizontal="center"/>
    </xf>
    <xf numFmtId="0" fontId="15" fillId="32" borderId="2" xfId="0" applyFont="1" applyFill="1" applyBorder="1" applyAlignment="1">
      <alignment horizontal="center" vertical="center"/>
    </xf>
    <xf numFmtId="14" fontId="4" fillId="16" borderId="0" xfId="0" applyNumberFormat="1" applyFont="1" applyFill="1" applyAlignment="1">
      <alignment horizontal="center" vertical="center"/>
    </xf>
    <xf numFmtId="14" fontId="4" fillId="15" borderId="2" xfId="0" applyNumberFormat="1" applyFont="1" applyFill="1" applyBorder="1" applyAlignment="1">
      <alignment horizontal="center"/>
    </xf>
    <xf numFmtId="0" fontId="17" fillId="0" borderId="0" xfId="0" applyFont="1" applyAlignment="1">
      <alignment horizontal="center" vertical="center"/>
    </xf>
    <xf numFmtId="1" fontId="3" fillId="33" borderId="2" xfId="0" applyNumberFormat="1" applyFont="1" applyFill="1" applyBorder="1" applyAlignment="1">
      <alignment horizontal="center"/>
    </xf>
    <xf numFmtId="3" fontId="3" fillId="33" borderId="2" xfId="0" applyNumberFormat="1" applyFont="1" applyFill="1" applyBorder="1" applyAlignment="1">
      <alignment horizontal="center"/>
    </xf>
    <xf numFmtId="0" fontId="18" fillId="0" borderId="0" xfId="0" applyFont="1" applyAlignment="1">
      <alignment horizontal="center" vertical="center"/>
    </xf>
    <xf numFmtId="0" fontId="6" fillId="34" borderId="0" xfId="0" applyFont="1" applyFill="1" applyBorder="1" applyAlignment="1">
      <alignment horizontal="center"/>
    </xf>
    <xf numFmtId="0" fontId="5" fillId="34" borderId="0" xfId="0" applyFont="1" applyFill="1" applyBorder="1" applyAlignment="1">
      <alignment horizontal="center" vertical="center" wrapText="1"/>
    </xf>
    <xf numFmtId="1" fontId="3" fillId="34" borderId="2" xfId="0" applyNumberFormat="1" applyFont="1" applyFill="1" applyBorder="1" applyAlignment="1">
      <alignment horizontal="center"/>
    </xf>
    <xf numFmtId="3" fontId="3" fillId="36" borderId="2" xfId="0" applyNumberFormat="1" applyFont="1" applyFill="1" applyBorder="1" applyAlignment="1">
      <alignment horizontal="center"/>
    </xf>
    <xf numFmtId="1" fontId="3" fillId="36" borderId="2" xfId="0" applyNumberFormat="1" applyFont="1" applyFill="1" applyBorder="1" applyAlignment="1">
      <alignment horizontal="center"/>
    </xf>
    <xf numFmtId="0" fontId="3" fillId="16" borderId="0" xfId="0" applyFont="1" applyFill="1" applyBorder="1" applyAlignment="1">
      <alignment horizontal="center"/>
    </xf>
    <xf numFmtId="9" fontId="3" fillId="0" borderId="0" xfId="1" applyFont="1" applyFill="1" applyBorder="1" applyAlignment="1">
      <alignment horizontal="center"/>
    </xf>
    <xf numFmtId="0" fontId="19" fillId="18" borderId="0" xfId="0" applyFont="1" applyFill="1" applyAlignment="1">
      <alignment vertical="center"/>
    </xf>
    <xf numFmtId="9" fontId="19" fillId="18" borderId="0" xfId="3" applyFont="1" applyFill="1" applyAlignment="1">
      <alignment vertical="center"/>
    </xf>
    <xf numFmtId="0" fontId="19" fillId="18" borderId="0" xfId="0" applyFont="1" applyFill="1" applyBorder="1" applyAlignment="1">
      <alignment vertical="center"/>
    </xf>
    <xf numFmtId="165" fontId="19" fillId="18" borderId="0" xfId="0" applyNumberFormat="1" applyFont="1" applyFill="1" applyAlignment="1">
      <alignment vertical="center"/>
    </xf>
    <xf numFmtId="165" fontId="20" fillId="16" borderId="0" xfId="0" applyNumberFormat="1" applyFont="1" applyFill="1" applyAlignment="1">
      <alignment vertical="center"/>
    </xf>
    <xf numFmtId="0" fontId="19" fillId="18" borderId="0" xfId="0" applyFont="1" applyFill="1" applyAlignment="1">
      <alignment horizontal="center" vertical="center"/>
    </xf>
    <xf numFmtId="0" fontId="19" fillId="19" borderId="7" xfId="0" applyFont="1" applyFill="1" applyBorder="1" applyAlignment="1">
      <alignment vertical="center"/>
    </xf>
    <xf numFmtId="0" fontId="19" fillId="20" borderId="7" xfId="0" applyFont="1" applyFill="1" applyBorder="1" applyAlignment="1">
      <alignment vertical="center"/>
    </xf>
    <xf numFmtId="0" fontId="19" fillId="21" borderId="7" xfId="0" applyFont="1" applyFill="1" applyBorder="1" applyAlignment="1">
      <alignment vertical="center"/>
    </xf>
    <xf numFmtId="0" fontId="19" fillId="22" borderId="7" xfId="0" applyFont="1" applyFill="1" applyBorder="1" applyAlignment="1">
      <alignment vertical="center"/>
    </xf>
    <xf numFmtId="0" fontId="19" fillId="18" borderId="7" xfId="0" applyFont="1" applyFill="1" applyBorder="1" applyAlignment="1">
      <alignment vertical="center"/>
    </xf>
    <xf numFmtId="0" fontId="19" fillId="18" borderId="8" xfId="0" applyFont="1" applyFill="1" applyBorder="1" applyAlignment="1">
      <alignment vertical="center"/>
    </xf>
    <xf numFmtId="0" fontId="19" fillId="18" borderId="9" xfId="0" applyNumberFormat="1" applyFont="1" applyFill="1" applyBorder="1" applyAlignment="1">
      <alignment vertical="center"/>
    </xf>
    <xf numFmtId="0" fontId="19" fillId="23" borderId="0" xfId="0" applyFont="1" applyFill="1" applyAlignment="1">
      <alignment vertical="center"/>
    </xf>
    <xf numFmtId="0" fontId="13" fillId="16" borderId="0" xfId="0" applyFont="1" applyFill="1" applyAlignment="1">
      <alignment horizontal="center"/>
    </xf>
    <xf numFmtId="3" fontId="9" fillId="0" borderId="2" xfId="0" applyNumberFormat="1" applyFont="1" applyFill="1" applyBorder="1" applyAlignment="1">
      <alignment horizontal="center"/>
    </xf>
    <xf numFmtId="0" fontId="3" fillId="0" borderId="2" xfId="0" applyFont="1" applyFill="1" applyBorder="1" applyAlignment="1">
      <alignment horizontal="center"/>
    </xf>
    <xf numFmtId="0" fontId="0" fillId="0" borderId="0" xfId="0" applyFont="1"/>
    <xf numFmtId="166" fontId="0" fillId="0" borderId="0" xfId="0" applyNumberFormat="1" applyFont="1" applyAlignment="1">
      <alignment horizontal="right"/>
    </xf>
    <xf numFmtId="167" fontId="0" fillId="0" borderId="0" xfId="0" applyNumberFormat="1" applyFont="1" applyAlignment="1">
      <alignment horizontal="right"/>
    </xf>
    <xf numFmtId="3" fontId="0" fillId="0" borderId="0" xfId="0" applyNumberFormat="1" applyFont="1" applyAlignment="1">
      <alignment horizontal="right"/>
    </xf>
    <xf numFmtId="4" fontId="0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  <xf numFmtId="0" fontId="8" fillId="19" borderId="10" xfId="0" applyFont="1" applyFill="1" applyBorder="1" applyAlignment="1">
      <alignment vertical="center"/>
    </xf>
    <xf numFmtId="0" fontId="8" fillId="20" borderId="10" xfId="0" applyFont="1" applyFill="1" applyBorder="1" applyAlignment="1">
      <alignment vertical="center"/>
    </xf>
    <xf numFmtId="0" fontId="8" fillId="21" borderId="10" xfId="0" applyFont="1" applyFill="1" applyBorder="1" applyAlignment="1">
      <alignment vertical="center"/>
    </xf>
    <xf numFmtId="0" fontId="8" fillId="22" borderId="10" xfId="0" applyFont="1" applyFill="1" applyBorder="1" applyAlignment="1">
      <alignment vertical="center"/>
    </xf>
    <xf numFmtId="0" fontId="8" fillId="0" borderId="10" xfId="0" applyFont="1" applyFill="1" applyBorder="1" applyAlignment="1">
      <alignment vertical="center"/>
    </xf>
    <xf numFmtId="0" fontId="8" fillId="0" borderId="0" xfId="0" applyFont="1" applyFill="1" applyBorder="1" applyAlignment="1">
      <alignment vertical="center"/>
    </xf>
    <xf numFmtId="0" fontId="8" fillId="0" borderId="0" xfId="0" applyNumberFormat="1" applyFont="1" applyFill="1" applyAlignment="1">
      <alignment vertical="center"/>
    </xf>
    <xf numFmtId="0" fontId="8" fillId="0" borderId="0" xfId="0" applyFont="1" applyFill="1" applyAlignment="1">
      <alignment vertical="center"/>
    </xf>
    <xf numFmtId="3" fontId="8" fillId="0" borderId="0" xfId="0" applyNumberFormat="1" applyFont="1" applyFill="1" applyAlignment="1">
      <alignment vertical="center"/>
    </xf>
    <xf numFmtId="0" fontId="21" fillId="0" borderId="0" xfId="0" applyFont="1" applyFill="1" applyAlignment="1">
      <alignment vertical="center"/>
    </xf>
    <xf numFmtId="1" fontId="15" fillId="0" borderId="0" xfId="4" applyNumberFormat="1" applyFont="1" applyFill="1"/>
    <xf numFmtId="0" fontId="8" fillId="0" borderId="0" xfId="2" applyFont="1"/>
    <xf numFmtId="0" fontId="8" fillId="25" borderId="10" xfId="0" applyFont="1" applyFill="1" applyBorder="1" applyAlignment="1">
      <alignment vertical="center"/>
    </xf>
    <xf numFmtId="0" fontId="8" fillId="24" borderId="10" xfId="0" applyFont="1" applyFill="1" applyBorder="1" applyAlignment="1">
      <alignment vertical="center"/>
    </xf>
    <xf numFmtId="3" fontId="8" fillId="21" borderId="10" xfId="0" applyNumberFormat="1" applyFont="1" applyFill="1" applyBorder="1" applyAlignment="1">
      <alignment vertical="center"/>
    </xf>
    <xf numFmtId="0" fontId="8" fillId="0" borderId="0" xfId="0" applyNumberFormat="1" applyFont="1" applyFill="1" applyBorder="1" applyAlignment="1">
      <alignment vertical="center"/>
    </xf>
    <xf numFmtId="0" fontId="8" fillId="26" borderId="0" xfId="0" applyFont="1" applyFill="1" applyAlignment="1">
      <alignment vertical="center"/>
    </xf>
    <xf numFmtId="0" fontId="8" fillId="16" borderId="0" xfId="0" applyFont="1" applyFill="1" applyAlignment="1">
      <alignment vertical="center"/>
    </xf>
    <xf numFmtId="3" fontId="8" fillId="20" borderId="10" xfId="0" applyNumberFormat="1" applyFont="1" applyFill="1" applyBorder="1" applyAlignment="1">
      <alignment vertical="center"/>
    </xf>
    <xf numFmtId="0" fontId="8" fillId="27" borderId="0" xfId="2" applyFont="1" applyFill="1"/>
    <xf numFmtId="0" fontId="21" fillId="27" borderId="0" xfId="0" applyFont="1" applyFill="1" applyAlignment="1">
      <alignment vertical="center"/>
    </xf>
    <xf numFmtId="0" fontId="8" fillId="27" borderId="0" xfId="0" applyFont="1" applyFill="1" applyAlignment="1">
      <alignment vertical="center"/>
    </xf>
    <xf numFmtId="0" fontId="8" fillId="27" borderId="10" xfId="0" applyFont="1" applyFill="1" applyBorder="1" applyAlignment="1">
      <alignment vertical="center"/>
    </xf>
    <xf numFmtId="164" fontId="3" fillId="0" borderId="2" xfId="0" applyNumberFormat="1" applyFont="1" applyFill="1" applyBorder="1" applyAlignment="1">
      <alignment horizontal="center"/>
    </xf>
    <xf numFmtId="0" fontId="3" fillId="0" borderId="0" xfId="0" applyFont="1" applyFill="1" applyBorder="1"/>
    <xf numFmtId="0" fontId="3" fillId="0" borderId="24" xfId="0" applyFont="1" applyFill="1" applyBorder="1" applyAlignment="1">
      <alignment horizontal="center"/>
    </xf>
    <xf numFmtId="9" fontId="3" fillId="0" borderId="2" xfId="1" applyFont="1" applyFill="1" applyBorder="1" applyAlignment="1">
      <alignment horizontal="center"/>
    </xf>
    <xf numFmtId="1" fontId="3" fillId="0" borderId="2" xfId="0" applyNumberFormat="1" applyFont="1" applyFill="1" applyBorder="1" applyAlignment="1">
      <alignment horizontal="center"/>
    </xf>
    <xf numFmtId="0" fontId="0" fillId="0" borderId="0" xfId="0" applyNumberFormat="1" applyFont="1"/>
    <xf numFmtId="0" fontId="22" fillId="0" borderId="0" xfId="0" applyFont="1" applyAlignment="1">
      <alignment horizontal="center" vertical="center"/>
    </xf>
    <xf numFmtId="0" fontId="0" fillId="0" borderId="2" xfId="0" applyFill="1" applyBorder="1" applyAlignment="1">
      <alignment horizontal="center"/>
    </xf>
    <xf numFmtId="0" fontId="6" fillId="17" borderId="4" xfId="0" applyFont="1" applyFill="1" applyBorder="1" applyAlignment="1">
      <alignment horizontal="center"/>
    </xf>
    <xf numFmtId="0" fontId="6" fillId="17" borderId="5" xfId="0" applyFont="1" applyFill="1" applyBorder="1" applyAlignment="1">
      <alignment horizontal="center"/>
    </xf>
    <xf numFmtId="0" fontId="6" fillId="17" borderId="6" xfId="0" applyFont="1" applyFill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2" fillId="28" borderId="11" xfId="0" applyFont="1" applyFill="1" applyBorder="1" applyAlignment="1">
      <alignment horizontal="center" vertical="center" textRotation="90"/>
    </xf>
    <xf numFmtId="0" fontId="2" fillId="28" borderId="14" xfId="0" applyFont="1" applyFill="1" applyBorder="1" applyAlignment="1">
      <alignment horizontal="center" vertical="center" textRotation="90"/>
    </xf>
    <xf numFmtId="0" fontId="2" fillId="28" borderId="16" xfId="0" applyFont="1" applyFill="1" applyBorder="1" applyAlignment="1">
      <alignment horizontal="center" vertical="center" textRotation="90"/>
    </xf>
    <xf numFmtId="0" fontId="6" fillId="35" borderId="23" xfId="0" applyFont="1" applyFill="1" applyBorder="1" applyAlignment="1">
      <alignment horizontal="center"/>
    </xf>
    <xf numFmtId="0" fontId="6" fillId="35" borderId="0" xfId="0" applyFont="1" applyFill="1" applyBorder="1" applyAlignment="1">
      <alignment horizontal="center"/>
    </xf>
  </cellXfs>
  <cellStyles count="22">
    <cellStyle name="20% - Ênfase1 2" xfId="5"/>
    <cellStyle name="20% - Ênfase2 2" xfId="6"/>
    <cellStyle name="20% - Ênfase3 2" xfId="7"/>
    <cellStyle name="20% - Ênfase4 2" xfId="8"/>
    <cellStyle name="20% - Ênfase5 2" xfId="9"/>
    <cellStyle name="20% - Ênfase6 2" xfId="10"/>
    <cellStyle name="40% - Ênfase1 2" xfId="11"/>
    <cellStyle name="40% - Ênfase2 2" xfId="12"/>
    <cellStyle name="40% - Ênfase3 2" xfId="13"/>
    <cellStyle name="40% - Ênfase4 2" xfId="14"/>
    <cellStyle name="40% - Ênfase5 2" xfId="15"/>
    <cellStyle name="40% - Ênfase6 2" xfId="16"/>
    <cellStyle name="Euro" xfId="17"/>
    <cellStyle name="Euro 2" xfId="18"/>
    <cellStyle name="Normal" xfId="0" builtinId="0"/>
    <cellStyle name="Normal 2" xfId="2"/>
    <cellStyle name="Normal 3" xfId="4"/>
    <cellStyle name="Nota 2" xfId="19"/>
    <cellStyle name="Porcentagem" xfId="1" builtinId="5"/>
    <cellStyle name="Porcentagem 2" xfId="3"/>
    <cellStyle name="Porcentagem 3" xfId="20"/>
    <cellStyle name="Separador de milhares 2" xfId="21"/>
  </cellStyles>
  <dxfs count="5">
    <dxf>
      <font>
        <b/>
        <i val="0"/>
        <color rgb="FFC00000"/>
      </font>
    </dxf>
    <dxf>
      <font>
        <b/>
        <i val="0"/>
        <color rgb="FF00B050"/>
      </font>
    </dxf>
    <dxf>
      <font>
        <b/>
        <i val="0"/>
        <color rgb="FFC00000"/>
      </font>
    </dxf>
    <dxf>
      <font>
        <b/>
        <i val="0"/>
        <color rgb="FF00B050"/>
      </font>
    </dxf>
    <dxf>
      <font>
        <strike/>
      </font>
      <fill>
        <patternFill>
          <bgColor theme="2"/>
        </patternFill>
      </fill>
    </dxf>
  </dxfs>
  <tableStyles count="0" defaultTableStyle="TableStyleMedium9" defaultPivotStyle="PivotStyleLight16"/>
  <colors>
    <mruColors>
      <color rgb="FFFAFEC2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3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Arquivos%20Base/Programa_18012017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2%20Output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1%20Input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Despacho_2"/>
      <sheetName val="PV_Galpão"/>
      <sheetName val="13Cr"/>
      <sheetName val="Plan1"/>
      <sheetName val="APO"/>
      <sheetName val="Sequência_Laminação"/>
      <sheetName val="Consolidação_Jan"/>
      <sheetName val="Montagens_calibre_linhas"/>
      <sheetName val="Ø_Montagem"/>
      <sheetName val="Gráf_Proj_Estoque_linha"/>
      <sheetName val="Gráficos_CSI"/>
      <sheetName val="Dados_CSI"/>
      <sheetName val="Tampão"/>
      <sheetName val="Laque"/>
      <sheetName val="Ø"/>
      <sheetName val="Distribuicao_Linhas"/>
      <sheetName val="TD_Jun"/>
      <sheetName val="Apresentação"/>
      <sheetName val="Aço"/>
      <sheetName val="Despacho"/>
      <sheetName val="Calendário"/>
    </sheetNames>
    <sheetDataSet>
      <sheetData sheetId="0" refreshError="1"/>
      <sheetData sheetId="1" refreshError="1"/>
      <sheetData sheetId="2" refreshError="1"/>
      <sheetData sheetId="3" refreshError="1">
        <row r="6">
          <cell r="A6">
            <v>30</v>
          </cell>
          <cell r="B6">
            <v>154</v>
          </cell>
          <cell r="C6">
            <v>252</v>
          </cell>
          <cell r="D6">
            <v>9.25</v>
          </cell>
        </row>
        <row r="7">
          <cell r="A7">
            <v>31.8</v>
          </cell>
          <cell r="B7">
            <v>171</v>
          </cell>
          <cell r="C7">
            <v>250</v>
          </cell>
          <cell r="D7">
            <v>10.333333333333334</v>
          </cell>
        </row>
        <row r="8">
          <cell r="A8">
            <v>33.4</v>
          </cell>
          <cell r="B8">
            <v>156</v>
          </cell>
          <cell r="C8">
            <v>1529</v>
          </cell>
          <cell r="D8">
            <v>10.464285714285714</v>
          </cell>
        </row>
        <row r="9">
          <cell r="A9">
            <v>38</v>
          </cell>
          <cell r="B9">
            <v>340</v>
          </cell>
          <cell r="C9">
            <v>187</v>
          </cell>
          <cell r="D9">
            <v>9.75</v>
          </cell>
        </row>
        <row r="10">
          <cell r="A10">
            <v>38.1</v>
          </cell>
          <cell r="B10">
            <v>384</v>
          </cell>
          <cell r="C10">
            <v>141</v>
          </cell>
          <cell r="D10">
            <v>10</v>
          </cell>
        </row>
        <row r="11">
          <cell r="A11">
            <v>42.2</v>
          </cell>
          <cell r="B11">
            <v>285</v>
          </cell>
          <cell r="C11">
            <v>409</v>
          </cell>
          <cell r="D11">
            <v>8.1052631578947363</v>
          </cell>
        </row>
        <row r="12">
          <cell r="A12">
            <v>44.5</v>
          </cell>
          <cell r="B12">
            <v>282</v>
          </cell>
          <cell r="C12">
            <v>52</v>
          </cell>
          <cell r="D12">
            <v>5.5</v>
          </cell>
        </row>
        <row r="13">
          <cell r="A13">
            <v>48.3</v>
          </cell>
          <cell r="B13">
            <v>242</v>
          </cell>
          <cell r="C13">
            <v>1693</v>
          </cell>
          <cell r="D13">
            <v>6.9411764705882355</v>
          </cell>
        </row>
        <row r="14">
          <cell r="A14">
            <v>50.8</v>
          </cell>
          <cell r="B14">
            <v>295</v>
          </cell>
          <cell r="C14">
            <v>101</v>
          </cell>
          <cell r="D14">
            <v>5.166666666666667</v>
          </cell>
        </row>
        <row r="15">
          <cell r="A15">
            <v>60.3</v>
          </cell>
          <cell r="B15">
            <v>250</v>
          </cell>
          <cell r="C15">
            <v>1906</v>
          </cell>
          <cell r="D15">
            <v>5.0434782608695654</v>
          </cell>
        </row>
        <row r="16">
          <cell r="A16">
            <v>63.5</v>
          </cell>
          <cell r="B16">
            <v>261</v>
          </cell>
          <cell r="C16">
            <v>480</v>
          </cell>
          <cell r="D16">
            <v>4.1875</v>
          </cell>
        </row>
        <row r="17">
          <cell r="A17">
            <v>73</v>
          </cell>
          <cell r="B17">
            <v>328</v>
          </cell>
          <cell r="C17">
            <v>746</v>
          </cell>
          <cell r="D17">
            <v>4.5555555555555554</v>
          </cell>
        </row>
        <row r="18">
          <cell r="A18">
            <v>76.099999999999994</v>
          </cell>
          <cell r="B18">
            <v>271</v>
          </cell>
          <cell r="C18">
            <v>387</v>
          </cell>
          <cell r="D18">
            <v>3.125</v>
          </cell>
        </row>
        <row r="19">
          <cell r="A19">
            <v>81.2</v>
          </cell>
          <cell r="B19">
            <v>355</v>
          </cell>
          <cell r="C19">
            <v>74</v>
          </cell>
          <cell r="D19">
            <v>2.4285714285714284</v>
          </cell>
        </row>
        <row r="20">
          <cell r="A20">
            <v>88.9</v>
          </cell>
          <cell r="B20">
            <v>211</v>
          </cell>
          <cell r="C20">
            <v>4066</v>
          </cell>
          <cell r="D20">
            <v>4.092307692307692</v>
          </cell>
        </row>
        <row r="21">
          <cell r="A21">
            <v>96.5</v>
          </cell>
          <cell r="B21">
            <v>389</v>
          </cell>
          <cell r="C21">
            <v>136</v>
          </cell>
          <cell r="D21">
            <v>1.8666666666666667</v>
          </cell>
        </row>
        <row r="22">
          <cell r="A22">
            <v>101.6</v>
          </cell>
          <cell r="B22">
            <v>309</v>
          </cell>
          <cell r="C22">
            <v>390</v>
          </cell>
          <cell r="D22">
            <v>2.4347826086956523</v>
          </cell>
        </row>
        <row r="23">
          <cell r="A23">
            <v>108</v>
          </cell>
          <cell r="B23">
            <v>293</v>
          </cell>
          <cell r="C23">
            <v>547</v>
          </cell>
          <cell r="D23">
            <v>1.7941176470588236</v>
          </cell>
        </row>
        <row r="24">
          <cell r="A24">
            <v>114.3</v>
          </cell>
          <cell r="B24">
            <v>314</v>
          </cell>
          <cell r="C24">
            <v>3302</v>
          </cell>
          <cell r="D24">
            <v>2.6086956521739131</v>
          </cell>
        </row>
        <row r="25">
          <cell r="A25">
            <v>121</v>
          </cell>
          <cell r="B25">
            <v>251</v>
          </cell>
          <cell r="C25">
            <v>172</v>
          </cell>
          <cell r="D25">
            <v>2.2352941176470589</v>
          </cell>
        </row>
        <row r="26">
          <cell r="A26">
            <v>127</v>
          </cell>
          <cell r="B26">
            <v>266</v>
          </cell>
          <cell r="C26">
            <v>856</v>
          </cell>
          <cell r="D26">
            <v>2.0731707317073171</v>
          </cell>
        </row>
        <row r="27">
          <cell r="A27">
            <v>133</v>
          </cell>
          <cell r="B27">
            <v>405</v>
          </cell>
          <cell r="C27">
            <v>224</v>
          </cell>
          <cell r="D27">
            <v>1.7777777777777777</v>
          </cell>
        </row>
        <row r="28">
          <cell r="A28">
            <v>139.69999999999999</v>
          </cell>
          <cell r="B28">
            <v>385</v>
          </cell>
          <cell r="C28">
            <v>977</v>
          </cell>
          <cell r="D28">
            <v>1.5555555555555556</v>
          </cell>
        </row>
        <row r="29">
          <cell r="A29">
            <v>141.30000000000001</v>
          </cell>
          <cell r="B29">
            <v>389</v>
          </cell>
          <cell r="C29">
            <v>532</v>
          </cell>
          <cell r="D29">
            <v>2.0249999999999999</v>
          </cell>
        </row>
        <row r="30">
          <cell r="A30">
            <v>146</v>
          </cell>
          <cell r="B30">
            <v>682</v>
          </cell>
          <cell r="C30">
            <v>44</v>
          </cell>
          <cell r="D30">
            <v>2.25</v>
          </cell>
        </row>
        <row r="31">
          <cell r="A31">
            <v>153</v>
          </cell>
          <cell r="B31">
            <v>537</v>
          </cell>
          <cell r="C31">
            <v>197</v>
          </cell>
          <cell r="D31">
            <v>1.2941176470588236</v>
          </cell>
        </row>
        <row r="32">
          <cell r="A32">
            <v>156</v>
          </cell>
          <cell r="B32">
            <v>665</v>
          </cell>
          <cell r="C32">
            <v>73</v>
          </cell>
          <cell r="D32">
            <v>2.125</v>
          </cell>
        </row>
        <row r="33">
          <cell r="A33">
            <v>165.1</v>
          </cell>
          <cell r="B33">
            <v>480</v>
          </cell>
          <cell r="C33">
            <v>132</v>
          </cell>
          <cell r="D33">
            <v>1.25</v>
          </cell>
        </row>
        <row r="34">
          <cell r="A34">
            <v>168.3</v>
          </cell>
          <cell r="B34">
            <v>400</v>
          </cell>
          <cell r="C34">
            <v>3333</v>
          </cell>
          <cell r="D34">
            <v>1.7209302325581395</v>
          </cell>
        </row>
        <row r="35">
          <cell r="A35">
            <v>177.8</v>
          </cell>
          <cell r="B35">
            <v>556</v>
          </cell>
          <cell r="C35">
            <v>46</v>
          </cell>
          <cell r="D35">
            <v>1.4</v>
          </cell>
        </row>
        <row r="36">
          <cell r="A36">
            <v>57</v>
          </cell>
          <cell r="B36">
            <v>352</v>
          </cell>
          <cell r="C36">
            <v>291</v>
          </cell>
          <cell r="D36">
            <v>5.625</v>
          </cell>
        </row>
        <row r="37">
          <cell r="A37">
            <v>91.4</v>
          </cell>
          <cell r="B37">
            <v>369</v>
          </cell>
          <cell r="C37">
            <v>15</v>
          </cell>
          <cell r="D37">
            <v>3.5</v>
          </cell>
        </row>
        <row r="38">
          <cell r="A38">
            <v>44.45</v>
          </cell>
          <cell r="B38">
            <v>328</v>
          </cell>
          <cell r="C38">
            <v>17</v>
          </cell>
          <cell r="D38">
            <v>5</v>
          </cell>
        </row>
        <row r="39">
          <cell r="A39">
            <v>107</v>
          </cell>
          <cell r="B39">
            <v>651</v>
          </cell>
          <cell r="C39">
            <v>31</v>
          </cell>
          <cell r="D39">
            <v>2</v>
          </cell>
        </row>
        <row r="40">
          <cell r="A40">
            <v>138</v>
          </cell>
          <cell r="B40">
            <v>820</v>
          </cell>
          <cell r="C40">
            <v>35</v>
          </cell>
          <cell r="D40">
            <v>2.5</v>
          </cell>
        </row>
        <row r="41">
          <cell r="A41">
            <v>101.5</v>
          </cell>
          <cell r="B41">
            <v>401</v>
          </cell>
          <cell r="C41">
            <v>7</v>
          </cell>
          <cell r="D41">
            <v>2</v>
          </cell>
        </row>
        <row r="42">
          <cell r="A42">
            <v>93</v>
          </cell>
          <cell r="B42">
            <v>608</v>
          </cell>
          <cell r="C42">
            <v>15</v>
          </cell>
          <cell r="D42">
            <v>2</v>
          </cell>
        </row>
        <row r="43">
          <cell r="A43">
            <v>70</v>
          </cell>
          <cell r="B43">
            <v>488</v>
          </cell>
          <cell r="C43">
            <v>14</v>
          </cell>
          <cell r="D43">
            <v>6</v>
          </cell>
        </row>
        <row r="44">
          <cell r="A44">
            <v>142.80000000000001</v>
          </cell>
          <cell r="B44">
            <v>869</v>
          </cell>
          <cell r="C44">
            <v>11</v>
          </cell>
          <cell r="D44">
            <v>2</v>
          </cell>
        </row>
        <row r="45">
          <cell r="A45">
            <v>31.75</v>
          </cell>
          <cell r="B45">
            <v>234</v>
          </cell>
          <cell r="C45">
            <v>336</v>
          </cell>
          <cell r="D45">
            <v>8.5</v>
          </cell>
        </row>
        <row r="46">
          <cell r="A46" t="str">
            <v>Total geral</v>
          </cell>
          <cell r="B46">
            <v>154</v>
          </cell>
          <cell r="C46">
            <v>24006</v>
          </cell>
          <cell r="D46">
            <v>4.135818908122503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</sheetNames>
    <sheetDataSet>
      <sheetData sheetId="0">
        <row r="5">
          <cell r="D5">
            <v>76</v>
          </cell>
          <cell r="E5">
            <v>54495</v>
          </cell>
          <cell r="F5">
            <v>38670</v>
          </cell>
          <cell r="G5">
            <v>279</v>
          </cell>
          <cell r="H5">
            <v>5308</v>
          </cell>
        </row>
        <row r="6">
          <cell r="D6">
            <v>0</v>
          </cell>
          <cell r="E6">
            <v>0</v>
          </cell>
          <cell r="F6">
            <v>0</v>
          </cell>
          <cell r="G6">
            <v>0</v>
          </cell>
          <cell r="H6">
            <v>0</v>
          </cell>
        </row>
        <row r="7">
          <cell r="D7">
            <v>2</v>
          </cell>
          <cell r="E7">
            <v>15633</v>
          </cell>
          <cell r="F7">
            <v>27461</v>
          </cell>
          <cell r="G7">
            <v>189</v>
          </cell>
          <cell r="H7">
            <v>1508</v>
          </cell>
        </row>
        <row r="8">
          <cell r="D8">
            <v>836</v>
          </cell>
          <cell r="E8">
            <v>54402</v>
          </cell>
          <cell r="F8">
            <v>18254</v>
          </cell>
          <cell r="G8">
            <v>84</v>
          </cell>
          <cell r="H8">
            <v>1396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Input Simulação"/>
      <sheetName val="Param"/>
    </sheetNames>
    <sheetDataSet>
      <sheetData sheetId="0">
        <row r="2">
          <cell r="G2">
            <v>20337.364000000001</v>
          </cell>
          <cell r="H2">
            <v>120</v>
          </cell>
          <cell r="J2">
            <v>1</v>
          </cell>
        </row>
        <row r="3">
          <cell r="G3">
            <v>11433.732</v>
          </cell>
          <cell r="H3">
            <v>38</v>
          </cell>
          <cell r="J3">
            <v>1</v>
          </cell>
        </row>
        <row r="4">
          <cell r="G4">
            <v>412803.27299999999</v>
          </cell>
          <cell r="H4">
            <v>1092</v>
          </cell>
          <cell r="J4">
            <v>1</v>
          </cell>
        </row>
        <row r="5">
          <cell r="G5">
            <v>173207.33499999999</v>
          </cell>
          <cell r="H5">
            <v>380</v>
          </cell>
          <cell r="J5">
            <v>1</v>
          </cell>
        </row>
        <row r="6">
          <cell r="G6">
            <v>5700</v>
          </cell>
          <cell r="H6">
            <v>27</v>
          </cell>
          <cell r="J6">
            <v>1</v>
          </cell>
        </row>
        <row r="7">
          <cell r="G7">
            <v>1266.58</v>
          </cell>
          <cell r="H7">
            <v>4</v>
          </cell>
          <cell r="J7">
            <v>3</v>
          </cell>
        </row>
        <row r="8">
          <cell r="G8">
            <v>14848.196</v>
          </cell>
          <cell r="H8">
            <v>28</v>
          </cell>
          <cell r="J8">
            <v>1</v>
          </cell>
        </row>
        <row r="9">
          <cell r="G9">
            <v>5578</v>
          </cell>
          <cell r="H9">
            <v>18</v>
          </cell>
          <cell r="J9">
            <v>3</v>
          </cell>
        </row>
        <row r="10">
          <cell r="G10">
            <v>16965.826000000001</v>
          </cell>
          <cell r="H10">
            <v>37</v>
          </cell>
          <cell r="J10">
            <v>1</v>
          </cell>
        </row>
        <row r="11">
          <cell r="G11">
            <v>9967.5969999999998</v>
          </cell>
          <cell r="H11">
            <v>21</v>
          </cell>
          <cell r="J11">
            <v>1</v>
          </cell>
        </row>
        <row r="12">
          <cell r="G12">
            <v>10137.925999999999</v>
          </cell>
          <cell r="H12">
            <v>32</v>
          </cell>
          <cell r="J12">
            <v>1</v>
          </cell>
        </row>
        <row r="13">
          <cell r="G13">
            <v>5216.55</v>
          </cell>
          <cell r="H13">
            <v>12</v>
          </cell>
          <cell r="J13">
            <v>1</v>
          </cell>
        </row>
        <row r="14">
          <cell r="G14">
            <v>8312.0190000000002</v>
          </cell>
          <cell r="H14">
            <v>15</v>
          </cell>
          <cell r="J14">
            <v>1</v>
          </cell>
        </row>
        <row r="15">
          <cell r="G15">
            <v>2090</v>
          </cell>
          <cell r="H15">
            <v>6</v>
          </cell>
          <cell r="J15">
            <v>3</v>
          </cell>
        </row>
        <row r="16">
          <cell r="G16">
            <v>44567.93</v>
          </cell>
          <cell r="H16">
            <v>54</v>
          </cell>
          <cell r="J16">
            <v>1</v>
          </cell>
        </row>
        <row r="17">
          <cell r="G17">
            <v>1631.75</v>
          </cell>
          <cell r="H17">
            <v>2</v>
          </cell>
          <cell r="J17">
            <v>1</v>
          </cell>
        </row>
        <row r="18">
          <cell r="G18">
            <v>2506.6010000000001</v>
          </cell>
          <cell r="H18">
            <v>4</v>
          </cell>
          <cell r="J18">
            <v>3</v>
          </cell>
        </row>
        <row r="19">
          <cell r="G19">
            <v>33406.995000000003</v>
          </cell>
          <cell r="H19">
            <v>32</v>
          </cell>
          <cell r="J19">
            <v>3</v>
          </cell>
        </row>
        <row r="20">
          <cell r="G20">
            <v>20000</v>
          </cell>
          <cell r="H20">
            <v>25</v>
          </cell>
          <cell r="J20">
            <v>1</v>
          </cell>
        </row>
        <row r="21">
          <cell r="G21">
            <v>8600.0400000000009</v>
          </cell>
          <cell r="H21">
            <v>12</v>
          </cell>
          <cell r="J21">
            <v>1</v>
          </cell>
        </row>
        <row r="22">
          <cell r="G22">
            <v>13196.5</v>
          </cell>
          <cell r="H22">
            <v>16</v>
          </cell>
          <cell r="J22">
            <v>3</v>
          </cell>
        </row>
        <row r="23">
          <cell r="G23">
            <v>6098.5839999999998</v>
          </cell>
          <cell r="H23">
            <v>8</v>
          </cell>
          <cell r="J23">
            <v>3</v>
          </cell>
        </row>
        <row r="24">
          <cell r="G24">
            <v>3947.6239999999998</v>
          </cell>
          <cell r="H24">
            <v>5</v>
          </cell>
          <cell r="J24">
            <v>3</v>
          </cell>
        </row>
        <row r="25">
          <cell r="G25">
            <v>8029.1959999999999</v>
          </cell>
          <cell r="H25">
            <v>12</v>
          </cell>
          <cell r="J25">
            <v>3</v>
          </cell>
        </row>
        <row r="26">
          <cell r="G26">
            <v>1853.68</v>
          </cell>
          <cell r="H26">
            <v>6</v>
          </cell>
          <cell r="J26">
            <v>3</v>
          </cell>
        </row>
        <row r="27">
          <cell r="G27">
            <v>20859.54</v>
          </cell>
          <cell r="H27">
            <v>322</v>
          </cell>
          <cell r="J27">
            <v>1</v>
          </cell>
        </row>
        <row r="28">
          <cell r="G28">
            <v>15644.655000000001</v>
          </cell>
          <cell r="H28">
            <v>216</v>
          </cell>
          <cell r="J28">
            <v>1</v>
          </cell>
        </row>
        <row r="29">
          <cell r="G29">
            <v>57734.082000000002</v>
          </cell>
          <cell r="H29">
            <v>492</v>
          </cell>
          <cell r="J29">
            <v>4</v>
          </cell>
        </row>
        <row r="30">
          <cell r="G30">
            <v>97059.847999999998</v>
          </cell>
          <cell r="H30">
            <v>537</v>
          </cell>
          <cell r="J30">
            <v>1</v>
          </cell>
        </row>
        <row r="31">
          <cell r="G31">
            <v>15855.644</v>
          </cell>
          <cell r="H31">
            <v>160</v>
          </cell>
          <cell r="J31">
            <v>1</v>
          </cell>
        </row>
        <row r="32">
          <cell r="G32">
            <v>36519.315000000002</v>
          </cell>
          <cell r="H32">
            <v>356</v>
          </cell>
          <cell r="J32">
            <v>1</v>
          </cell>
        </row>
        <row r="33">
          <cell r="G33">
            <v>62590</v>
          </cell>
          <cell r="H33">
            <v>336</v>
          </cell>
          <cell r="J33">
            <v>4</v>
          </cell>
        </row>
        <row r="34">
          <cell r="G34">
            <v>13347.957</v>
          </cell>
          <cell r="H34">
            <v>48</v>
          </cell>
          <cell r="J34">
            <v>1</v>
          </cell>
        </row>
        <row r="35">
          <cell r="G35">
            <v>58336.483999999997</v>
          </cell>
          <cell r="H35">
            <v>132</v>
          </cell>
          <cell r="J35">
            <v>1</v>
          </cell>
        </row>
        <row r="36">
          <cell r="G36">
            <v>13445.458000000001</v>
          </cell>
          <cell r="H36">
            <v>30</v>
          </cell>
          <cell r="J36">
            <v>1</v>
          </cell>
        </row>
        <row r="37">
          <cell r="G37">
            <v>11967.15</v>
          </cell>
          <cell r="H37">
            <v>30</v>
          </cell>
          <cell r="J37">
            <v>1</v>
          </cell>
        </row>
        <row r="38">
          <cell r="G38">
            <v>24562.06</v>
          </cell>
          <cell r="H38">
            <v>70</v>
          </cell>
          <cell r="J38">
            <v>3</v>
          </cell>
        </row>
        <row r="39">
          <cell r="G39">
            <v>5023.9759999999997</v>
          </cell>
          <cell r="H39">
            <v>14</v>
          </cell>
          <cell r="J39">
            <v>3</v>
          </cell>
        </row>
        <row r="40">
          <cell r="G40">
            <v>5624.7240000000002</v>
          </cell>
          <cell r="H40">
            <v>14</v>
          </cell>
          <cell r="J40">
            <v>3</v>
          </cell>
        </row>
        <row r="41">
          <cell r="G41">
            <v>36852.9</v>
          </cell>
          <cell r="H41">
            <v>84</v>
          </cell>
          <cell r="J41">
            <v>3</v>
          </cell>
        </row>
        <row r="42">
          <cell r="G42">
            <v>15220.04</v>
          </cell>
          <cell r="H42">
            <v>36</v>
          </cell>
          <cell r="J42">
            <v>3</v>
          </cell>
        </row>
        <row r="43">
          <cell r="G43">
            <v>25619.465</v>
          </cell>
          <cell r="H43">
            <v>74</v>
          </cell>
          <cell r="J43">
            <v>3</v>
          </cell>
        </row>
        <row r="44">
          <cell r="G44">
            <v>24568.6</v>
          </cell>
          <cell r="H44">
            <v>56</v>
          </cell>
          <cell r="J44">
            <v>3</v>
          </cell>
        </row>
        <row r="45">
          <cell r="G45">
            <v>2142.84</v>
          </cell>
          <cell r="H45">
            <v>5</v>
          </cell>
          <cell r="J45">
            <v>1</v>
          </cell>
        </row>
        <row r="46">
          <cell r="G46">
            <v>24465.723999999998</v>
          </cell>
          <cell r="H46">
            <v>56</v>
          </cell>
          <cell r="J46">
            <v>3</v>
          </cell>
        </row>
        <row r="47">
          <cell r="G47">
            <v>5216.4799999999996</v>
          </cell>
          <cell r="H47">
            <v>14</v>
          </cell>
          <cell r="J47">
            <v>1</v>
          </cell>
        </row>
        <row r="48">
          <cell r="G48">
            <v>5217.38</v>
          </cell>
          <cell r="H48">
            <v>72</v>
          </cell>
          <cell r="J48">
            <v>1</v>
          </cell>
        </row>
        <row r="49">
          <cell r="G49">
            <v>8802.5619999999999</v>
          </cell>
          <cell r="H49">
            <v>168</v>
          </cell>
          <cell r="J49">
            <v>1</v>
          </cell>
        </row>
        <row r="50">
          <cell r="G50">
            <v>1223.597</v>
          </cell>
          <cell r="H50">
            <v>24</v>
          </cell>
          <cell r="J50">
            <v>1</v>
          </cell>
        </row>
        <row r="51">
          <cell r="G51">
            <v>6239.625</v>
          </cell>
          <cell r="H51">
            <v>48</v>
          </cell>
          <cell r="J51">
            <v>1</v>
          </cell>
        </row>
        <row r="52">
          <cell r="G52">
            <v>5212.17</v>
          </cell>
          <cell r="H52">
            <v>32</v>
          </cell>
          <cell r="J52">
            <v>1</v>
          </cell>
        </row>
        <row r="53">
          <cell r="G53">
            <v>33963.866000000002</v>
          </cell>
          <cell r="H53">
            <v>518</v>
          </cell>
          <cell r="J53">
            <v>1</v>
          </cell>
        </row>
        <row r="54">
          <cell r="G54">
            <v>147267.962</v>
          </cell>
          <cell r="H54">
            <v>1068</v>
          </cell>
          <cell r="J54">
            <v>1</v>
          </cell>
        </row>
        <row r="55">
          <cell r="G55">
            <v>21172.859</v>
          </cell>
          <cell r="H55">
            <v>322</v>
          </cell>
          <cell r="J55">
            <v>1</v>
          </cell>
        </row>
        <row r="56">
          <cell r="G56">
            <v>5219.1400000000003</v>
          </cell>
          <cell r="H56">
            <v>72</v>
          </cell>
          <cell r="J56">
            <v>4</v>
          </cell>
        </row>
        <row r="57">
          <cell r="G57">
            <v>13148.466</v>
          </cell>
          <cell r="H57">
            <v>174</v>
          </cell>
          <cell r="J57">
            <v>1</v>
          </cell>
        </row>
        <row r="58">
          <cell r="G58">
            <v>10957.055</v>
          </cell>
          <cell r="H58">
            <v>81</v>
          </cell>
          <cell r="J58">
            <v>1</v>
          </cell>
        </row>
        <row r="59">
          <cell r="G59">
            <v>14583.546</v>
          </cell>
          <cell r="H59">
            <v>282</v>
          </cell>
          <cell r="J59">
            <v>4</v>
          </cell>
        </row>
        <row r="60">
          <cell r="G60">
            <v>10420.719999999999</v>
          </cell>
          <cell r="H60">
            <v>68</v>
          </cell>
          <cell r="J60">
            <v>1</v>
          </cell>
        </row>
        <row r="61">
          <cell r="G61">
            <v>10421.41</v>
          </cell>
          <cell r="H61">
            <v>56</v>
          </cell>
          <cell r="J61">
            <v>1</v>
          </cell>
        </row>
        <row r="62">
          <cell r="G62">
            <v>13842.682000000001</v>
          </cell>
          <cell r="H62">
            <v>74</v>
          </cell>
          <cell r="J62">
            <v>1</v>
          </cell>
        </row>
        <row r="63">
          <cell r="G63">
            <v>80930.395999999993</v>
          </cell>
          <cell r="H63">
            <v>776</v>
          </cell>
          <cell r="J63">
            <v>1</v>
          </cell>
        </row>
        <row r="64">
          <cell r="G64">
            <v>15641.58</v>
          </cell>
          <cell r="H64">
            <v>84</v>
          </cell>
          <cell r="J64">
            <v>1</v>
          </cell>
        </row>
        <row r="65">
          <cell r="G65">
            <v>1095.8520000000001</v>
          </cell>
          <cell r="H65">
            <v>6</v>
          </cell>
          <cell r="J65">
            <v>1</v>
          </cell>
        </row>
        <row r="66">
          <cell r="G66">
            <v>2053.7620000000002</v>
          </cell>
          <cell r="H66">
            <v>12</v>
          </cell>
          <cell r="J66">
            <v>1</v>
          </cell>
        </row>
        <row r="67">
          <cell r="G67">
            <v>10417.74</v>
          </cell>
          <cell r="H67">
            <v>44</v>
          </cell>
          <cell r="J67">
            <v>1</v>
          </cell>
        </row>
        <row r="68">
          <cell r="G68">
            <v>26068.025000000001</v>
          </cell>
          <cell r="H68">
            <v>180</v>
          </cell>
          <cell r="J68">
            <v>1</v>
          </cell>
        </row>
        <row r="69">
          <cell r="G69">
            <v>18612.966</v>
          </cell>
          <cell r="H69">
            <v>172</v>
          </cell>
          <cell r="J69">
            <v>1</v>
          </cell>
        </row>
        <row r="70">
          <cell r="G70">
            <v>23795.027999999998</v>
          </cell>
          <cell r="H70">
            <v>124</v>
          </cell>
          <cell r="J70">
            <v>1</v>
          </cell>
        </row>
        <row r="71">
          <cell r="G71">
            <v>21213.899000000001</v>
          </cell>
          <cell r="H71">
            <v>212</v>
          </cell>
          <cell r="J71">
            <v>1</v>
          </cell>
        </row>
        <row r="72">
          <cell r="G72">
            <v>21216.319</v>
          </cell>
          <cell r="H72">
            <v>122</v>
          </cell>
          <cell r="J72">
            <v>1</v>
          </cell>
        </row>
        <row r="73">
          <cell r="G73">
            <v>6209.6549999999997</v>
          </cell>
          <cell r="H73">
            <v>36</v>
          </cell>
          <cell r="J73">
            <v>1</v>
          </cell>
        </row>
        <row r="74">
          <cell r="G74">
            <v>10363.304</v>
          </cell>
          <cell r="H74">
            <v>116</v>
          </cell>
          <cell r="J74">
            <v>1</v>
          </cell>
        </row>
        <row r="75">
          <cell r="G75">
            <v>6999.6109999999999</v>
          </cell>
          <cell r="H75">
            <v>76</v>
          </cell>
          <cell r="J75">
            <v>1</v>
          </cell>
        </row>
        <row r="76">
          <cell r="G76">
            <v>57399.54</v>
          </cell>
          <cell r="H76">
            <v>310</v>
          </cell>
          <cell r="J76">
            <v>1</v>
          </cell>
        </row>
        <row r="77">
          <cell r="G77">
            <v>41544.133000000002</v>
          </cell>
          <cell r="H77">
            <v>408</v>
          </cell>
          <cell r="J77">
            <v>1</v>
          </cell>
        </row>
        <row r="78">
          <cell r="G78">
            <v>186749.269</v>
          </cell>
          <cell r="H78">
            <v>954</v>
          </cell>
          <cell r="J78">
            <v>1</v>
          </cell>
        </row>
        <row r="79">
          <cell r="G79">
            <v>1257</v>
          </cell>
          <cell r="H79">
            <v>18</v>
          </cell>
          <cell r="J79">
            <v>4</v>
          </cell>
        </row>
        <row r="80">
          <cell r="G80">
            <v>2850</v>
          </cell>
          <cell r="H80">
            <v>35</v>
          </cell>
          <cell r="J80">
            <v>4</v>
          </cell>
        </row>
        <row r="81">
          <cell r="G81">
            <v>5315.1880000000001</v>
          </cell>
          <cell r="H81">
            <v>33</v>
          </cell>
          <cell r="J81">
            <v>1</v>
          </cell>
        </row>
        <row r="82">
          <cell r="G82">
            <v>15642.434999999999</v>
          </cell>
          <cell r="H82">
            <v>87</v>
          </cell>
          <cell r="J82">
            <v>1</v>
          </cell>
        </row>
        <row r="83">
          <cell r="G83">
            <v>9968.9779999999992</v>
          </cell>
          <cell r="H83">
            <v>119</v>
          </cell>
          <cell r="J83">
            <v>1</v>
          </cell>
        </row>
        <row r="84">
          <cell r="G84">
            <v>13978.236999999999</v>
          </cell>
          <cell r="H84">
            <v>78</v>
          </cell>
          <cell r="J84">
            <v>1</v>
          </cell>
        </row>
        <row r="85">
          <cell r="G85">
            <v>446.2</v>
          </cell>
          <cell r="H85">
            <v>3</v>
          </cell>
          <cell r="J85">
            <v>4</v>
          </cell>
        </row>
        <row r="86">
          <cell r="G86">
            <v>5214.1450000000004</v>
          </cell>
          <cell r="H86">
            <v>30</v>
          </cell>
          <cell r="J86">
            <v>4</v>
          </cell>
        </row>
        <row r="87">
          <cell r="G87">
            <v>27781.457999999999</v>
          </cell>
          <cell r="H87">
            <v>171</v>
          </cell>
          <cell r="J87">
            <v>4</v>
          </cell>
        </row>
        <row r="88">
          <cell r="G88">
            <v>4841.527</v>
          </cell>
          <cell r="H88">
            <v>33</v>
          </cell>
          <cell r="J88">
            <v>4</v>
          </cell>
        </row>
        <row r="89">
          <cell r="G89">
            <v>7581.4350000000004</v>
          </cell>
          <cell r="H89">
            <v>51</v>
          </cell>
          <cell r="J89">
            <v>4</v>
          </cell>
        </row>
        <row r="90">
          <cell r="G90">
            <v>3707.4609999999998</v>
          </cell>
          <cell r="H90">
            <v>24</v>
          </cell>
          <cell r="J90">
            <v>4</v>
          </cell>
        </row>
        <row r="91">
          <cell r="G91">
            <v>1199.9590000000001</v>
          </cell>
          <cell r="H91">
            <v>8</v>
          </cell>
          <cell r="J91">
            <v>4</v>
          </cell>
        </row>
        <row r="92">
          <cell r="G92">
            <v>1199.9590000000001</v>
          </cell>
          <cell r="H92">
            <v>8</v>
          </cell>
          <cell r="J92">
            <v>4</v>
          </cell>
        </row>
        <row r="93">
          <cell r="G93">
            <v>1759.5</v>
          </cell>
          <cell r="H93">
            <v>12</v>
          </cell>
          <cell r="J93">
            <v>4</v>
          </cell>
        </row>
        <row r="94">
          <cell r="G94">
            <v>2090</v>
          </cell>
          <cell r="H94">
            <v>15</v>
          </cell>
          <cell r="J94">
            <v>4</v>
          </cell>
        </row>
        <row r="95">
          <cell r="G95">
            <v>5217.8950000000004</v>
          </cell>
          <cell r="H95">
            <v>32</v>
          </cell>
          <cell r="J95">
            <v>4</v>
          </cell>
        </row>
        <row r="96">
          <cell r="G96">
            <v>1987.4839999999999</v>
          </cell>
          <cell r="H96">
            <v>12</v>
          </cell>
          <cell r="J96">
            <v>4</v>
          </cell>
        </row>
        <row r="97">
          <cell r="G97">
            <v>5213.8249999999998</v>
          </cell>
          <cell r="H97">
            <v>44</v>
          </cell>
          <cell r="J97">
            <v>1</v>
          </cell>
        </row>
        <row r="98">
          <cell r="G98">
            <v>1010.96</v>
          </cell>
          <cell r="H98">
            <v>9</v>
          </cell>
          <cell r="J98">
            <v>4</v>
          </cell>
        </row>
        <row r="99">
          <cell r="G99">
            <v>857.42</v>
          </cell>
          <cell r="H99">
            <v>6</v>
          </cell>
          <cell r="J99">
            <v>4</v>
          </cell>
        </row>
        <row r="100">
          <cell r="G100">
            <v>2115.0030000000002</v>
          </cell>
          <cell r="H100">
            <v>12</v>
          </cell>
          <cell r="J100">
            <v>4</v>
          </cell>
        </row>
        <row r="101">
          <cell r="G101">
            <v>9000</v>
          </cell>
          <cell r="H101">
            <v>57</v>
          </cell>
          <cell r="J101">
            <v>4</v>
          </cell>
        </row>
        <row r="102">
          <cell r="G102">
            <v>1670.441</v>
          </cell>
          <cell r="H102">
            <v>5</v>
          </cell>
          <cell r="J102">
            <v>1</v>
          </cell>
        </row>
        <row r="103">
          <cell r="G103">
            <v>26033.757000000001</v>
          </cell>
          <cell r="H103">
            <v>98</v>
          </cell>
          <cell r="J103">
            <v>1</v>
          </cell>
        </row>
        <row r="104">
          <cell r="G104">
            <v>20151.144</v>
          </cell>
          <cell r="H104">
            <v>155</v>
          </cell>
          <cell r="J104">
            <v>1</v>
          </cell>
        </row>
        <row r="105">
          <cell r="G105">
            <v>60504.822999999997</v>
          </cell>
          <cell r="H105">
            <v>222</v>
          </cell>
          <cell r="J105">
            <v>1</v>
          </cell>
        </row>
        <row r="106">
          <cell r="G106">
            <v>1211.6510000000001</v>
          </cell>
          <cell r="H106">
            <v>8</v>
          </cell>
          <cell r="J106">
            <v>4</v>
          </cell>
        </row>
        <row r="107">
          <cell r="G107">
            <v>10426.65</v>
          </cell>
          <cell r="H107">
            <v>40</v>
          </cell>
          <cell r="J107">
            <v>1</v>
          </cell>
        </row>
        <row r="108">
          <cell r="G108">
            <v>5213.9750000000004</v>
          </cell>
          <cell r="H108">
            <v>36</v>
          </cell>
          <cell r="J108">
            <v>1</v>
          </cell>
        </row>
        <row r="109">
          <cell r="G109">
            <v>10790.169</v>
          </cell>
          <cell r="H109">
            <v>63</v>
          </cell>
          <cell r="J109">
            <v>4</v>
          </cell>
        </row>
        <row r="110">
          <cell r="G110">
            <v>8850</v>
          </cell>
          <cell r="H110">
            <v>50</v>
          </cell>
          <cell r="J110">
            <v>4</v>
          </cell>
        </row>
        <row r="111">
          <cell r="G111">
            <v>1108.5999999999999</v>
          </cell>
          <cell r="H111">
            <v>6</v>
          </cell>
          <cell r="J111">
            <v>4</v>
          </cell>
        </row>
        <row r="112">
          <cell r="G112">
            <v>13462.543</v>
          </cell>
          <cell r="H112">
            <v>68</v>
          </cell>
          <cell r="J112">
            <v>4</v>
          </cell>
        </row>
        <row r="113">
          <cell r="G113">
            <v>4012.4850000000001</v>
          </cell>
          <cell r="H113">
            <v>21</v>
          </cell>
          <cell r="J113">
            <v>4</v>
          </cell>
        </row>
        <row r="114">
          <cell r="G114">
            <v>5205.0039999999999</v>
          </cell>
          <cell r="H114">
            <v>20</v>
          </cell>
          <cell r="J114">
            <v>4</v>
          </cell>
        </row>
        <row r="115">
          <cell r="G115">
            <v>5211.2299999999996</v>
          </cell>
          <cell r="H115">
            <v>21</v>
          </cell>
          <cell r="J115">
            <v>4</v>
          </cell>
        </row>
        <row r="116">
          <cell r="G116">
            <v>5638.9059999999999</v>
          </cell>
          <cell r="H116">
            <v>28</v>
          </cell>
          <cell r="J116">
            <v>1</v>
          </cell>
        </row>
        <row r="117">
          <cell r="G117">
            <v>5632.6049999999996</v>
          </cell>
          <cell r="H117">
            <v>16</v>
          </cell>
          <cell r="J117">
            <v>1</v>
          </cell>
        </row>
        <row r="118">
          <cell r="G118">
            <v>159913.59899999999</v>
          </cell>
          <cell r="H118">
            <v>436</v>
          </cell>
          <cell r="J118">
            <v>1</v>
          </cell>
        </row>
        <row r="119">
          <cell r="G119">
            <v>10439.18</v>
          </cell>
          <cell r="H119">
            <v>20</v>
          </cell>
          <cell r="J119">
            <v>1</v>
          </cell>
        </row>
        <row r="120">
          <cell r="G120">
            <v>1720.04</v>
          </cell>
          <cell r="H120">
            <v>4</v>
          </cell>
          <cell r="J120">
            <v>3</v>
          </cell>
        </row>
        <row r="121">
          <cell r="G121">
            <v>5216.7650000000003</v>
          </cell>
          <cell r="H121">
            <v>12</v>
          </cell>
          <cell r="J121">
            <v>1</v>
          </cell>
        </row>
        <row r="122">
          <cell r="G122">
            <v>19239.597000000002</v>
          </cell>
          <cell r="H122">
            <v>27</v>
          </cell>
          <cell r="J122">
            <v>1</v>
          </cell>
        </row>
        <row r="123">
          <cell r="G123">
            <v>10918.23</v>
          </cell>
          <cell r="H123">
            <v>30</v>
          </cell>
          <cell r="J123">
            <v>1</v>
          </cell>
        </row>
        <row r="124">
          <cell r="G124">
            <v>3131.8409999999999</v>
          </cell>
          <cell r="H124">
            <v>5</v>
          </cell>
          <cell r="J124">
            <v>1</v>
          </cell>
        </row>
        <row r="125">
          <cell r="G125">
            <v>5220.1899999999996</v>
          </cell>
          <cell r="H125">
            <v>12</v>
          </cell>
          <cell r="J125">
            <v>1</v>
          </cell>
        </row>
        <row r="126">
          <cell r="G126">
            <v>5216.7640000000001</v>
          </cell>
          <cell r="H126">
            <v>12</v>
          </cell>
          <cell r="J126">
            <v>1</v>
          </cell>
        </row>
        <row r="127">
          <cell r="G127">
            <v>9146.17</v>
          </cell>
          <cell r="H127">
            <v>22</v>
          </cell>
          <cell r="J127">
            <v>1</v>
          </cell>
        </row>
        <row r="128">
          <cell r="G128">
            <v>5216.6450000000004</v>
          </cell>
          <cell r="H128">
            <v>14</v>
          </cell>
          <cell r="J128">
            <v>1</v>
          </cell>
        </row>
        <row r="129">
          <cell r="G129">
            <v>21717.63</v>
          </cell>
          <cell r="H129">
            <v>64</v>
          </cell>
          <cell r="J129">
            <v>3</v>
          </cell>
        </row>
        <row r="130">
          <cell r="G130">
            <v>10431.43</v>
          </cell>
          <cell r="H130">
            <v>25</v>
          </cell>
          <cell r="J130">
            <v>1</v>
          </cell>
        </row>
        <row r="131">
          <cell r="G131">
            <v>4400</v>
          </cell>
          <cell r="H131">
            <v>20</v>
          </cell>
          <cell r="J131">
            <v>1</v>
          </cell>
        </row>
        <row r="132">
          <cell r="G132">
            <v>15640.334999999999</v>
          </cell>
          <cell r="H132">
            <v>50</v>
          </cell>
          <cell r="J132">
            <v>1</v>
          </cell>
        </row>
        <row r="133">
          <cell r="G133">
            <v>26067.224999999999</v>
          </cell>
          <cell r="H133">
            <v>82</v>
          </cell>
          <cell r="J133">
            <v>1</v>
          </cell>
        </row>
        <row r="134">
          <cell r="G134">
            <v>26065.275000000001</v>
          </cell>
          <cell r="H134">
            <v>126</v>
          </cell>
          <cell r="J134">
            <v>1</v>
          </cell>
        </row>
        <row r="135">
          <cell r="G135">
            <v>4076.8</v>
          </cell>
          <cell r="H135">
            <v>21</v>
          </cell>
          <cell r="J135">
            <v>1</v>
          </cell>
        </row>
        <row r="136">
          <cell r="G136">
            <v>2488.8000000000002</v>
          </cell>
          <cell r="H136">
            <v>12</v>
          </cell>
          <cell r="J136">
            <v>1</v>
          </cell>
        </row>
        <row r="137">
          <cell r="G137">
            <v>1769.2470000000001</v>
          </cell>
          <cell r="H137">
            <v>6</v>
          </cell>
          <cell r="J137">
            <v>1</v>
          </cell>
        </row>
        <row r="138">
          <cell r="G138">
            <v>1943.318</v>
          </cell>
          <cell r="H138">
            <v>10</v>
          </cell>
          <cell r="J138">
            <v>1</v>
          </cell>
        </row>
        <row r="139">
          <cell r="G139">
            <v>2572.6</v>
          </cell>
          <cell r="H139">
            <v>10</v>
          </cell>
          <cell r="J139">
            <v>1</v>
          </cell>
        </row>
        <row r="140">
          <cell r="G140">
            <v>7980</v>
          </cell>
          <cell r="H140">
            <v>26</v>
          </cell>
          <cell r="J140">
            <v>1</v>
          </cell>
        </row>
        <row r="141">
          <cell r="G141">
            <v>2166</v>
          </cell>
          <cell r="H141">
            <v>5</v>
          </cell>
          <cell r="J141">
            <v>3</v>
          </cell>
        </row>
        <row r="142">
          <cell r="G142">
            <v>6495.768</v>
          </cell>
          <cell r="H142">
            <v>36</v>
          </cell>
          <cell r="J142">
            <v>1</v>
          </cell>
        </row>
        <row r="143">
          <cell r="G143">
            <v>10764.450999999999</v>
          </cell>
          <cell r="H143">
            <v>42</v>
          </cell>
          <cell r="J143">
            <v>1</v>
          </cell>
        </row>
        <row r="144">
          <cell r="G144">
            <v>4601.9059999999999</v>
          </cell>
          <cell r="H144">
            <v>24</v>
          </cell>
          <cell r="J144">
            <v>1</v>
          </cell>
        </row>
        <row r="145">
          <cell r="G145">
            <v>4584.62</v>
          </cell>
          <cell r="H145">
            <v>20</v>
          </cell>
          <cell r="J145">
            <v>1</v>
          </cell>
        </row>
        <row r="146">
          <cell r="G146">
            <v>5361.99</v>
          </cell>
          <cell r="H146">
            <v>18</v>
          </cell>
          <cell r="J146">
            <v>1</v>
          </cell>
        </row>
        <row r="147">
          <cell r="G147">
            <v>2090</v>
          </cell>
          <cell r="H147">
            <v>12</v>
          </cell>
          <cell r="J147">
            <v>1</v>
          </cell>
        </row>
        <row r="148">
          <cell r="G148">
            <v>2054.605</v>
          </cell>
          <cell r="H148">
            <v>8</v>
          </cell>
          <cell r="J148">
            <v>1</v>
          </cell>
        </row>
        <row r="149">
          <cell r="G149">
            <v>2750</v>
          </cell>
          <cell r="H149">
            <v>8</v>
          </cell>
          <cell r="J149">
            <v>1</v>
          </cell>
        </row>
        <row r="150">
          <cell r="G150">
            <v>4013.451</v>
          </cell>
          <cell r="H150">
            <v>12</v>
          </cell>
          <cell r="J150">
            <v>1</v>
          </cell>
        </row>
        <row r="151">
          <cell r="G151">
            <v>5218.54</v>
          </cell>
          <cell r="H151">
            <v>10</v>
          </cell>
          <cell r="J151">
            <v>1</v>
          </cell>
        </row>
        <row r="152">
          <cell r="G152">
            <v>5213.4250000000002</v>
          </cell>
          <cell r="H152">
            <v>18</v>
          </cell>
          <cell r="J152">
            <v>1</v>
          </cell>
        </row>
        <row r="153">
          <cell r="G153">
            <v>5080.335</v>
          </cell>
          <cell r="H153">
            <v>12</v>
          </cell>
          <cell r="J153">
            <v>1</v>
          </cell>
        </row>
        <row r="154">
          <cell r="G154">
            <v>4548.6149999999998</v>
          </cell>
          <cell r="H154">
            <v>5</v>
          </cell>
          <cell r="J154">
            <v>1</v>
          </cell>
        </row>
        <row r="155">
          <cell r="G155">
            <v>2064</v>
          </cell>
          <cell r="H155">
            <v>0</v>
          </cell>
          <cell r="J155">
            <v>1</v>
          </cell>
        </row>
        <row r="156">
          <cell r="G156">
            <v>1</v>
          </cell>
          <cell r="H156">
            <v>0</v>
          </cell>
          <cell r="J156">
            <v>3</v>
          </cell>
        </row>
        <row r="157">
          <cell r="G157">
            <v>10417.74</v>
          </cell>
          <cell r="H157">
            <v>44</v>
          </cell>
          <cell r="J157">
            <v>1</v>
          </cell>
        </row>
        <row r="158">
          <cell r="G158">
            <v>10427.209999999999</v>
          </cell>
          <cell r="H158">
            <v>78</v>
          </cell>
          <cell r="J158">
            <v>1</v>
          </cell>
        </row>
        <row r="159">
          <cell r="G159">
            <v>10794.066000000001</v>
          </cell>
          <cell r="H159">
            <v>108</v>
          </cell>
          <cell r="J159">
            <v>1</v>
          </cell>
        </row>
        <row r="160">
          <cell r="G160">
            <v>13026.953</v>
          </cell>
          <cell r="H160">
            <v>68</v>
          </cell>
          <cell r="J160">
            <v>1</v>
          </cell>
        </row>
        <row r="161">
          <cell r="G161">
            <v>31308.84</v>
          </cell>
          <cell r="H161">
            <v>172</v>
          </cell>
          <cell r="J161">
            <v>1</v>
          </cell>
        </row>
        <row r="162">
          <cell r="G162">
            <v>101916.05899999999</v>
          </cell>
          <cell r="H162">
            <v>976</v>
          </cell>
          <cell r="J162">
            <v>1</v>
          </cell>
        </row>
        <row r="163">
          <cell r="G163">
            <v>6110.3450000000003</v>
          </cell>
          <cell r="H163">
            <v>0</v>
          </cell>
          <cell r="J163">
            <v>1</v>
          </cell>
        </row>
        <row r="164">
          <cell r="G164">
            <v>10350.419</v>
          </cell>
          <cell r="H164">
            <v>161</v>
          </cell>
          <cell r="J164">
            <v>1</v>
          </cell>
        </row>
        <row r="165">
          <cell r="G165">
            <v>32466.062999999998</v>
          </cell>
          <cell r="H165">
            <v>237</v>
          </cell>
          <cell r="J165">
            <v>1</v>
          </cell>
        </row>
        <row r="166">
          <cell r="G166">
            <v>41759.29</v>
          </cell>
          <cell r="H166">
            <v>644</v>
          </cell>
          <cell r="J166">
            <v>1</v>
          </cell>
        </row>
        <row r="167">
          <cell r="G167">
            <v>15162.404</v>
          </cell>
          <cell r="H167">
            <v>238</v>
          </cell>
          <cell r="J167">
            <v>1</v>
          </cell>
        </row>
        <row r="168">
          <cell r="G168">
            <v>26148.525000000001</v>
          </cell>
          <cell r="H168">
            <v>204</v>
          </cell>
          <cell r="J168">
            <v>1</v>
          </cell>
        </row>
        <row r="169">
          <cell r="G169">
            <v>4374.09</v>
          </cell>
          <cell r="H169">
            <v>60</v>
          </cell>
          <cell r="J169">
            <v>1</v>
          </cell>
        </row>
        <row r="170">
          <cell r="G170">
            <v>41719.14</v>
          </cell>
          <cell r="H170">
            <v>644</v>
          </cell>
          <cell r="J170">
            <v>1</v>
          </cell>
        </row>
        <row r="171">
          <cell r="G171">
            <v>14575.608</v>
          </cell>
          <cell r="H171">
            <v>105</v>
          </cell>
          <cell r="J171">
            <v>1</v>
          </cell>
        </row>
        <row r="172">
          <cell r="G172">
            <v>3898.0990000000002</v>
          </cell>
          <cell r="H172">
            <v>72</v>
          </cell>
          <cell r="J172">
            <v>1</v>
          </cell>
        </row>
        <row r="173">
          <cell r="G173">
            <v>20878.939999999999</v>
          </cell>
          <cell r="H173">
            <v>378</v>
          </cell>
          <cell r="J173">
            <v>1</v>
          </cell>
        </row>
        <row r="174">
          <cell r="G174">
            <v>5600.8810000000003</v>
          </cell>
          <cell r="H174">
            <v>56</v>
          </cell>
          <cell r="J174">
            <v>1</v>
          </cell>
        </row>
        <row r="175">
          <cell r="G175">
            <v>27798.03</v>
          </cell>
          <cell r="H175">
            <v>567</v>
          </cell>
          <cell r="J175">
            <v>1</v>
          </cell>
        </row>
        <row r="176">
          <cell r="G176">
            <v>8442.6129999999994</v>
          </cell>
          <cell r="H176">
            <v>171</v>
          </cell>
          <cell r="J176">
            <v>1</v>
          </cell>
        </row>
        <row r="177">
          <cell r="G177">
            <v>5686.951</v>
          </cell>
          <cell r="H177">
            <v>117</v>
          </cell>
          <cell r="J177">
            <v>1</v>
          </cell>
        </row>
        <row r="178">
          <cell r="G178">
            <v>2218.9290000000001</v>
          </cell>
          <cell r="H178">
            <v>36</v>
          </cell>
          <cell r="J178">
            <v>1</v>
          </cell>
        </row>
        <row r="179">
          <cell r="G179">
            <v>20850.900000000001</v>
          </cell>
          <cell r="H179">
            <v>164</v>
          </cell>
          <cell r="J179">
            <v>1</v>
          </cell>
        </row>
        <row r="180">
          <cell r="G180">
            <v>15752.07</v>
          </cell>
          <cell r="H180">
            <v>120</v>
          </cell>
          <cell r="J180">
            <v>1</v>
          </cell>
        </row>
        <row r="181">
          <cell r="G181">
            <v>11762.17</v>
          </cell>
          <cell r="H181">
            <v>147</v>
          </cell>
          <cell r="J181">
            <v>1</v>
          </cell>
        </row>
        <row r="182">
          <cell r="G182">
            <v>73392.303</v>
          </cell>
          <cell r="H182">
            <v>624</v>
          </cell>
          <cell r="J182">
            <v>4</v>
          </cell>
        </row>
        <row r="183">
          <cell r="G183">
            <v>897.20100000000002</v>
          </cell>
          <cell r="H183">
            <v>40</v>
          </cell>
          <cell r="J183">
            <v>3</v>
          </cell>
        </row>
        <row r="184">
          <cell r="G184">
            <v>5213.84</v>
          </cell>
          <cell r="H184">
            <v>225</v>
          </cell>
          <cell r="J184">
            <v>3</v>
          </cell>
        </row>
        <row r="185">
          <cell r="G185">
            <v>6316.5339999999997</v>
          </cell>
          <cell r="H185">
            <v>288</v>
          </cell>
          <cell r="J185">
            <v>1</v>
          </cell>
        </row>
        <row r="186">
          <cell r="G186">
            <v>8561.6689999999999</v>
          </cell>
          <cell r="H186">
            <v>429</v>
          </cell>
          <cell r="J186">
            <v>1</v>
          </cell>
        </row>
        <row r="187">
          <cell r="G187">
            <v>5677.0320000000002</v>
          </cell>
          <cell r="H187">
            <v>276</v>
          </cell>
          <cell r="J187">
            <v>4</v>
          </cell>
        </row>
        <row r="188">
          <cell r="G188">
            <v>10458.790000000001</v>
          </cell>
          <cell r="H188">
            <v>533</v>
          </cell>
          <cell r="J188">
            <v>4</v>
          </cell>
        </row>
        <row r="189">
          <cell r="G189">
            <v>64212.514000000003</v>
          </cell>
          <cell r="H189">
            <v>3120</v>
          </cell>
          <cell r="J189">
            <v>1</v>
          </cell>
        </row>
        <row r="190">
          <cell r="G190">
            <v>10767.144</v>
          </cell>
          <cell r="H190">
            <v>533</v>
          </cell>
          <cell r="J190">
            <v>1</v>
          </cell>
        </row>
        <row r="191">
          <cell r="G191">
            <v>4553.0590000000002</v>
          </cell>
          <cell r="H191">
            <v>85</v>
          </cell>
          <cell r="J191">
            <v>1</v>
          </cell>
        </row>
        <row r="192">
          <cell r="G192">
            <v>1350.2940000000001</v>
          </cell>
          <cell r="H192">
            <v>24</v>
          </cell>
          <cell r="J192">
            <v>4</v>
          </cell>
        </row>
        <row r="193">
          <cell r="G193">
            <v>5219.3599999999997</v>
          </cell>
          <cell r="H193">
            <v>80</v>
          </cell>
          <cell r="J193">
            <v>4</v>
          </cell>
        </row>
        <row r="194">
          <cell r="G194">
            <v>5214.6149999999998</v>
          </cell>
          <cell r="H194">
            <v>65</v>
          </cell>
          <cell r="J194">
            <v>4</v>
          </cell>
        </row>
        <row r="195">
          <cell r="G195">
            <v>6136</v>
          </cell>
          <cell r="H195">
            <v>136</v>
          </cell>
          <cell r="J195">
            <v>3</v>
          </cell>
        </row>
        <row r="196">
          <cell r="G196">
            <v>3454.2</v>
          </cell>
          <cell r="H196">
            <v>140</v>
          </cell>
          <cell r="J196">
            <v>3</v>
          </cell>
        </row>
        <row r="197">
          <cell r="G197">
            <v>10200.248</v>
          </cell>
          <cell r="H197">
            <v>350</v>
          </cell>
          <cell r="J197">
            <v>1</v>
          </cell>
        </row>
        <row r="198">
          <cell r="G198">
            <v>29526.722000000002</v>
          </cell>
          <cell r="H198">
            <v>1872</v>
          </cell>
          <cell r="J198">
            <v>4</v>
          </cell>
        </row>
        <row r="199">
          <cell r="G199">
            <v>6289.2740000000003</v>
          </cell>
          <cell r="H199">
            <v>429</v>
          </cell>
          <cell r="J199">
            <v>3</v>
          </cell>
        </row>
        <row r="200">
          <cell r="G200">
            <v>1894.7850000000001</v>
          </cell>
          <cell r="H200">
            <v>70</v>
          </cell>
          <cell r="J200">
            <v>4</v>
          </cell>
        </row>
        <row r="201">
          <cell r="G201">
            <v>1529.28</v>
          </cell>
          <cell r="H201">
            <v>90</v>
          </cell>
          <cell r="J201">
            <v>3</v>
          </cell>
        </row>
        <row r="202">
          <cell r="G202">
            <v>4605.5200000000004</v>
          </cell>
          <cell r="H202">
            <v>261</v>
          </cell>
          <cell r="J202">
            <v>3</v>
          </cell>
        </row>
        <row r="203">
          <cell r="G203">
            <v>8833.8940000000002</v>
          </cell>
          <cell r="H203">
            <v>432</v>
          </cell>
          <cell r="J203">
            <v>3</v>
          </cell>
        </row>
        <row r="204">
          <cell r="G204">
            <v>4276.8</v>
          </cell>
          <cell r="H204">
            <v>208</v>
          </cell>
          <cell r="J204">
            <v>3</v>
          </cell>
        </row>
        <row r="205">
          <cell r="G205">
            <v>1656.72</v>
          </cell>
          <cell r="H205">
            <v>120</v>
          </cell>
          <cell r="J205">
            <v>3</v>
          </cell>
        </row>
        <row r="206">
          <cell r="G206">
            <v>2573.277</v>
          </cell>
          <cell r="H206">
            <v>240</v>
          </cell>
          <cell r="J206">
            <v>3</v>
          </cell>
        </row>
        <row r="207">
          <cell r="G207">
            <v>579.4</v>
          </cell>
          <cell r="H207">
            <v>50</v>
          </cell>
          <cell r="J207">
            <v>3</v>
          </cell>
        </row>
        <row r="208">
          <cell r="G208">
            <v>8679.6640000000007</v>
          </cell>
          <cell r="H208">
            <v>621</v>
          </cell>
          <cell r="J208">
            <v>3</v>
          </cell>
        </row>
        <row r="209">
          <cell r="G209">
            <v>2171.4259999999999</v>
          </cell>
          <cell r="H209">
            <v>187</v>
          </cell>
          <cell r="J209">
            <v>3</v>
          </cell>
        </row>
        <row r="210">
          <cell r="G210">
            <v>1822.3920000000001</v>
          </cell>
          <cell r="H210">
            <v>143</v>
          </cell>
          <cell r="J210">
            <v>3</v>
          </cell>
        </row>
        <row r="211">
          <cell r="G211">
            <v>3890.59</v>
          </cell>
          <cell r="H211">
            <v>300</v>
          </cell>
          <cell r="J211">
            <v>3</v>
          </cell>
        </row>
        <row r="212">
          <cell r="G212">
            <v>3492.79</v>
          </cell>
          <cell r="H212">
            <v>270</v>
          </cell>
          <cell r="J212">
            <v>3</v>
          </cell>
        </row>
        <row r="213">
          <cell r="G213">
            <v>29193.093000000001</v>
          </cell>
          <cell r="H213">
            <v>2484</v>
          </cell>
          <cell r="J213">
            <v>3</v>
          </cell>
        </row>
        <row r="214">
          <cell r="G214">
            <v>1230.8040000000001</v>
          </cell>
          <cell r="H214">
            <v>63</v>
          </cell>
          <cell r="J214">
            <v>3</v>
          </cell>
        </row>
        <row r="215">
          <cell r="G215">
            <v>10434.964</v>
          </cell>
          <cell r="H215">
            <v>288</v>
          </cell>
          <cell r="J215">
            <v>3</v>
          </cell>
        </row>
        <row r="216">
          <cell r="G216">
            <v>1369.4179999999999</v>
          </cell>
          <cell r="H216">
            <v>40</v>
          </cell>
          <cell r="J216">
            <v>3</v>
          </cell>
        </row>
        <row r="217">
          <cell r="G217">
            <v>20694.550999999999</v>
          </cell>
          <cell r="H217">
            <v>780</v>
          </cell>
          <cell r="J217">
            <v>1</v>
          </cell>
        </row>
        <row r="218">
          <cell r="G218">
            <v>5544.2449999999999</v>
          </cell>
          <cell r="H218">
            <v>234</v>
          </cell>
          <cell r="J218">
            <v>1</v>
          </cell>
        </row>
        <row r="219">
          <cell r="G219">
            <v>4197.4799999999996</v>
          </cell>
          <cell r="H219">
            <v>169</v>
          </cell>
          <cell r="J219">
            <v>1</v>
          </cell>
        </row>
        <row r="220">
          <cell r="G220">
            <v>5268.2389999999996</v>
          </cell>
          <cell r="H220">
            <v>112</v>
          </cell>
          <cell r="J220">
            <v>1</v>
          </cell>
        </row>
        <row r="221">
          <cell r="G221">
            <v>1711</v>
          </cell>
          <cell r="H221">
            <v>44</v>
          </cell>
          <cell r="J221">
            <v>4</v>
          </cell>
        </row>
        <row r="222">
          <cell r="G222">
            <v>10436.99</v>
          </cell>
          <cell r="H222">
            <v>301</v>
          </cell>
          <cell r="J222">
            <v>1</v>
          </cell>
        </row>
        <row r="223">
          <cell r="G223">
            <v>2313.4850000000001</v>
          </cell>
          <cell r="H223">
            <v>63</v>
          </cell>
          <cell r="J223">
            <v>1</v>
          </cell>
        </row>
        <row r="224">
          <cell r="G224">
            <v>14280.767</v>
          </cell>
          <cell r="H224">
            <v>413</v>
          </cell>
          <cell r="J224">
            <v>1</v>
          </cell>
        </row>
        <row r="225">
          <cell r="G225">
            <v>28549.682000000001</v>
          </cell>
          <cell r="H225">
            <v>436</v>
          </cell>
          <cell r="J225">
            <v>1</v>
          </cell>
        </row>
        <row r="226">
          <cell r="G226">
            <v>5204.7250000000004</v>
          </cell>
          <cell r="H226">
            <v>147</v>
          </cell>
          <cell r="J226">
            <v>4</v>
          </cell>
        </row>
        <row r="227">
          <cell r="G227">
            <v>21451.776000000002</v>
          </cell>
          <cell r="H227">
            <v>256</v>
          </cell>
          <cell r="J227">
            <v>1</v>
          </cell>
        </row>
        <row r="228">
          <cell r="G228">
            <v>7225.5820000000003</v>
          </cell>
          <cell r="H228">
            <v>88</v>
          </cell>
          <cell r="J228">
            <v>1</v>
          </cell>
        </row>
        <row r="229">
          <cell r="G229">
            <v>24847.616000000002</v>
          </cell>
          <cell r="H229">
            <v>304</v>
          </cell>
          <cell r="J229">
            <v>1</v>
          </cell>
        </row>
        <row r="230">
          <cell r="G230">
            <v>16293.125</v>
          </cell>
          <cell r="H230">
            <v>184</v>
          </cell>
          <cell r="J230">
            <v>1</v>
          </cell>
        </row>
        <row r="231">
          <cell r="G231">
            <v>8146.5630000000001</v>
          </cell>
          <cell r="H231">
            <v>161</v>
          </cell>
          <cell r="J231">
            <v>1</v>
          </cell>
        </row>
        <row r="232">
          <cell r="G232">
            <v>48527.512000000002</v>
          </cell>
          <cell r="H232">
            <v>1141</v>
          </cell>
          <cell r="J232">
            <v>1</v>
          </cell>
        </row>
        <row r="233">
          <cell r="G233">
            <v>5539.0050000000001</v>
          </cell>
          <cell r="H233">
            <v>68</v>
          </cell>
          <cell r="J233">
            <v>1</v>
          </cell>
        </row>
        <row r="234">
          <cell r="G234">
            <v>5217.82</v>
          </cell>
          <cell r="H234">
            <v>98</v>
          </cell>
          <cell r="J234">
            <v>4</v>
          </cell>
        </row>
        <row r="235">
          <cell r="G235">
            <v>9702.09</v>
          </cell>
          <cell r="H235">
            <v>125</v>
          </cell>
          <cell r="J235">
            <v>3</v>
          </cell>
        </row>
        <row r="236">
          <cell r="G236">
            <v>4001</v>
          </cell>
          <cell r="H236">
            <v>40</v>
          </cell>
          <cell r="J236">
            <v>3</v>
          </cell>
        </row>
        <row r="237">
          <cell r="G237">
            <v>14454.647999999999</v>
          </cell>
          <cell r="H237">
            <v>231</v>
          </cell>
          <cell r="J237">
            <v>1</v>
          </cell>
        </row>
        <row r="238">
          <cell r="G238">
            <v>40128.730000000003</v>
          </cell>
          <cell r="H238">
            <v>300</v>
          </cell>
          <cell r="J238">
            <v>1</v>
          </cell>
        </row>
        <row r="239">
          <cell r="G239">
            <v>2558.6</v>
          </cell>
          <cell r="H239">
            <v>30</v>
          </cell>
          <cell r="J239">
            <v>4</v>
          </cell>
        </row>
        <row r="240">
          <cell r="G240">
            <v>8742.6919999999991</v>
          </cell>
          <cell r="H240">
            <v>114</v>
          </cell>
          <cell r="J240">
            <v>4</v>
          </cell>
        </row>
        <row r="241">
          <cell r="G241">
            <v>1965.6</v>
          </cell>
          <cell r="H241">
            <v>20</v>
          </cell>
          <cell r="J241">
            <v>4</v>
          </cell>
        </row>
        <row r="242">
          <cell r="G242">
            <v>5389.3019999999997</v>
          </cell>
          <cell r="H242">
            <v>66</v>
          </cell>
          <cell r="J242">
            <v>1</v>
          </cell>
        </row>
        <row r="243">
          <cell r="G243">
            <v>5372.34</v>
          </cell>
          <cell r="H243">
            <v>39</v>
          </cell>
          <cell r="J243">
            <v>1</v>
          </cell>
        </row>
        <row r="244">
          <cell r="G244">
            <v>2320</v>
          </cell>
          <cell r="H244">
            <v>25</v>
          </cell>
          <cell r="J244">
            <v>1</v>
          </cell>
        </row>
        <row r="245">
          <cell r="G245">
            <v>7058.9610000000002</v>
          </cell>
          <cell r="H245">
            <v>64</v>
          </cell>
          <cell r="J245">
            <v>1</v>
          </cell>
        </row>
        <row r="246">
          <cell r="G246">
            <v>17101.14</v>
          </cell>
          <cell r="H246">
            <v>553</v>
          </cell>
          <cell r="J246">
            <v>1</v>
          </cell>
        </row>
        <row r="247">
          <cell r="G247">
            <v>5212.2650000000003</v>
          </cell>
          <cell r="H247">
            <v>84</v>
          </cell>
          <cell r="J247">
            <v>4</v>
          </cell>
        </row>
        <row r="248">
          <cell r="G248">
            <v>11407.922</v>
          </cell>
          <cell r="H248">
            <v>144</v>
          </cell>
          <cell r="J248">
            <v>1</v>
          </cell>
        </row>
        <row r="249">
          <cell r="G249">
            <v>5210.5249999999996</v>
          </cell>
          <cell r="H249">
            <v>126</v>
          </cell>
          <cell r="J249">
            <v>4</v>
          </cell>
        </row>
        <row r="250">
          <cell r="G250">
            <v>10426.030000000001</v>
          </cell>
          <cell r="H250">
            <v>116</v>
          </cell>
          <cell r="J250">
            <v>4</v>
          </cell>
        </row>
        <row r="251">
          <cell r="G251">
            <v>2903.9989999999998</v>
          </cell>
          <cell r="H251">
            <v>100</v>
          </cell>
          <cell r="J251">
            <v>3</v>
          </cell>
        </row>
        <row r="252">
          <cell r="G252">
            <v>580.74099999999999</v>
          </cell>
          <cell r="H252">
            <v>24</v>
          </cell>
          <cell r="J252">
            <v>3</v>
          </cell>
        </row>
        <row r="253">
          <cell r="G253">
            <v>837.58900000000006</v>
          </cell>
          <cell r="H253">
            <v>30</v>
          </cell>
          <cell r="J253">
            <v>3</v>
          </cell>
        </row>
        <row r="254">
          <cell r="G254">
            <v>45148.194000000003</v>
          </cell>
          <cell r="H254">
            <v>1410</v>
          </cell>
          <cell r="J254">
            <v>4</v>
          </cell>
        </row>
        <row r="255">
          <cell r="G255">
            <v>7997.5169999999998</v>
          </cell>
          <cell r="H255">
            <v>320</v>
          </cell>
          <cell r="J255">
            <v>1</v>
          </cell>
        </row>
        <row r="256">
          <cell r="G256">
            <v>15644.67</v>
          </cell>
          <cell r="H256">
            <v>348</v>
          </cell>
          <cell r="J256">
            <v>4</v>
          </cell>
        </row>
        <row r="257">
          <cell r="G257">
            <v>9971.3050000000003</v>
          </cell>
          <cell r="H257">
            <v>380</v>
          </cell>
          <cell r="J257">
            <v>4</v>
          </cell>
        </row>
        <row r="258">
          <cell r="G258">
            <v>103200.44</v>
          </cell>
          <cell r="H258">
            <v>4920</v>
          </cell>
          <cell r="J258">
            <v>3</v>
          </cell>
        </row>
        <row r="259">
          <cell r="G259">
            <v>7403.6769999999997</v>
          </cell>
          <cell r="H259">
            <v>231</v>
          </cell>
          <cell r="J259">
            <v>3</v>
          </cell>
        </row>
        <row r="260">
          <cell r="G260">
            <v>2031.0509999999999</v>
          </cell>
          <cell r="H260">
            <v>0</v>
          </cell>
          <cell r="J260">
            <v>3</v>
          </cell>
        </row>
        <row r="261">
          <cell r="G261">
            <v>4411.4070000000002</v>
          </cell>
          <cell r="H261">
            <v>0</v>
          </cell>
          <cell r="J261">
            <v>3</v>
          </cell>
        </row>
        <row r="262">
          <cell r="G262">
            <v>10544.88</v>
          </cell>
          <cell r="H262">
            <v>170</v>
          </cell>
          <cell r="J262">
            <v>4</v>
          </cell>
        </row>
        <row r="263">
          <cell r="G263">
            <v>5347.74</v>
          </cell>
          <cell r="H263">
            <v>160</v>
          </cell>
          <cell r="J263">
            <v>1</v>
          </cell>
        </row>
        <row r="264">
          <cell r="G264">
            <v>2612.6559999999999</v>
          </cell>
          <cell r="H264">
            <v>80</v>
          </cell>
          <cell r="J264">
            <v>1</v>
          </cell>
        </row>
        <row r="265">
          <cell r="G265">
            <v>3222.1590000000001</v>
          </cell>
          <cell r="H265">
            <v>72</v>
          </cell>
          <cell r="J265">
            <v>1</v>
          </cell>
        </row>
        <row r="266">
          <cell r="G266">
            <v>21967.657999999999</v>
          </cell>
          <cell r="H266">
            <v>312</v>
          </cell>
          <cell r="J266">
            <v>3</v>
          </cell>
        </row>
        <row r="267">
          <cell r="G267">
            <v>15915.187</v>
          </cell>
          <cell r="H267">
            <v>210</v>
          </cell>
          <cell r="J267">
            <v>3</v>
          </cell>
        </row>
        <row r="268">
          <cell r="G268">
            <v>4444.6940000000004</v>
          </cell>
          <cell r="H268">
            <v>72</v>
          </cell>
          <cell r="J268">
            <v>3</v>
          </cell>
        </row>
        <row r="269">
          <cell r="G269">
            <v>1759.0139999999999</v>
          </cell>
          <cell r="H269">
            <v>30</v>
          </cell>
          <cell r="J269">
            <v>4</v>
          </cell>
        </row>
        <row r="270">
          <cell r="G270">
            <v>2292.6410000000001</v>
          </cell>
          <cell r="H270">
            <v>27</v>
          </cell>
          <cell r="J270">
            <v>1</v>
          </cell>
        </row>
        <row r="271">
          <cell r="G271">
            <v>35796.410000000003</v>
          </cell>
          <cell r="H271">
            <v>363</v>
          </cell>
          <cell r="J271">
            <v>1</v>
          </cell>
        </row>
        <row r="272">
          <cell r="G272">
            <v>5323.2380000000003</v>
          </cell>
          <cell r="H272">
            <v>0</v>
          </cell>
          <cell r="J272">
            <v>1</v>
          </cell>
        </row>
        <row r="273">
          <cell r="G273">
            <v>4307.4759999999997</v>
          </cell>
          <cell r="H273">
            <v>0</v>
          </cell>
          <cell r="J273">
            <v>1</v>
          </cell>
        </row>
        <row r="274">
          <cell r="G274">
            <v>6889.7179999999998</v>
          </cell>
          <cell r="H274">
            <v>56</v>
          </cell>
          <cell r="J274">
            <v>4</v>
          </cell>
        </row>
        <row r="275">
          <cell r="G275">
            <v>3712.8760000000002</v>
          </cell>
          <cell r="H275">
            <v>32</v>
          </cell>
          <cell r="J275">
            <v>4</v>
          </cell>
        </row>
        <row r="276">
          <cell r="G276">
            <v>6752.875</v>
          </cell>
          <cell r="H276">
            <v>52</v>
          </cell>
          <cell r="J276">
            <v>4</v>
          </cell>
        </row>
        <row r="277">
          <cell r="G277">
            <v>3501.212</v>
          </cell>
          <cell r="H277">
            <v>36</v>
          </cell>
          <cell r="J277">
            <v>4</v>
          </cell>
        </row>
        <row r="278">
          <cell r="G278">
            <v>3194.0839999999998</v>
          </cell>
          <cell r="H278">
            <v>27</v>
          </cell>
          <cell r="J278">
            <v>4</v>
          </cell>
        </row>
        <row r="279">
          <cell r="G279">
            <v>3137.0880000000002</v>
          </cell>
          <cell r="H279">
            <v>28</v>
          </cell>
          <cell r="J279">
            <v>4</v>
          </cell>
        </row>
        <row r="280">
          <cell r="G280">
            <v>3285</v>
          </cell>
          <cell r="H280">
            <v>24</v>
          </cell>
          <cell r="J280">
            <v>4</v>
          </cell>
        </row>
        <row r="281">
          <cell r="G281">
            <v>19000</v>
          </cell>
          <cell r="H281">
            <v>96</v>
          </cell>
          <cell r="J281">
            <v>1</v>
          </cell>
        </row>
        <row r="282">
          <cell r="G282">
            <v>13747.734</v>
          </cell>
          <cell r="H282">
            <v>108</v>
          </cell>
          <cell r="J282">
            <v>1</v>
          </cell>
        </row>
        <row r="283">
          <cell r="G283">
            <v>13882.514999999999</v>
          </cell>
          <cell r="H283">
            <v>116</v>
          </cell>
          <cell r="J283">
            <v>1</v>
          </cell>
        </row>
        <row r="284">
          <cell r="G284">
            <v>6878.8760000000002</v>
          </cell>
          <cell r="H284">
            <v>30</v>
          </cell>
          <cell r="J284">
            <v>1</v>
          </cell>
        </row>
        <row r="285">
          <cell r="G285">
            <v>93338.398000000001</v>
          </cell>
          <cell r="H285">
            <v>400</v>
          </cell>
          <cell r="J285">
            <v>1</v>
          </cell>
        </row>
        <row r="286">
          <cell r="G286">
            <v>16660.846000000001</v>
          </cell>
          <cell r="H286">
            <v>104</v>
          </cell>
          <cell r="J286">
            <v>1</v>
          </cell>
        </row>
        <row r="287">
          <cell r="G287">
            <v>1997.7550000000001</v>
          </cell>
          <cell r="H287">
            <v>6</v>
          </cell>
          <cell r="J287">
            <v>1</v>
          </cell>
        </row>
        <row r="288">
          <cell r="G288">
            <v>4189.97</v>
          </cell>
          <cell r="H288">
            <v>27</v>
          </cell>
          <cell r="J288">
            <v>1</v>
          </cell>
        </row>
        <row r="289">
          <cell r="G289">
            <v>78259.125</v>
          </cell>
          <cell r="H289">
            <v>468</v>
          </cell>
          <cell r="J289">
            <v>1</v>
          </cell>
        </row>
        <row r="290">
          <cell r="G290">
            <v>91496.756999999998</v>
          </cell>
          <cell r="H290">
            <v>548</v>
          </cell>
          <cell r="J290">
            <v>1</v>
          </cell>
        </row>
        <row r="291">
          <cell r="G291">
            <v>41553.33</v>
          </cell>
          <cell r="H291">
            <v>82</v>
          </cell>
          <cell r="J291">
            <v>1</v>
          </cell>
        </row>
        <row r="292">
          <cell r="G292">
            <v>20777.759999999998</v>
          </cell>
          <cell r="H292">
            <v>78</v>
          </cell>
          <cell r="J292">
            <v>1</v>
          </cell>
        </row>
        <row r="293">
          <cell r="G293">
            <v>14982.796</v>
          </cell>
          <cell r="H293">
            <v>30</v>
          </cell>
          <cell r="J293">
            <v>1</v>
          </cell>
        </row>
        <row r="294">
          <cell r="G294">
            <v>111218.89200000001</v>
          </cell>
          <cell r="H294">
            <v>188</v>
          </cell>
          <cell r="J294">
            <v>1</v>
          </cell>
        </row>
        <row r="295">
          <cell r="G295">
            <v>3935.4879999999998</v>
          </cell>
          <cell r="H295">
            <v>15</v>
          </cell>
          <cell r="J295">
            <v>1</v>
          </cell>
        </row>
        <row r="296">
          <cell r="G296">
            <v>34345.35</v>
          </cell>
          <cell r="H296">
            <v>180</v>
          </cell>
          <cell r="J296">
            <v>1</v>
          </cell>
        </row>
        <row r="297">
          <cell r="G297">
            <v>892.59299999999996</v>
          </cell>
          <cell r="H297">
            <v>6</v>
          </cell>
          <cell r="J297">
            <v>1</v>
          </cell>
        </row>
        <row r="298">
          <cell r="G298">
            <v>4600.88</v>
          </cell>
          <cell r="H298">
            <v>18</v>
          </cell>
          <cell r="J298">
            <v>1</v>
          </cell>
        </row>
        <row r="299">
          <cell r="G299">
            <v>5770.7070000000003</v>
          </cell>
          <cell r="H299">
            <v>21</v>
          </cell>
          <cell r="J299">
            <v>1</v>
          </cell>
        </row>
        <row r="300">
          <cell r="G300">
            <v>7276.6180000000004</v>
          </cell>
          <cell r="H300">
            <v>18</v>
          </cell>
          <cell r="J300">
            <v>1</v>
          </cell>
        </row>
        <row r="301">
          <cell r="G301">
            <v>8007.5820000000003</v>
          </cell>
          <cell r="H301">
            <v>30</v>
          </cell>
          <cell r="J301">
            <v>1</v>
          </cell>
        </row>
        <row r="302">
          <cell r="G302">
            <v>10908.144</v>
          </cell>
          <cell r="H302">
            <v>40</v>
          </cell>
          <cell r="J302">
            <v>1</v>
          </cell>
        </row>
        <row r="303">
          <cell r="G303">
            <v>31994.014999999999</v>
          </cell>
          <cell r="H303">
            <v>150</v>
          </cell>
          <cell r="J303">
            <v>1</v>
          </cell>
        </row>
        <row r="304">
          <cell r="G304">
            <v>6066.5739999999996</v>
          </cell>
          <cell r="H304">
            <v>14</v>
          </cell>
          <cell r="J304">
            <v>1</v>
          </cell>
        </row>
        <row r="305">
          <cell r="G305">
            <v>17239.188999999998</v>
          </cell>
          <cell r="H305">
            <v>54</v>
          </cell>
          <cell r="J305">
            <v>3</v>
          </cell>
        </row>
        <row r="306">
          <cell r="G306">
            <v>5215.6099999999997</v>
          </cell>
          <cell r="H306">
            <v>10</v>
          </cell>
          <cell r="J306">
            <v>1</v>
          </cell>
        </row>
        <row r="307">
          <cell r="G307">
            <v>5332.7830000000004</v>
          </cell>
          <cell r="H307">
            <v>21</v>
          </cell>
          <cell r="J307">
            <v>1</v>
          </cell>
        </row>
        <row r="308">
          <cell r="G308">
            <v>1402.26</v>
          </cell>
          <cell r="H308">
            <v>4</v>
          </cell>
          <cell r="J308">
            <v>3</v>
          </cell>
        </row>
        <row r="309">
          <cell r="G309">
            <v>5700</v>
          </cell>
          <cell r="H309">
            <v>14</v>
          </cell>
          <cell r="J309">
            <v>3</v>
          </cell>
        </row>
        <row r="310">
          <cell r="G310">
            <v>5739.9769999999999</v>
          </cell>
          <cell r="H310">
            <v>12</v>
          </cell>
          <cell r="J310">
            <v>1</v>
          </cell>
        </row>
        <row r="311">
          <cell r="G311">
            <v>3030.8530000000001</v>
          </cell>
          <cell r="H311">
            <v>8</v>
          </cell>
          <cell r="J311">
            <v>3</v>
          </cell>
        </row>
        <row r="312">
          <cell r="G312">
            <v>42044.652999999998</v>
          </cell>
          <cell r="H312">
            <v>86</v>
          </cell>
          <cell r="J312">
            <v>1</v>
          </cell>
        </row>
        <row r="313">
          <cell r="G313">
            <v>2166</v>
          </cell>
          <cell r="H313">
            <v>5</v>
          </cell>
          <cell r="J313">
            <v>3</v>
          </cell>
        </row>
        <row r="314">
          <cell r="G314">
            <v>2147</v>
          </cell>
          <cell r="H314">
            <v>8</v>
          </cell>
          <cell r="J314">
            <v>3</v>
          </cell>
        </row>
        <row r="315">
          <cell r="G315">
            <v>110324.019</v>
          </cell>
          <cell r="H315">
            <v>254</v>
          </cell>
          <cell r="J315">
            <v>1</v>
          </cell>
        </row>
        <row r="316">
          <cell r="G316">
            <v>5217.3050000000003</v>
          </cell>
          <cell r="H316">
            <v>11</v>
          </cell>
          <cell r="J316">
            <v>1</v>
          </cell>
        </row>
        <row r="317">
          <cell r="G317">
            <v>2196.0030000000002</v>
          </cell>
          <cell r="H317">
            <v>10</v>
          </cell>
          <cell r="J317">
            <v>3</v>
          </cell>
        </row>
        <row r="318">
          <cell r="G318">
            <v>3835</v>
          </cell>
          <cell r="H318">
            <v>9</v>
          </cell>
          <cell r="J318">
            <v>3</v>
          </cell>
        </row>
        <row r="319">
          <cell r="G319">
            <v>3130.1819999999998</v>
          </cell>
          <cell r="H319">
            <v>8</v>
          </cell>
          <cell r="J319">
            <v>1</v>
          </cell>
        </row>
        <row r="320">
          <cell r="G320">
            <v>407</v>
          </cell>
          <cell r="H320">
            <v>1</v>
          </cell>
          <cell r="J320">
            <v>3</v>
          </cell>
        </row>
        <row r="321">
          <cell r="G321">
            <v>7174.2020000000002</v>
          </cell>
          <cell r="H321">
            <v>14</v>
          </cell>
          <cell r="J321">
            <v>1</v>
          </cell>
        </row>
        <row r="322">
          <cell r="G322">
            <v>3130.6170000000002</v>
          </cell>
          <cell r="H322">
            <v>8</v>
          </cell>
          <cell r="J322">
            <v>1</v>
          </cell>
        </row>
        <row r="323">
          <cell r="G323">
            <v>3670.29</v>
          </cell>
          <cell r="H323">
            <v>5</v>
          </cell>
          <cell r="J323">
            <v>3</v>
          </cell>
        </row>
        <row r="324">
          <cell r="G324">
            <v>6088.96</v>
          </cell>
          <cell r="H324">
            <v>8</v>
          </cell>
          <cell r="J324">
            <v>3</v>
          </cell>
        </row>
        <row r="325">
          <cell r="G325">
            <v>9391.2000000000007</v>
          </cell>
          <cell r="H325">
            <v>12</v>
          </cell>
          <cell r="J325">
            <v>3</v>
          </cell>
        </row>
        <row r="326">
          <cell r="G326">
            <v>5129.96</v>
          </cell>
          <cell r="H326">
            <v>8</v>
          </cell>
          <cell r="J326">
            <v>3</v>
          </cell>
        </row>
        <row r="327">
          <cell r="G327">
            <v>3653.3760000000002</v>
          </cell>
          <cell r="H327">
            <v>5</v>
          </cell>
          <cell r="J327">
            <v>3</v>
          </cell>
        </row>
        <row r="328">
          <cell r="G328">
            <v>5395.68</v>
          </cell>
          <cell r="H328">
            <v>8</v>
          </cell>
          <cell r="J328">
            <v>3</v>
          </cell>
        </row>
        <row r="329">
          <cell r="G329">
            <v>5218.97</v>
          </cell>
          <cell r="H329">
            <v>6</v>
          </cell>
          <cell r="J329">
            <v>1</v>
          </cell>
        </row>
        <row r="330">
          <cell r="G330">
            <v>5219.75</v>
          </cell>
          <cell r="H330">
            <v>7</v>
          </cell>
          <cell r="J330">
            <v>1</v>
          </cell>
        </row>
        <row r="331">
          <cell r="G331">
            <v>2764.1529999999998</v>
          </cell>
          <cell r="H331">
            <v>4</v>
          </cell>
          <cell r="J331">
            <v>3</v>
          </cell>
        </row>
        <row r="332">
          <cell r="G332">
            <v>35322.336000000003</v>
          </cell>
          <cell r="H332">
            <v>42</v>
          </cell>
          <cell r="J332">
            <v>3</v>
          </cell>
        </row>
        <row r="333">
          <cell r="G333">
            <v>34514.432999999997</v>
          </cell>
          <cell r="H333">
            <v>41</v>
          </cell>
          <cell r="J333">
            <v>3</v>
          </cell>
        </row>
        <row r="334">
          <cell r="G334">
            <v>17344.27</v>
          </cell>
          <cell r="H334">
            <v>21</v>
          </cell>
          <cell r="J334">
            <v>3</v>
          </cell>
        </row>
        <row r="335">
          <cell r="G335">
            <v>199434.95</v>
          </cell>
          <cell r="H335">
            <v>0</v>
          </cell>
          <cell r="J335">
            <v>1</v>
          </cell>
        </row>
        <row r="336">
          <cell r="G336">
            <v>3734.8780000000002</v>
          </cell>
          <cell r="H336">
            <v>5</v>
          </cell>
          <cell r="J336">
            <v>1</v>
          </cell>
        </row>
        <row r="337">
          <cell r="G337">
            <v>5222.5550000000003</v>
          </cell>
          <cell r="H337">
            <v>6</v>
          </cell>
          <cell r="J337">
            <v>1</v>
          </cell>
        </row>
        <row r="338">
          <cell r="G338">
            <v>13562.575000000001</v>
          </cell>
          <cell r="H338">
            <v>17</v>
          </cell>
          <cell r="J338">
            <v>1</v>
          </cell>
        </row>
        <row r="339">
          <cell r="G339">
            <v>17281.294999999998</v>
          </cell>
          <cell r="H339">
            <v>44</v>
          </cell>
          <cell r="J339">
            <v>3</v>
          </cell>
        </row>
        <row r="340">
          <cell r="G340">
            <v>4044.6370000000002</v>
          </cell>
          <cell r="H340">
            <v>5</v>
          </cell>
          <cell r="J340">
            <v>1</v>
          </cell>
        </row>
        <row r="341">
          <cell r="G341">
            <v>525000</v>
          </cell>
          <cell r="H341">
            <v>4400</v>
          </cell>
          <cell r="J341">
            <v>4</v>
          </cell>
        </row>
        <row r="342">
          <cell r="G342">
            <v>20909.919999999998</v>
          </cell>
          <cell r="H342">
            <v>120</v>
          </cell>
          <cell r="J342">
            <v>1</v>
          </cell>
        </row>
        <row r="343">
          <cell r="G343">
            <v>120855.05</v>
          </cell>
          <cell r="H343">
            <v>669</v>
          </cell>
          <cell r="J343">
            <v>1</v>
          </cell>
        </row>
        <row r="344">
          <cell r="G344">
            <v>9344.0619999999999</v>
          </cell>
          <cell r="H344">
            <v>57</v>
          </cell>
          <cell r="J344">
            <v>1</v>
          </cell>
        </row>
        <row r="345">
          <cell r="G345">
            <v>7457.3609999999999</v>
          </cell>
          <cell r="H345">
            <v>54</v>
          </cell>
          <cell r="J345">
            <v>4</v>
          </cell>
        </row>
        <row r="346">
          <cell r="G346">
            <v>1642.5</v>
          </cell>
          <cell r="H346">
            <v>12</v>
          </cell>
          <cell r="J346">
            <v>4</v>
          </cell>
        </row>
        <row r="347">
          <cell r="G347">
            <v>85197.77</v>
          </cell>
          <cell r="H347">
            <v>519</v>
          </cell>
          <cell r="J347">
            <v>4</v>
          </cell>
        </row>
        <row r="348">
          <cell r="G348">
            <v>9608.0110000000004</v>
          </cell>
          <cell r="H348">
            <v>39</v>
          </cell>
          <cell r="J348">
            <v>1</v>
          </cell>
        </row>
        <row r="349">
          <cell r="G349">
            <v>1539</v>
          </cell>
          <cell r="H349">
            <v>5</v>
          </cell>
          <cell r="J349">
            <v>1</v>
          </cell>
        </row>
        <row r="350">
          <cell r="G350">
            <v>8448.1849999999995</v>
          </cell>
          <cell r="H350">
            <v>39</v>
          </cell>
          <cell r="J350">
            <v>1</v>
          </cell>
        </row>
        <row r="351">
          <cell r="G351">
            <v>11942.15</v>
          </cell>
          <cell r="H351">
            <v>69</v>
          </cell>
          <cell r="J351">
            <v>4</v>
          </cell>
        </row>
        <row r="352">
          <cell r="G352">
            <v>9594.1530000000002</v>
          </cell>
          <cell r="H352">
            <v>76</v>
          </cell>
          <cell r="J352">
            <v>4</v>
          </cell>
        </row>
        <row r="353">
          <cell r="G353">
            <v>12085.995000000001</v>
          </cell>
          <cell r="H353">
            <v>88</v>
          </cell>
          <cell r="J353">
            <v>1</v>
          </cell>
        </row>
        <row r="354">
          <cell r="G354">
            <v>5218.84</v>
          </cell>
          <cell r="H354">
            <v>16</v>
          </cell>
          <cell r="J354">
            <v>1</v>
          </cell>
        </row>
        <row r="355">
          <cell r="G355">
            <v>5210.6099999999997</v>
          </cell>
          <cell r="H355">
            <v>16</v>
          </cell>
          <cell r="J355">
            <v>4</v>
          </cell>
        </row>
        <row r="356">
          <cell r="G356">
            <v>4135.7250000000004</v>
          </cell>
          <cell r="H356">
            <v>28</v>
          </cell>
          <cell r="J356">
            <v>1</v>
          </cell>
        </row>
        <row r="357">
          <cell r="G357">
            <v>3488.46</v>
          </cell>
          <cell r="H357">
            <v>15</v>
          </cell>
          <cell r="J357">
            <v>1</v>
          </cell>
        </row>
        <row r="358">
          <cell r="G358">
            <v>10438.24</v>
          </cell>
          <cell r="H358">
            <v>28</v>
          </cell>
          <cell r="J358">
            <v>1</v>
          </cell>
        </row>
        <row r="359">
          <cell r="G359">
            <v>872.41600000000005</v>
          </cell>
          <cell r="H359">
            <v>2</v>
          </cell>
          <cell r="J359">
            <v>1</v>
          </cell>
        </row>
        <row r="360">
          <cell r="G360">
            <v>1059.329</v>
          </cell>
          <cell r="H360">
            <v>4</v>
          </cell>
          <cell r="J360">
            <v>1</v>
          </cell>
        </row>
        <row r="361">
          <cell r="G361">
            <v>6570.9449999999997</v>
          </cell>
          <cell r="H361">
            <v>24</v>
          </cell>
          <cell r="J361">
            <v>1</v>
          </cell>
        </row>
        <row r="362">
          <cell r="G362">
            <v>6600</v>
          </cell>
          <cell r="H362">
            <v>33</v>
          </cell>
          <cell r="J362">
            <v>1</v>
          </cell>
        </row>
        <row r="363">
          <cell r="G363">
            <v>3918.6170000000002</v>
          </cell>
          <cell r="H363">
            <v>10</v>
          </cell>
          <cell r="J363">
            <v>1</v>
          </cell>
        </row>
        <row r="364">
          <cell r="G364">
            <v>18032.263999999999</v>
          </cell>
          <cell r="H364">
            <v>56</v>
          </cell>
          <cell r="J364">
            <v>1</v>
          </cell>
        </row>
        <row r="365">
          <cell r="G365">
            <v>5216.6450000000004</v>
          </cell>
          <cell r="H365">
            <v>14</v>
          </cell>
          <cell r="J365">
            <v>1</v>
          </cell>
        </row>
        <row r="366">
          <cell r="G366">
            <v>8343.0560000000005</v>
          </cell>
          <cell r="H366">
            <v>20</v>
          </cell>
          <cell r="J366">
            <v>1</v>
          </cell>
        </row>
        <row r="367">
          <cell r="G367">
            <v>4008.6529999999998</v>
          </cell>
          <cell r="H367">
            <v>15</v>
          </cell>
          <cell r="J367">
            <v>1</v>
          </cell>
        </row>
        <row r="368">
          <cell r="G368">
            <v>44123.296999999999</v>
          </cell>
          <cell r="H368">
            <v>174</v>
          </cell>
          <cell r="J368">
            <v>1</v>
          </cell>
        </row>
        <row r="369">
          <cell r="G369">
            <v>9007.9539999999997</v>
          </cell>
          <cell r="H369">
            <v>24</v>
          </cell>
          <cell r="J369">
            <v>1</v>
          </cell>
        </row>
        <row r="370">
          <cell r="G370">
            <v>7849.3040000000001</v>
          </cell>
          <cell r="H370">
            <v>22</v>
          </cell>
          <cell r="J370">
            <v>1</v>
          </cell>
        </row>
        <row r="371">
          <cell r="G371">
            <v>20869.78</v>
          </cell>
          <cell r="H371">
            <v>59</v>
          </cell>
          <cell r="J371">
            <v>1</v>
          </cell>
        </row>
        <row r="372">
          <cell r="G372">
            <v>13568.204</v>
          </cell>
          <cell r="H372">
            <v>32</v>
          </cell>
          <cell r="J372">
            <v>1</v>
          </cell>
        </row>
        <row r="373">
          <cell r="G373">
            <v>10426.89</v>
          </cell>
          <cell r="H373">
            <v>26</v>
          </cell>
          <cell r="J373">
            <v>1</v>
          </cell>
        </row>
        <row r="374">
          <cell r="G374">
            <v>5220.6450000000004</v>
          </cell>
          <cell r="H374">
            <v>8</v>
          </cell>
          <cell r="J374">
            <v>1</v>
          </cell>
        </row>
        <row r="375">
          <cell r="G375">
            <v>5215.97</v>
          </cell>
          <cell r="H375">
            <v>12</v>
          </cell>
          <cell r="J375">
            <v>1</v>
          </cell>
        </row>
        <row r="376">
          <cell r="G376">
            <v>10433.530000000001</v>
          </cell>
          <cell r="H376">
            <v>26</v>
          </cell>
          <cell r="J376">
            <v>1</v>
          </cell>
        </row>
        <row r="377">
          <cell r="G377">
            <v>13923.707</v>
          </cell>
          <cell r="H377">
            <v>21</v>
          </cell>
          <cell r="J377">
            <v>1</v>
          </cell>
        </row>
        <row r="378">
          <cell r="G378">
            <v>3130.0590000000002</v>
          </cell>
          <cell r="H378">
            <v>8</v>
          </cell>
          <cell r="J378">
            <v>1</v>
          </cell>
        </row>
        <row r="379">
          <cell r="G379">
            <v>3877.6889999999999</v>
          </cell>
          <cell r="H379">
            <v>10</v>
          </cell>
          <cell r="J379">
            <v>1</v>
          </cell>
        </row>
        <row r="380">
          <cell r="G380">
            <v>10440.1</v>
          </cell>
          <cell r="H380">
            <v>26</v>
          </cell>
          <cell r="J380">
            <v>1</v>
          </cell>
        </row>
        <row r="381">
          <cell r="G381">
            <v>25651.532999999999</v>
          </cell>
          <cell r="H381">
            <v>74</v>
          </cell>
          <cell r="J381">
            <v>3</v>
          </cell>
        </row>
        <row r="382">
          <cell r="G382">
            <v>3131.2080000000001</v>
          </cell>
          <cell r="H382">
            <v>8</v>
          </cell>
          <cell r="J382">
            <v>1</v>
          </cell>
        </row>
        <row r="383">
          <cell r="G383">
            <v>4703.4930000000004</v>
          </cell>
          <cell r="H383">
            <v>12</v>
          </cell>
          <cell r="J383">
            <v>1</v>
          </cell>
        </row>
        <row r="384">
          <cell r="G384">
            <v>3129.8249999999998</v>
          </cell>
          <cell r="H384">
            <v>8</v>
          </cell>
          <cell r="J384">
            <v>1</v>
          </cell>
        </row>
        <row r="385">
          <cell r="G385">
            <v>18834.794999999998</v>
          </cell>
          <cell r="H385">
            <v>44</v>
          </cell>
          <cell r="J385">
            <v>3</v>
          </cell>
        </row>
        <row r="386">
          <cell r="G386">
            <v>15652.258</v>
          </cell>
          <cell r="H386">
            <v>36</v>
          </cell>
          <cell r="J386">
            <v>1</v>
          </cell>
        </row>
        <row r="387">
          <cell r="G387">
            <v>912.81600000000003</v>
          </cell>
          <cell r="H387">
            <v>2</v>
          </cell>
          <cell r="J387">
            <v>1</v>
          </cell>
        </row>
        <row r="388">
          <cell r="G388">
            <v>4969.9949999999999</v>
          </cell>
          <cell r="H388">
            <v>6</v>
          </cell>
          <cell r="J388">
            <v>1</v>
          </cell>
        </row>
        <row r="389">
          <cell r="G389">
            <v>2469.88</v>
          </cell>
          <cell r="H389">
            <v>30</v>
          </cell>
          <cell r="J389">
            <v>3</v>
          </cell>
        </row>
        <row r="390">
          <cell r="G390">
            <v>1060</v>
          </cell>
          <cell r="H390">
            <v>8</v>
          </cell>
          <cell r="J390">
            <v>3</v>
          </cell>
        </row>
        <row r="391">
          <cell r="G391">
            <v>1176.8</v>
          </cell>
          <cell r="H391">
            <v>0</v>
          </cell>
          <cell r="J391">
            <v>3</v>
          </cell>
        </row>
        <row r="392">
          <cell r="G392">
            <v>2438.9850000000001</v>
          </cell>
          <cell r="H392">
            <v>14</v>
          </cell>
          <cell r="J392">
            <v>3</v>
          </cell>
        </row>
        <row r="393">
          <cell r="G393">
            <v>2360</v>
          </cell>
          <cell r="H393">
            <v>11</v>
          </cell>
          <cell r="J393">
            <v>3</v>
          </cell>
        </row>
        <row r="394">
          <cell r="G394">
            <v>2735</v>
          </cell>
          <cell r="H394">
            <v>12</v>
          </cell>
          <cell r="J394">
            <v>3</v>
          </cell>
        </row>
        <row r="395">
          <cell r="G395">
            <v>2397.84</v>
          </cell>
          <cell r="H395">
            <v>12</v>
          </cell>
          <cell r="J395">
            <v>3</v>
          </cell>
        </row>
        <row r="396">
          <cell r="G396">
            <v>1203.9780000000001</v>
          </cell>
          <cell r="H396">
            <v>7</v>
          </cell>
          <cell r="J396">
            <v>3</v>
          </cell>
        </row>
        <row r="397">
          <cell r="G397">
            <v>2508.3290000000002</v>
          </cell>
          <cell r="H397">
            <v>12</v>
          </cell>
          <cell r="J397">
            <v>4</v>
          </cell>
        </row>
        <row r="398">
          <cell r="G398">
            <v>2508.3290000000002</v>
          </cell>
          <cell r="H398">
            <v>10</v>
          </cell>
          <cell r="J398">
            <v>4</v>
          </cell>
        </row>
        <row r="399">
          <cell r="G399">
            <v>2657.1280000000002</v>
          </cell>
          <cell r="H399">
            <v>6</v>
          </cell>
          <cell r="J399">
            <v>1</v>
          </cell>
        </row>
        <row r="400">
          <cell r="G400">
            <v>26186.575000000001</v>
          </cell>
          <cell r="H400">
            <v>412</v>
          </cell>
          <cell r="J400">
            <v>1</v>
          </cell>
        </row>
        <row r="401">
          <cell r="G401">
            <v>10436.99</v>
          </cell>
          <cell r="H401">
            <v>301</v>
          </cell>
          <cell r="J401">
            <v>1</v>
          </cell>
        </row>
        <row r="402">
          <cell r="G402">
            <v>5219.9250000000002</v>
          </cell>
          <cell r="H402">
            <v>80</v>
          </cell>
          <cell r="J402">
            <v>1</v>
          </cell>
        </row>
        <row r="403">
          <cell r="G403">
            <v>31387.161</v>
          </cell>
          <cell r="H403">
            <v>875</v>
          </cell>
          <cell r="J403">
            <v>1</v>
          </cell>
        </row>
        <row r="404">
          <cell r="G404">
            <v>3932.0569999999998</v>
          </cell>
          <cell r="H404">
            <v>85</v>
          </cell>
          <cell r="J404">
            <v>3</v>
          </cell>
        </row>
        <row r="405">
          <cell r="G405">
            <v>4238.2479999999996</v>
          </cell>
          <cell r="H405">
            <v>100</v>
          </cell>
          <cell r="J405">
            <v>3</v>
          </cell>
        </row>
        <row r="406">
          <cell r="G406">
            <v>7371.9970000000003</v>
          </cell>
          <cell r="H406">
            <v>0</v>
          </cell>
          <cell r="J406">
            <v>4</v>
          </cell>
        </row>
        <row r="407">
          <cell r="G407">
            <v>6868.8909999999996</v>
          </cell>
          <cell r="H407">
            <v>0</v>
          </cell>
          <cell r="J407">
            <v>4</v>
          </cell>
        </row>
        <row r="408">
          <cell r="G408">
            <v>8953</v>
          </cell>
          <cell r="H408">
            <v>259</v>
          </cell>
          <cell r="J408">
            <v>3</v>
          </cell>
        </row>
        <row r="409">
          <cell r="G409">
            <v>5216.9049999999997</v>
          </cell>
          <cell r="H409">
            <v>80</v>
          </cell>
          <cell r="J409">
            <v>4</v>
          </cell>
        </row>
        <row r="410">
          <cell r="G410">
            <v>6069.1639999999998</v>
          </cell>
          <cell r="H410">
            <v>0</v>
          </cell>
          <cell r="J410">
            <v>4</v>
          </cell>
        </row>
        <row r="411">
          <cell r="G411">
            <v>6003.0330000000004</v>
          </cell>
          <cell r="H411">
            <v>95</v>
          </cell>
          <cell r="J411">
            <v>1</v>
          </cell>
        </row>
        <row r="412">
          <cell r="G412">
            <v>6067.116</v>
          </cell>
          <cell r="H412">
            <v>0</v>
          </cell>
          <cell r="J412">
            <v>4</v>
          </cell>
        </row>
        <row r="413">
          <cell r="G413">
            <v>31263.15</v>
          </cell>
          <cell r="H413">
            <v>721</v>
          </cell>
          <cell r="J413">
            <v>4</v>
          </cell>
        </row>
        <row r="414">
          <cell r="G414">
            <v>7269.152</v>
          </cell>
          <cell r="H414">
            <v>96</v>
          </cell>
          <cell r="J414">
            <v>1</v>
          </cell>
        </row>
        <row r="415">
          <cell r="G415">
            <v>15631.575000000001</v>
          </cell>
          <cell r="H415">
            <v>364</v>
          </cell>
          <cell r="J415">
            <v>4</v>
          </cell>
        </row>
        <row r="416">
          <cell r="G416">
            <v>2024.338</v>
          </cell>
          <cell r="H416">
            <v>160</v>
          </cell>
          <cell r="J416">
            <v>3</v>
          </cell>
        </row>
        <row r="417">
          <cell r="G417">
            <v>5352.48</v>
          </cell>
          <cell r="H417">
            <v>336</v>
          </cell>
          <cell r="J417">
            <v>3</v>
          </cell>
        </row>
        <row r="418">
          <cell r="G418">
            <v>1512.88</v>
          </cell>
          <cell r="H418">
            <v>140</v>
          </cell>
          <cell r="J418">
            <v>3</v>
          </cell>
        </row>
        <row r="419">
          <cell r="G419">
            <v>717.44799999999998</v>
          </cell>
          <cell r="H419">
            <v>48</v>
          </cell>
          <cell r="J419">
            <v>3</v>
          </cell>
        </row>
        <row r="420">
          <cell r="G420">
            <v>19345.87</v>
          </cell>
          <cell r="H420">
            <v>1179</v>
          </cell>
          <cell r="J420">
            <v>3</v>
          </cell>
        </row>
        <row r="421">
          <cell r="G421">
            <v>5428</v>
          </cell>
          <cell r="H421">
            <v>260</v>
          </cell>
          <cell r="J421">
            <v>3</v>
          </cell>
        </row>
        <row r="422">
          <cell r="G422">
            <v>1174.558</v>
          </cell>
          <cell r="H422">
            <v>70</v>
          </cell>
          <cell r="J422">
            <v>3</v>
          </cell>
        </row>
        <row r="423">
          <cell r="G423">
            <v>20260.309000000001</v>
          </cell>
          <cell r="H423">
            <v>824</v>
          </cell>
          <cell r="J423">
            <v>3</v>
          </cell>
        </row>
        <row r="424">
          <cell r="G424">
            <v>12381.3</v>
          </cell>
          <cell r="H424">
            <v>549</v>
          </cell>
          <cell r="J424">
            <v>3</v>
          </cell>
        </row>
        <row r="425">
          <cell r="G425">
            <v>11869.675999999999</v>
          </cell>
          <cell r="H425">
            <v>549</v>
          </cell>
          <cell r="J425">
            <v>3</v>
          </cell>
        </row>
        <row r="426">
          <cell r="G426">
            <v>21717.544000000002</v>
          </cell>
          <cell r="H426">
            <v>888</v>
          </cell>
          <cell r="J426">
            <v>3</v>
          </cell>
        </row>
        <row r="427">
          <cell r="G427">
            <v>5684</v>
          </cell>
          <cell r="H427">
            <v>408</v>
          </cell>
          <cell r="J427">
            <v>3</v>
          </cell>
        </row>
        <row r="428">
          <cell r="G428">
            <v>5224.53</v>
          </cell>
          <cell r="H428">
            <v>240</v>
          </cell>
          <cell r="J428">
            <v>4</v>
          </cell>
        </row>
        <row r="429">
          <cell r="G429">
            <v>5224.9750000000004</v>
          </cell>
          <cell r="H429">
            <v>140</v>
          </cell>
          <cell r="J429">
            <v>1</v>
          </cell>
        </row>
        <row r="430">
          <cell r="G430">
            <v>412.44799999999998</v>
          </cell>
          <cell r="H430">
            <v>0</v>
          </cell>
          <cell r="J430">
            <v>3</v>
          </cell>
        </row>
        <row r="431">
          <cell r="G431">
            <v>44188.998</v>
          </cell>
          <cell r="H431">
            <v>0</v>
          </cell>
          <cell r="J431">
            <v>3</v>
          </cell>
        </row>
        <row r="432">
          <cell r="G432">
            <v>9081.2099999999991</v>
          </cell>
          <cell r="H432">
            <v>243</v>
          </cell>
          <cell r="J432">
            <v>3</v>
          </cell>
        </row>
        <row r="433">
          <cell r="G433">
            <v>76560</v>
          </cell>
          <cell r="H433">
            <v>1351</v>
          </cell>
          <cell r="J433">
            <v>3</v>
          </cell>
        </row>
        <row r="434">
          <cell r="G434">
            <v>3707.78</v>
          </cell>
          <cell r="H434">
            <v>99</v>
          </cell>
          <cell r="J434">
            <v>3</v>
          </cell>
        </row>
        <row r="435">
          <cell r="G435">
            <v>6380</v>
          </cell>
          <cell r="H435">
            <v>95</v>
          </cell>
          <cell r="J435">
            <v>3</v>
          </cell>
        </row>
        <row r="436">
          <cell r="G436">
            <v>2360</v>
          </cell>
          <cell r="H436">
            <v>56</v>
          </cell>
          <cell r="J436">
            <v>3</v>
          </cell>
        </row>
        <row r="437">
          <cell r="G437">
            <v>20877.939999999999</v>
          </cell>
          <cell r="H437">
            <v>800</v>
          </cell>
          <cell r="J437">
            <v>4</v>
          </cell>
        </row>
        <row r="438">
          <cell r="G438">
            <v>15639.644</v>
          </cell>
          <cell r="H438">
            <v>580</v>
          </cell>
          <cell r="J438">
            <v>4</v>
          </cell>
        </row>
        <row r="439">
          <cell r="G439">
            <v>1361.799</v>
          </cell>
          <cell r="H439">
            <v>48</v>
          </cell>
          <cell r="J439">
            <v>3</v>
          </cell>
        </row>
        <row r="440">
          <cell r="G440">
            <v>1250.24</v>
          </cell>
          <cell r="H440">
            <v>42</v>
          </cell>
          <cell r="J440">
            <v>3</v>
          </cell>
        </row>
        <row r="441">
          <cell r="G441">
            <v>5219.4849999999997</v>
          </cell>
          <cell r="H441">
            <v>200</v>
          </cell>
          <cell r="J441">
            <v>4</v>
          </cell>
        </row>
        <row r="442">
          <cell r="G442">
            <v>26265.925999999999</v>
          </cell>
          <cell r="H442">
            <v>550</v>
          </cell>
          <cell r="J442">
            <v>4</v>
          </cell>
        </row>
        <row r="443">
          <cell r="G443">
            <v>17109.544000000002</v>
          </cell>
          <cell r="H443">
            <v>305</v>
          </cell>
          <cell r="J443">
            <v>1</v>
          </cell>
        </row>
        <row r="444">
          <cell r="G444">
            <v>5253.81</v>
          </cell>
          <cell r="H444">
            <v>85</v>
          </cell>
          <cell r="J444">
            <v>4</v>
          </cell>
        </row>
        <row r="445">
          <cell r="G445">
            <v>5129.607</v>
          </cell>
          <cell r="H445">
            <v>150</v>
          </cell>
          <cell r="J445">
            <v>4</v>
          </cell>
        </row>
        <row r="446">
          <cell r="G446">
            <v>10432.06</v>
          </cell>
          <cell r="H446">
            <v>300</v>
          </cell>
          <cell r="J446">
            <v>4</v>
          </cell>
        </row>
        <row r="447">
          <cell r="G447">
            <v>9244.8160000000007</v>
          </cell>
          <cell r="H447">
            <v>217</v>
          </cell>
          <cell r="J447">
            <v>3</v>
          </cell>
        </row>
        <row r="448">
          <cell r="G448">
            <v>1304.433</v>
          </cell>
          <cell r="H448">
            <v>32</v>
          </cell>
          <cell r="J448">
            <v>3</v>
          </cell>
        </row>
        <row r="449">
          <cell r="G449">
            <v>2152</v>
          </cell>
          <cell r="H449">
            <v>48</v>
          </cell>
          <cell r="J449">
            <v>3</v>
          </cell>
        </row>
        <row r="450">
          <cell r="G450">
            <v>10434.19</v>
          </cell>
          <cell r="H450">
            <v>125</v>
          </cell>
          <cell r="J450">
            <v>4</v>
          </cell>
        </row>
        <row r="451">
          <cell r="G451">
            <v>10546.017</v>
          </cell>
          <cell r="H451">
            <v>208</v>
          </cell>
          <cell r="J451">
            <v>3</v>
          </cell>
        </row>
        <row r="452">
          <cell r="G452">
            <v>3198</v>
          </cell>
          <cell r="H452">
            <v>48</v>
          </cell>
          <cell r="J452">
            <v>3</v>
          </cell>
        </row>
        <row r="453">
          <cell r="G453">
            <v>2152</v>
          </cell>
          <cell r="H453">
            <v>30</v>
          </cell>
          <cell r="J453">
            <v>3</v>
          </cell>
        </row>
        <row r="454">
          <cell r="G454">
            <v>21520</v>
          </cell>
          <cell r="H454">
            <v>306</v>
          </cell>
          <cell r="J454">
            <v>3</v>
          </cell>
        </row>
        <row r="455">
          <cell r="G455">
            <v>1445.998</v>
          </cell>
          <cell r="H455">
            <v>24</v>
          </cell>
          <cell r="J455">
            <v>4</v>
          </cell>
        </row>
        <row r="456">
          <cell r="G456">
            <v>1813</v>
          </cell>
          <cell r="H456">
            <v>28</v>
          </cell>
          <cell r="J456">
            <v>4</v>
          </cell>
        </row>
        <row r="457">
          <cell r="G457">
            <v>1293</v>
          </cell>
          <cell r="H457">
            <v>20</v>
          </cell>
          <cell r="J457">
            <v>3</v>
          </cell>
        </row>
        <row r="458">
          <cell r="G458">
            <v>5216.9250000000002</v>
          </cell>
          <cell r="H458">
            <v>60</v>
          </cell>
          <cell r="J458">
            <v>4</v>
          </cell>
        </row>
        <row r="459">
          <cell r="G459">
            <v>5214.79</v>
          </cell>
          <cell r="H459">
            <v>52</v>
          </cell>
          <cell r="J459">
            <v>1</v>
          </cell>
        </row>
        <row r="460">
          <cell r="G460">
            <v>3744</v>
          </cell>
          <cell r="H460">
            <v>28</v>
          </cell>
          <cell r="J460">
            <v>3</v>
          </cell>
        </row>
        <row r="461">
          <cell r="G461">
            <v>5250</v>
          </cell>
          <cell r="H461">
            <v>44</v>
          </cell>
          <cell r="J461">
            <v>3</v>
          </cell>
        </row>
        <row r="462">
          <cell r="G462">
            <v>31285.98</v>
          </cell>
          <cell r="H462">
            <v>476</v>
          </cell>
          <cell r="J462">
            <v>4</v>
          </cell>
        </row>
        <row r="463">
          <cell r="G463">
            <v>15642.99</v>
          </cell>
          <cell r="H463">
            <v>238</v>
          </cell>
          <cell r="J463">
            <v>4</v>
          </cell>
        </row>
        <row r="464">
          <cell r="G464">
            <v>3300</v>
          </cell>
          <cell r="H464">
            <v>50</v>
          </cell>
          <cell r="J464">
            <v>3</v>
          </cell>
        </row>
        <row r="465">
          <cell r="G465">
            <v>3686.752</v>
          </cell>
          <cell r="H465">
            <v>32</v>
          </cell>
          <cell r="J465">
            <v>4</v>
          </cell>
        </row>
        <row r="466">
          <cell r="G466">
            <v>31287.03</v>
          </cell>
          <cell r="H466">
            <v>707</v>
          </cell>
          <cell r="J466">
            <v>4</v>
          </cell>
        </row>
        <row r="467">
          <cell r="G467">
            <v>5380</v>
          </cell>
          <cell r="H467">
            <v>102</v>
          </cell>
          <cell r="J467">
            <v>3</v>
          </cell>
        </row>
        <row r="468">
          <cell r="G468">
            <v>2862.6370000000002</v>
          </cell>
          <cell r="H468">
            <v>63</v>
          </cell>
          <cell r="J468">
            <v>1</v>
          </cell>
        </row>
        <row r="469">
          <cell r="G469">
            <v>18164.53</v>
          </cell>
          <cell r="H469">
            <v>192</v>
          </cell>
          <cell r="J469">
            <v>1</v>
          </cell>
        </row>
        <row r="470">
          <cell r="G470">
            <v>30660.898000000001</v>
          </cell>
          <cell r="H470">
            <v>352</v>
          </cell>
          <cell r="J470">
            <v>1</v>
          </cell>
        </row>
        <row r="471">
          <cell r="G471">
            <v>202.00299999999999</v>
          </cell>
          <cell r="H471">
            <v>5</v>
          </cell>
          <cell r="J471">
            <v>3</v>
          </cell>
        </row>
        <row r="472">
          <cell r="G472">
            <v>7297.1710000000003</v>
          </cell>
          <cell r="H472">
            <v>84</v>
          </cell>
          <cell r="J472">
            <v>4</v>
          </cell>
        </row>
        <row r="473">
          <cell r="G473">
            <v>12912</v>
          </cell>
          <cell r="H473">
            <v>192</v>
          </cell>
          <cell r="J473">
            <v>3</v>
          </cell>
        </row>
        <row r="474">
          <cell r="G474">
            <v>947.04499999999996</v>
          </cell>
          <cell r="H474">
            <v>18</v>
          </cell>
          <cell r="J474">
            <v>3</v>
          </cell>
        </row>
        <row r="475">
          <cell r="G475">
            <v>11920.601000000001</v>
          </cell>
          <cell r="H475">
            <v>168</v>
          </cell>
          <cell r="J475">
            <v>3</v>
          </cell>
        </row>
        <row r="476">
          <cell r="G476">
            <v>2360</v>
          </cell>
          <cell r="H476">
            <v>30</v>
          </cell>
          <cell r="J476">
            <v>4</v>
          </cell>
        </row>
        <row r="477">
          <cell r="G477">
            <v>3393.07</v>
          </cell>
          <cell r="H477">
            <v>40</v>
          </cell>
          <cell r="J477">
            <v>3</v>
          </cell>
        </row>
        <row r="478">
          <cell r="G478">
            <v>4320</v>
          </cell>
          <cell r="H478">
            <v>44</v>
          </cell>
          <cell r="J478">
            <v>3</v>
          </cell>
        </row>
        <row r="479">
          <cell r="G479">
            <v>2583.2399999999998</v>
          </cell>
          <cell r="H479">
            <v>28</v>
          </cell>
          <cell r="J479">
            <v>4</v>
          </cell>
        </row>
        <row r="480">
          <cell r="G480">
            <v>5214.33</v>
          </cell>
          <cell r="H480">
            <v>39</v>
          </cell>
          <cell r="J480">
            <v>1</v>
          </cell>
        </row>
        <row r="481">
          <cell r="G481">
            <v>4190.2359999999999</v>
          </cell>
          <cell r="H481">
            <v>63</v>
          </cell>
          <cell r="J481">
            <v>1</v>
          </cell>
        </row>
        <row r="482">
          <cell r="G482">
            <v>10451.76</v>
          </cell>
          <cell r="H482">
            <v>81</v>
          </cell>
          <cell r="J482">
            <v>1</v>
          </cell>
        </row>
        <row r="483">
          <cell r="G483">
            <v>1055.2950000000001</v>
          </cell>
          <cell r="H483">
            <v>10</v>
          </cell>
          <cell r="J483">
            <v>4</v>
          </cell>
        </row>
        <row r="484">
          <cell r="G484">
            <v>5210.92</v>
          </cell>
          <cell r="H484">
            <v>44</v>
          </cell>
          <cell r="J484">
            <v>4</v>
          </cell>
        </row>
        <row r="485">
          <cell r="G485">
            <v>5218.415</v>
          </cell>
          <cell r="H485">
            <v>39</v>
          </cell>
          <cell r="J485">
            <v>4</v>
          </cell>
        </row>
        <row r="486">
          <cell r="G486">
            <v>5215.84</v>
          </cell>
          <cell r="H486">
            <v>39</v>
          </cell>
          <cell r="J486">
            <v>4</v>
          </cell>
        </row>
        <row r="487">
          <cell r="G487">
            <v>3126.3449999999998</v>
          </cell>
          <cell r="H487">
            <v>28</v>
          </cell>
          <cell r="J487">
            <v>4</v>
          </cell>
        </row>
        <row r="488">
          <cell r="G488">
            <v>583.76300000000003</v>
          </cell>
          <cell r="H488">
            <v>9</v>
          </cell>
          <cell r="J488">
            <v>4</v>
          </cell>
        </row>
        <row r="489">
          <cell r="G489">
            <v>10424.69</v>
          </cell>
          <cell r="H489">
            <v>63</v>
          </cell>
          <cell r="J489">
            <v>4</v>
          </cell>
        </row>
        <row r="490">
          <cell r="G490">
            <v>5215.5249999999996</v>
          </cell>
          <cell r="H490">
            <v>27</v>
          </cell>
          <cell r="J490">
            <v>1</v>
          </cell>
        </row>
        <row r="491">
          <cell r="G491">
            <v>5737.49</v>
          </cell>
          <cell r="H491">
            <v>84</v>
          </cell>
          <cell r="J491">
            <v>4</v>
          </cell>
        </row>
        <row r="492">
          <cell r="G492">
            <v>13729.159</v>
          </cell>
          <cell r="H492">
            <v>120</v>
          </cell>
          <cell r="J492">
            <v>4</v>
          </cell>
        </row>
        <row r="493">
          <cell r="G493">
            <v>9257.3639999999996</v>
          </cell>
          <cell r="H493">
            <v>102</v>
          </cell>
          <cell r="J493">
            <v>4</v>
          </cell>
        </row>
        <row r="494">
          <cell r="G494">
            <v>13613.103999999999</v>
          </cell>
          <cell r="H494">
            <v>135</v>
          </cell>
          <cell r="J494">
            <v>4</v>
          </cell>
        </row>
        <row r="495">
          <cell r="G495">
            <v>2088.384</v>
          </cell>
          <cell r="H495">
            <v>21</v>
          </cell>
          <cell r="J495">
            <v>4</v>
          </cell>
        </row>
        <row r="496">
          <cell r="G496">
            <v>6787.7020000000002</v>
          </cell>
          <cell r="H496">
            <v>72</v>
          </cell>
          <cell r="J496">
            <v>4</v>
          </cell>
        </row>
        <row r="497">
          <cell r="G497">
            <v>2166</v>
          </cell>
          <cell r="H497">
            <v>36</v>
          </cell>
          <cell r="J497">
            <v>4</v>
          </cell>
        </row>
        <row r="498">
          <cell r="G498">
            <v>1518.2159999999999</v>
          </cell>
          <cell r="H498">
            <v>20</v>
          </cell>
          <cell r="J498">
            <v>4</v>
          </cell>
        </row>
        <row r="499">
          <cell r="G499">
            <v>2981.018</v>
          </cell>
          <cell r="H499">
            <v>30</v>
          </cell>
          <cell r="J499">
            <v>4</v>
          </cell>
        </row>
        <row r="500">
          <cell r="G500">
            <v>1211.146</v>
          </cell>
          <cell r="H500">
            <v>20</v>
          </cell>
          <cell r="J500">
            <v>4</v>
          </cell>
        </row>
        <row r="501">
          <cell r="G501">
            <v>1987.704</v>
          </cell>
          <cell r="H501">
            <v>28</v>
          </cell>
          <cell r="J501">
            <v>4</v>
          </cell>
        </row>
        <row r="502">
          <cell r="G502">
            <v>4298.5590000000002</v>
          </cell>
          <cell r="H502">
            <v>44</v>
          </cell>
          <cell r="J502">
            <v>4</v>
          </cell>
        </row>
        <row r="503">
          <cell r="G503">
            <v>1761.596</v>
          </cell>
          <cell r="H503">
            <v>0</v>
          </cell>
          <cell r="J503">
            <v>4</v>
          </cell>
        </row>
        <row r="504">
          <cell r="G504">
            <v>2242</v>
          </cell>
          <cell r="H504">
            <v>24</v>
          </cell>
          <cell r="J504">
            <v>4</v>
          </cell>
        </row>
        <row r="505">
          <cell r="G505">
            <v>1885</v>
          </cell>
          <cell r="H505">
            <v>20</v>
          </cell>
          <cell r="J505">
            <v>4</v>
          </cell>
        </row>
        <row r="506">
          <cell r="G506">
            <v>2526.9760000000001</v>
          </cell>
          <cell r="H506">
            <v>30</v>
          </cell>
          <cell r="J506">
            <v>4</v>
          </cell>
        </row>
        <row r="507">
          <cell r="G507">
            <v>15893.337</v>
          </cell>
          <cell r="H507">
            <v>96</v>
          </cell>
          <cell r="J507">
            <v>4</v>
          </cell>
        </row>
        <row r="508">
          <cell r="G508">
            <v>2625.0160000000001</v>
          </cell>
          <cell r="H508">
            <v>21</v>
          </cell>
          <cell r="J508">
            <v>4</v>
          </cell>
        </row>
        <row r="509">
          <cell r="G509">
            <v>9825.4439999999995</v>
          </cell>
          <cell r="H509">
            <v>72</v>
          </cell>
          <cell r="J509">
            <v>4</v>
          </cell>
        </row>
        <row r="510">
          <cell r="G510">
            <v>847.75699999999995</v>
          </cell>
          <cell r="H510">
            <v>0</v>
          </cell>
          <cell r="J510">
            <v>4</v>
          </cell>
        </row>
        <row r="511">
          <cell r="G511">
            <v>5217.6149999999998</v>
          </cell>
          <cell r="H511">
            <v>45</v>
          </cell>
          <cell r="J511">
            <v>1</v>
          </cell>
        </row>
        <row r="512">
          <cell r="G512">
            <v>5321.7809999999999</v>
          </cell>
          <cell r="H512">
            <v>39</v>
          </cell>
          <cell r="J512">
            <v>1</v>
          </cell>
        </row>
        <row r="513">
          <cell r="G513">
            <v>2061.12</v>
          </cell>
          <cell r="H513">
            <v>12</v>
          </cell>
          <cell r="J513">
            <v>1</v>
          </cell>
        </row>
        <row r="514">
          <cell r="G514">
            <v>2300</v>
          </cell>
          <cell r="H514">
            <v>15</v>
          </cell>
          <cell r="J514">
            <v>1</v>
          </cell>
        </row>
        <row r="515">
          <cell r="G515">
            <v>6561</v>
          </cell>
          <cell r="H515">
            <v>42</v>
          </cell>
          <cell r="J515">
            <v>1</v>
          </cell>
        </row>
        <row r="516">
          <cell r="G516">
            <v>13613.906999999999</v>
          </cell>
          <cell r="H516">
            <v>108</v>
          </cell>
          <cell r="J516">
            <v>4</v>
          </cell>
        </row>
        <row r="517">
          <cell r="G517">
            <v>5214.0450000000001</v>
          </cell>
          <cell r="H517">
            <v>28</v>
          </cell>
          <cell r="J517">
            <v>4</v>
          </cell>
        </row>
        <row r="518">
          <cell r="G518">
            <v>3131.0160000000001</v>
          </cell>
          <cell r="H518">
            <v>18</v>
          </cell>
          <cell r="J518">
            <v>4</v>
          </cell>
        </row>
        <row r="519">
          <cell r="G519">
            <v>20863.8</v>
          </cell>
          <cell r="H519">
            <v>105</v>
          </cell>
          <cell r="J519">
            <v>1</v>
          </cell>
        </row>
        <row r="520">
          <cell r="G520">
            <v>5867.7330000000002</v>
          </cell>
          <cell r="H520">
            <v>44</v>
          </cell>
          <cell r="J520">
            <v>1</v>
          </cell>
        </row>
        <row r="521">
          <cell r="G521">
            <v>9869.5360000000001</v>
          </cell>
          <cell r="H521">
            <v>38</v>
          </cell>
          <cell r="J521">
            <v>1</v>
          </cell>
        </row>
        <row r="522">
          <cell r="G522">
            <v>20235.148000000001</v>
          </cell>
          <cell r="H522">
            <v>108</v>
          </cell>
          <cell r="J522">
            <v>1</v>
          </cell>
        </row>
        <row r="523">
          <cell r="G523">
            <v>529.57299999999998</v>
          </cell>
          <cell r="H523">
            <v>2</v>
          </cell>
          <cell r="J523">
            <v>4</v>
          </cell>
        </row>
        <row r="524">
          <cell r="G524">
            <v>13343.607</v>
          </cell>
          <cell r="H524">
            <v>78</v>
          </cell>
          <cell r="J524">
            <v>4</v>
          </cell>
        </row>
        <row r="525">
          <cell r="G525">
            <v>2068.9929999999999</v>
          </cell>
          <cell r="H525">
            <v>15</v>
          </cell>
          <cell r="J525">
            <v>1</v>
          </cell>
        </row>
        <row r="526">
          <cell r="G526">
            <v>10128.694</v>
          </cell>
          <cell r="H526">
            <v>38</v>
          </cell>
          <cell r="J526">
            <v>1</v>
          </cell>
        </row>
        <row r="527">
          <cell r="G527">
            <v>2453.598</v>
          </cell>
          <cell r="H527">
            <v>0</v>
          </cell>
          <cell r="J527">
            <v>1</v>
          </cell>
        </row>
        <row r="528">
          <cell r="G528">
            <v>5217.0950000000003</v>
          </cell>
          <cell r="H528">
            <v>27</v>
          </cell>
          <cell r="J528">
            <v>1</v>
          </cell>
        </row>
        <row r="529">
          <cell r="G529">
            <v>3130.2570000000001</v>
          </cell>
          <cell r="H529">
            <v>12</v>
          </cell>
          <cell r="J529">
            <v>1</v>
          </cell>
        </row>
        <row r="530">
          <cell r="G530">
            <v>26077.025000000001</v>
          </cell>
          <cell r="H530">
            <v>150</v>
          </cell>
          <cell r="J530">
            <v>4</v>
          </cell>
        </row>
        <row r="531">
          <cell r="G531">
            <v>37115.466</v>
          </cell>
          <cell r="H531">
            <v>124</v>
          </cell>
          <cell r="J531">
            <v>1</v>
          </cell>
        </row>
        <row r="532">
          <cell r="G532">
            <v>5359</v>
          </cell>
          <cell r="H532">
            <v>0</v>
          </cell>
          <cell r="J532">
            <v>1</v>
          </cell>
        </row>
        <row r="533">
          <cell r="G533">
            <v>1823</v>
          </cell>
          <cell r="H533">
            <v>10</v>
          </cell>
          <cell r="J533">
            <v>1</v>
          </cell>
        </row>
        <row r="534">
          <cell r="G534">
            <v>1673.0719999999999</v>
          </cell>
          <cell r="H534">
            <v>0</v>
          </cell>
          <cell r="J534">
            <v>1</v>
          </cell>
        </row>
        <row r="535">
          <cell r="G535">
            <v>96367.95</v>
          </cell>
          <cell r="H535">
            <v>444</v>
          </cell>
          <cell r="J535">
            <v>1</v>
          </cell>
        </row>
        <row r="536">
          <cell r="G536">
            <v>29596.18</v>
          </cell>
          <cell r="H536">
            <v>92</v>
          </cell>
          <cell r="J536">
            <v>1</v>
          </cell>
        </row>
        <row r="537">
          <cell r="G537">
            <v>5221.32</v>
          </cell>
          <cell r="H537">
            <v>26</v>
          </cell>
          <cell r="J537">
            <v>4</v>
          </cell>
        </row>
        <row r="538">
          <cell r="G538">
            <v>5218.2349999999997</v>
          </cell>
          <cell r="H538">
            <v>22</v>
          </cell>
          <cell r="J538">
            <v>4</v>
          </cell>
        </row>
        <row r="539">
          <cell r="G539">
            <v>5741.7780000000002</v>
          </cell>
          <cell r="H539">
            <v>26</v>
          </cell>
          <cell r="J539">
            <v>4</v>
          </cell>
        </row>
        <row r="540">
          <cell r="G540">
            <v>5214.0550000000003</v>
          </cell>
          <cell r="H540">
            <v>20</v>
          </cell>
          <cell r="J540">
            <v>4</v>
          </cell>
        </row>
        <row r="541">
          <cell r="G541">
            <v>3198.3240000000001</v>
          </cell>
          <cell r="H541">
            <v>12</v>
          </cell>
          <cell r="J541">
            <v>4</v>
          </cell>
        </row>
        <row r="542">
          <cell r="G542">
            <v>5400.0020000000004</v>
          </cell>
          <cell r="H542">
            <v>20</v>
          </cell>
          <cell r="J542">
            <v>1</v>
          </cell>
        </row>
        <row r="543">
          <cell r="G543">
            <v>1412.8579999999999</v>
          </cell>
          <cell r="H543">
            <v>6</v>
          </cell>
          <cell r="J543">
            <v>3</v>
          </cell>
        </row>
        <row r="544">
          <cell r="G544">
            <v>1488.913</v>
          </cell>
          <cell r="H544">
            <v>9</v>
          </cell>
          <cell r="J544">
            <v>3</v>
          </cell>
        </row>
        <row r="545">
          <cell r="G545">
            <v>1421.079</v>
          </cell>
          <cell r="H545">
            <v>6</v>
          </cell>
          <cell r="J545">
            <v>3</v>
          </cell>
        </row>
        <row r="546">
          <cell r="G546">
            <v>1373.463</v>
          </cell>
          <cell r="H546">
            <v>8</v>
          </cell>
          <cell r="J546">
            <v>3</v>
          </cell>
        </row>
        <row r="547">
          <cell r="G547">
            <v>376.13099999999997</v>
          </cell>
          <cell r="H547">
            <v>4</v>
          </cell>
          <cell r="J547">
            <v>3</v>
          </cell>
        </row>
        <row r="548">
          <cell r="G548">
            <v>5218.68</v>
          </cell>
          <cell r="H548">
            <v>12</v>
          </cell>
          <cell r="J548">
            <v>1</v>
          </cell>
        </row>
        <row r="549">
          <cell r="G549">
            <v>15303.058999999999</v>
          </cell>
          <cell r="H549">
            <v>31</v>
          </cell>
          <cell r="J549">
            <v>1</v>
          </cell>
        </row>
        <row r="550">
          <cell r="G550">
            <v>5024.0659999999998</v>
          </cell>
          <cell r="H550">
            <v>10</v>
          </cell>
          <cell r="J550">
            <v>1</v>
          </cell>
        </row>
        <row r="551">
          <cell r="G551">
            <v>6593.24</v>
          </cell>
          <cell r="H551">
            <v>30</v>
          </cell>
          <cell r="J551">
            <v>4</v>
          </cell>
        </row>
        <row r="552">
          <cell r="G552">
            <v>2457.4259999999999</v>
          </cell>
          <cell r="H552">
            <v>10</v>
          </cell>
          <cell r="J552">
            <v>1</v>
          </cell>
        </row>
        <row r="553">
          <cell r="G553">
            <v>1726.8230000000001</v>
          </cell>
          <cell r="H553">
            <v>9</v>
          </cell>
          <cell r="J553">
            <v>1</v>
          </cell>
        </row>
        <row r="554">
          <cell r="G554">
            <v>15565</v>
          </cell>
          <cell r="H554">
            <v>50</v>
          </cell>
          <cell r="J554">
            <v>1</v>
          </cell>
        </row>
        <row r="555">
          <cell r="G555">
            <v>6512.9219999999996</v>
          </cell>
          <cell r="H555">
            <v>21</v>
          </cell>
          <cell r="J555">
            <v>1</v>
          </cell>
        </row>
        <row r="556">
          <cell r="G556">
            <v>10516.047</v>
          </cell>
          <cell r="H556">
            <v>22</v>
          </cell>
          <cell r="J556">
            <v>1</v>
          </cell>
        </row>
        <row r="557">
          <cell r="G557">
            <v>3788.6970000000001</v>
          </cell>
          <cell r="H557">
            <v>12</v>
          </cell>
          <cell r="J557">
            <v>1</v>
          </cell>
        </row>
        <row r="558">
          <cell r="G558">
            <v>5849.1139999999996</v>
          </cell>
          <cell r="H558">
            <v>18</v>
          </cell>
          <cell r="J558">
            <v>1</v>
          </cell>
        </row>
        <row r="559">
          <cell r="G559">
            <v>5739.6959999999999</v>
          </cell>
          <cell r="H559">
            <v>26</v>
          </cell>
          <cell r="J559">
            <v>4</v>
          </cell>
        </row>
        <row r="560">
          <cell r="G560">
            <v>5740.0259999999998</v>
          </cell>
          <cell r="H560">
            <v>22</v>
          </cell>
          <cell r="J560">
            <v>4</v>
          </cell>
        </row>
        <row r="561">
          <cell r="G561">
            <v>5740.0259999999998</v>
          </cell>
          <cell r="H561">
            <v>26</v>
          </cell>
          <cell r="J561">
            <v>4</v>
          </cell>
        </row>
        <row r="562">
          <cell r="G562">
            <v>3019.7689999999998</v>
          </cell>
          <cell r="H562">
            <v>18</v>
          </cell>
          <cell r="J562">
            <v>4</v>
          </cell>
        </row>
        <row r="563">
          <cell r="G563">
            <v>16998</v>
          </cell>
          <cell r="H563">
            <v>122</v>
          </cell>
          <cell r="J563">
            <v>3</v>
          </cell>
        </row>
        <row r="564">
          <cell r="G564">
            <v>1984.76</v>
          </cell>
          <cell r="H564">
            <v>10</v>
          </cell>
          <cell r="J564">
            <v>4</v>
          </cell>
        </row>
        <row r="565">
          <cell r="G565">
            <v>5740.0370000000003</v>
          </cell>
          <cell r="H565">
            <v>20</v>
          </cell>
          <cell r="J565">
            <v>1</v>
          </cell>
        </row>
        <row r="566">
          <cell r="G566">
            <v>9481.1299999999992</v>
          </cell>
          <cell r="H566">
            <v>34</v>
          </cell>
          <cell r="J566">
            <v>1</v>
          </cell>
        </row>
        <row r="567">
          <cell r="G567">
            <v>5822.4629999999997</v>
          </cell>
          <cell r="H567">
            <v>22</v>
          </cell>
          <cell r="J567">
            <v>3</v>
          </cell>
        </row>
        <row r="568">
          <cell r="G568">
            <v>11159.491</v>
          </cell>
          <cell r="H568">
            <v>40</v>
          </cell>
          <cell r="J568">
            <v>3</v>
          </cell>
        </row>
        <row r="569">
          <cell r="G569">
            <v>7222.5720000000001</v>
          </cell>
          <cell r="H569">
            <v>28</v>
          </cell>
          <cell r="J569">
            <v>3</v>
          </cell>
        </row>
        <row r="570">
          <cell r="G570">
            <v>2413.6779999999999</v>
          </cell>
          <cell r="H570">
            <v>10</v>
          </cell>
          <cell r="J570">
            <v>3</v>
          </cell>
        </row>
        <row r="571">
          <cell r="G571">
            <v>1272.24</v>
          </cell>
          <cell r="H571">
            <v>6</v>
          </cell>
          <cell r="J571">
            <v>3</v>
          </cell>
        </row>
        <row r="572">
          <cell r="G572">
            <v>902.56</v>
          </cell>
          <cell r="H572">
            <v>4</v>
          </cell>
          <cell r="J572">
            <v>3</v>
          </cell>
        </row>
        <row r="573">
          <cell r="G573">
            <v>1325.894</v>
          </cell>
          <cell r="H573">
            <v>6</v>
          </cell>
          <cell r="J573">
            <v>3</v>
          </cell>
        </row>
        <row r="574">
          <cell r="G574">
            <v>4513.232</v>
          </cell>
          <cell r="H574">
            <v>18</v>
          </cell>
          <cell r="J574">
            <v>3</v>
          </cell>
        </row>
        <row r="575">
          <cell r="G575">
            <v>4750.0219999999999</v>
          </cell>
          <cell r="H575">
            <v>18</v>
          </cell>
          <cell r="J575">
            <v>1</v>
          </cell>
        </row>
        <row r="576">
          <cell r="G576">
            <v>4529.8329999999996</v>
          </cell>
          <cell r="H576">
            <v>14</v>
          </cell>
          <cell r="J576">
            <v>1</v>
          </cell>
        </row>
        <row r="577">
          <cell r="G577">
            <v>12615.44</v>
          </cell>
          <cell r="H577">
            <v>36</v>
          </cell>
          <cell r="J577">
            <v>1</v>
          </cell>
        </row>
        <row r="578">
          <cell r="G578">
            <v>3000</v>
          </cell>
          <cell r="H578">
            <v>182</v>
          </cell>
          <cell r="J578">
            <v>3</v>
          </cell>
        </row>
        <row r="579">
          <cell r="G579">
            <v>2518.5569999999998</v>
          </cell>
          <cell r="H579">
            <v>130</v>
          </cell>
          <cell r="J579">
            <v>3</v>
          </cell>
        </row>
        <row r="580">
          <cell r="G580">
            <v>909.005</v>
          </cell>
          <cell r="H580">
            <v>40</v>
          </cell>
          <cell r="J580">
            <v>3</v>
          </cell>
        </row>
        <row r="581">
          <cell r="G581">
            <v>1752.3589999999999</v>
          </cell>
          <cell r="H581">
            <v>42</v>
          </cell>
          <cell r="J581">
            <v>3</v>
          </cell>
        </row>
        <row r="582">
          <cell r="G582">
            <v>2501.3850000000002</v>
          </cell>
          <cell r="H582">
            <v>80</v>
          </cell>
          <cell r="J582">
            <v>3</v>
          </cell>
        </row>
        <row r="583">
          <cell r="G583">
            <v>1586.9880000000001</v>
          </cell>
          <cell r="H583">
            <v>36</v>
          </cell>
          <cell r="J583">
            <v>3</v>
          </cell>
        </row>
        <row r="584">
          <cell r="G584">
            <v>1500.3920000000001</v>
          </cell>
          <cell r="H584">
            <v>40</v>
          </cell>
          <cell r="J584">
            <v>3</v>
          </cell>
        </row>
        <row r="585">
          <cell r="G585">
            <v>1496.74</v>
          </cell>
          <cell r="H585">
            <v>30</v>
          </cell>
          <cell r="J585">
            <v>3</v>
          </cell>
        </row>
        <row r="586">
          <cell r="G586">
            <v>2135.8440000000001</v>
          </cell>
          <cell r="H586">
            <v>32</v>
          </cell>
          <cell r="J586">
            <v>3</v>
          </cell>
        </row>
        <row r="587">
          <cell r="G587">
            <v>1421</v>
          </cell>
          <cell r="H587">
            <v>24</v>
          </cell>
          <cell r="J587">
            <v>3</v>
          </cell>
        </row>
        <row r="588">
          <cell r="G588">
            <v>1998.4570000000001</v>
          </cell>
          <cell r="H588">
            <v>48</v>
          </cell>
          <cell r="J588">
            <v>3</v>
          </cell>
        </row>
        <row r="589">
          <cell r="G589">
            <v>3726.75</v>
          </cell>
          <cell r="H589">
            <v>54</v>
          </cell>
          <cell r="J589">
            <v>3</v>
          </cell>
        </row>
        <row r="590">
          <cell r="G590">
            <v>4822.5659999999998</v>
          </cell>
          <cell r="H590">
            <v>63</v>
          </cell>
          <cell r="J590">
            <v>3</v>
          </cell>
        </row>
        <row r="591">
          <cell r="G591">
            <v>2485.36</v>
          </cell>
          <cell r="H591">
            <v>40</v>
          </cell>
          <cell r="J591">
            <v>3</v>
          </cell>
        </row>
        <row r="592">
          <cell r="G592">
            <v>417.49599999999998</v>
          </cell>
          <cell r="H592">
            <v>0</v>
          </cell>
          <cell r="J592">
            <v>3</v>
          </cell>
        </row>
        <row r="593">
          <cell r="G593">
            <v>2178.453</v>
          </cell>
          <cell r="H593">
            <v>24</v>
          </cell>
          <cell r="J593">
            <v>3</v>
          </cell>
        </row>
        <row r="594">
          <cell r="G594">
            <v>1666.4059999999999</v>
          </cell>
          <cell r="H594">
            <v>15</v>
          </cell>
          <cell r="J594">
            <v>3</v>
          </cell>
        </row>
        <row r="595">
          <cell r="G595">
            <v>2581.6799999999998</v>
          </cell>
          <cell r="H595">
            <v>20</v>
          </cell>
          <cell r="J595">
            <v>3</v>
          </cell>
        </row>
        <row r="596">
          <cell r="G596">
            <v>8885.0400000000009</v>
          </cell>
          <cell r="H596">
            <v>75</v>
          </cell>
          <cell r="J596">
            <v>3</v>
          </cell>
        </row>
        <row r="597">
          <cell r="G597">
            <v>1347</v>
          </cell>
          <cell r="H597">
            <v>0</v>
          </cell>
          <cell r="J597">
            <v>3</v>
          </cell>
        </row>
        <row r="598">
          <cell r="G598">
            <v>1333.4349999999999</v>
          </cell>
          <cell r="H598">
            <v>12</v>
          </cell>
          <cell r="J598">
            <v>3</v>
          </cell>
        </row>
        <row r="599">
          <cell r="G599">
            <v>3317.6350000000002</v>
          </cell>
          <cell r="H599">
            <v>39</v>
          </cell>
          <cell r="J599">
            <v>3</v>
          </cell>
        </row>
        <row r="600">
          <cell r="G600">
            <v>1645.894</v>
          </cell>
          <cell r="H600">
            <v>10</v>
          </cell>
          <cell r="J600">
            <v>3</v>
          </cell>
        </row>
        <row r="601">
          <cell r="G601">
            <v>2657.1280000000002</v>
          </cell>
          <cell r="H601">
            <v>156</v>
          </cell>
          <cell r="J601">
            <v>4</v>
          </cell>
        </row>
        <row r="602">
          <cell r="G602">
            <v>2402.0439999999999</v>
          </cell>
          <cell r="H602">
            <v>80</v>
          </cell>
          <cell r="J602">
            <v>4</v>
          </cell>
        </row>
        <row r="603">
          <cell r="G603">
            <v>2508.3290000000002</v>
          </cell>
          <cell r="H603">
            <v>63</v>
          </cell>
          <cell r="J603">
            <v>4</v>
          </cell>
        </row>
        <row r="604">
          <cell r="G604">
            <v>2444.558</v>
          </cell>
          <cell r="H604">
            <v>44</v>
          </cell>
          <cell r="J604">
            <v>4</v>
          </cell>
        </row>
        <row r="605">
          <cell r="G605">
            <v>2487.0720000000001</v>
          </cell>
          <cell r="H605">
            <v>21</v>
          </cell>
          <cell r="J605">
            <v>4</v>
          </cell>
        </row>
        <row r="606">
          <cell r="G606">
            <v>2444.558</v>
          </cell>
          <cell r="H606">
            <v>16</v>
          </cell>
          <cell r="J606">
            <v>4</v>
          </cell>
        </row>
        <row r="607">
          <cell r="G607">
            <v>17633.710999999999</v>
          </cell>
          <cell r="H607">
            <v>0</v>
          </cell>
          <cell r="J607">
            <v>1</v>
          </cell>
        </row>
        <row r="608">
          <cell r="G608">
            <v>7424.1840000000002</v>
          </cell>
          <cell r="H608">
            <v>114</v>
          </cell>
          <cell r="J608">
            <v>1</v>
          </cell>
        </row>
        <row r="609">
          <cell r="G609">
            <v>11130.603999999999</v>
          </cell>
          <cell r="H609">
            <v>174</v>
          </cell>
          <cell r="J609">
            <v>1</v>
          </cell>
        </row>
        <row r="610">
          <cell r="G610">
            <v>11982.781000000001</v>
          </cell>
          <cell r="H610">
            <v>189</v>
          </cell>
          <cell r="J610">
            <v>1</v>
          </cell>
        </row>
        <row r="611">
          <cell r="G611">
            <v>3905.7919999999999</v>
          </cell>
          <cell r="H611">
            <v>28</v>
          </cell>
          <cell r="J611">
            <v>4</v>
          </cell>
        </row>
        <row r="612">
          <cell r="G612">
            <v>1205.355</v>
          </cell>
          <cell r="H612">
            <v>12</v>
          </cell>
          <cell r="J612">
            <v>4</v>
          </cell>
        </row>
        <row r="613">
          <cell r="G613">
            <v>4986.5039999999999</v>
          </cell>
          <cell r="H613">
            <v>44</v>
          </cell>
          <cell r="J613">
            <v>4</v>
          </cell>
        </row>
        <row r="614">
          <cell r="G614">
            <v>11209.977999999999</v>
          </cell>
          <cell r="H614">
            <v>150</v>
          </cell>
          <cell r="J614">
            <v>4</v>
          </cell>
        </row>
        <row r="615">
          <cell r="G615">
            <v>331462.46399999998</v>
          </cell>
          <cell r="H615">
            <v>0</v>
          </cell>
          <cell r="J615">
            <v>4</v>
          </cell>
        </row>
        <row r="616">
          <cell r="G616">
            <v>58643.712</v>
          </cell>
          <cell r="H616">
            <v>468</v>
          </cell>
          <cell r="J616">
            <v>4</v>
          </cell>
        </row>
        <row r="617">
          <cell r="G617">
            <v>4987.1390000000001</v>
          </cell>
          <cell r="H617">
            <v>63</v>
          </cell>
          <cell r="J617">
            <v>1</v>
          </cell>
        </row>
        <row r="618">
          <cell r="G618">
            <v>5292.3059999999996</v>
          </cell>
          <cell r="H618">
            <v>30</v>
          </cell>
          <cell r="J618">
            <v>1</v>
          </cell>
        </row>
        <row r="619">
          <cell r="G619">
            <v>8335.4609999999993</v>
          </cell>
          <cell r="H619">
            <v>57</v>
          </cell>
          <cell r="J619">
            <v>4</v>
          </cell>
        </row>
        <row r="620">
          <cell r="G620">
            <v>1254.3130000000001</v>
          </cell>
          <cell r="H620">
            <v>0</v>
          </cell>
          <cell r="J620">
            <v>4</v>
          </cell>
        </row>
        <row r="621">
          <cell r="G621">
            <v>2879.52</v>
          </cell>
          <cell r="H621">
            <v>24</v>
          </cell>
          <cell r="J621">
            <v>4</v>
          </cell>
        </row>
        <row r="622">
          <cell r="G622">
            <v>4180</v>
          </cell>
          <cell r="H622">
            <v>28</v>
          </cell>
          <cell r="J622">
            <v>4</v>
          </cell>
        </row>
        <row r="623">
          <cell r="G623">
            <v>2147</v>
          </cell>
          <cell r="H623">
            <v>18</v>
          </cell>
          <cell r="J623">
            <v>4</v>
          </cell>
        </row>
        <row r="624">
          <cell r="G624">
            <v>2147</v>
          </cell>
          <cell r="H624">
            <v>18</v>
          </cell>
          <cell r="J624">
            <v>4</v>
          </cell>
        </row>
        <row r="625">
          <cell r="G625">
            <v>9000</v>
          </cell>
          <cell r="H625">
            <v>57</v>
          </cell>
          <cell r="J625">
            <v>4</v>
          </cell>
        </row>
        <row r="626">
          <cell r="G626">
            <v>2280</v>
          </cell>
          <cell r="H626">
            <v>15</v>
          </cell>
          <cell r="J626">
            <v>4</v>
          </cell>
        </row>
        <row r="627">
          <cell r="G627">
            <v>1861.5</v>
          </cell>
          <cell r="H627">
            <v>9</v>
          </cell>
          <cell r="J627">
            <v>4</v>
          </cell>
        </row>
        <row r="628">
          <cell r="G628">
            <v>16976.734</v>
          </cell>
          <cell r="H628">
            <v>168</v>
          </cell>
          <cell r="J628">
            <v>1</v>
          </cell>
        </row>
        <row r="629">
          <cell r="G629">
            <v>81330.138000000006</v>
          </cell>
          <cell r="H629">
            <v>454</v>
          </cell>
          <cell r="J629">
            <v>1</v>
          </cell>
        </row>
        <row r="630">
          <cell r="G630">
            <v>31606.208999999999</v>
          </cell>
          <cell r="H630">
            <v>352</v>
          </cell>
          <cell r="J630">
            <v>1</v>
          </cell>
        </row>
        <row r="631">
          <cell r="G631">
            <v>3161.0050000000001</v>
          </cell>
          <cell r="H631">
            <v>40</v>
          </cell>
          <cell r="J631">
            <v>1</v>
          </cell>
        </row>
        <row r="632">
          <cell r="G632">
            <v>10374.959999999999</v>
          </cell>
          <cell r="H632">
            <v>54</v>
          </cell>
          <cell r="J632">
            <v>1</v>
          </cell>
        </row>
        <row r="633">
          <cell r="G633">
            <v>4606.7259999999997</v>
          </cell>
          <cell r="H633">
            <v>0</v>
          </cell>
          <cell r="J633">
            <v>4</v>
          </cell>
        </row>
        <row r="634">
          <cell r="G634">
            <v>11612.578</v>
          </cell>
          <cell r="H634">
            <v>66</v>
          </cell>
          <cell r="J634">
            <v>4</v>
          </cell>
        </row>
        <row r="635">
          <cell r="G635">
            <v>9200</v>
          </cell>
          <cell r="H635">
            <v>54</v>
          </cell>
          <cell r="J635">
            <v>4</v>
          </cell>
        </row>
        <row r="636">
          <cell r="G636">
            <v>2090</v>
          </cell>
          <cell r="H636">
            <v>8</v>
          </cell>
          <cell r="J636">
            <v>4</v>
          </cell>
        </row>
        <row r="637">
          <cell r="G637">
            <v>2185</v>
          </cell>
          <cell r="H637">
            <v>8</v>
          </cell>
          <cell r="J637">
            <v>1</v>
          </cell>
        </row>
        <row r="638">
          <cell r="G638">
            <v>8850</v>
          </cell>
          <cell r="H638">
            <v>50</v>
          </cell>
          <cell r="J638">
            <v>4</v>
          </cell>
        </row>
        <row r="639">
          <cell r="G639">
            <v>13681.043</v>
          </cell>
          <cell r="H639">
            <v>56</v>
          </cell>
          <cell r="J639">
            <v>1</v>
          </cell>
        </row>
        <row r="640">
          <cell r="G640">
            <v>13519.486000000001</v>
          </cell>
          <cell r="H640">
            <v>52</v>
          </cell>
          <cell r="J640">
            <v>1</v>
          </cell>
        </row>
        <row r="641">
          <cell r="G641">
            <v>2400</v>
          </cell>
          <cell r="H641">
            <v>12</v>
          </cell>
          <cell r="J641">
            <v>1</v>
          </cell>
        </row>
        <row r="642">
          <cell r="G642">
            <v>5569.6490000000003</v>
          </cell>
          <cell r="H642">
            <v>20</v>
          </cell>
          <cell r="J642">
            <v>1</v>
          </cell>
        </row>
        <row r="643">
          <cell r="G643">
            <v>11139.297</v>
          </cell>
          <cell r="H643">
            <v>38</v>
          </cell>
          <cell r="J643">
            <v>1</v>
          </cell>
        </row>
        <row r="644">
          <cell r="G644">
            <v>4409.2129999999997</v>
          </cell>
          <cell r="H644">
            <v>32</v>
          </cell>
          <cell r="J644">
            <v>1</v>
          </cell>
        </row>
        <row r="645">
          <cell r="G645">
            <v>4840</v>
          </cell>
          <cell r="H645">
            <v>27</v>
          </cell>
          <cell r="J645">
            <v>1</v>
          </cell>
        </row>
        <row r="646">
          <cell r="G646">
            <v>13114.152</v>
          </cell>
          <cell r="H646">
            <v>0</v>
          </cell>
          <cell r="J646">
            <v>1</v>
          </cell>
        </row>
        <row r="647">
          <cell r="G647">
            <v>16500</v>
          </cell>
          <cell r="H647">
            <v>72</v>
          </cell>
          <cell r="J647">
            <v>1</v>
          </cell>
        </row>
        <row r="648">
          <cell r="G648">
            <v>2185</v>
          </cell>
          <cell r="H648">
            <v>12</v>
          </cell>
          <cell r="J648">
            <v>1</v>
          </cell>
        </row>
        <row r="649">
          <cell r="G649">
            <v>2090</v>
          </cell>
          <cell r="H649">
            <v>12</v>
          </cell>
          <cell r="J649">
            <v>1</v>
          </cell>
        </row>
        <row r="650">
          <cell r="G650">
            <v>2999.82</v>
          </cell>
          <cell r="H650">
            <v>10</v>
          </cell>
          <cell r="J650">
            <v>3</v>
          </cell>
        </row>
        <row r="651">
          <cell r="G651">
            <v>8344.84</v>
          </cell>
          <cell r="H651">
            <v>30</v>
          </cell>
          <cell r="J651">
            <v>1</v>
          </cell>
        </row>
        <row r="652">
          <cell r="G652">
            <v>12769.994000000001</v>
          </cell>
          <cell r="H652">
            <v>36</v>
          </cell>
          <cell r="J652">
            <v>3</v>
          </cell>
        </row>
        <row r="653">
          <cell r="G653">
            <v>5738.0020000000004</v>
          </cell>
          <cell r="H653">
            <v>13</v>
          </cell>
          <cell r="J653">
            <v>1</v>
          </cell>
        </row>
        <row r="654">
          <cell r="G654">
            <v>12300.744000000001</v>
          </cell>
          <cell r="H654">
            <v>28</v>
          </cell>
          <cell r="J654">
            <v>3</v>
          </cell>
        </row>
        <row r="655">
          <cell r="G655">
            <v>69881.03</v>
          </cell>
          <cell r="H655">
            <v>200</v>
          </cell>
          <cell r="J655">
            <v>3</v>
          </cell>
        </row>
        <row r="656">
          <cell r="G656">
            <v>10898.1</v>
          </cell>
          <cell r="H656">
            <v>30</v>
          </cell>
          <cell r="J656">
            <v>3</v>
          </cell>
        </row>
        <row r="657">
          <cell r="G657">
            <v>24568.6</v>
          </cell>
          <cell r="H657">
            <v>56</v>
          </cell>
          <cell r="J657">
            <v>3</v>
          </cell>
        </row>
        <row r="658">
          <cell r="G658">
            <v>14187.775</v>
          </cell>
          <cell r="H658">
            <v>36</v>
          </cell>
          <cell r="J658">
            <v>3</v>
          </cell>
        </row>
        <row r="659">
          <cell r="G659">
            <v>3823.6819999999998</v>
          </cell>
          <cell r="H659">
            <v>18</v>
          </cell>
          <cell r="J659">
            <v>1</v>
          </cell>
        </row>
        <row r="660">
          <cell r="G660">
            <v>2190</v>
          </cell>
          <cell r="H660">
            <v>10</v>
          </cell>
          <cell r="J660">
            <v>1</v>
          </cell>
        </row>
        <row r="661">
          <cell r="G661">
            <v>2191.1999999999998</v>
          </cell>
          <cell r="H661">
            <v>10</v>
          </cell>
          <cell r="J661">
            <v>1</v>
          </cell>
        </row>
        <row r="662">
          <cell r="G662">
            <v>1133</v>
          </cell>
          <cell r="H662">
            <v>4</v>
          </cell>
          <cell r="J662">
            <v>1</v>
          </cell>
        </row>
        <row r="663">
          <cell r="G663">
            <v>2080.5</v>
          </cell>
          <cell r="H663">
            <v>6</v>
          </cell>
          <cell r="J663">
            <v>1</v>
          </cell>
        </row>
        <row r="664">
          <cell r="G664">
            <v>9989.64</v>
          </cell>
          <cell r="H664">
            <v>24</v>
          </cell>
          <cell r="J664">
            <v>3</v>
          </cell>
        </row>
        <row r="665">
          <cell r="G665">
            <v>3996.8</v>
          </cell>
          <cell r="H665">
            <v>10</v>
          </cell>
          <cell r="J665">
            <v>3</v>
          </cell>
        </row>
        <row r="666">
          <cell r="G666">
            <v>2397.4380000000001</v>
          </cell>
          <cell r="H666">
            <v>5</v>
          </cell>
          <cell r="J666">
            <v>1</v>
          </cell>
        </row>
        <row r="667">
          <cell r="G667">
            <v>16911.467000000001</v>
          </cell>
          <cell r="H667">
            <v>75</v>
          </cell>
          <cell r="J667">
            <v>1</v>
          </cell>
        </row>
        <row r="668">
          <cell r="G668">
            <v>6153.1480000000001</v>
          </cell>
          <cell r="H668">
            <v>20</v>
          </cell>
          <cell r="J668">
            <v>1</v>
          </cell>
        </row>
        <row r="669">
          <cell r="G669">
            <v>27469.26</v>
          </cell>
          <cell r="H669">
            <v>38</v>
          </cell>
          <cell r="J669">
            <v>3</v>
          </cell>
        </row>
        <row r="670">
          <cell r="G670">
            <v>2854.36</v>
          </cell>
          <cell r="H670">
            <v>4</v>
          </cell>
          <cell r="J670">
            <v>3</v>
          </cell>
        </row>
        <row r="671">
          <cell r="G671">
            <v>2898.2869999999998</v>
          </cell>
          <cell r="H671">
            <v>27</v>
          </cell>
          <cell r="J671">
            <v>1</v>
          </cell>
        </row>
        <row r="672">
          <cell r="G672">
            <v>1094.8579999999999</v>
          </cell>
          <cell r="H672">
            <v>6</v>
          </cell>
          <cell r="J672">
            <v>1</v>
          </cell>
        </row>
        <row r="673">
          <cell r="G673">
            <v>3000.9050000000002</v>
          </cell>
          <cell r="H673">
            <v>20</v>
          </cell>
          <cell r="J673">
            <v>1</v>
          </cell>
        </row>
        <row r="674">
          <cell r="G674">
            <v>1040.6189999999999</v>
          </cell>
          <cell r="H674">
            <v>6</v>
          </cell>
          <cell r="J674">
            <v>1</v>
          </cell>
        </row>
        <row r="675">
          <cell r="G675">
            <v>5373.0959999999995</v>
          </cell>
          <cell r="H675">
            <v>34</v>
          </cell>
          <cell r="J675">
            <v>1</v>
          </cell>
        </row>
        <row r="676">
          <cell r="G676">
            <v>2374.6799999999998</v>
          </cell>
          <cell r="H676">
            <v>16</v>
          </cell>
          <cell r="J676">
            <v>1</v>
          </cell>
        </row>
        <row r="677">
          <cell r="G677">
            <v>16961.993999999999</v>
          </cell>
          <cell r="H677">
            <v>102</v>
          </cell>
          <cell r="J677">
            <v>1</v>
          </cell>
        </row>
        <row r="678">
          <cell r="G678">
            <v>7673.723</v>
          </cell>
          <cell r="H678">
            <v>42</v>
          </cell>
          <cell r="J678">
            <v>1</v>
          </cell>
        </row>
        <row r="679">
          <cell r="G679">
            <v>7742.6760000000004</v>
          </cell>
          <cell r="H679">
            <v>40</v>
          </cell>
          <cell r="J679">
            <v>1</v>
          </cell>
        </row>
        <row r="680">
          <cell r="G680">
            <v>3608.6439999999998</v>
          </cell>
          <cell r="H680">
            <v>16</v>
          </cell>
          <cell r="J680">
            <v>1</v>
          </cell>
        </row>
        <row r="681">
          <cell r="G681">
            <v>5839.5680000000002</v>
          </cell>
          <cell r="H681">
            <v>26</v>
          </cell>
          <cell r="J681">
            <v>1</v>
          </cell>
        </row>
        <row r="682">
          <cell r="G682">
            <v>2893.98</v>
          </cell>
          <cell r="H682">
            <v>10</v>
          </cell>
          <cell r="J682">
            <v>1</v>
          </cell>
        </row>
        <row r="683">
          <cell r="G683">
            <v>1540.1559999999999</v>
          </cell>
          <cell r="H683">
            <v>6</v>
          </cell>
          <cell r="J683">
            <v>3</v>
          </cell>
        </row>
        <row r="684">
          <cell r="G684">
            <v>3450</v>
          </cell>
          <cell r="H684">
            <v>12</v>
          </cell>
          <cell r="J684">
            <v>1</v>
          </cell>
        </row>
        <row r="685">
          <cell r="G685">
            <v>2750</v>
          </cell>
          <cell r="H685">
            <v>10</v>
          </cell>
          <cell r="J685">
            <v>1</v>
          </cell>
        </row>
        <row r="686">
          <cell r="G686">
            <v>3902.5</v>
          </cell>
          <cell r="H686">
            <v>0</v>
          </cell>
          <cell r="J686">
            <v>3</v>
          </cell>
        </row>
        <row r="687">
          <cell r="G687">
            <v>1041</v>
          </cell>
          <cell r="H687">
            <v>3</v>
          </cell>
          <cell r="J687">
            <v>3</v>
          </cell>
        </row>
        <row r="688">
          <cell r="G688">
            <v>1725</v>
          </cell>
          <cell r="H688">
            <v>72</v>
          </cell>
          <cell r="J688">
            <v>3</v>
          </cell>
        </row>
        <row r="689">
          <cell r="G689">
            <v>4232.8040000000001</v>
          </cell>
          <cell r="H689">
            <v>175</v>
          </cell>
          <cell r="J689">
            <v>3</v>
          </cell>
        </row>
        <row r="690">
          <cell r="G690">
            <v>2437.5059999999999</v>
          </cell>
          <cell r="H690">
            <v>182</v>
          </cell>
          <cell r="J690">
            <v>1</v>
          </cell>
        </row>
        <row r="691">
          <cell r="G691">
            <v>2161.2550000000001</v>
          </cell>
          <cell r="H691">
            <v>156</v>
          </cell>
          <cell r="J691">
            <v>1</v>
          </cell>
        </row>
        <row r="692">
          <cell r="G692">
            <v>6954</v>
          </cell>
          <cell r="H692">
            <v>324</v>
          </cell>
          <cell r="J692">
            <v>3</v>
          </cell>
        </row>
        <row r="693">
          <cell r="G693">
            <v>2455.4279999999999</v>
          </cell>
          <cell r="H693">
            <v>126</v>
          </cell>
          <cell r="J693">
            <v>3</v>
          </cell>
        </row>
        <row r="694">
          <cell r="G694">
            <v>3919.52</v>
          </cell>
          <cell r="H694">
            <v>312</v>
          </cell>
          <cell r="J694">
            <v>3</v>
          </cell>
        </row>
        <row r="695">
          <cell r="G695">
            <v>2392.2350000000001</v>
          </cell>
          <cell r="H695">
            <v>150</v>
          </cell>
          <cell r="J695">
            <v>3</v>
          </cell>
        </row>
        <row r="696">
          <cell r="G696">
            <v>2803.68</v>
          </cell>
          <cell r="H696">
            <v>231</v>
          </cell>
          <cell r="J696">
            <v>3</v>
          </cell>
        </row>
        <row r="697">
          <cell r="G697">
            <v>3504.5790000000002</v>
          </cell>
          <cell r="H697">
            <v>351</v>
          </cell>
          <cell r="J697">
            <v>3</v>
          </cell>
        </row>
      </sheetData>
      <sheetData sheetId="1" refreshError="1"/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">
    <tabColor rgb="FFFFFF00"/>
  </sheetPr>
  <dimension ref="B1:U26"/>
  <sheetViews>
    <sheetView showGridLines="0" tabSelected="1" workbookViewId="0">
      <selection activeCell="H22" sqref="H22"/>
    </sheetView>
  </sheetViews>
  <sheetFormatPr defaultRowHeight="15"/>
  <cols>
    <col min="2" max="2" width="4.28515625" customWidth="1"/>
    <col min="3" max="3" width="4.7109375" customWidth="1"/>
    <col min="4" max="4" width="17" style="1" customWidth="1"/>
    <col min="5" max="5" width="12.140625" customWidth="1"/>
    <col min="6" max="6" width="9.85546875" customWidth="1"/>
    <col min="7" max="7" width="4.7109375" style="25" customWidth="1"/>
    <col min="8" max="8" width="10.140625" customWidth="1"/>
    <col min="9" max="10" width="13.28515625" hidden="1" customWidth="1"/>
    <col min="11" max="11" width="8.5703125" customWidth="1"/>
    <col min="12" max="12" width="10.140625" customWidth="1"/>
    <col min="13" max="13" width="7" customWidth="1"/>
    <col min="14" max="14" width="10.85546875" customWidth="1"/>
    <col min="15" max="15" width="4.85546875" style="25" customWidth="1"/>
    <col min="16" max="16" width="12.5703125" style="25" customWidth="1"/>
  </cols>
  <sheetData>
    <row r="1" spans="2:21">
      <c r="T1" s="23" t="s">
        <v>3450</v>
      </c>
      <c r="U1" s="23" t="s">
        <v>3386</v>
      </c>
    </row>
    <row r="2" spans="2:21">
      <c r="B2" s="115" t="s">
        <v>0</v>
      </c>
      <c r="C2" s="11"/>
      <c r="D2" s="12"/>
      <c r="E2" s="11"/>
      <c r="F2" s="11"/>
      <c r="G2" s="26"/>
      <c r="H2" s="11"/>
      <c r="I2" s="11"/>
      <c r="J2" s="11"/>
      <c r="K2" s="11"/>
      <c r="L2" s="11"/>
      <c r="M2" s="11"/>
      <c r="N2" s="11"/>
      <c r="O2" s="26"/>
      <c r="P2" s="26"/>
      <c r="Q2" s="13"/>
      <c r="T2" s="23" t="s">
        <v>3451</v>
      </c>
      <c r="U2" s="23" t="s">
        <v>3387</v>
      </c>
    </row>
    <row r="3" spans="2:21" ht="15" customHeight="1">
      <c r="B3" s="116"/>
      <c r="C3" s="14"/>
      <c r="D3" s="15"/>
      <c r="E3" s="114" t="s">
        <v>8</v>
      </c>
      <c r="F3" s="114"/>
      <c r="G3" s="27"/>
      <c r="H3" s="114" t="s">
        <v>9</v>
      </c>
      <c r="I3" s="114"/>
      <c r="J3" s="114"/>
      <c r="K3" s="114"/>
      <c r="L3" s="114"/>
      <c r="M3" s="114"/>
      <c r="N3" s="114"/>
      <c r="O3" s="27"/>
      <c r="P3" s="27"/>
      <c r="Q3" s="16"/>
    </row>
    <row r="4" spans="2:21">
      <c r="B4" s="116"/>
      <c r="C4" s="14"/>
      <c r="D4" s="15"/>
      <c r="E4" s="7" t="s">
        <v>0</v>
      </c>
      <c r="F4" s="7" t="s">
        <v>3</v>
      </c>
      <c r="G4" s="28"/>
      <c r="H4" s="7" t="s">
        <v>4966</v>
      </c>
      <c r="I4" s="7" t="s">
        <v>4597</v>
      </c>
      <c r="J4" s="7" t="s">
        <v>4598</v>
      </c>
      <c r="K4" s="7" t="s">
        <v>3</v>
      </c>
      <c r="L4" s="111" t="s">
        <v>0</v>
      </c>
      <c r="M4" s="112"/>
      <c r="N4" s="113"/>
      <c r="O4" s="28"/>
      <c r="P4" s="7" t="s">
        <v>3391</v>
      </c>
      <c r="Q4" s="16"/>
    </row>
    <row r="5" spans="2:21" ht="24" customHeight="1">
      <c r="B5" s="116"/>
      <c r="C5" s="14"/>
      <c r="D5" s="15"/>
      <c r="E5" s="6" t="s">
        <v>5</v>
      </c>
      <c r="F5" s="6" t="s">
        <v>4</v>
      </c>
      <c r="G5" s="24"/>
      <c r="H5" s="20"/>
      <c r="I5" s="20"/>
      <c r="J5" s="20"/>
      <c r="K5" s="6" t="s">
        <v>4</v>
      </c>
      <c r="L5" s="6" t="s">
        <v>5</v>
      </c>
      <c r="M5" s="6" t="s">
        <v>6</v>
      </c>
      <c r="N5" s="6" t="s">
        <v>7</v>
      </c>
      <c r="O5" s="24"/>
      <c r="P5" s="6" t="s">
        <v>3392</v>
      </c>
      <c r="Q5" s="16"/>
    </row>
    <row r="6" spans="2:21">
      <c r="B6" s="116"/>
      <c r="C6" s="14"/>
      <c r="D6" s="15" t="s">
        <v>75</v>
      </c>
      <c r="E6" s="33">
        <v>757</v>
      </c>
      <c r="F6" s="34">
        <v>0.56100000000000005</v>
      </c>
      <c r="G6" s="56"/>
      <c r="H6" s="14"/>
      <c r="I6" s="9">
        <v>3</v>
      </c>
      <c r="J6" s="9" t="s">
        <v>3387</v>
      </c>
      <c r="K6" s="5">
        <v>0.56000000000000005</v>
      </c>
      <c r="L6" s="4">
        <f>IF(K6&lt;&gt;"",(E6*K6)/F6,"")</f>
        <v>755.65062388591798</v>
      </c>
      <c r="M6" s="3">
        <f>IFERROR(60/(L6/8),"")</f>
        <v>0.63521419135685986</v>
      </c>
      <c r="N6" s="3">
        <f>IFERROR(M6*2,"")</f>
        <v>1.2704283827137197</v>
      </c>
      <c r="O6" s="29"/>
      <c r="P6" s="5">
        <v>0.15</v>
      </c>
      <c r="Q6" s="16"/>
    </row>
    <row r="7" spans="2:21">
      <c r="B7" s="116"/>
      <c r="C7" s="14"/>
      <c r="D7" s="15" t="s">
        <v>76</v>
      </c>
      <c r="E7" s="33">
        <v>250</v>
      </c>
      <c r="F7" s="34">
        <v>0.56100000000000005</v>
      </c>
      <c r="G7" s="56"/>
      <c r="H7" s="55" t="s">
        <v>3451</v>
      </c>
      <c r="I7" s="9">
        <v>0</v>
      </c>
      <c r="J7" s="9" t="s">
        <v>3387</v>
      </c>
      <c r="K7" s="5">
        <v>0.56000000000000005</v>
      </c>
      <c r="L7" s="4">
        <f>IF(K7&lt;&gt;"",(E7*K7)/F7,"")</f>
        <v>249.554367201426</v>
      </c>
      <c r="M7" s="3">
        <f t="shared" ref="M7:M9" si="0">IFERROR(60/(L7/8),"")</f>
        <v>1.9234285714285715</v>
      </c>
      <c r="N7" s="103"/>
      <c r="O7" s="29"/>
      <c r="Q7" s="16"/>
    </row>
    <row r="8" spans="2:21">
      <c r="B8" s="116"/>
      <c r="C8" s="14"/>
      <c r="D8" s="15" t="s">
        <v>78</v>
      </c>
      <c r="E8" s="35">
        <f>(750/7)*8</f>
        <v>857.14285714285711</v>
      </c>
      <c r="F8" s="34">
        <v>0.56100000000000005</v>
      </c>
      <c r="G8" s="56"/>
      <c r="H8" s="14"/>
      <c r="I8" s="9">
        <v>2</v>
      </c>
      <c r="J8" s="9" t="s">
        <v>3387</v>
      </c>
      <c r="K8" s="5">
        <v>0.56000000000000005</v>
      </c>
      <c r="L8" s="4">
        <f>IF(K8&lt;&gt;"",(E8*K8)/F8,"")</f>
        <v>855.61497326203198</v>
      </c>
      <c r="M8" s="3">
        <f t="shared" si="0"/>
        <v>0.56100000000000005</v>
      </c>
      <c r="N8" s="103"/>
      <c r="O8" s="29"/>
      <c r="P8" s="29"/>
      <c r="Q8" s="16"/>
    </row>
    <row r="9" spans="2:21">
      <c r="B9" s="116"/>
      <c r="C9" s="14"/>
      <c r="D9" s="15" t="s">
        <v>2</v>
      </c>
      <c r="E9" s="33">
        <v>280</v>
      </c>
      <c r="F9" s="34">
        <v>0.56000000000000005</v>
      </c>
      <c r="G9" s="56"/>
      <c r="H9" s="14"/>
      <c r="I9" s="9">
        <v>3</v>
      </c>
      <c r="J9" s="9" t="s">
        <v>3387</v>
      </c>
      <c r="K9" s="5">
        <v>0.56000000000000005</v>
      </c>
      <c r="L9" s="4">
        <f>IF(K9&lt;&gt;"",(E9*K9)/F9,"")</f>
        <v>280</v>
      </c>
      <c r="M9" s="3">
        <f t="shared" si="0"/>
        <v>1.7142857142857142</v>
      </c>
      <c r="N9" s="103"/>
      <c r="O9" s="29"/>
      <c r="P9" s="2">
        <f>SUMIFS('Sequencia APO'!$AA$3:$AA$706,'Sequencia APO'!$DC$3:$DC$706,1)/SUM('Sequencia APO'!$AA$3:$AA$706)</f>
        <v>0.12498766701518185</v>
      </c>
      <c r="Q9" s="16"/>
    </row>
    <row r="10" spans="2:21">
      <c r="B10" s="116"/>
      <c r="C10" s="14"/>
      <c r="D10" s="104"/>
      <c r="E10" s="105"/>
      <c r="F10" s="106"/>
      <c r="H10" s="25"/>
      <c r="I10" s="25"/>
      <c r="J10" s="25"/>
      <c r="K10" s="106"/>
      <c r="L10" s="107"/>
      <c r="M10" s="103"/>
      <c r="N10" s="103"/>
      <c r="Q10" s="16"/>
    </row>
    <row r="11" spans="2:21">
      <c r="B11" s="117"/>
      <c r="C11" s="17"/>
      <c r="D11" s="18"/>
      <c r="E11" s="17"/>
      <c r="F11" s="17"/>
      <c r="G11" s="30"/>
      <c r="H11" s="17"/>
      <c r="I11" s="17"/>
      <c r="J11" s="17"/>
      <c r="K11" s="17"/>
      <c r="L11" s="17"/>
      <c r="M11" s="17"/>
      <c r="N11" s="17"/>
      <c r="O11" s="30"/>
      <c r="P11" s="30"/>
      <c r="Q11" s="19"/>
    </row>
    <row r="13" spans="2:21">
      <c r="B13" s="115" t="s">
        <v>3379</v>
      </c>
      <c r="C13" s="11"/>
      <c r="D13" s="12"/>
      <c r="E13" s="11"/>
      <c r="F13" s="11"/>
      <c r="G13" s="26"/>
      <c r="H13" s="11"/>
      <c r="I13" s="11"/>
      <c r="J13" s="11"/>
      <c r="K13" s="11"/>
      <c r="L13" s="11"/>
      <c r="M13" s="11"/>
      <c r="N13" s="11"/>
      <c r="O13" s="26"/>
      <c r="P13" s="26"/>
      <c r="Q13" s="13"/>
    </row>
    <row r="14" spans="2:21" ht="15" customHeight="1">
      <c r="B14" s="116"/>
      <c r="C14" s="14"/>
      <c r="D14" s="15"/>
      <c r="E14" s="21" t="s">
        <v>3385</v>
      </c>
      <c r="F14" s="14"/>
      <c r="G14" s="31"/>
      <c r="H14" s="14"/>
      <c r="I14" s="14"/>
      <c r="J14" s="14"/>
      <c r="K14" s="14"/>
      <c r="L14" s="14"/>
      <c r="M14" s="14"/>
      <c r="N14" s="14"/>
      <c r="O14" s="31"/>
      <c r="P14" s="31"/>
      <c r="Q14" s="16"/>
    </row>
    <row r="15" spans="2:21">
      <c r="B15" s="116"/>
      <c r="C15" s="14"/>
      <c r="D15" s="15" t="s">
        <v>3380</v>
      </c>
      <c r="E15" s="9">
        <v>114.3</v>
      </c>
      <c r="F15" s="14"/>
      <c r="G15" s="31"/>
      <c r="H15" s="14"/>
      <c r="I15" s="14"/>
      <c r="J15" s="14"/>
      <c r="K15" s="14"/>
      <c r="L15" s="14"/>
      <c r="M15" s="14"/>
      <c r="N15" s="14"/>
      <c r="O15" s="31"/>
      <c r="P15" s="31"/>
      <c r="Q15" s="16"/>
    </row>
    <row r="16" spans="2:21">
      <c r="B16" s="116"/>
      <c r="C16" s="14"/>
      <c r="D16" s="15" t="s">
        <v>3381</v>
      </c>
      <c r="E16" s="9">
        <v>13</v>
      </c>
      <c r="F16" s="14"/>
      <c r="G16" s="31"/>
      <c r="H16" s="14"/>
      <c r="I16" s="14"/>
      <c r="J16" s="14"/>
      <c r="K16" s="14"/>
      <c r="L16" s="14"/>
      <c r="M16" s="14"/>
      <c r="N16" s="14"/>
      <c r="O16" s="31"/>
      <c r="P16" s="31"/>
      <c r="Q16" s="16"/>
    </row>
    <row r="17" spans="2:17">
      <c r="B17" s="116"/>
      <c r="C17" s="14"/>
      <c r="D17" s="15" t="s">
        <v>3382</v>
      </c>
      <c r="E17" s="10" t="s">
        <v>3386</v>
      </c>
      <c r="F17" s="14"/>
      <c r="G17" s="31"/>
      <c r="H17" s="14"/>
      <c r="I17" s="14"/>
      <c r="J17" s="14"/>
      <c r="K17" s="14"/>
      <c r="L17" s="14"/>
      <c r="M17" s="14"/>
      <c r="N17" s="14"/>
      <c r="O17" s="31"/>
      <c r="P17" s="31"/>
      <c r="Q17" s="16"/>
    </row>
    <row r="18" spans="2:17">
      <c r="B18" s="116"/>
      <c r="C18" s="14"/>
      <c r="D18" s="15" t="s">
        <v>3383</v>
      </c>
      <c r="E18" s="9" t="s">
        <v>3386</v>
      </c>
      <c r="F18" s="14"/>
      <c r="G18" s="31"/>
      <c r="H18" s="14"/>
      <c r="I18" s="14"/>
      <c r="J18" s="14"/>
      <c r="K18" s="14"/>
      <c r="L18" s="14"/>
      <c r="M18" s="14"/>
      <c r="N18" s="14"/>
      <c r="O18" s="31"/>
      <c r="P18" s="31"/>
      <c r="Q18" s="16"/>
    </row>
    <row r="19" spans="2:17">
      <c r="B19" s="116"/>
      <c r="C19" s="14"/>
      <c r="D19" s="15" t="s">
        <v>3384</v>
      </c>
      <c r="E19" s="9">
        <v>13.5</v>
      </c>
      <c r="F19" s="14"/>
      <c r="G19" s="31"/>
      <c r="H19" s="14"/>
      <c r="I19" s="14"/>
      <c r="J19" s="14"/>
      <c r="K19" s="14"/>
      <c r="L19" s="14"/>
      <c r="M19" s="14"/>
      <c r="N19" s="14"/>
      <c r="O19" s="31"/>
      <c r="P19" s="31"/>
      <c r="Q19" s="16"/>
    </row>
    <row r="20" spans="2:17">
      <c r="B20" s="117"/>
      <c r="C20" s="17"/>
      <c r="D20" s="18"/>
      <c r="E20" s="17"/>
      <c r="F20" s="17"/>
      <c r="G20" s="30"/>
      <c r="H20" s="17"/>
      <c r="I20" s="17"/>
      <c r="J20" s="17"/>
      <c r="K20" s="17"/>
      <c r="L20" s="17"/>
      <c r="M20" s="17"/>
      <c r="N20" s="17"/>
      <c r="O20" s="30"/>
      <c r="P20" s="30"/>
      <c r="Q20" s="19"/>
    </row>
    <row r="23" spans="2:17">
      <c r="E23" s="73"/>
    </row>
    <row r="24" spans="2:17">
      <c r="E24" s="73"/>
    </row>
    <row r="25" spans="2:17">
      <c r="E25" s="73"/>
    </row>
    <row r="26" spans="2:17">
      <c r="E26" s="73"/>
    </row>
  </sheetData>
  <mergeCells count="5">
    <mergeCell ref="L4:N4"/>
    <mergeCell ref="E3:F3"/>
    <mergeCell ref="B2:B11"/>
    <mergeCell ref="B13:B20"/>
    <mergeCell ref="H3:N3"/>
  </mergeCells>
  <conditionalFormatting sqref="K7">
    <cfRule type="expression" dxfId="4" priority="1">
      <formula>$H$7="Fechada"</formula>
    </cfRule>
  </conditionalFormatting>
  <dataValidations count="2">
    <dataValidation type="list" allowBlank="1" showInputMessage="1" showErrorMessage="1" sqref="E17:E18 J6:J9">
      <formula1>$U$1:$U$2</formula1>
    </dataValidation>
    <dataValidation type="list" allowBlank="1" showInputMessage="1" showErrorMessage="1" sqref="H7">
      <formula1>$T$1:$T$2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2">
    <tabColor rgb="FFFFFF00"/>
  </sheetPr>
  <dimension ref="A1:DD31069"/>
  <sheetViews>
    <sheetView workbookViewId="0">
      <selection activeCell="BC28" sqref="A28:XFD29"/>
    </sheetView>
  </sheetViews>
  <sheetFormatPr defaultRowHeight="15"/>
  <cols>
    <col min="1" max="1" width="9.140625" customWidth="1"/>
    <col min="2" max="2" width="14.7109375" customWidth="1"/>
    <col min="3" max="5" width="9.140625" customWidth="1"/>
    <col min="6" max="6" width="15.5703125" customWidth="1"/>
    <col min="7" max="10" width="9.140625" customWidth="1"/>
    <col min="11" max="11" width="11.85546875" customWidth="1"/>
    <col min="12" max="12" width="34.7109375" bestFit="1" customWidth="1"/>
    <col min="13" max="18" width="9.140625" customWidth="1"/>
    <col min="19" max="19" width="20.5703125" customWidth="1"/>
    <col min="20" max="20" width="24.140625" customWidth="1"/>
    <col min="21" max="21" width="29.42578125" bestFit="1" customWidth="1"/>
    <col min="22" max="22" width="27.140625" customWidth="1"/>
    <col min="23" max="23" width="11.85546875" customWidth="1"/>
    <col min="24" max="26" width="9.140625" customWidth="1"/>
    <col min="27" max="27" width="14.140625" bestFit="1" customWidth="1"/>
    <col min="28" max="33" width="9.140625" customWidth="1"/>
    <col min="65" max="65" width="22.42578125" bestFit="1" customWidth="1"/>
    <col min="87" max="87" width="22.5703125" bestFit="1" customWidth="1"/>
    <col min="98" max="98" width="26.85546875" style="22" bestFit="1" customWidth="1"/>
    <col min="99" max="103" width="9.140625" style="8"/>
    <col min="104" max="104" width="16.42578125" style="8" bestFit="1" customWidth="1"/>
    <col min="105" max="105" width="20.28515625" style="8" bestFit="1" customWidth="1"/>
    <col min="106" max="106" width="13.5703125" bestFit="1" customWidth="1"/>
    <col min="107" max="107" width="16.42578125" bestFit="1" customWidth="1"/>
    <col min="108" max="108" width="21.140625" bestFit="1" customWidth="1"/>
  </cols>
  <sheetData>
    <row r="1" spans="1:108" ht="15.75" thickBot="1">
      <c r="A1" s="71"/>
      <c r="B1" s="71"/>
      <c r="C1" s="71"/>
      <c r="D1" s="71"/>
      <c r="E1" s="71"/>
      <c r="F1" s="71"/>
      <c r="G1" s="71"/>
      <c r="H1" s="71"/>
      <c r="I1" s="71"/>
      <c r="J1" s="71"/>
      <c r="K1" s="71"/>
      <c r="L1" s="71"/>
      <c r="M1" s="71"/>
      <c r="N1" s="71"/>
      <c r="O1" s="71"/>
      <c r="P1" s="71"/>
      <c r="Q1" s="71"/>
      <c r="R1" s="71"/>
      <c r="S1" s="71"/>
      <c r="T1" s="71"/>
      <c r="U1" s="71"/>
      <c r="V1" s="71"/>
      <c r="W1" s="71"/>
      <c r="X1" s="71"/>
      <c r="Y1" s="71"/>
      <c r="Z1" s="71"/>
      <c r="AA1" s="71" t="s">
        <v>4596</v>
      </c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1"/>
      <c r="AT1" s="71"/>
      <c r="AU1" s="71"/>
      <c r="AV1" s="71"/>
      <c r="AW1" s="71"/>
      <c r="AX1" s="71"/>
      <c r="AY1" s="71"/>
      <c r="AZ1" s="71"/>
      <c r="BA1" s="71"/>
      <c r="BB1" s="71"/>
      <c r="BC1" s="71"/>
      <c r="BD1" s="71"/>
      <c r="BE1" s="71"/>
      <c r="BF1" s="71"/>
      <c r="BG1" s="71"/>
      <c r="BH1" s="71"/>
      <c r="BI1" s="71"/>
      <c r="BJ1" s="71"/>
      <c r="BK1" s="71"/>
      <c r="BL1" s="71"/>
      <c r="BM1" s="71"/>
      <c r="BN1" s="71"/>
      <c r="BO1" s="71"/>
      <c r="BP1" s="71"/>
      <c r="BQ1" s="71"/>
      <c r="BR1" s="71"/>
      <c r="BS1" s="71"/>
      <c r="BT1" s="71"/>
      <c r="BU1" s="71"/>
      <c r="BV1" s="71"/>
      <c r="BW1" s="71"/>
      <c r="BX1" s="71"/>
      <c r="BY1" s="71"/>
      <c r="BZ1" s="71" t="s">
        <v>3441</v>
      </c>
      <c r="CA1" s="71"/>
      <c r="CB1" s="71"/>
      <c r="CC1" s="71"/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32"/>
      <c r="CS1" s="32" t="s">
        <v>3396</v>
      </c>
      <c r="CU1" s="32"/>
      <c r="CV1" s="32"/>
      <c r="CW1" s="32"/>
      <c r="CX1" s="32"/>
      <c r="CY1" s="32"/>
      <c r="CZ1" s="32"/>
      <c r="DA1" s="32"/>
      <c r="DB1" s="32" t="s">
        <v>3394</v>
      </c>
      <c r="DC1" s="32" t="s">
        <v>3395</v>
      </c>
      <c r="DD1" s="32" t="s">
        <v>3397</v>
      </c>
    </row>
    <row r="2" spans="1:108" s="57" customFormat="1" ht="18" customHeight="1" thickBot="1">
      <c r="A2" s="57" t="s">
        <v>10</v>
      </c>
      <c r="B2" s="58" t="s">
        <v>11</v>
      </c>
      <c r="C2" s="58" t="s">
        <v>12</v>
      </c>
      <c r="D2" s="58" t="s">
        <v>13</v>
      </c>
      <c r="E2" s="58" t="s">
        <v>14</v>
      </c>
      <c r="F2" s="58" t="s">
        <v>15</v>
      </c>
      <c r="G2" s="58" t="s">
        <v>16</v>
      </c>
      <c r="H2" s="58" t="s">
        <v>17</v>
      </c>
      <c r="I2" s="58" t="s">
        <v>18</v>
      </c>
      <c r="J2" s="58" t="s">
        <v>19</v>
      </c>
      <c r="K2" s="58" t="s">
        <v>20</v>
      </c>
      <c r="L2" s="58" t="s">
        <v>21</v>
      </c>
      <c r="M2" s="57" t="s">
        <v>22</v>
      </c>
      <c r="N2" s="57" t="s">
        <v>23</v>
      </c>
      <c r="O2" s="57" t="s">
        <v>24</v>
      </c>
      <c r="P2" s="57" t="s">
        <v>25</v>
      </c>
      <c r="Q2" s="57" t="s">
        <v>26</v>
      </c>
      <c r="R2" s="57" t="s">
        <v>27</v>
      </c>
      <c r="S2" s="57" t="s">
        <v>28</v>
      </c>
      <c r="T2" s="57" t="s">
        <v>29</v>
      </c>
      <c r="U2" s="57" t="s">
        <v>30</v>
      </c>
      <c r="V2" s="57" t="s">
        <v>31</v>
      </c>
      <c r="W2" s="57" t="s">
        <v>32</v>
      </c>
      <c r="X2" s="57" t="s">
        <v>33</v>
      </c>
      <c r="Y2" s="57" t="s">
        <v>34</v>
      </c>
      <c r="Z2" s="59" t="s">
        <v>35</v>
      </c>
      <c r="AA2" s="57" t="s">
        <v>36</v>
      </c>
      <c r="AB2" s="57" t="s">
        <v>37</v>
      </c>
      <c r="AC2" s="57" t="s">
        <v>38</v>
      </c>
      <c r="AD2" s="57" t="s">
        <v>39</v>
      </c>
      <c r="AE2" s="57" t="s">
        <v>40</v>
      </c>
      <c r="AF2" s="57" t="s">
        <v>41</v>
      </c>
      <c r="AG2" s="57" t="s">
        <v>42</v>
      </c>
      <c r="AH2" s="57" t="s">
        <v>43</v>
      </c>
      <c r="AI2" s="57" t="s">
        <v>44</v>
      </c>
      <c r="AJ2" s="60" t="s">
        <v>45</v>
      </c>
      <c r="AK2" s="61" t="s">
        <v>46</v>
      </c>
      <c r="AL2" s="60" t="s">
        <v>47</v>
      </c>
      <c r="AM2" s="60" t="s">
        <v>48</v>
      </c>
      <c r="AN2" s="57" t="s">
        <v>49</v>
      </c>
      <c r="AO2" s="60" t="s">
        <v>50</v>
      </c>
      <c r="AP2" s="57" t="s">
        <v>51</v>
      </c>
      <c r="AQ2" s="57" t="s">
        <v>52</v>
      </c>
      <c r="AR2" s="57" t="s">
        <v>53</v>
      </c>
      <c r="AS2" s="57" t="s">
        <v>54</v>
      </c>
      <c r="AT2" s="57" t="s">
        <v>55</v>
      </c>
      <c r="AU2" s="57" t="s">
        <v>56</v>
      </c>
      <c r="AV2" s="57" t="s">
        <v>57</v>
      </c>
      <c r="AW2" s="57" t="s">
        <v>58</v>
      </c>
      <c r="AX2" s="57" t="s">
        <v>59</v>
      </c>
      <c r="AY2" s="57" t="s">
        <v>60</v>
      </c>
      <c r="AZ2" s="57" t="s">
        <v>61</v>
      </c>
      <c r="BA2" s="57" t="s">
        <v>62</v>
      </c>
      <c r="BB2" s="57" t="s">
        <v>63</v>
      </c>
      <c r="BC2" s="57" t="s">
        <v>64</v>
      </c>
      <c r="BD2" s="57" t="s">
        <v>65</v>
      </c>
      <c r="BE2" s="57" t="s">
        <v>66</v>
      </c>
      <c r="BF2" s="57" t="s">
        <v>67</v>
      </c>
      <c r="BG2" s="57" t="s">
        <v>68</v>
      </c>
      <c r="BH2" s="62" t="s">
        <v>69</v>
      </c>
      <c r="BI2" s="62" t="s">
        <v>70</v>
      </c>
      <c r="BJ2" s="62" t="s">
        <v>71</v>
      </c>
      <c r="BK2" s="62" t="s">
        <v>72</v>
      </c>
      <c r="BL2" s="62" t="s">
        <v>73</v>
      </c>
      <c r="BM2" s="62" t="s">
        <v>74</v>
      </c>
      <c r="BN2" s="63" t="s">
        <v>75</v>
      </c>
      <c r="BO2" s="64" t="s">
        <v>76</v>
      </c>
      <c r="BP2" s="65" t="s">
        <v>77</v>
      </c>
      <c r="BQ2" s="66" t="s">
        <v>78</v>
      </c>
      <c r="BR2" s="67" t="s">
        <v>79</v>
      </c>
      <c r="BS2" s="68" t="s">
        <v>80</v>
      </c>
      <c r="BT2" s="68" t="s">
        <v>81</v>
      </c>
      <c r="BU2" s="59" t="s">
        <v>82</v>
      </c>
      <c r="BV2" s="59" t="s">
        <v>83</v>
      </c>
      <c r="BW2" s="59" t="s">
        <v>84</v>
      </c>
      <c r="BX2" s="69" t="s">
        <v>85</v>
      </c>
      <c r="BY2" s="59" t="s">
        <v>86</v>
      </c>
      <c r="BZ2" s="57" t="s">
        <v>87</v>
      </c>
      <c r="CA2" s="59" t="s">
        <v>88</v>
      </c>
      <c r="CB2" s="59" t="s">
        <v>89</v>
      </c>
      <c r="CC2" s="57" t="s">
        <v>90</v>
      </c>
      <c r="CD2" s="57" t="s">
        <v>91</v>
      </c>
      <c r="CE2" s="70" t="s">
        <v>92</v>
      </c>
      <c r="CF2" s="70" t="s">
        <v>93</v>
      </c>
      <c r="CG2" s="70" t="s">
        <v>94</v>
      </c>
      <c r="CH2" s="70" t="s">
        <v>95</v>
      </c>
      <c r="CI2" s="67" t="s">
        <v>96</v>
      </c>
      <c r="CJ2" s="57" t="s">
        <v>97</v>
      </c>
      <c r="CN2" s="63" t="s">
        <v>75</v>
      </c>
      <c r="CO2" s="64" t="s">
        <v>76</v>
      </c>
      <c r="CP2" s="65" t="s">
        <v>77</v>
      </c>
      <c r="CQ2" s="66" t="s">
        <v>78</v>
      </c>
      <c r="CS2" s="43" t="s">
        <v>3398</v>
      </c>
      <c r="CT2" s="43" t="s">
        <v>79</v>
      </c>
      <c r="CU2" s="43" t="s">
        <v>3388</v>
      </c>
      <c r="CV2" s="43" t="s">
        <v>3389</v>
      </c>
      <c r="CW2" s="43" t="s">
        <v>3390</v>
      </c>
      <c r="CX2" s="43" t="s">
        <v>3382</v>
      </c>
      <c r="CY2" s="43" t="s">
        <v>3383</v>
      </c>
      <c r="CZ2" s="43" t="s">
        <v>3377</v>
      </c>
      <c r="DA2" s="43" t="s">
        <v>3378</v>
      </c>
      <c r="DB2" s="43" t="s">
        <v>79</v>
      </c>
      <c r="DC2" s="43" t="s">
        <v>3393</v>
      </c>
      <c r="DD2" s="43" t="s">
        <v>3399</v>
      </c>
    </row>
    <row r="3" spans="1:108">
      <c r="A3" s="74" t="s">
        <v>4599</v>
      </c>
      <c r="B3" s="74" t="s">
        <v>98</v>
      </c>
      <c r="C3" s="74" t="s">
        <v>132</v>
      </c>
      <c r="D3" s="74" t="s">
        <v>132</v>
      </c>
      <c r="E3" s="74" t="s">
        <v>4600</v>
      </c>
      <c r="F3" s="74" t="s">
        <v>4601</v>
      </c>
      <c r="G3" s="74" t="s">
        <v>4602</v>
      </c>
      <c r="H3" s="74" t="s">
        <v>133</v>
      </c>
      <c r="I3" s="74" t="s">
        <v>100</v>
      </c>
      <c r="J3" s="74" t="s">
        <v>101</v>
      </c>
      <c r="K3" s="74" t="s">
        <v>136</v>
      </c>
      <c r="L3" s="74" t="s">
        <v>4603</v>
      </c>
      <c r="M3" s="74" t="s">
        <v>1402</v>
      </c>
      <c r="N3" s="75">
        <v>10</v>
      </c>
      <c r="O3" s="75">
        <v>10</v>
      </c>
      <c r="P3" s="74" t="s">
        <v>137</v>
      </c>
      <c r="Q3" s="108">
        <v>272431</v>
      </c>
      <c r="R3" s="74" t="s">
        <v>138</v>
      </c>
      <c r="S3" s="74" t="s">
        <v>139</v>
      </c>
      <c r="T3" s="74" t="s">
        <v>140</v>
      </c>
      <c r="U3" s="74" t="s">
        <v>105</v>
      </c>
      <c r="V3" s="74" t="s">
        <v>191</v>
      </c>
      <c r="W3" s="74" t="s">
        <v>107</v>
      </c>
      <c r="X3" s="74" t="s">
        <v>127</v>
      </c>
      <c r="Y3" s="74" t="s">
        <v>108</v>
      </c>
      <c r="Z3" s="74"/>
      <c r="AA3" s="76">
        <v>20337.364000000001</v>
      </c>
      <c r="AB3" s="76">
        <v>21578.655999999999</v>
      </c>
      <c r="AC3" s="76">
        <v>172</v>
      </c>
      <c r="AD3" s="76">
        <v>171</v>
      </c>
      <c r="AE3" s="77">
        <v>778</v>
      </c>
      <c r="AF3" s="76">
        <v>3.89</v>
      </c>
      <c r="AG3" s="77">
        <v>30</v>
      </c>
      <c r="AH3" s="78">
        <v>7.11</v>
      </c>
      <c r="AI3" s="78">
        <v>168.3</v>
      </c>
      <c r="AJ3" s="79">
        <v>42768</v>
      </c>
      <c r="AK3" s="79">
        <v>42754</v>
      </c>
      <c r="AL3" s="79">
        <v>42754</v>
      </c>
      <c r="AM3" s="79">
        <v>42754</v>
      </c>
      <c r="AN3" s="77">
        <v>1618</v>
      </c>
      <c r="AO3" s="79">
        <v>42762</v>
      </c>
      <c r="AP3" s="76">
        <v>19204.838</v>
      </c>
      <c r="AQ3" s="76">
        <v>0</v>
      </c>
      <c r="AR3" s="77">
        <v>752</v>
      </c>
      <c r="AS3" s="77">
        <v>32</v>
      </c>
      <c r="AT3" s="78">
        <v>177.14</v>
      </c>
      <c r="AU3" s="77">
        <v>4</v>
      </c>
      <c r="AV3" s="76">
        <v>6.29</v>
      </c>
      <c r="AW3" s="76">
        <v>5.89</v>
      </c>
      <c r="AX3" s="76">
        <v>6.68</v>
      </c>
      <c r="AY3" s="76">
        <v>0.8</v>
      </c>
      <c r="AZ3" s="76">
        <v>1.26</v>
      </c>
      <c r="BA3" s="76">
        <v>0.89</v>
      </c>
      <c r="BB3" s="76">
        <v>1.07</v>
      </c>
      <c r="BC3" s="76">
        <v>24.49</v>
      </c>
      <c r="BD3" s="76">
        <v>7.23</v>
      </c>
      <c r="BE3" s="76">
        <v>17.93</v>
      </c>
      <c r="BF3" s="76">
        <v>5480</v>
      </c>
      <c r="BG3" s="76">
        <v>6700</v>
      </c>
      <c r="BH3" s="74" t="s">
        <v>109</v>
      </c>
      <c r="BI3" s="74"/>
      <c r="BJ3" s="74" t="s">
        <v>4604</v>
      </c>
      <c r="BK3" s="79"/>
      <c r="BL3" s="79"/>
      <c r="BM3" s="74"/>
      <c r="BN3" s="80">
        <v>120</v>
      </c>
      <c r="BO3" s="81"/>
      <c r="BP3" s="82"/>
      <c r="BQ3" s="83"/>
      <c r="BR3" s="84" t="s">
        <v>75</v>
      </c>
      <c r="BS3" s="84">
        <v>19</v>
      </c>
      <c r="BT3" s="85">
        <v>1</v>
      </c>
      <c r="BU3" s="85" t="s">
        <v>100</v>
      </c>
      <c r="BV3" s="85" t="e">
        <f>IF(BT3&gt;BT2,"1",IF(BU3=BU2,BV2,BV2+1))*1</f>
        <v>#VALUE!</v>
      </c>
      <c r="BW3" s="85"/>
      <c r="BX3" s="86" t="s">
        <v>143</v>
      </c>
      <c r="BY3" s="87"/>
      <c r="BZ3" s="88">
        <v>120</v>
      </c>
      <c r="CA3" s="87" t="s">
        <v>144</v>
      </c>
      <c r="CB3" s="89" t="s">
        <v>145</v>
      </c>
      <c r="CC3" s="90">
        <v>-8</v>
      </c>
      <c r="CD3" s="91"/>
      <c r="CE3" s="89">
        <f>VLOOKUP(AI3,[1]Plan1!$A$6:$D$52,2,0)</f>
        <v>400</v>
      </c>
      <c r="CF3" s="89">
        <f>VLOOKUP(AI3,[1]Plan1!$A$6:$D$52,4,0)</f>
        <v>1.7209302325581395</v>
      </c>
      <c r="CG3" s="89">
        <f t="shared" ref="CG3:CG66" si="0">ROUND(AA3/CE3,0)</f>
        <v>51</v>
      </c>
      <c r="CH3" s="89">
        <f t="shared" ref="CH3:CH66" si="1">ROUND(CG3*CF3,0)</f>
        <v>88</v>
      </c>
      <c r="CI3" s="87" t="s">
        <v>75</v>
      </c>
      <c r="CJ3" s="89">
        <f t="shared" ref="CJ3:CJ66" si="2">IF(BZ3=0,CH3,BZ3)</f>
        <v>120</v>
      </c>
      <c r="CK3" s="87"/>
      <c r="CL3" s="87"/>
      <c r="CM3" s="87"/>
      <c r="CN3" s="80">
        <v>39</v>
      </c>
      <c r="CO3" s="81"/>
      <c r="CP3" s="82"/>
      <c r="CQ3" s="83"/>
      <c r="CR3" s="87">
        <f t="shared" ref="CR3:CR66" si="3">+AG3*AE3</f>
        <v>23340</v>
      </c>
      <c r="CS3" s="40">
        <v>1</v>
      </c>
      <c r="CT3" s="40" t="str">
        <f>VLOOKUP(B3,Linha!$B$2:$C$60,2,FALSE)</f>
        <v>Flow1</v>
      </c>
      <c r="CU3" s="41" t="str">
        <f>IF(AI3&lt;=Parametros!$E$15,"OK","Não")</f>
        <v>Não</v>
      </c>
      <c r="CV3" s="41" t="str">
        <f>IF(AH3&lt;=Parametros!$E$16,"OK","Não")</f>
        <v>OK</v>
      </c>
      <c r="CW3" s="41" t="str">
        <f>IF(AX3&lt;=Parametros!$E$19,"OK","Não")</f>
        <v>OK</v>
      </c>
      <c r="CX3" s="41" t="str">
        <f t="shared" ref="CX3:CX66" si="4">IF(AND(OR(U3="LAQUE SOMENTE SOBRE A MARCAÇÃO",U3="LAQUE INCOLOR"),BX3&lt;&gt;"Têmpera PC"),"Sim","Não")</f>
        <v>Sim</v>
      </c>
      <c r="CY3" s="41" t="str">
        <f>IF(OR(T3="PONTA CHANFRADA 30 GR.",T3="PONTA CHANFRADA 37,5 GR."),"Sim","Não")</f>
        <v>Sim</v>
      </c>
      <c r="CZ3" s="41" t="str">
        <f>IF(AND(Parametros!$E$17="Sim",Parametros!$E$18="Sim"),IF(AND(OR(CT3="Flow1",AND(CT3="Flow2",Parametros!$H$7="Fechada")),AI3&lt;=Parametros!$E$15,AH3&lt;Parametros!$E$16,AX3&lt;Parametros!$E$19,CX3&lt;&gt;Parametros!$E$17,CY3&lt;&gt;Parametros!$E$18),"Sim","Não"),
IF(AND(Parametros!$E$17="Sim",Parametros!$E$18="Não"),IF(AND(OR(CT3="Flow1",AND(CT3="Flow2",Parametros!$H$7="Fechada")),AI3&lt;=Parametros!$E$15,AH3&lt;Parametros!$E$16,AX3&lt;Parametros!$E$19,CX3&lt;&gt;Parametros!$E$17),"Sim","Não"),
IF(AND(Parametros!$E$17="Não",Parametros!$E$18="Sim"),IF(AND(OR(CT3="Flow1",AND(CT3="Flow2",Parametros!$H$7="Fechada")),AI3&lt;=Parametros!$E$15,AH3&lt;Parametros!$E$16,AX3&lt;Parametros!$E$19,CY3&lt;&gt;Parametros!$E$18),"Sim","Não"),
IF(AND(OR(CT3="Flow1",AND(CT3="Flow2",Parametros!$H$7="Fechada")),AI3&lt;=Parametros!$E$15,AH3&lt;Parametros!$E$16,AX3&lt;Parametros!$E$19),"Sim","Não"))))</f>
        <v>Não</v>
      </c>
      <c r="DA3" s="41" t="str">
        <f>IF(AND(CT3="Flow1",BQ3&lt;&gt;""),"Moveu para tubing","ok")</f>
        <v>ok</v>
      </c>
      <c r="DB3" s="40">
        <f>IF(AND(CT3="Flow1",CZ3="Sim"),4,IF(CT3=Parametros!$D$6,1,IF(CT3=Parametros!$D$7,IF(Parametros!$H$7="Aberta",2,IF('Sequencia APO'!CZ3="Sim",4,1)),IF(CT3=Parametros!$D$9,3,IF(CT3=Parametros!$D$8,4,"Erro")))))</f>
        <v>1</v>
      </c>
      <c r="DC3" s="40">
        <f>IFERROR(VLOOKUP($Q3,Ferts!$A$1:$B$16,2,FALSE),0)</f>
        <v>0</v>
      </c>
      <c r="DD3" s="42">
        <f>(IF(DB3=1,Parametros!$M$6,IF(DB3=2,Parametros!$M$7,IF(DB3=3,Parametros!$M$8,IF(DB3=4,Parametros!$M$9,"Erro"))))*(DC3+1))*60</f>
        <v>38.112851481411589</v>
      </c>
    </row>
    <row r="4" spans="1:108">
      <c r="A4" s="74" t="s">
        <v>4605</v>
      </c>
      <c r="B4" s="74" t="s">
        <v>98</v>
      </c>
      <c r="C4" s="74" t="s">
        <v>132</v>
      </c>
      <c r="D4" s="74" t="s">
        <v>132</v>
      </c>
      <c r="E4" s="74" t="s">
        <v>4606</v>
      </c>
      <c r="F4" s="74" t="s">
        <v>4607</v>
      </c>
      <c r="G4" s="74" t="s">
        <v>4608</v>
      </c>
      <c r="H4" s="74" t="s">
        <v>516</v>
      </c>
      <c r="I4" s="74" t="s">
        <v>100</v>
      </c>
      <c r="J4" s="74" t="s">
        <v>101</v>
      </c>
      <c r="K4" s="74" t="s">
        <v>209</v>
      </c>
      <c r="L4" s="74" t="s">
        <v>4609</v>
      </c>
      <c r="M4" s="74" t="s">
        <v>517</v>
      </c>
      <c r="N4" s="75">
        <v>10</v>
      </c>
      <c r="O4" s="75">
        <v>10</v>
      </c>
      <c r="P4" s="74" t="s">
        <v>137</v>
      </c>
      <c r="Q4" s="108">
        <v>272444</v>
      </c>
      <c r="R4" s="74" t="s">
        <v>138</v>
      </c>
      <c r="S4" s="74" t="s">
        <v>139</v>
      </c>
      <c r="T4" s="74" t="s">
        <v>140</v>
      </c>
      <c r="U4" s="74" t="s">
        <v>105</v>
      </c>
      <c r="V4" s="74" t="s">
        <v>4610</v>
      </c>
      <c r="W4" s="74" t="s">
        <v>107</v>
      </c>
      <c r="X4" s="74" t="s">
        <v>127</v>
      </c>
      <c r="Y4" s="74" t="s">
        <v>108</v>
      </c>
      <c r="Z4" s="74"/>
      <c r="AA4" s="76">
        <v>11433.732</v>
      </c>
      <c r="AB4" s="76">
        <v>12155.19</v>
      </c>
      <c r="AC4" s="76">
        <v>172</v>
      </c>
      <c r="AD4" s="76">
        <v>171</v>
      </c>
      <c r="AE4" s="77">
        <v>708</v>
      </c>
      <c r="AF4" s="76">
        <v>3.54</v>
      </c>
      <c r="AG4" s="77">
        <v>19</v>
      </c>
      <c r="AH4" s="78">
        <v>7.1</v>
      </c>
      <c r="AI4" s="78">
        <v>168.3</v>
      </c>
      <c r="AJ4" s="79">
        <v>42768</v>
      </c>
      <c r="AK4" s="79">
        <v>42754</v>
      </c>
      <c r="AL4" s="79">
        <v>42754</v>
      </c>
      <c r="AM4" s="79">
        <v>42754</v>
      </c>
      <c r="AN4" s="77">
        <v>1060</v>
      </c>
      <c r="AO4" s="79">
        <v>42748</v>
      </c>
      <c r="AP4" s="76">
        <v>10464.394</v>
      </c>
      <c r="AQ4" s="76">
        <v>0</v>
      </c>
      <c r="AR4" s="77">
        <v>699</v>
      </c>
      <c r="AS4" s="77">
        <v>35</v>
      </c>
      <c r="AT4" s="78">
        <v>328.44</v>
      </c>
      <c r="AU4" s="77">
        <v>2</v>
      </c>
      <c r="AV4" s="76">
        <v>11.42</v>
      </c>
      <c r="AW4" s="76">
        <v>11.06</v>
      </c>
      <c r="AX4" s="76">
        <v>11.78</v>
      </c>
      <c r="AY4" s="76">
        <v>0.6</v>
      </c>
      <c r="AZ4" s="76">
        <v>1.06</v>
      </c>
      <c r="BA4" s="76">
        <v>0.89</v>
      </c>
      <c r="BB4" s="76">
        <v>1.06</v>
      </c>
      <c r="BC4" s="76">
        <v>22.31</v>
      </c>
      <c r="BD4" s="76">
        <v>7.22</v>
      </c>
      <c r="BE4" s="76">
        <v>17.91</v>
      </c>
      <c r="BF4" s="76">
        <v>11000</v>
      </c>
      <c r="BG4" s="76">
        <v>11800</v>
      </c>
      <c r="BH4" s="74" t="s">
        <v>109</v>
      </c>
      <c r="BI4" s="74"/>
      <c r="BJ4" s="74" t="s">
        <v>4611</v>
      </c>
      <c r="BK4" s="79">
        <v>42775</v>
      </c>
      <c r="BL4" s="79"/>
      <c r="BM4" s="74"/>
      <c r="BN4" s="80">
        <v>38</v>
      </c>
      <c r="BO4" s="81"/>
      <c r="BP4" s="82"/>
      <c r="BQ4" s="83"/>
      <c r="BR4" s="84" t="s">
        <v>75</v>
      </c>
      <c r="BS4" s="84">
        <v>19</v>
      </c>
      <c r="BT4" s="85">
        <v>1</v>
      </c>
      <c r="BU4" s="85" t="s">
        <v>100</v>
      </c>
      <c r="BV4" s="85">
        <v>1</v>
      </c>
      <c r="BW4" s="85"/>
      <c r="BX4" s="86" t="s">
        <v>110</v>
      </c>
      <c r="BY4" s="87"/>
      <c r="BZ4" s="88">
        <v>38</v>
      </c>
      <c r="CA4" s="87" t="s">
        <v>111</v>
      </c>
      <c r="CB4" s="89" t="s">
        <v>145</v>
      </c>
      <c r="CC4" s="90">
        <v>6</v>
      </c>
      <c r="CD4" s="91"/>
      <c r="CE4" s="89">
        <f>VLOOKUP(AI4,[1]Plan1!$A$6:$D$52,2,0)</f>
        <v>400</v>
      </c>
      <c r="CF4" s="89">
        <f>VLOOKUP(AI4,[1]Plan1!$A$6:$D$52,4,0)</f>
        <v>1.7209302325581395</v>
      </c>
      <c r="CG4" s="89">
        <f t="shared" si="0"/>
        <v>29</v>
      </c>
      <c r="CH4" s="89">
        <f t="shared" si="1"/>
        <v>50</v>
      </c>
      <c r="CI4" s="87" t="s">
        <v>75</v>
      </c>
      <c r="CJ4" s="89">
        <f t="shared" si="2"/>
        <v>38</v>
      </c>
      <c r="CK4" s="87"/>
      <c r="CL4" s="87"/>
      <c r="CM4" s="87"/>
      <c r="CN4" s="80"/>
      <c r="CO4" s="81"/>
      <c r="CP4" s="82">
        <v>24</v>
      </c>
      <c r="CQ4" s="83"/>
      <c r="CR4" s="87">
        <f t="shared" si="3"/>
        <v>13452</v>
      </c>
      <c r="CS4" s="40">
        <f>CS3+1</f>
        <v>2</v>
      </c>
      <c r="CT4" s="40" t="str">
        <f>VLOOKUP(B4,Linha!$B$2:$C$60,2,FALSE)</f>
        <v>Flow1</v>
      </c>
      <c r="CU4" s="41" t="str">
        <f>IF(AI4&lt;=Parametros!$E$15,"OK","Não")</f>
        <v>Não</v>
      </c>
      <c r="CV4" s="41" t="str">
        <f>IF(AH4&lt;=Parametros!$E$16,"OK","Não")</f>
        <v>OK</v>
      </c>
      <c r="CW4" s="41" t="str">
        <f>IF(AX4&lt;=Parametros!$E$19,"OK","Não")</f>
        <v>OK</v>
      </c>
      <c r="CX4" s="41" t="str">
        <f t="shared" si="4"/>
        <v>Não</v>
      </c>
      <c r="CY4" s="41" t="str">
        <f t="shared" ref="CY4:CY67" si="5">IF(OR(T4="PONTA CHANFRADA 30 GR.",T4="PONTA CHANFRADA 37,5 GR."),"Sim","Não")</f>
        <v>Sim</v>
      </c>
      <c r="CZ4" s="41" t="str">
        <f>IF(AND(Parametros!$E$17="Sim",Parametros!$E$18="Sim"),IF(AND(OR(CT4="Flow1",AND(CT4="Flow2",Parametros!$H$7="Fechada")),AI4&lt;=Parametros!$E$15,AH4&lt;Parametros!$E$16,AX4&lt;Parametros!$E$19,CX4&lt;&gt;Parametros!$E$17,CY4&lt;&gt;Parametros!$E$18),"Sim","Não"),
IF(AND(Parametros!$E$17="Sim",Parametros!$E$18="Não"),IF(AND(OR(CT4="Flow1",AND(CT4="Flow2",Parametros!$H$7="Fechada")),AI4&lt;=Parametros!$E$15,AH4&lt;Parametros!$E$16,AX4&lt;Parametros!$E$19,CX4&lt;&gt;Parametros!$E$17),"Sim","Não"),
IF(AND(Parametros!$E$17="Não",Parametros!$E$18="Sim"),IF(AND(OR(CT4="Flow1",AND(CT4="Flow2",Parametros!$H$7="Fechada")),AI4&lt;=Parametros!$E$15,AH4&lt;Parametros!$E$16,AX4&lt;Parametros!$E$19,CY4&lt;&gt;Parametros!$E$18),"Sim","Não"),
IF(AND(OR(CT4="Flow1",AND(CT4="Flow2",Parametros!$H$7="Fechada")),AI4&lt;=Parametros!$E$15,AH4&lt;Parametros!$E$16,AX4&lt;Parametros!$E$19),"Sim","Não"))))</f>
        <v>Não</v>
      </c>
      <c r="DA4" s="41" t="str">
        <f t="shared" ref="DA4:DA67" si="6">IF(AND(CT4="Flow1",BQ4&lt;&gt;""),"Moveu para tubing","ok")</f>
        <v>ok</v>
      </c>
      <c r="DB4" s="40">
        <f>IF(AND(CT4="Flow1",CZ4="Sim"),4,IF(CT4=Parametros!$D$6,1,IF(CT4=Parametros!$D$7,IF(Parametros!$H$7="Aberta",2,IF('Sequencia APO'!CZ4="Sim",4,1)),IF(CT4=Parametros!$D$9,3,IF(CT4=Parametros!$D$8,4,"Erro")))))</f>
        <v>1</v>
      </c>
      <c r="DC4" s="40">
        <f>IFERROR(VLOOKUP($Q4,Ferts!$A$1:$B$16,2,FALSE),0)</f>
        <v>0</v>
      </c>
      <c r="DD4" s="42">
        <f>(IF(DB4=1,Parametros!$M$6,IF(DB4=2,Parametros!$M$7,IF(DB4=3,Parametros!$M$8,IF(DB4=4,Parametros!$M$9,"Erro"))))*(DC4+1))*60</f>
        <v>38.112851481411589</v>
      </c>
    </row>
    <row r="5" spans="1:108">
      <c r="A5" s="74" t="s">
        <v>4612</v>
      </c>
      <c r="B5" s="74" t="s">
        <v>98</v>
      </c>
      <c r="C5" s="74" t="s">
        <v>132</v>
      </c>
      <c r="D5" s="74" t="s">
        <v>132</v>
      </c>
      <c r="E5" s="74" t="s">
        <v>4613</v>
      </c>
      <c r="F5" s="74" t="s">
        <v>4614</v>
      </c>
      <c r="G5" s="74" t="s">
        <v>4615</v>
      </c>
      <c r="H5" s="74" t="s">
        <v>1419</v>
      </c>
      <c r="I5" s="74" t="s">
        <v>100</v>
      </c>
      <c r="J5" s="74" t="s">
        <v>101</v>
      </c>
      <c r="K5" s="74" t="s">
        <v>136</v>
      </c>
      <c r="L5" s="74" t="s">
        <v>4616</v>
      </c>
      <c r="M5" s="74" t="s">
        <v>4617</v>
      </c>
      <c r="N5" s="75">
        <v>5</v>
      </c>
      <c r="O5" s="75">
        <v>5</v>
      </c>
      <c r="P5" s="74" t="s">
        <v>534</v>
      </c>
      <c r="Q5" s="108">
        <v>396803</v>
      </c>
      <c r="R5" s="74" t="s">
        <v>102</v>
      </c>
      <c r="S5" s="74" t="s">
        <v>113</v>
      </c>
      <c r="T5" s="74" t="s">
        <v>114</v>
      </c>
      <c r="U5" s="74" t="s">
        <v>105</v>
      </c>
      <c r="V5" s="74" t="s">
        <v>559</v>
      </c>
      <c r="W5" s="74" t="s">
        <v>115</v>
      </c>
      <c r="X5" s="74" t="s">
        <v>176</v>
      </c>
      <c r="Y5" s="74" t="s">
        <v>108</v>
      </c>
      <c r="Z5" s="74"/>
      <c r="AA5" s="76">
        <v>412803.27299999999</v>
      </c>
      <c r="AB5" s="76">
        <v>71504</v>
      </c>
      <c r="AC5" s="76">
        <v>167</v>
      </c>
      <c r="AD5" s="76">
        <v>168</v>
      </c>
      <c r="AE5" s="77">
        <v>871</v>
      </c>
      <c r="AF5" s="76">
        <v>4.3550000000000004</v>
      </c>
      <c r="AG5" s="77">
        <v>546</v>
      </c>
      <c r="AH5" s="78">
        <v>9.17</v>
      </c>
      <c r="AI5" s="78">
        <v>139.69999999999999</v>
      </c>
      <c r="AJ5" s="79">
        <v>42755</v>
      </c>
      <c r="AK5" s="79">
        <v>42754</v>
      </c>
      <c r="AL5" s="79">
        <v>42754</v>
      </c>
      <c r="AM5" s="79">
        <v>42754</v>
      </c>
      <c r="AN5" s="77">
        <v>6945</v>
      </c>
      <c r="AO5" s="79">
        <v>42739</v>
      </c>
      <c r="AP5" s="76">
        <v>1000911.384</v>
      </c>
      <c r="AQ5" s="76">
        <v>79931.490999999995</v>
      </c>
      <c r="AR5" s="77">
        <v>889</v>
      </c>
      <c r="AS5" s="77">
        <v>53</v>
      </c>
      <c r="AT5" s="78">
        <v>403.42</v>
      </c>
      <c r="AU5" s="77">
        <v>2</v>
      </c>
      <c r="AV5" s="76">
        <v>13.46</v>
      </c>
      <c r="AW5" s="76">
        <v>12.81</v>
      </c>
      <c r="AX5" s="76">
        <v>13.48</v>
      </c>
      <c r="AY5" s="76">
        <v>-0.4</v>
      </c>
      <c r="AZ5" s="76">
        <v>1.2</v>
      </c>
      <c r="BA5" s="76">
        <v>1.1499999999999999</v>
      </c>
      <c r="BB5" s="76">
        <v>9.99</v>
      </c>
      <c r="BC5" s="76">
        <v>20.83</v>
      </c>
      <c r="BD5" s="76">
        <v>9.64</v>
      </c>
      <c r="BE5" s="76">
        <v>21.5</v>
      </c>
      <c r="BF5" s="76">
        <v>12192</v>
      </c>
      <c r="BG5" s="76">
        <v>13800</v>
      </c>
      <c r="BH5" s="74" t="s">
        <v>109</v>
      </c>
      <c r="BI5" s="74"/>
      <c r="BJ5" s="74" t="s">
        <v>4618</v>
      </c>
      <c r="BK5" s="79">
        <v>42756</v>
      </c>
      <c r="BL5" s="79"/>
      <c r="BM5" s="74" t="s">
        <v>4619</v>
      </c>
      <c r="BN5" s="80">
        <v>1092</v>
      </c>
      <c r="BO5" s="81"/>
      <c r="BP5" s="82"/>
      <c r="BQ5" s="83"/>
      <c r="BR5" s="84" t="s">
        <v>75</v>
      </c>
      <c r="BS5" s="84">
        <v>19</v>
      </c>
      <c r="BT5" s="85">
        <v>1</v>
      </c>
      <c r="BU5" s="85" t="s">
        <v>100</v>
      </c>
      <c r="BV5" s="85">
        <v>1</v>
      </c>
      <c r="BW5" s="85"/>
      <c r="BX5" s="86" t="s">
        <v>110</v>
      </c>
      <c r="BY5" s="87"/>
      <c r="BZ5" s="88">
        <v>1092</v>
      </c>
      <c r="CA5" s="87" t="s">
        <v>111</v>
      </c>
      <c r="CB5" s="89" t="s">
        <v>112</v>
      </c>
      <c r="CC5" s="90">
        <v>15</v>
      </c>
      <c r="CD5" s="91"/>
      <c r="CE5" s="89">
        <f>VLOOKUP(AI5,[1]Plan1!$A$6:$D$52,2,0)</f>
        <v>385</v>
      </c>
      <c r="CF5" s="89">
        <f>VLOOKUP(AI5,[1]Plan1!$A$6:$D$52,4,0)</f>
        <v>1.5555555555555556</v>
      </c>
      <c r="CG5" s="89">
        <f t="shared" si="0"/>
        <v>1072</v>
      </c>
      <c r="CH5" s="89">
        <f t="shared" si="1"/>
        <v>1668</v>
      </c>
      <c r="CI5" s="87" t="s">
        <v>75</v>
      </c>
      <c r="CJ5" s="89">
        <f t="shared" si="2"/>
        <v>1092</v>
      </c>
      <c r="CK5" s="87"/>
      <c r="CL5" s="87"/>
      <c r="CM5" s="87"/>
      <c r="CN5" s="80"/>
      <c r="CO5" s="81"/>
      <c r="CP5" s="82">
        <v>16</v>
      </c>
      <c r="CQ5" s="83"/>
      <c r="CR5" s="87">
        <f t="shared" si="3"/>
        <v>475566</v>
      </c>
      <c r="CS5" s="40">
        <f t="shared" ref="CS5:CS68" si="7">CS4+1</f>
        <v>3</v>
      </c>
      <c r="CT5" s="40" t="str">
        <f>VLOOKUP(B5,Linha!$B$2:$C$60,2,FALSE)</f>
        <v>Flow1</v>
      </c>
      <c r="CU5" s="41" t="str">
        <f>IF(AI5&lt;=Parametros!$E$15,"OK","Não")</f>
        <v>Não</v>
      </c>
      <c r="CV5" s="41" t="str">
        <f>IF(AH5&lt;=Parametros!$E$16,"OK","Não")</f>
        <v>OK</v>
      </c>
      <c r="CW5" s="41" t="str">
        <f>IF(AX5&lt;=Parametros!$E$19,"OK","Não")</f>
        <v>OK</v>
      </c>
      <c r="CX5" s="41" t="str">
        <f t="shared" si="4"/>
        <v>Não</v>
      </c>
      <c r="CY5" s="41" t="str">
        <f t="shared" si="5"/>
        <v>Não</v>
      </c>
      <c r="CZ5" s="41" t="str">
        <f>IF(AND(Parametros!$E$17="Sim",Parametros!$E$18="Sim"),IF(AND(OR(CT5="Flow1",AND(CT5="Flow2",Parametros!$H$7="Fechada")),AI5&lt;=Parametros!$E$15,AH5&lt;Parametros!$E$16,AX5&lt;Parametros!$E$19,CX5&lt;&gt;Parametros!$E$17,CY5&lt;&gt;Parametros!$E$18),"Sim","Não"),
IF(AND(Parametros!$E$17="Sim",Parametros!$E$18="Não"),IF(AND(OR(CT5="Flow1",AND(CT5="Flow2",Parametros!$H$7="Fechada")),AI5&lt;=Parametros!$E$15,AH5&lt;Parametros!$E$16,AX5&lt;Parametros!$E$19,CX5&lt;&gt;Parametros!$E$17),"Sim","Não"),
IF(AND(Parametros!$E$17="Não",Parametros!$E$18="Sim"),IF(AND(OR(CT5="Flow1",AND(CT5="Flow2",Parametros!$H$7="Fechada")),AI5&lt;=Parametros!$E$15,AH5&lt;Parametros!$E$16,AX5&lt;Parametros!$E$19,CY5&lt;&gt;Parametros!$E$18),"Sim","Não"),
IF(AND(OR(CT5="Flow1",AND(CT5="Flow2",Parametros!$H$7="Fechada")),AI5&lt;=Parametros!$E$15,AH5&lt;Parametros!$E$16,AX5&lt;Parametros!$E$19),"Sim","Não"))))</f>
        <v>Não</v>
      </c>
      <c r="DA5" s="41" t="str">
        <f t="shared" si="6"/>
        <v>ok</v>
      </c>
      <c r="DB5" s="40">
        <f>IF(AND(CT5="Flow1",CZ5="Sim"),4,IF(CT5=Parametros!$D$6,1,IF(CT5=Parametros!$D$7,IF(Parametros!$H$7="Aberta",2,IF('Sequencia APO'!CZ5="Sim",4,1)),IF(CT5=Parametros!$D$9,3,IF(CT5=Parametros!$D$8,4,"Erro")))))</f>
        <v>1</v>
      </c>
      <c r="DC5" s="40">
        <f>IFERROR(VLOOKUP($Q5,Ferts!$A$1:$B$16,2,FALSE),0)</f>
        <v>0</v>
      </c>
      <c r="DD5" s="42">
        <f>(IF(DB5=1,Parametros!$M$6,IF(DB5=2,Parametros!$M$7,IF(DB5=3,Parametros!$M$8,IF(DB5=4,Parametros!$M$9,"Erro"))))*(DC5+1))*60</f>
        <v>38.112851481411589</v>
      </c>
    </row>
    <row r="6" spans="1:108">
      <c r="A6" s="74" t="s">
        <v>4620</v>
      </c>
      <c r="B6" s="74" t="s">
        <v>98</v>
      </c>
      <c r="C6" s="74" t="s">
        <v>132</v>
      </c>
      <c r="D6" s="74" t="s">
        <v>132</v>
      </c>
      <c r="E6" s="74" t="s">
        <v>4621</v>
      </c>
      <c r="F6" s="74" t="s">
        <v>4622</v>
      </c>
      <c r="G6" s="74" t="s">
        <v>1421</v>
      </c>
      <c r="H6" s="74" t="s">
        <v>541</v>
      </c>
      <c r="I6" s="74" t="s">
        <v>100</v>
      </c>
      <c r="J6" s="74" t="s">
        <v>101</v>
      </c>
      <c r="K6" s="74" t="s">
        <v>1422</v>
      </c>
      <c r="L6" s="74" t="s">
        <v>4623</v>
      </c>
      <c r="M6" s="74" t="s">
        <v>550</v>
      </c>
      <c r="N6" s="75">
        <v>3</v>
      </c>
      <c r="O6" s="75">
        <v>0</v>
      </c>
      <c r="P6" s="74" t="s">
        <v>534</v>
      </c>
      <c r="Q6" s="108">
        <v>316418</v>
      </c>
      <c r="R6" s="74" t="s">
        <v>102</v>
      </c>
      <c r="S6" s="74" t="s">
        <v>1424</v>
      </c>
      <c r="T6" s="74" t="s">
        <v>1425</v>
      </c>
      <c r="U6" s="74" t="s">
        <v>105</v>
      </c>
      <c r="V6" s="74" t="s">
        <v>559</v>
      </c>
      <c r="W6" s="74" t="s">
        <v>115</v>
      </c>
      <c r="X6" s="74" t="s">
        <v>249</v>
      </c>
      <c r="Y6" s="74" t="s">
        <v>108</v>
      </c>
      <c r="Z6" s="74"/>
      <c r="AA6" s="76">
        <v>173207.33499999999</v>
      </c>
      <c r="AB6" s="76">
        <v>190657.628</v>
      </c>
      <c r="AC6" s="76">
        <v>167</v>
      </c>
      <c r="AD6" s="76">
        <v>163</v>
      </c>
      <c r="AE6" s="77">
        <v>1000</v>
      </c>
      <c r="AF6" s="76">
        <v>5</v>
      </c>
      <c r="AG6" s="77">
        <v>190</v>
      </c>
      <c r="AH6" s="78">
        <v>10.54</v>
      </c>
      <c r="AI6" s="78">
        <v>139.69999999999999</v>
      </c>
      <c r="AJ6" s="79">
        <v>42796</v>
      </c>
      <c r="AK6" s="79">
        <v>42754</v>
      </c>
      <c r="AL6" s="79">
        <v>42754</v>
      </c>
      <c r="AM6" s="79">
        <v>42754</v>
      </c>
      <c r="AN6" s="77">
        <v>9947</v>
      </c>
      <c r="AO6" s="79">
        <v>42762</v>
      </c>
      <c r="AP6" s="76">
        <v>255081.269</v>
      </c>
      <c r="AQ6" s="76">
        <v>0</v>
      </c>
      <c r="AR6" s="77">
        <v>987</v>
      </c>
      <c r="AS6" s="77">
        <v>47</v>
      </c>
      <c r="AT6" s="78">
        <v>447.99</v>
      </c>
      <c r="AU6" s="77">
        <v>2</v>
      </c>
      <c r="AV6" s="76">
        <v>13.78</v>
      </c>
      <c r="AW6" s="76">
        <v>13.46</v>
      </c>
      <c r="AX6" s="76">
        <v>14.21</v>
      </c>
      <c r="AY6" s="76">
        <v>0.5</v>
      </c>
      <c r="AZ6" s="76">
        <v>1.2</v>
      </c>
      <c r="BA6" s="76">
        <v>1.32</v>
      </c>
      <c r="BB6" s="76">
        <v>9.99</v>
      </c>
      <c r="BC6" s="76">
        <v>21.52</v>
      </c>
      <c r="BD6" s="76">
        <v>10.79</v>
      </c>
      <c r="BE6" s="76">
        <v>22.65</v>
      </c>
      <c r="BF6" s="76">
        <v>10970</v>
      </c>
      <c r="BG6" s="76">
        <v>13800</v>
      </c>
      <c r="BH6" s="74" t="s">
        <v>109</v>
      </c>
      <c r="BI6" s="74"/>
      <c r="BJ6" s="74" t="s">
        <v>4624</v>
      </c>
      <c r="BK6" s="79">
        <v>42775</v>
      </c>
      <c r="BL6" s="79"/>
      <c r="BM6" s="74"/>
      <c r="BN6" s="80">
        <v>380</v>
      </c>
      <c r="BO6" s="81"/>
      <c r="BP6" s="82"/>
      <c r="BQ6" s="83"/>
      <c r="BR6" s="84" t="s">
        <v>75</v>
      </c>
      <c r="BS6" s="84">
        <v>19</v>
      </c>
      <c r="BT6" s="85">
        <v>1</v>
      </c>
      <c r="BU6" s="85" t="s">
        <v>100</v>
      </c>
      <c r="BV6" s="85">
        <v>1</v>
      </c>
      <c r="BW6" s="85"/>
      <c r="BX6" s="86" t="s">
        <v>110</v>
      </c>
      <c r="BY6" s="87"/>
      <c r="BZ6" s="88">
        <v>380</v>
      </c>
      <c r="CA6" s="87" t="s">
        <v>111</v>
      </c>
      <c r="CB6" s="89" t="s">
        <v>145</v>
      </c>
      <c r="CC6" s="90">
        <v>-8</v>
      </c>
      <c r="CD6" s="91"/>
      <c r="CE6" s="89">
        <f>VLOOKUP(AI6,[1]Plan1!$A$6:$D$52,2,0)</f>
        <v>385</v>
      </c>
      <c r="CF6" s="89">
        <f>VLOOKUP(AI6,[1]Plan1!$A$6:$D$52,4,0)</f>
        <v>1.5555555555555556</v>
      </c>
      <c r="CG6" s="89">
        <f t="shared" si="0"/>
        <v>450</v>
      </c>
      <c r="CH6" s="89">
        <f t="shared" si="1"/>
        <v>700</v>
      </c>
      <c r="CI6" s="87" t="s">
        <v>75</v>
      </c>
      <c r="CJ6" s="89">
        <f t="shared" si="2"/>
        <v>380</v>
      </c>
      <c r="CK6" s="87"/>
      <c r="CL6" s="87"/>
      <c r="CM6" s="87"/>
      <c r="CN6" s="80">
        <v>126</v>
      </c>
      <c r="CO6" s="81"/>
      <c r="CP6" s="82"/>
      <c r="CQ6" s="83"/>
      <c r="CR6" s="87">
        <f t="shared" si="3"/>
        <v>190000</v>
      </c>
      <c r="CS6" s="40">
        <f t="shared" si="7"/>
        <v>4</v>
      </c>
      <c r="CT6" s="40" t="str">
        <f>VLOOKUP(B6,Linha!$B$2:$C$60,2,FALSE)</f>
        <v>Flow1</v>
      </c>
      <c r="CU6" s="41" t="str">
        <f>IF(AI6&lt;=Parametros!$E$15,"OK","Não")</f>
        <v>Não</v>
      </c>
      <c r="CV6" s="41" t="str">
        <f>IF(AH6&lt;=Parametros!$E$16,"OK","Não")</f>
        <v>OK</v>
      </c>
      <c r="CW6" s="41" t="str">
        <f>IF(AX6&lt;=Parametros!$E$19,"OK","Não")</f>
        <v>Não</v>
      </c>
      <c r="CX6" s="41" t="str">
        <f t="shared" si="4"/>
        <v>Não</v>
      </c>
      <c r="CY6" s="41" t="str">
        <f t="shared" si="5"/>
        <v>Não</v>
      </c>
      <c r="CZ6" s="41" t="str">
        <f>IF(AND(Parametros!$E$17="Sim",Parametros!$E$18="Sim"),IF(AND(OR(CT6="Flow1",AND(CT6="Flow2",Parametros!$H$7="Fechada")),AI6&lt;=Parametros!$E$15,AH6&lt;Parametros!$E$16,AX6&lt;Parametros!$E$19,CX6&lt;&gt;Parametros!$E$17,CY6&lt;&gt;Parametros!$E$18),"Sim","Não"),
IF(AND(Parametros!$E$17="Sim",Parametros!$E$18="Não"),IF(AND(OR(CT6="Flow1",AND(CT6="Flow2",Parametros!$H$7="Fechada")),AI6&lt;=Parametros!$E$15,AH6&lt;Parametros!$E$16,AX6&lt;Parametros!$E$19,CX6&lt;&gt;Parametros!$E$17),"Sim","Não"),
IF(AND(Parametros!$E$17="Não",Parametros!$E$18="Sim"),IF(AND(OR(CT6="Flow1",AND(CT6="Flow2",Parametros!$H$7="Fechada")),AI6&lt;=Parametros!$E$15,AH6&lt;Parametros!$E$16,AX6&lt;Parametros!$E$19,CY6&lt;&gt;Parametros!$E$18),"Sim","Não"),
IF(AND(OR(CT6="Flow1",AND(CT6="Flow2",Parametros!$H$7="Fechada")),AI6&lt;=Parametros!$E$15,AH6&lt;Parametros!$E$16,AX6&lt;Parametros!$E$19),"Sim","Não"))))</f>
        <v>Não</v>
      </c>
      <c r="DA6" s="41" t="str">
        <f t="shared" si="6"/>
        <v>ok</v>
      </c>
      <c r="DB6" s="40">
        <f>IF(AND(CT6="Flow1",CZ6="Sim"),4,IF(CT6=Parametros!$D$6,1,IF(CT6=Parametros!$D$7,IF(Parametros!$H$7="Aberta",2,IF('Sequencia APO'!CZ6="Sim",4,1)),IF(CT6=Parametros!$D$9,3,IF(CT6=Parametros!$D$8,4,"Erro")))))</f>
        <v>1</v>
      </c>
      <c r="DC6" s="40">
        <f>IFERROR(VLOOKUP($Q6,Ferts!$A$1:$B$16,2,FALSE),0)</f>
        <v>0</v>
      </c>
      <c r="DD6" s="42">
        <f>(IF(DB6=1,Parametros!$M$6,IF(DB6=2,Parametros!$M$7,IF(DB6=3,Parametros!$M$8,IF(DB6=4,Parametros!$M$9,"Erro"))))*(DC6+1))*60</f>
        <v>38.112851481411589</v>
      </c>
    </row>
    <row r="7" spans="1:108">
      <c r="A7" s="74" t="s">
        <v>146</v>
      </c>
      <c r="B7" s="74" t="s">
        <v>160</v>
      </c>
      <c r="C7" s="74" t="s">
        <v>118</v>
      </c>
      <c r="D7" s="74" t="s">
        <v>99</v>
      </c>
      <c r="E7" s="74" t="s">
        <v>4625</v>
      </c>
      <c r="F7" s="74" t="s">
        <v>1432</v>
      </c>
      <c r="G7" s="74" t="s">
        <v>4626</v>
      </c>
      <c r="H7" s="74" t="s">
        <v>170</v>
      </c>
      <c r="I7" s="74" t="s">
        <v>100</v>
      </c>
      <c r="J7" s="74" t="s">
        <v>101</v>
      </c>
      <c r="K7" s="74" t="s">
        <v>1433</v>
      </c>
      <c r="L7" s="74" t="s">
        <v>1434</v>
      </c>
      <c r="M7" s="74" t="s">
        <v>172</v>
      </c>
      <c r="N7" s="75">
        <v>10</v>
      </c>
      <c r="O7" s="75">
        <v>10</v>
      </c>
      <c r="P7" s="74" t="s">
        <v>362</v>
      </c>
      <c r="Q7" s="108">
        <v>411918</v>
      </c>
      <c r="R7" s="74" t="s">
        <v>289</v>
      </c>
      <c r="S7" s="74"/>
      <c r="T7" s="74" t="s">
        <v>114</v>
      </c>
      <c r="U7" s="74" t="s">
        <v>124</v>
      </c>
      <c r="V7" s="74" t="s">
        <v>125</v>
      </c>
      <c r="W7" s="74" t="s">
        <v>126</v>
      </c>
      <c r="X7" s="74" t="s">
        <v>127</v>
      </c>
      <c r="Y7" s="74" t="s">
        <v>108</v>
      </c>
      <c r="Z7" s="74" t="s">
        <v>128</v>
      </c>
      <c r="AA7" s="76">
        <v>5700</v>
      </c>
      <c r="AB7" s="76">
        <v>5936.0259999999998</v>
      </c>
      <c r="AC7" s="76">
        <v>167</v>
      </c>
      <c r="AD7" s="76">
        <v>168</v>
      </c>
      <c r="AE7" s="77">
        <v>886</v>
      </c>
      <c r="AF7" s="76">
        <v>4.43</v>
      </c>
      <c r="AG7" s="77">
        <v>9</v>
      </c>
      <c r="AH7" s="78">
        <v>9</v>
      </c>
      <c r="AI7" s="78">
        <v>146</v>
      </c>
      <c r="AJ7" s="79">
        <v>42789</v>
      </c>
      <c r="AK7" s="79">
        <v>42754</v>
      </c>
      <c r="AL7" s="79">
        <v>42754</v>
      </c>
      <c r="AM7" s="79">
        <v>42754</v>
      </c>
      <c r="AN7" s="77">
        <v>514</v>
      </c>
      <c r="AO7" s="79">
        <v>42774</v>
      </c>
      <c r="AP7" s="76">
        <v>5000</v>
      </c>
      <c r="AQ7" s="76">
        <v>978</v>
      </c>
      <c r="AR7" s="77">
        <v>860</v>
      </c>
      <c r="AS7" s="77">
        <v>5</v>
      </c>
      <c r="AT7" s="78">
        <v>264.57</v>
      </c>
      <c r="AU7" s="77">
        <v>3</v>
      </c>
      <c r="AV7" s="76">
        <v>8.73</v>
      </c>
      <c r="AW7" s="76">
        <v>9.07</v>
      </c>
      <c r="AX7" s="76">
        <v>10.039999999999999</v>
      </c>
      <c r="AY7" s="76">
        <v>1.46</v>
      </c>
      <c r="AZ7" s="76">
        <v>1.46</v>
      </c>
      <c r="BA7" s="76">
        <v>0.9</v>
      </c>
      <c r="BB7" s="76">
        <v>0.9</v>
      </c>
      <c r="BC7" s="76">
        <v>22.7</v>
      </c>
      <c r="BD7" s="76">
        <v>8.9700000000000006</v>
      </c>
      <c r="BE7" s="76">
        <v>20.82</v>
      </c>
      <c r="BF7" s="76">
        <v>8650</v>
      </c>
      <c r="BG7" s="76">
        <v>8750</v>
      </c>
      <c r="BH7" s="74" t="s">
        <v>109</v>
      </c>
      <c r="BI7" s="74"/>
      <c r="BJ7" s="74" t="s">
        <v>4627</v>
      </c>
      <c r="BK7" s="79"/>
      <c r="BL7" s="79"/>
      <c r="BM7" s="74"/>
      <c r="BN7" s="80"/>
      <c r="BO7" s="81"/>
      <c r="BP7" s="82">
        <v>27</v>
      </c>
      <c r="BQ7" s="83"/>
      <c r="BR7" s="84" t="s">
        <v>129</v>
      </c>
      <c r="BS7" s="84">
        <v>19</v>
      </c>
      <c r="BT7" s="85">
        <v>1</v>
      </c>
      <c r="BU7" s="85" t="s">
        <v>100</v>
      </c>
      <c r="BV7" s="85">
        <v>1</v>
      </c>
      <c r="BW7" s="85"/>
      <c r="BX7" s="86" t="s">
        <v>130</v>
      </c>
      <c r="BY7" s="87"/>
      <c r="BZ7" s="88">
        <v>27</v>
      </c>
      <c r="CA7" s="87" t="s">
        <v>111</v>
      </c>
      <c r="CB7" s="89" t="s">
        <v>116</v>
      </c>
      <c r="CC7" s="90">
        <v>-20</v>
      </c>
      <c r="CD7" s="91"/>
      <c r="CE7" s="89">
        <f>VLOOKUP(AI7,[1]Plan1!$A$6:$D$52,2,0)</f>
        <v>682</v>
      </c>
      <c r="CF7" s="89">
        <f>VLOOKUP(AI7,[1]Plan1!$A$6:$D$52,4,0)</f>
        <v>2.25</v>
      </c>
      <c r="CG7" s="89">
        <f t="shared" si="0"/>
        <v>8</v>
      </c>
      <c r="CH7" s="89">
        <f t="shared" si="1"/>
        <v>18</v>
      </c>
      <c r="CI7" s="87" t="s">
        <v>129</v>
      </c>
      <c r="CJ7" s="89">
        <f t="shared" si="2"/>
        <v>27</v>
      </c>
      <c r="CK7" s="87"/>
      <c r="CL7" s="87"/>
      <c r="CM7" s="87"/>
      <c r="CN7" s="80"/>
      <c r="CO7" s="81"/>
      <c r="CP7" s="82">
        <v>16</v>
      </c>
      <c r="CQ7" s="83"/>
      <c r="CR7" s="87">
        <f t="shared" si="3"/>
        <v>7974</v>
      </c>
      <c r="CS7" s="40">
        <f t="shared" si="7"/>
        <v>5</v>
      </c>
      <c r="CT7" s="40" t="str">
        <f>VLOOKUP(B7,Linha!$B$2:$C$60,2,FALSE)</f>
        <v>Flow1</v>
      </c>
      <c r="CU7" s="41" t="str">
        <f>IF(AI7&lt;=Parametros!$E$15,"OK","Não")</f>
        <v>Não</v>
      </c>
      <c r="CV7" s="41" t="str">
        <f>IF(AH7&lt;=Parametros!$E$16,"OK","Não")</f>
        <v>OK</v>
      </c>
      <c r="CW7" s="41" t="str">
        <f>IF(AX7&lt;=Parametros!$E$19,"OK","Não")</f>
        <v>OK</v>
      </c>
      <c r="CX7" s="41" t="str">
        <f t="shared" si="4"/>
        <v>Não</v>
      </c>
      <c r="CY7" s="41" t="str">
        <f t="shared" si="5"/>
        <v>Não</v>
      </c>
      <c r="CZ7" s="41" t="str">
        <f>IF(AND(Parametros!$E$17="Sim",Parametros!$E$18="Sim"),IF(AND(OR(CT7="Flow1",AND(CT7="Flow2",Parametros!$H$7="Fechada")),AI7&lt;=Parametros!$E$15,AH7&lt;Parametros!$E$16,AX7&lt;Parametros!$E$19,CX7&lt;&gt;Parametros!$E$17,CY7&lt;&gt;Parametros!$E$18),"Sim","Não"),
IF(AND(Parametros!$E$17="Sim",Parametros!$E$18="Não"),IF(AND(OR(CT7="Flow1",AND(CT7="Flow2",Parametros!$H$7="Fechada")),AI7&lt;=Parametros!$E$15,AH7&lt;Parametros!$E$16,AX7&lt;Parametros!$E$19,CX7&lt;&gt;Parametros!$E$17),"Sim","Não"),
IF(AND(Parametros!$E$17="Não",Parametros!$E$18="Sim"),IF(AND(OR(CT7="Flow1",AND(CT7="Flow2",Parametros!$H$7="Fechada")),AI7&lt;=Parametros!$E$15,AH7&lt;Parametros!$E$16,AX7&lt;Parametros!$E$19,CY7&lt;&gt;Parametros!$E$18),"Sim","Não"),
IF(AND(OR(CT7="Flow1",AND(CT7="Flow2",Parametros!$H$7="Fechada")),AI7&lt;=Parametros!$E$15,AH7&lt;Parametros!$E$16,AX7&lt;Parametros!$E$19),"Sim","Não"))))</f>
        <v>Não</v>
      </c>
      <c r="DA7" s="41" t="str">
        <f t="shared" si="6"/>
        <v>ok</v>
      </c>
      <c r="DB7" s="40">
        <f>IF(AND(CT7="Flow1",CZ7="Sim"),4,IF(CT7=Parametros!$D$6,1,IF(CT7=Parametros!$D$7,IF(Parametros!$H$7="Aberta",2,IF('Sequencia APO'!CZ7="Sim",4,1)),IF(CT7=Parametros!$D$9,3,IF(CT7=Parametros!$D$8,4,"Erro")))))</f>
        <v>1</v>
      </c>
      <c r="DC7" s="40">
        <f>IFERROR(VLOOKUP($Q7,Ferts!$A$1:$B$16,2,FALSE),0)</f>
        <v>0</v>
      </c>
      <c r="DD7" s="42">
        <f>(IF(DB7=1,Parametros!$M$6,IF(DB7=2,Parametros!$M$7,IF(DB7=3,Parametros!$M$8,IF(DB7=4,Parametros!$M$9,"Erro"))))*(DC7+1))*60</f>
        <v>38.112851481411589</v>
      </c>
    </row>
    <row r="8" spans="1:108">
      <c r="A8" s="74" t="s">
        <v>4628</v>
      </c>
      <c r="B8" s="74" t="s">
        <v>117</v>
      </c>
      <c r="C8" s="74" t="s">
        <v>118</v>
      </c>
      <c r="D8" s="74" t="s">
        <v>99</v>
      </c>
      <c r="E8" s="74" t="s">
        <v>4629</v>
      </c>
      <c r="F8" s="74" t="s">
        <v>4630</v>
      </c>
      <c r="G8" s="74" t="s">
        <v>4631</v>
      </c>
      <c r="H8" s="74" t="s">
        <v>285</v>
      </c>
      <c r="I8" s="74" t="s">
        <v>100</v>
      </c>
      <c r="J8" s="74" t="s">
        <v>101</v>
      </c>
      <c r="K8" s="74" t="s">
        <v>1437</v>
      </c>
      <c r="L8" s="74" t="s">
        <v>4632</v>
      </c>
      <c r="M8" s="74" t="s">
        <v>288</v>
      </c>
      <c r="N8" s="75">
        <v>10</v>
      </c>
      <c r="O8" s="75">
        <v>0</v>
      </c>
      <c r="P8" s="74" t="s">
        <v>362</v>
      </c>
      <c r="Q8" s="108">
        <v>411169</v>
      </c>
      <c r="R8" s="74" t="s">
        <v>289</v>
      </c>
      <c r="S8" s="74"/>
      <c r="T8" s="74" t="s">
        <v>114</v>
      </c>
      <c r="U8" s="74" t="s">
        <v>124</v>
      </c>
      <c r="V8" s="74" t="s">
        <v>125</v>
      </c>
      <c r="W8" s="74" t="s">
        <v>126</v>
      </c>
      <c r="X8" s="74" t="s">
        <v>127</v>
      </c>
      <c r="Y8" s="74" t="s">
        <v>108</v>
      </c>
      <c r="Z8" s="74" t="s">
        <v>128</v>
      </c>
      <c r="AA8" s="76">
        <v>1266.58</v>
      </c>
      <c r="AB8" s="76">
        <v>1325.508</v>
      </c>
      <c r="AC8" s="76">
        <v>162</v>
      </c>
      <c r="AD8" s="76">
        <v>158</v>
      </c>
      <c r="AE8" s="77">
        <v>832</v>
      </c>
      <c r="AF8" s="76">
        <v>4.16</v>
      </c>
      <c r="AG8" s="77">
        <v>2</v>
      </c>
      <c r="AH8" s="78">
        <v>13</v>
      </c>
      <c r="AI8" s="78">
        <v>146</v>
      </c>
      <c r="AJ8" s="79">
        <v>42788</v>
      </c>
      <c r="AK8" s="79">
        <v>42754</v>
      </c>
      <c r="AL8" s="79">
        <v>42754</v>
      </c>
      <c r="AM8" s="79">
        <v>42754</v>
      </c>
      <c r="AN8" s="77">
        <v>109</v>
      </c>
      <c r="AO8" s="79">
        <v>42773</v>
      </c>
      <c r="AP8" s="76">
        <v>2500</v>
      </c>
      <c r="AQ8" s="76">
        <v>1338</v>
      </c>
      <c r="AR8" s="77">
        <v>800</v>
      </c>
      <c r="AS8" s="77">
        <v>6</v>
      </c>
      <c r="AT8" s="78">
        <v>364.57</v>
      </c>
      <c r="AU8" s="77">
        <v>2</v>
      </c>
      <c r="AV8" s="76">
        <v>8.58</v>
      </c>
      <c r="AW8" s="76">
        <v>8.8699999999999992</v>
      </c>
      <c r="AX8" s="76">
        <v>9.52</v>
      </c>
      <c r="AY8" s="76">
        <v>1.46</v>
      </c>
      <c r="AZ8" s="76">
        <v>1.46</v>
      </c>
      <c r="BA8" s="76">
        <v>1.3</v>
      </c>
      <c r="BB8" s="76">
        <v>1.3</v>
      </c>
      <c r="BC8" s="76">
        <v>15.07</v>
      </c>
      <c r="BD8" s="76">
        <v>12.97</v>
      </c>
      <c r="BE8" s="76">
        <v>24.82</v>
      </c>
      <c r="BF8" s="76">
        <v>8500</v>
      </c>
      <c r="BG8" s="76">
        <v>8600</v>
      </c>
      <c r="BH8" s="74" t="s">
        <v>109</v>
      </c>
      <c r="BI8" s="74"/>
      <c r="BJ8" s="74" t="s">
        <v>4633</v>
      </c>
      <c r="BK8" s="79"/>
      <c r="BL8" s="79"/>
      <c r="BM8" s="74"/>
      <c r="BN8" s="80"/>
      <c r="BO8" s="81"/>
      <c r="BP8" s="82">
        <v>4</v>
      </c>
      <c r="BQ8" s="83"/>
      <c r="BR8" s="84" t="s">
        <v>129</v>
      </c>
      <c r="BS8" s="84">
        <v>19</v>
      </c>
      <c r="BT8" s="85">
        <v>1</v>
      </c>
      <c r="BU8" s="85" t="s">
        <v>100</v>
      </c>
      <c r="BV8" s="85">
        <v>1</v>
      </c>
      <c r="BW8" s="85"/>
      <c r="BX8" s="86" t="s">
        <v>130</v>
      </c>
      <c r="BY8" s="87"/>
      <c r="BZ8" s="88">
        <v>4</v>
      </c>
      <c r="CA8" s="87" t="s">
        <v>111</v>
      </c>
      <c r="CB8" s="89" t="s">
        <v>116</v>
      </c>
      <c r="CC8" s="90">
        <v>-19</v>
      </c>
      <c r="CD8" s="91"/>
      <c r="CE8" s="89">
        <f>VLOOKUP(AI8,[1]Plan1!$A$6:$D$52,2,0)</f>
        <v>682</v>
      </c>
      <c r="CF8" s="89">
        <f>VLOOKUP(AI8,[1]Plan1!$A$6:$D$52,4,0)</f>
        <v>2.25</v>
      </c>
      <c r="CG8" s="89">
        <f t="shared" si="0"/>
        <v>2</v>
      </c>
      <c r="CH8" s="89">
        <f t="shared" si="1"/>
        <v>5</v>
      </c>
      <c r="CI8" s="87" t="s">
        <v>129</v>
      </c>
      <c r="CJ8" s="89">
        <f t="shared" si="2"/>
        <v>4</v>
      </c>
      <c r="CK8" s="87"/>
      <c r="CL8" s="87"/>
      <c r="CM8" s="87"/>
      <c r="CN8" s="80"/>
      <c r="CO8" s="81"/>
      <c r="CP8" s="82">
        <v>12</v>
      </c>
      <c r="CQ8" s="83"/>
      <c r="CR8" s="87">
        <f t="shared" si="3"/>
        <v>1664</v>
      </c>
      <c r="CS8" s="40">
        <f t="shared" si="7"/>
        <v>6</v>
      </c>
      <c r="CT8" s="40" t="str">
        <f>VLOOKUP(B8,Linha!$B$2:$C$60,2,FALSE)</f>
        <v>Despacho direto</v>
      </c>
      <c r="CU8" s="41" t="str">
        <f>IF(AI8&lt;=Parametros!$E$15,"OK","Não")</f>
        <v>Não</v>
      </c>
      <c r="CV8" s="41" t="str">
        <f>IF(AH8&lt;=Parametros!$E$16,"OK","Não")</f>
        <v>OK</v>
      </c>
      <c r="CW8" s="41" t="str">
        <f>IF(AX8&lt;=Parametros!$E$19,"OK","Não")</f>
        <v>OK</v>
      </c>
      <c r="CX8" s="41" t="str">
        <f t="shared" si="4"/>
        <v>Não</v>
      </c>
      <c r="CY8" s="41" t="str">
        <f t="shared" si="5"/>
        <v>Não</v>
      </c>
      <c r="CZ8" s="41" t="str">
        <f>IF(AND(Parametros!$E$17="Sim",Parametros!$E$18="Sim"),IF(AND(OR(CT8="Flow1",AND(CT8="Flow2",Parametros!$H$7="Fechada")),AI8&lt;=Parametros!$E$15,AH8&lt;Parametros!$E$16,AX8&lt;Parametros!$E$19,CX8&lt;&gt;Parametros!$E$17,CY8&lt;&gt;Parametros!$E$18),"Sim","Não"),
IF(AND(Parametros!$E$17="Sim",Parametros!$E$18="Não"),IF(AND(OR(CT8="Flow1",AND(CT8="Flow2",Parametros!$H$7="Fechada")),AI8&lt;=Parametros!$E$15,AH8&lt;Parametros!$E$16,AX8&lt;Parametros!$E$19,CX8&lt;&gt;Parametros!$E$17),"Sim","Não"),
IF(AND(Parametros!$E$17="Não",Parametros!$E$18="Sim"),IF(AND(OR(CT8="Flow1",AND(CT8="Flow2",Parametros!$H$7="Fechada")),AI8&lt;=Parametros!$E$15,AH8&lt;Parametros!$E$16,AX8&lt;Parametros!$E$19,CY8&lt;&gt;Parametros!$E$18),"Sim","Não"),
IF(AND(OR(CT8="Flow1",AND(CT8="Flow2",Parametros!$H$7="Fechada")),AI8&lt;=Parametros!$E$15,AH8&lt;Parametros!$E$16,AX8&lt;Parametros!$E$19),"Sim","Não"))))</f>
        <v>Não</v>
      </c>
      <c r="DA8" s="41" t="str">
        <f t="shared" si="6"/>
        <v>ok</v>
      </c>
      <c r="DB8" s="40">
        <f>IF(AND(CT8="Flow1",CZ8="Sim"),4,IF(CT8=Parametros!$D$6,1,IF(CT8=Parametros!$D$7,IF(Parametros!$H$7="Aberta",2,IF('Sequencia APO'!CZ8="Sim",4,1)),IF(CT8=Parametros!$D$9,3,IF(CT8=Parametros!$D$8,4,"Erro")))))</f>
        <v>3</v>
      </c>
      <c r="DC8" s="40">
        <f>IFERROR(VLOOKUP($Q8,Ferts!$A$1:$B$16,2,FALSE),0)</f>
        <v>0</v>
      </c>
      <c r="DD8" s="42">
        <f>(IF(DB8=1,Parametros!$M$6,IF(DB8=2,Parametros!$M$7,IF(DB8=3,Parametros!$M$8,IF(DB8=4,Parametros!$M$9,"Erro"))))*(DC8+1))*60</f>
        <v>33.660000000000004</v>
      </c>
    </row>
    <row r="9" spans="1:108">
      <c r="A9" s="74" t="s">
        <v>4634</v>
      </c>
      <c r="B9" s="74" t="s">
        <v>159</v>
      </c>
      <c r="C9" s="74" t="s">
        <v>99</v>
      </c>
      <c r="D9" s="74" t="s">
        <v>99</v>
      </c>
      <c r="E9" s="74" t="s">
        <v>4635</v>
      </c>
      <c r="F9" s="74" t="s">
        <v>4636</v>
      </c>
      <c r="G9" s="74" t="s">
        <v>4637</v>
      </c>
      <c r="H9" s="74" t="s">
        <v>281</v>
      </c>
      <c r="I9" s="74" t="s">
        <v>100</v>
      </c>
      <c r="J9" s="74" t="s">
        <v>120</v>
      </c>
      <c r="K9" s="74" t="s">
        <v>4638</v>
      </c>
      <c r="L9" s="74" t="s">
        <v>4639</v>
      </c>
      <c r="M9" s="74" t="s">
        <v>282</v>
      </c>
      <c r="N9" s="75">
        <v>15</v>
      </c>
      <c r="O9" s="75">
        <v>15</v>
      </c>
      <c r="P9" s="74" t="s">
        <v>521</v>
      </c>
      <c r="Q9" s="108">
        <v>270579</v>
      </c>
      <c r="R9" s="74" t="s">
        <v>522</v>
      </c>
      <c r="S9" s="74" t="s">
        <v>113</v>
      </c>
      <c r="T9" s="74" t="s">
        <v>114</v>
      </c>
      <c r="U9" s="74" t="s">
        <v>156</v>
      </c>
      <c r="V9" s="74" t="s">
        <v>252</v>
      </c>
      <c r="W9" s="74" t="s">
        <v>337</v>
      </c>
      <c r="X9" s="74" t="s">
        <v>176</v>
      </c>
      <c r="Y9" s="74" t="s">
        <v>108</v>
      </c>
      <c r="Z9" s="74"/>
      <c r="AA9" s="76">
        <v>14848.196</v>
      </c>
      <c r="AB9" s="76">
        <v>16764.385999999999</v>
      </c>
      <c r="AC9" s="76">
        <v>154</v>
      </c>
      <c r="AD9" s="76">
        <v>150</v>
      </c>
      <c r="AE9" s="77">
        <v>682</v>
      </c>
      <c r="AF9" s="76">
        <v>3.41</v>
      </c>
      <c r="AG9" s="77">
        <v>28</v>
      </c>
      <c r="AH9" s="78">
        <v>17.5</v>
      </c>
      <c r="AI9" s="78">
        <v>146</v>
      </c>
      <c r="AJ9" s="79">
        <v>42761</v>
      </c>
      <c r="AK9" s="79">
        <v>42754</v>
      </c>
      <c r="AL9" s="79">
        <v>42754</v>
      </c>
      <c r="AM9" s="79">
        <v>42754</v>
      </c>
      <c r="AN9" s="77">
        <v>925</v>
      </c>
      <c r="AO9" s="79">
        <v>42754</v>
      </c>
      <c r="AP9" s="76">
        <v>15000</v>
      </c>
      <c r="AQ9" s="76">
        <v>0</v>
      </c>
      <c r="AR9" s="77">
        <v>682</v>
      </c>
      <c r="AS9" s="77">
        <v>28</v>
      </c>
      <c r="AT9" s="78">
        <v>659.97</v>
      </c>
      <c r="AU9" s="77">
        <v>1</v>
      </c>
      <c r="AV9" s="76">
        <v>0</v>
      </c>
      <c r="AW9" s="76">
        <v>10.58</v>
      </c>
      <c r="AX9" s="76">
        <v>10.99</v>
      </c>
      <c r="AY9" s="76">
        <v>1</v>
      </c>
      <c r="AZ9" s="76">
        <v>1</v>
      </c>
      <c r="BA9" s="76">
        <v>1.75</v>
      </c>
      <c r="BB9" s="76">
        <v>1.75</v>
      </c>
      <c r="BC9" s="76">
        <v>9.3800000000000008</v>
      </c>
      <c r="BD9" s="76">
        <v>17.54</v>
      </c>
      <c r="BE9" s="76">
        <v>29.37</v>
      </c>
      <c r="BF9" s="76">
        <v>700</v>
      </c>
      <c r="BG9" s="76">
        <v>707</v>
      </c>
      <c r="BH9" s="74" t="s">
        <v>3475</v>
      </c>
      <c r="BI9" s="74"/>
      <c r="BJ9" s="74" t="s">
        <v>4640</v>
      </c>
      <c r="BK9" s="79"/>
      <c r="BL9" s="79"/>
      <c r="BM9" s="74"/>
      <c r="BN9" s="80"/>
      <c r="BO9" s="81">
        <v>28</v>
      </c>
      <c r="BP9" s="82"/>
      <c r="BQ9" s="83"/>
      <c r="BR9" s="84" t="s">
        <v>76</v>
      </c>
      <c r="BS9" s="84">
        <v>19</v>
      </c>
      <c r="BT9" s="85">
        <v>1</v>
      </c>
      <c r="BU9" s="85" t="s">
        <v>100</v>
      </c>
      <c r="BV9" s="85">
        <v>1</v>
      </c>
      <c r="BW9" s="85"/>
      <c r="BX9" s="86" t="s">
        <v>143</v>
      </c>
      <c r="BY9" s="87"/>
      <c r="BZ9" s="88">
        <v>28</v>
      </c>
      <c r="CA9" s="87" t="s">
        <v>144</v>
      </c>
      <c r="CB9" s="89" t="s">
        <v>145</v>
      </c>
      <c r="CC9" s="90">
        <v>0</v>
      </c>
      <c r="CD9" s="91"/>
      <c r="CE9" s="89">
        <f>VLOOKUP(AI9,[1]Plan1!$A$6:$D$52,2,0)</f>
        <v>682</v>
      </c>
      <c r="CF9" s="89">
        <f>VLOOKUP(AI9,[1]Plan1!$A$6:$D$52,4,0)</f>
        <v>2.25</v>
      </c>
      <c r="CG9" s="89">
        <f t="shared" si="0"/>
        <v>22</v>
      </c>
      <c r="CH9" s="89">
        <f t="shared" si="1"/>
        <v>50</v>
      </c>
      <c r="CI9" s="87" t="s">
        <v>76</v>
      </c>
      <c r="CJ9" s="89">
        <f t="shared" si="2"/>
        <v>28</v>
      </c>
      <c r="CK9" s="87"/>
      <c r="CL9" s="87"/>
      <c r="CM9" s="87"/>
      <c r="CN9" s="80"/>
      <c r="CO9" s="81"/>
      <c r="CP9" s="82"/>
      <c r="CQ9" s="92">
        <v>171</v>
      </c>
      <c r="CR9" s="87">
        <f t="shared" si="3"/>
        <v>19096</v>
      </c>
      <c r="CS9" s="40">
        <f t="shared" si="7"/>
        <v>7</v>
      </c>
      <c r="CT9" s="40" t="str">
        <f>VLOOKUP(B9,Linha!$B$2:$C$60,2,FALSE)</f>
        <v>Flow2</v>
      </c>
      <c r="CU9" s="41" t="str">
        <f>IF(AI9&lt;=Parametros!$E$15,"OK","Não")</f>
        <v>Não</v>
      </c>
      <c r="CV9" s="41" t="str">
        <f>IF(AH9&lt;=Parametros!$E$16,"OK","Não")</f>
        <v>Não</v>
      </c>
      <c r="CW9" s="41" t="str">
        <f>IF(AX9&lt;=Parametros!$E$19,"OK","Não")</f>
        <v>OK</v>
      </c>
      <c r="CX9" s="41" t="str">
        <f t="shared" si="4"/>
        <v>Não</v>
      </c>
      <c r="CY9" s="41" t="str">
        <f t="shared" si="5"/>
        <v>Não</v>
      </c>
      <c r="CZ9" s="41" t="str">
        <f>IF(AND(Parametros!$E$17="Sim",Parametros!$E$18="Sim"),IF(AND(OR(CT9="Flow1",AND(CT9="Flow2",Parametros!$H$7="Fechada")),AI9&lt;=Parametros!$E$15,AH9&lt;Parametros!$E$16,AX9&lt;Parametros!$E$19,CX9&lt;&gt;Parametros!$E$17,CY9&lt;&gt;Parametros!$E$18),"Sim","Não"),
IF(AND(Parametros!$E$17="Sim",Parametros!$E$18="Não"),IF(AND(OR(CT9="Flow1",AND(CT9="Flow2",Parametros!$H$7="Fechada")),AI9&lt;=Parametros!$E$15,AH9&lt;Parametros!$E$16,AX9&lt;Parametros!$E$19,CX9&lt;&gt;Parametros!$E$17),"Sim","Não"),
IF(AND(Parametros!$E$17="Não",Parametros!$E$18="Sim"),IF(AND(OR(CT9="Flow1",AND(CT9="Flow2",Parametros!$H$7="Fechada")),AI9&lt;=Parametros!$E$15,AH9&lt;Parametros!$E$16,AX9&lt;Parametros!$E$19,CY9&lt;&gt;Parametros!$E$18),"Sim","Não"),
IF(AND(OR(CT9="Flow1",AND(CT9="Flow2",Parametros!$H$7="Fechada")),AI9&lt;=Parametros!$E$15,AH9&lt;Parametros!$E$16,AX9&lt;Parametros!$E$19),"Sim","Não"))))</f>
        <v>Não</v>
      </c>
      <c r="DA9" s="41" t="str">
        <f t="shared" si="6"/>
        <v>ok</v>
      </c>
      <c r="DB9" s="40">
        <f>IF(AND(CT9="Flow1",CZ9="Sim"),4,IF(CT9=Parametros!$D$6,1,IF(CT9=Parametros!$D$7,IF(Parametros!$H$7="Aberta",2,IF('Sequencia APO'!CZ9="Sim",4,1)),IF(CT9=Parametros!$D$9,3,IF(CT9=Parametros!$D$8,4,"Erro")))))</f>
        <v>1</v>
      </c>
      <c r="DC9" s="40">
        <f>IFERROR(VLOOKUP($Q9,Ferts!$A$1:$B$16,2,FALSE),0)</f>
        <v>0</v>
      </c>
      <c r="DD9" s="42">
        <f>(IF(DB9=1,Parametros!$M$6,IF(DB9=2,Parametros!$M$7,IF(DB9=3,Parametros!$M$8,IF(DB9=4,Parametros!$M$9,"Erro"))))*(DC9+1))*60</f>
        <v>38.112851481411589</v>
      </c>
    </row>
    <row r="10" spans="1:108">
      <c r="A10" s="74" t="s">
        <v>4641</v>
      </c>
      <c r="B10" s="74" t="s">
        <v>117</v>
      </c>
      <c r="C10" s="74" t="s">
        <v>118</v>
      </c>
      <c r="D10" s="74" t="s">
        <v>99</v>
      </c>
      <c r="E10" s="74" t="s">
        <v>4642</v>
      </c>
      <c r="F10" s="74" t="s">
        <v>2461</v>
      </c>
      <c r="G10" s="74" t="s">
        <v>3712</v>
      </c>
      <c r="H10" s="74" t="s">
        <v>285</v>
      </c>
      <c r="I10" s="74" t="s">
        <v>100</v>
      </c>
      <c r="J10" s="74" t="s">
        <v>101</v>
      </c>
      <c r="K10" s="74" t="s">
        <v>361</v>
      </c>
      <c r="L10" s="74" t="s">
        <v>2462</v>
      </c>
      <c r="M10" s="74" t="s">
        <v>288</v>
      </c>
      <c r="N10" s="75">
        <v>10</v>
      </c>
      <c r="O10" s="75">
        <v>10</v>
      </c>
      <c r="P10" s="74" t="s">
        <v>362</v>
      </c>
      <c r="Q10" s="108">
        <v>405840</v>
      </c>
      <c r="R10" s="74" t="s">
        <v>289</v>
      </c>
      <c r="S10" s="74"/>
      <c r="T10" s="74" t="s">
        <v>114</v>
      </c>
      <c r="U10" s="74" t="s">
        <v>124</v>
      </c>
      <c r="V10" s="74" t="s">
        <v>125</v>
      </c>
      <c r="W10" s="74" t="s">
        <v>107</v>
      </c>
      <c r="X10" s="74" t="s">
        <v>127</v>
      </c>
      <c r="Y10" s="74" t="s">
        <v>108</v>
      </c>
      <c r="Z10" s="74" t="s">
        <v>128</v>
      </c>
      <c r="AA10" s="76">
        <v>5578</v>
      </c>
      <c r="AB10" s="76">
        <v>5854.6689999999999</v>
      </c>
      <c r="AC10" s="76">
        <v>167</v>
      </c>
      <c r="AD10" s="76">
        <v>168</v>
      </c>
      <c r="AE10" s="77">
        <v>729</v>
      </c>
      <c r="AF10" s="76">
        <v>3.645</v>
      </c>
      <c r="AG10" s="77">
        <v>9</v>
      </c>
      <c r="AH10" s="78">
        <v>9.5299999999999994</v>
      </c>
      <c r="AI10" s="78">
        <v>168.3</v>
      </c>
      <c r="AJ10" s="79">
        <v>42789</v>
      </c>
      <c r="AK10" s="79">
        <v>42754</v>
      </c>
      <c r="AL10" s="79">
        <v>42754</v>
      </c>
      <c r="AM10" s="79">
        <v>42754</v>
      </c>
      <c r="AN10" s="77">
        <v>511</v>
      </c>
      <c r="AO10" s="79">
        <v>42774</v>
      </c>
      <c r="AP10" s="76">
        <v>5000</v>
      </c>
      <c r="AQ10" s="76">
        <v>2622</v>
      </c>
      <c r="AR10" s="77">
        <v>711</v>
      </c>
      <c r="AS10" s="77">
        <v>18</v>
      </c>
      <c r="AT10" s="78">
        <v>338.77</v>
      </c>
      <c r="AU10" s="77">
        <v>2</v>
      </c>
      <c r="AV10" s="76">
        <v>9.2799999999999994</v>
      </c>
      <c r="AW10" s="76">
        <v>8.8800000000000008</v>
      </c>
      <c r="AX10" s="76">
        <v>9.5399999999999991</v>
      </c>
      <c r="AY10" s="76">
        <v>1.68</v>
      </c>
      <c r="AZ10" s="76">
        <v>1.68</v>
      </c>
      <c r="BA10" s="76">
        <v>0.95</v>
      </c>
      <c r="BB10" s="76">
        <v>0.95</v>
      </c>
      <c r="BC10" s="76">
        <v>17.87</v>
      </c>
      <c r="BD10" s="76">
        <v>9.39</v>
      </c>
      <c r="BE10" s="76">
        <v>21.25</v>
      </c>
      <c r="BF10" s="76">
        <v>8700</v>
      </c>
      <c r="BG10" s="76">
        <v>9300</v>
      </c>
      <c r="BH10" s="74" t="s">
        <v>109</v>
      </c>
      <c r="BI10" s="74"/>
      <c r="BJ10" s="74" t="s">
        <v>3713</v>
      </c>
      <c r="BK10" s="79"/>
      <c r="BL10" s="79"/>
      <c r="BM10" s="74"/>
      <c r="BN10" s="80"/>
      <c r="BO10" s="81"/>
      <c r="BP10" s="82">
        <v>18</v>
      </c>
      <c r="BQ10" s="83"/>
      <c r="BR10" s="84" t="s">
        <v>129</v>
      </c>
      <c r="BS10" s="84">
        <v>19</v>
      </c>
      <c r="BT10" s="85">
        <v>1</v>
      </c>
      <c r="BU10" s="85" t="s">
        <v>100</v>
      </c>
      <c r="BV10" s="85">
        <v>1</v>
      </c>
      <c r="BW10" s="85"/>
      <c r="BX10" s="86" t="s">
        <v>130</v>
      </c>
      <c r="BY10" s="87"/>
      <c r="BZ10" s="88">
        <v>18</v>
      </c>
      <c r="CA10" s="87" t="s">
        <v>111</v>
      </c>
      <c r="CB10" s="89" t="s">
        <v>116</v>
      </c>
      <c r="CC10" s="90">
        <v>-20</v>
      </c>
      <c r="CD10" s="91"/>
      <c r="CE10" s="89">
        <f>VLOOKUP(AI10,[1]Plan1!$A$6:$D$52,2,0)</f>
        <v>400</v>
      </c>
      <c r="CF10" s="89">
        <f>VLOOKUP(AI10,[1]Plan1!$A$6:$D$52,4,0)</f>
        <v>1.7209302325581395</v>
      </c>
      <c r="CG10" s="89">
        <f t="shared" si="0"/>
        <v>14</v>
      </c>
      <c r="CH10" s="89">
        <f t="shared" si="1"/>
        <v>24</v>
      </c>
      <c r="CI10" s="87" t="s">
        <v>129</v>
      </c>
      <c r="CJ10" s="89">
        <f t="shared" si="2"/>
        <v>18</v>
      </c>
      <c r="CK10" s="87"/>
      <c r="CL10" s="87"/>
      <c r="CM10" s="87"/>
      <c r="CN10" s="80"/>
      <c r="CO10" s="81"/>
      <c r="CP10" s="82">
        <v>18</v>
      </c>
      <c r="CQ10" s="83"/>
      <c r="CR10" s="87">
        <f t="shared" si="3"/>
        <v>6561</v>
      </c>
      <c r="CS10" s="40">
        <f t="shared" si="7"/>
        <v>8</v>
      </c>
      <c r="CT10" s="40" t="str">
        <f>VLOOKUP(B10,Linha!$B$2:$C$60,2,FALSE)</f>
        <v>Despacho direto</v>
      </c>
      <c r="CU10" s="41" t="str">
        <f>IF(AI10&lt;=Parametros!$E$15,"OK","Não")</f>
        <v>Não</v>
      </c>
      <c r="CV10" s="41" t="str">
        <f>IF(AH10&lt;=Parametros!$E$16,"OK","Não")</f>
        <v>OK</v>
      </c>
      <c r="CW10" s="41" t="str">
        <f>IF(AX10&lt;=Parametros!$E$19,"OK","Não")</f>
        <v>OK</v>
      </c>
      <c r="CX10" s="41" t="str">
        <f t="shared" si="4"/>
        <v>Não</v>
      </c>
      <c r="CY10" s="41" t="str">
        <f t="shared" si="5"/>
        <v>Não</v>
      </c>
      <c r="CZ10" s="41" t="str">
        <f>IF(AND(Parametros!$E$17="Sim",Parametros!$E$18="Sim"),IF(AND(OR(CT10="Flow1",AND(CT10="Flow2",Parametros!$H$7="Fechada")),AI10&lt;=Parametros!$E$15,AH10&lt;Parametros!$E$16,AX10&lt;Parametros!$E$19,CX10&lt;&gt;Parametros!$E$17,CY10&lt;&gt;Parametros!$E$18),"Sim","Não"),
IF(AND(Parametros!$E$17="Sim",Parametros!$E$18="Não"),IF(AND(OR(CT10="Flow1",AND(CT10="Flow2",Parametros!$H$7="Fechada")),AI10&lt;=Parametros!$E$15,AH10&lt;Parametros!$E$16,AX10&lt;Parametros!$E$19,CX10&lt;&gt;Parametros!$E$17),"Sim","Não"),
IF(AND(Parametros!$E$17="Não",Parametros!$E$18="Sim"),IF(AND(OR(CT10="Flow1",AND(CT10="Flow2",Parametros!$H$7="Fechada")),AI10&lt;=Parametros!$E$15,AH10&lt;Parametros!$E$16,AX10&lt;Parametros!$E$19,CY10&lt;&gt;Parametros!$E$18),"Sim","Não"),
IF(AND(OR(CT10="Flow1",AND(CT10="Flow2",Parametros!$H$7="Fechada")),AI10&lt;=Parametros!$E$15,AH10&lt;Parametros!$E$16,AX10&lt;Parametros!$E$19),"Sim","Não"))))</f>
        <v>Não</v>
      </c>
      <c r="DA10" s="41" t="str">
        <f t="shared" si="6"/>
        <v>ok</v>
      </c>
      <c r="DB10" s="40">
        <f>IF(AND(CT10="Flow1",CZ10="Sim"),4,IF(CT10=Parametros!$D$6,1,IF(CT10=Parametros!$D$7,IF(Parametros!$H$7="Aberta",2,IF('Sequencia APO'!CZ10="Sim",4,1)),IF(CT10=Parametros!$D$9,3,IF(CT10=Parametros!$D$8,4,"Erro")))))</f>
        <v>3</v>
      </c>
      <c r="DC10" s="40">
        <f>IFERROR(VLOOKUP($Q10,Ferts!$A$1:$B$16,2,FALSE),0)</f>
        <v>0</v>
      </c>
      <c r="DD10" s="42">
        <f>(IF(DB10=1,Parametros!$M$6,IF(DB10=2,Parametros!$M$7,IF(DB10=3,Parametros!$M$8,IF(DB10=4,Parametros!$M$9,"Erro"))))*(DC10+1))*60</f>
        <v>33.660000000000004</v>
      </c>
    </row>
    <row r="11" spans="1:108">
      <c r="A11" s="74" t="s">
        <v>4643</v>
      </c>
      <c r="B11" s="74" t="s">
        <v>98</v>
      </c>
      <c r="C11" s="74" t="s">
        <v>132</v>
      </c>
      <c r="D11" s="74" t="s">
        <v>132</v>
      </c>
      <c r="E11" s="74" t="s">
        <v>4644</v>
      </c>
      <c r="F11" s="74" t="s">
        <v>4645</v>
      </c>
      <c r="G11" s="74" t="s">
        <v>4646</v>
      </c>
      <c r="H11" s="74" t="s">
        <v>187</v>
      </c>
      <c r="I11" s="74" t="s">
        <v>100</v>
      </c>
      <c r="J11" s="74" t="s">
        <v>101</v>
      </c>
      <c r="K11" s="74" t="s">
        <v>209</v>
      </c>
      <c r="L11" s="74" t="s">
        <v>4647</v>
      </c>
      <c r="M11" s="74" t="s">
        <v>210</v>
      </c>
      <c r="N11" s="75">
        <v>3</v>
      </c>
      <c r="O11" s="75">
        <v>0</v>
      </c>
      <c r="P11" s="74" t="s">
        <v>137</v>
      </c>
      <c r="Q11" s="108">
        <v>272503</v>
      </c>
      <c r="R11" s="74" t="s">
        <v>138</v>
      </c>
      <c r="S11" s="74" t="s">
        <v>139</v>
      </c>
      <c r="T11" s="74" t="s">
        <v>140</v>
      </c>
      <c r="U11" s="74" t="s">
        <v>105</v>
      </c>
      <c r="V11" s="74" t="s">
        <v>191</v>
      </c>
      <c r="W11" s="74" t="s">
        <v>107</v>
      </c>
      <c r="X11" s="74" t="s">
        <v>127</v>
      </c>
      <c r="Y11" s="74" t="s">
        <v>108</v>
      </c>
      <c r="Z11" s="74"/>
      <c r="AA11" s="76">
        <v>16965.826000000001</v>
      </c>
      <c r="AB11" s="76">
        <v>16740</v>
      </c>
      <c r="AC11" s="76">
        <v>167</v>
      </c>
      <c r="AD11" s="76">
        <v>163</v>
      </c>
      <c r="AE11" s="77">
        <v>539</v>
      </c>
      <c r="AF11" s="76">
        <v>2.6949999999999998</v>
      </c>
      <c r="AG11" s="77">
        <v>37</v>
      </c>
      <c r="AH11" s="78">
        <v>11</v>
      </c>
      <c r="AI11" s="78">
        <v>168.3</v>
      </c>
      <c r="AJ11" s="79">
        <v>42768</v>
      </c>
      <c r="AK11" s="79">
        <v>42754</v>
      </c>
      <c r="AL11" s="79">
        <v>42754</v>
      </c>
      <c r="AM11" s="79">
        <v>42754</v>
      </c>
      <c r="AN11" s="77">
        <v>1098</v>
      </c>
      <c r="AO11" s="79">
        <v>42762</v>
      </c>
      <c r="AP11" s="76">
        <v>15828.094999999999</v>
      </c>
      <c r="AQ11" s="76">
        <v>0</v>
      </c>
      <c r="AR11" s="77">
        <v>540</v>
      </c>
      <c r="AS11" s="77">
        <v>45</v>
      </c>
      <c r="AT11" s="78">
        <v>500.69</v>
      </c>
      <c r="AU11" s="77">
        <v>1</v>
      </c>
      <c r="AV11" s="76">
        <v>0</v>
      </c>
      <c r="AW11" s="76">
        <v>11.42</v>
      </c>
      <c r="AX11" s="76">
        <v>11.84</v>
      </c>
      <c r="AY11" s="76">
        <v>0.8</v>
      </c>
      <c r="AZ11" s="76">
        <v>1.26</v>
      </c>
      <c r="BA11" s="76">
        <v>1.38</v>
      </c>
      <c r="BB11" s="76">
        <v>1.65</v>
      </c>
      <c r="BC11" s="76">
        <v>11.48</v>
      </c>
      <c r="BD11" s="76">
        <v>10.9</v>
      </c>
      <c r="BE11" s="76">
        <v>22.76</v>
      </c>
      <c r="BF11" s="76">
        <v>10973</v>
      </c>
      <c r="BG11" s="76">
        <v>11734</v>
      </c>
      <c r="BH11" s="74" t="s">
        <v>109</v>
      </c>
      <c r="BI11" s="74"/>
      <c r="BJ11" s="74" t="s">
        <v>4648</v>
      </c>
      <c r="BK11" s="79"/>
      <c r="BL11" s="79"/>
      <c r="BM11" s="74"/>
      <c r="BN11" s="80">
        <v>37</v>
      </c>
      <c r="BO11" s="81"/>
      <c r="BP11" s="82"/>
      <c r="BQ11" s="83"/>
      <c r="BR11" s="84" t="s">
        <v>75</v>
      </c>
      <c r="BS11" s="84">
        <v>19</v>
      </c>
      <c r="BT11" s="85">
        <v>1</v>
      </c>
      <c r="BU11" s="85" t="s">
        <v>100</v>
      </c>
      <c r="BV11" s="85">
        <v>1</v>
      </c>
      <c r="BW11" s="85"/>
      <c r="BX11" s="86" t="s">
        <v>143</v>
      </c>
      <c r="BY11" s="87"/>
      <c r="BZ11" s="88">
        <v>37</v>
      </c>
      <c r="CA11" s="87" t="s">
        <v>144</v>
      </c>
      <c r="CB11" s="89" t="s">
        <v>145</v>
      </c>
      <c r="CC11" s="90">
        <v>-8</v>
      </c>
      <c r="CD11" s="91"/>
      <c r="CE11" s="89">
        <f>VLOOKUP(AI11,[1]Plan1!$A$6:$D$52,2,0)</f>
        <v>400</v>
      </c>
      <c r="CF11" s="89">
        <f>VLOOKUP(AI11,[1]Plan1!$A$6:$D$52,4,0)</f>
        <v>1.7209302325581395</v>
      </c>
      <c r="CG11" s="89">
        <f t="shared" si="0"/>
        <v>42</v>
      </c>
      <c r="CH11" s="89">
        <f t="shared" si="1"/>
        <v>72</v>
      </c>
      <c r="CI11" s="87" t="s">
        <v>75</v>
      </c>
      <c r="CJ11" s="89">
        <f t="shared" si="2"/>
        <v>37</v>
      </c>
      <c r="CK11" s="87"/>
      <c r="CL11" s="87"/>
      <c r="CM11" s="87"/>
      <c r="CN11" s="80">
        <v>24</v>
      </c>
      <c r="CO11" s="81"/>
      <c r="CP11" s="82"/>
      <c r="CQ11" s="83"/>
      <c r="CR11" s="87">
        <f t="shared" si="3"/>
        <v>19943</v>
      </c>
      <c r="CS11" s="40">
        <f t="shared" si="7"/>
        <v>9</v>
      </c>
      <c r="CT11" s="40" t="str">
        <f>VLOOKUP(B11,Linha!$B$2:$C$60,2,FALSE)</f>
        <v>Flow1</v>
      </c>
      <c r="CU11" s="41" t="str">
        <f>IF(AI11&lt;=Parametros!$E$15,"OK","Não")</f>
        <v>Não</v>
      </c>
      <c r="CV11" s="41" t="str">
        <f>IF(AH11&lt;=Parametros!$E$16,"OK","Não")</f>
        <v>OK</v>
      </c>
      <c r="CW11" s="41" t="str">
        <f>IF(AX11&lt;=Parametros!$E$19,"OK","Não")</f>
        <v>OK</v>
      </c>
      <c r="CX11" s="41" t="str">
        <f t="shared" si="4"/>
        <v>Sim</v>
      </c>
      <c r="CY11" s="41" t="str">
        <f t="shared" si="5"/>
        <v>Sim</v>
      </c>
      <c r="CZ11" s="41" t="str">
        <f>IF(AND(Parametros!$E$17="Sim",Parametros!$E$18="Sim"),IF(AND(OR(CT11="Flow1",AND(CT11="Flow2",Parametros!$H$7="Fechada")),AI11&lt;=Parametros!$E$15,AH11&lt;Parametros!$E$16,AX11&lt;Parametros!$E$19,CX11&lt;&gt;Parametros!$E$17,CY11&lt;&gt;Parametros!$E$18),"Sim","Não"),
IF(AND(Parametros!$E$17="Sim",Parametros!$E$18="Não"),IF(AND(OR(CT11="Flow1",AND(CT11="Flow2",Parametros!$H$7="Fechada")),AI11&lt;=Parametros!$E$15,AH11&lt;Parametros!$E$16,AX11&lt;Parametros!$E$19,CX11&lt;&gt;Parametros!$E$17),"Sim","Não"),
IF(AND(Parametros!$E$17="Não",Parametros!$E$18="Sim"),IF(AND(OR(CT11="Flow1",AND(CT11="Flow2",Parametros!$H$7="Fechada")),AI11&lt;=Parametros!$E$15,AH11&lt;Parametros!$E$16,AX11&lt;Parametros!$E$19,CY11&lt;&gt;Parametros!$E$18),"Sim","Não"),
IF(AND(OR(CT11="Flow1",AND(CT11="Flow2",Parametros!$H$7="Fechada")),AI11&lt;=Parametros!$E$15,AH11&lt;Parametros!$E$16,AX11&lt;Parametros!$E$19),"Sim","Não"))))</f>
        <v>Não</v>
      </c>
      <c r="DA11" s="41" t="str">
        <f t="shared" si="6"/>
        <v>ok</v>
      </c>
      <c r="DB11" s="40">
        <f>IF(AND(CT11="Flow1",CZ11="Sim"),4,IF(CT11=Parametros!$D$6,1,IF(CT11=Parametros!$D$7,IF(Parametros!$H$7="Aberta",2,IF('Sequencia APO'!CZ11="Sim",4,1)),IF(CT11=Parametros!$D$9,3,IF(CT11=Parametros!$D$8,4,"Erro")))))</f>
        <v>1</v>
      </c>
      <c r="DC11" s="40">
        <f>IFERROR(VLOOKUP($Q11,Ferts!$A$1:$B$16,2,FALSE),0)</f>
        <v>0</v>
      </c>
      <c r="DD11" s="42">
        <f>(IF(DB11=1,Parametros!$M$6,IF(DB11=2,Parametros!$M$7,IF(DB11=3,Parametros!$M$8,IF(DB11=4,Parametros!$M$9,"Erro"))))*(DC11+1))*60</f>
        <v>38.112851481411589</v>
      </c>
    </row>
    <row r="12" spans="1:108">
      <c r="A12" s="74" t="s">
        <v>4649</v>
      </c>
      <c r="B12" s="74" t="s">
        <v>98</v>
      </c>
      <c r="C12" s="74" t="s">
        <v>132</v>
      </c>
      <c r="D12" s="74" t="s">
        <v>132</v>
      </c>
      <c r="E12" s="74" t="s">
        <v>4650</v>
      </c>
      <c r="F12" s="74" t="s">
        <v>4645</v>
      </c>
      <c r="G12" s="74" t="s">
        <v>4651</v>
      </c>
      <c r="H12" s="74" t="s">
        <v>187</v>
      </c>
      <c r="I12" s="74" t="s">
        <v>100</v>
      </c>
      <c r="J12" s="74" t="s">
        <v>101</v>
      </c>
      <c r="K12" s="74" t="s">
        <v>209</v>
      </c>
      <c r="L12" s="74" t="s">
        <v>4647</v>
      </c>
      <c r="M12" s="74" t="s">
        <v>210</v>
      </c>
      <c r="N12" s="75">
        <v>5</v>
      </c>
      <c r="O12" s="75">
        <v>0</v>
      </c>
      <c r="P12" s="74" t="s">
        <v>137</v>
      </c>
      <c r="Q12" s="108">
        <v>272503</v>
      </c>
      <c r="R12" s="74" t="s">
        <v>138</v>
      </c>
      <c r="S12" s="74" t="s">
        <v>139</v>
      </c>
      <c r="T12" s="74" t="s">
        <v>140</v>
      </c>
      <c r="U12" s="74" t="s">
        <v>105</v>
      </c>
      <c r="V12" s="74" t="s">
        <v>191</v>
      </c>
      <c r="W12" s="74" t="s">
        <v>107</v>
      </c>
      <c r="X12" s="74" t="s">
        <v>127</v>
      </c>
      <c r="Y12" s="74" t="s">
        <v>108</v>
      </c>
      <c r="Z12" s="74"/>
      <c r="AA12" s="76">
        <v>9967.5969999999998</v>
      </c>
      <c r="AB12" s="76">
        <v>10665.668</v>
      </c>
      <c r="AC12" s="76">
        <v>167</v>
      </c>
      <c r="AD12" s="76">
        <v>163</v>
      </c>
      <c r="AE12" s="77">
        <v>555</v>
      </c>
      <c r="AF12" s="76">
        <v>2.7749999999999999</v>
      </c>
      <c r="AG12" s="77">
        <v>21</v>
      </c>
      <c r="AH12" s="78">
        <v>11</v>
      </c>
      <c r="AI12" s="78">
        <v>168.3</v>
      </c>
      <c r="AJ12" s="79">
        <v>42768</v>
      </c>
      <c r="AK12" s="79">
        <v>42754</v>
      </c>
      <c r="AL12" s="79">
        <v>42754</v>
      </c>
      <c r="AM12" s="79">
        <v>42754</v>
      </c>
      <c r="AN12" s="77">
        <v>632</v>
      </c>
      <c r="AO12" s="79">
        <v>42762</v>
      </c>
      <c r="AP12" s="76">
        <v>9299.1579999999994</v>
      </c>
      <c r="AQ12" s="76">
        <v>0</v>
      </c>
      <c r="AR12" s="77">
        <v>540</v>
      </c>
      <c r="AS12" s="77">
        <v>45</v>
      </c>
      <c r="AT12" s="78">
        <v>500.69</v>
      </c>
      <c r="AU12" s="77">
        <v>1</v>
      </c>
      <c r="AV12" s="76">
        <v>0</v>
      </c>
      <c r="AW12" s="76">
        <v>11.35</v>
      </c>
      <c r="AX12" s="76">
        <v>11.77</v>
      </c>
      <c r="AY12" s="76">
        <v>0.8</v>
      </c>
      <c r="AZ12" s="76">
        <v>1.26</v>
      </c>
      <c r="BA12" s="76">
        <v>1.38</v>
      </c>
      <c r="BB12" s="76">
        <v>1.65</v>
      </c>
      <c r="BC12" s="76">
        <v>11.72</v>
      </c>
      <c r="BD12" s="76">
        <v>11</v>
      </c>
      <c r="BE12" s="76">
        <v>22.86</v>
      </c>
      <c r="BF12" s="76">
        <v>10973</v>
      </c>
      <c r="BG12" s="76">
        <v>11734</v>
      </c>
      <c r="BH12" s="74" t="s">
        <v>109</v>
      </c>
      <c r="BI12" s="74"/>
      <c r="BJ12" s="74" t="s">
        <v>4652</v>
      </c>
      <c r="BK12" s="79"/>
      <c r="BL12" s="79"/>
      <c r="BM12" s="74"/>
      <c r="BN12" s="80">
        <v>21</v>
      </c>
      <c r="BO12" s="81"/>
      <c r="BP12" s="82"/>
      <c r="BQ12" s="83"/>
      <c r="BR12" s="84" t="s">
        <v>75</v>
      </c>
      <c r="BS12" s="84">
        <v>19</v>
      </c>
      <c r="BT12" s="85">
        <v>1</v>
      </c>
      <c r="BU12" s="85" t="s">
        <v>100</v>
      </c>
      <c r="BV12" s="85">
        <v>1</v>
      </c>
      <c r="BW12" s="85"/>
      <c r="BX12" s="86" t="s">
        <v>143</v>
      </c>
      <c r="BY12" s="87"/>
      <c r="BZ12" s="88">
        <v>21</v>
      </c>
      <c r="CA12" s="87" t="s">
        <v>144</v>
      </c>
      <c r="CB12" s="89" t="s">
        <v>145</v>
      </c>
      <c r="CC12" s="90">
        <v>-8</v>
      </c>
      <c r="CD12" s="91"/>
      <c r="CE12" s="89">
        <f>VLOOKUP(AI12,[1]Plan1!$A$6:$D$52,2,0)</f>
        <v>400</v>
      </c>
      <c r="CF12" s="89">
        <f>VLOOKUP(AI12,[1]Plan1!$A$6:$D$52,4,0)</f>
        <v>1.7209302325581395</v>
      </c>
      <c r="CG12" s="89">
        <f t="shared" si="0"/>
        <v>25</v>
      </c>
      <c r="CH12" s="89">
        <f t="shared" si="1"/>
        <v>43</v>
      </c>
      <c r="CI12" s="87" t="s">
        <v>75</v>
      </c>
      <c r="CJ12" s="89">
        <f t="shared" si="2"/>
        <v>21</v>
      </c>
      <c r="CK12" s="87"/>
      <c r="CL12" s="87"/>
      <c r="CM12" s="87"/>
      <c r="CN12" s="80"/>
      <c r="CO12" s="81"/>
      <c r="CP12" s="82">
        <v>39</v>
      </c>
      <c r="CQ12" s="83"/>
      <c r="CR12" s="87">
        <f t="shared" si="3"/>
        <v>11655</v>
      </c>
      <c r="CS12" s="40">
        <f t="shared" si="7"/>
        <v>10</v>
      </c>
      <c r="CT12" s="40" t="str">
        <f>VLOOKUP(B12,Linha!$B$2:$C$60,2,FALSE)</f>
        <v>Flow1</v>
      </c>
      <c r="CU12" s="41" t="str">
        <f>IF(AI12&lt;=Parametros!$E$15,"OK","Não")</f>
        <v>Não</v>
      </c>
      <c r="CV12" s="41" t="str">
        <f>IF(AH12&lt;=Parametros!$E$16,"OK","Não")</f>
        <v>OK</v>
      </c>
      <c r="CW12" s="41" t="str">
        <f>IF(AX12&lt;=Parametros!$E$19,"OK","Não")</f>
        <v>OK</v>
      </c>
      <c r="CX12" s="41" t="str">
        <f t="shared" si="4"/>
        <v>Sim</v>
      </c>
      <c r="CY12" s="41" t="str">
        <f t="shared" si="5"/>
        <v>Sim</v>
      </c>
      <c r="CZ12" s="41" t="str">
        <f>IF(AND(Parametros!$E$17="Sim",Parametros!$E$18="Sim"),IF(AND(OR(CT12="Flow1",AND(CT12="Flow2",Parametros!$H$7="Fechada")),AI12&lt;=Parametros!$E$15,AH12&lt;Parametros!$E$16,AX12&lt;Parametros!$E$19,CX12&lt;&gt;Parametros!$E$17,CY12&lt;&gt;Parametros!$E$18),"Sim","Não"),
IF(AND(Parametros!$E$17="Sim",Parametros!$E$18="Não"),IF(AND(OR(CT12="Flow1",AND(CT12="Flow2",Parametros!$H$7="Fechada")),AI12&lt;=Parametros!$E$15,AH12&lt;Parametros!$E$16,AX12&lt;Parametros!$E$19,CX12&lt;&gt;Parametros!$E$17),"Sim","Não"),
IF(AND(Parametros!$E$17="Não",Parametros!$E$18="Sim"),IF(AND(OR(CT12="Flow1",AND(CT12="Flow2",Parametros!$H$7="Fechada")),AI12&lt;=Parametros!$E$15,AH12&lt;Parametros!$E$16,AX12&lt;Parametros!$E$19,CY12&lt;&gt;Parametros!$E$18),"Sim","Não"),
IF(AND(OR(CT12="Flow1",AND(CT12="Flow2",Parametros!$H$7="Fechada")),AI12&lt;=Parametros!$E$15,AH12&lt;Parametros!$E$16,AX12&lt;Parametros!$E$19),"Sim","Não"))))</f>
        <v>Não</v>
      </c>
      <c r="DA12" s="41" t="str">
        <f t="shared" si="6"/>
        <v>ok</v>
      </c>
      <c r="DB12" s="40">
        <f>IF(AND(CT12="Flow1",CZ12="Sim"),4,IF(CT12=Parametros!$D$6,1,IF(CT12=Parametros!$D$7,IF(Parametros!$H$7="Aberta",2,IF('Sequencia APO'!CZ12="Sim",4,1)),IF(CT12=Parametros!$D$9,3,IF(CT12=Parametros!$D$8,4,"Erro")))))</f>
        <v>1</v>
      </c>
      <c r="DC12" s="40">
        <f>IFERROR(VLOOKUP($Q12,Ferts!$A$1:$B$16,2,FALSE),0)</f>
        <v>0</v>
      </c>
      <c r="DD12" s="42">
        <f>(IF(DB12=1,Parametros!$M$6,IF(DB12=2,Parametros!$M$7,IF(DB12=3,Parametros!$M$8,IF(DB12=4,Parametros!$M$9,"Erro"))))*(DC12+1))*60</f>
        <v>38.112851481411589</v>
      </c>
    </row>
    <row r="13" spans="1:108">
      <c r="A13" s="74" t="s">
        <v>4653</v>
      </c>
      <c r="B13" s="74" t="s">
        <v>98</v>
      </c>
      <c r="C13" s="74" t="s">
        <v>99</v>
      </c>
      <c r="D13" s="74" t="s">
        <v>99</v>
      </c>
      <c r="E13" s="74" t="s">
        <v>4654</v>
      </c>
      <c r="F13" s="74" t="s">
        <v>4655</v>
      </c>
      <c r="G13" s="74" t="s">
        <v>4656</v>
      </c>
      <c r="H13" s="74" t="s">
        <v>147</v>
      </c>
      <c r="I13" s="74" t="s">
        <v>100</v>
      </c>
      <c r="J13" s="74" t="s">
        <v>101</v>
      </c>
      <c r="K13" s="74" t="s">
        <v>364</v>
      </c>
      <c r="L13" s="74" t="s">
        <v>2460</v>
      </c>
      <c r="M13" s="74" t="s">
        <v>603</v>
      </c>
      <c r="N13" s="75">
        <v>10</v>
      </c>
      <c r="O13" s="75">
        <v>0</v>
      </c>
      <c r="P13" s="74" t="s">
        <v>365</v>
      </c>
      <c r="Q13" s="108">
        <v>393072</v>
      </c>
      <c r="R13" s="74" t="s">
        <v>283</v>
      </c>
      <c r="S13" s="74"/>
      <c r="T13" s="74" t="s">
        <v>410</v>
      </c>
      <c r="U13" s="74" t="s">
        <v>156</v>
      </c>
      <c r="V13" s="74" t="s">
        <v>507</v>
      </c>
      <c r="W13" s="74" t="s">
        <v>337</v>
      </c>
      <c r="X13" s="74" t="s">
        <v>127</v>
      </c>
      <c r="Y13" s="74" t="s">
        <v>108</v>
      </c>
      <c r="Z13" s="74"/>
      <c r="AA13" s="76">
        <v>10137.925999999999</v>
      </c>
      <c r="AB13" s="76">
        <v>10796.486000000001</v>
      </c>
      <c r="AC13" s="76">
        <v>167</v>
      </c>
      <c r="AD13" s="76">
        <v>168</v>
      </c>
      <c r="AE13" s="77">
        <v>751</v>
      </c>
      <c r="AF13" s="76">
        <v>3.7549999999999999</v>
      </c>
      <c r="AG13" s="77">
        <v>16</v>
      </c>
      <c r="AH13" s="78">
        <v>9.52</v>
      </c>
      <c r="AI13" s="78">
        <v>156</v>
      </c>
      <c r="AJ13" s="79">
        <v>42788</v>
      </c>
      <c r="AK13" s="79">
        <v>42754</v>
      </c>
      <c r="AL13" s="79">
        <v>42754</v>
      </c>
      <c r="AM13" s="79">
        <v>42754</v>
      </c>
      <c r="AN13" s="77">
        <v>796</v>
      </c>
      <c r="AO13" s="79">
        <v>42769</v>
      </c>
      <c r="AP13" s="76">
        <v>13040.7</v>
      </c>
      <c r="AQ13" s="76">
        <v>0</v>
      </c>
      <c r="AR13" s="77">
        <v>837</v>
      </c>
      <c r="AS13" s="77">
        <v>10</v>
      </c>
      <c r="AT13" s="78">
        <v>434.69</v>
      </c>
      <c r="AU13" s="77">
        <v>2</v>
      </c>
      <c r="AV13" s="76">
        <v>9.9499999999999993</v>
      </c>
      <c r="AW13" s="76">
        <v>9.8800000000000008</v>
      </c>
      <c r="AX13" s="76">
        <v>10.52</v>
      </c>
      <c r="AY13" s="76">
        <v>1.56</v>
      </c>
      <c r="AZ13" s="76">
        <v>1.56</v>
      </c>
      <c r="BA13" s="76">
        <v>1.19</v>
      </c>
      <c r="BB13" s="76">
        <v>1.43</v>
      </c>
      <c r="BC13" s="76">
        <v>18.48</v>
      </c>
      <c r="BD13" s="76">
        <v>9.35</v>
      </c>
      <c r="BE13" s="76">
        <v>21.21</v>
      </c>
      <c r="BF13" s="76">
        <v>1580</v>
      </c>
      <c r="BG13" s="76">
        <v>1605</v>
      </c>
      <c r="BH13" s="74" t="s">
        <v>109</v>
      </c>
      <c r="BI13" s="74"/>
      <c r="BJ13" s="74" t="s">
        <v>4657</v>
      </c>
      <c r="BK13" s="79"/>
      <c r="BL13" s="79"/>
      <c r="BM13" s="74"/>
      <c r="BN13" s="80">
        <v>32</v>
      </c>
      <c r="BO13" s="81"/>
      <c r="BP13" s="82"/>
      <c r="BQ13" s="83"/>
      <c r="BR13" s="84" t="s">
        <v>75</v>
      </c>
      <c r="BS13" s="84">
        <v>19</v>
      </c>
      <c r="BT13" s="85">
        <v>1</v>
      </c>
      <c r="BU13" s="85" t="s">
        <v>100</v>
      </c>
      <c r="BV13" s="85">
        <v>1</v>
      </c>
      <c r="BW13" s="85"/>
      <c r="BX13" s="86" t="s">
        <v>143</v>
      </c>
      <c r="BY13" s="87"/>
      <c r="BZ13" s="88">
        <v>32</v>
      </c>
      <c r="CA13" s="87" t="s">
        <v>144</v>
      </c>
      <c r="CB13" s="89" t="s">
        <v>116</v>
      </c>
      <c r="CC13" s="90">
        <v>-15</v>
      </c>
      <c r="CD13" s="91"/>
      <c r="CE13" s="89">
        <f>VLOOKUP(AI13,[1]Plan1!$A$6:$D$52,2,0)</f>
        <v>665</v>
      </c>
      <c r="CF13" s="89">
        <f>VLOOKUP(AI13,[1]Plan1!$A$6:$D$52,4,0)</f>
        <v>2.125</v>
      </c>
      <c r="CG13" s="89">
        <f t="shared" si="0"/>
        <v>15</v>
      </c>
      <c r="CH13" s="89">
        <f t="shared" si="1"/>
        <v>32</v>
      </c>
      <c r="CI13" s="87" t="s">
        <v>75</v>
      </c>
      <c r="CJ13" s="89">
        <f t="shared" si="2"/>
        <v>32</v>
      </c>
      <c r="CK13" s="87"/>
      <c r="CL13" s="87"/>
      <c r="CM13" s="87"/>
      <c r="CN13" s="80"/>
      <c r="CO13" s="81"/>
      <c r="CP13" s="82">
        <v>12</v>
      </c>
      <c r="CQ13" s="83"/>
      <c r="CR13" s="87">
        <f t="shared" si="3"/>
        <v>12016</v>
      </c>
      <c r="CS13" s="40">
        <f t="shared" si="7"/>
        <v>11</v>
      </c>
      <c r="CT13" s="40" t="str">
        <f>VLOOKUP(B13,Linha!$B$2:$C$60,2,FALSE)</f>
        <v>Flow1</v>
      </c>
      <c r="CU13" s="41" t="str">
        <f>IF(AI13&lt;=Parametros!$E$15,"OK","Não")</f>
        <v>Não</v>
      </c>
      <c r="CV13" s="41" t="str">
        <f>IF(AH13&lt;=Parametros!$E$16,"OK","Não")</f>
        <v>OK</v>
      </c>
      <c r="CW13" s="41" t="str">
        <f>IF(AX13&lt;=Parametros!$E$19,"OK","Não")</f>
        <v>OK</v>
      </c>
      <c r="CX13" s="41" t="str">
        <f t="shared" si="4"/>
        <v>Não</v>
      </c>
      <c r="CY13" s="41" t="str">
        <f t="shared" si="5"/>
        <v>Não</v>
      </c>
      <c r="CZ13" s="41" t="str">
        <f>IF(AND(Parametros!$E$17="Sim",Parametros!$E$18="Sim"),IF(AND(OR(CT13="Flow1",AND(CT13="Flow2",Parametros!$H$7="Fechada")),AI13&lt;=Parametros!$E$15,AH13&lt;Parametros!$E$16,AX13&lt;Parametros!$E$19,CX13&lt;&gt;Parametros!$E$17,CY13&lt;&gt;Parametros!$E$18),"Sim","Não"),
IF(AND(Parametros!$E$17="Sim",Parametros!$E$18="Não"),IF(AND(OR(CT13="Flow1",AND(CT13="Flow2",Parametros!$H$7="Fechada")),AI13&lt;=Parametros!$E$15,AH13&lt;Parametros!$E$16,AX13&lt;Parametros!$E$19,CX13&lt;&gt;Parametros!$E$17),"Sim","Não"),
IF(AND(Parametros!$E$17="Não",Parametros!$E$18="Sim"),IF(AND(OR(CT13="Flow1",AND(CT13="Flow2",Parametros!$H$7="Fechada")),AI13&lt;=Parametros!$E$15,AH13&lt;Parametros!$E$16,AX13&lt;Parametros!$E$19,CY13&lt;&gt;Parametros!$E$18),"Sim","Não"),
IF(AND(OR(CT13="Flow1",AND(CT13="Flow2",Parametros!$H$7="Fechada")),AI13&lt;=Parametros!$E$15,AH13&lt;Parametros!$E$16,AX13&lt;Parametros!$E$19),"Sim","Não"))))</f>
        <v>Não</v>
      </c>
      <c r="DA13" s="41" t="str">
        <f t="shared" si="6"/>
        <v>ok</v>
      </c>
      <c r="DB13" s="40">
        <f>IF(AND(CT13="Flow1",CZ13="Sim"),4,IF(CT13=Parametros!$D$6,1,IF(CT13=Parametros!$D$7,IF(Parametros!$H$7="Aberta",2,IF('Sequencia APO'!CZ13="Sim",4,1)),IF(CT13=Parametros!$D$9,3,IF(CT13=Parametros!$D$8,4,"Erro")))))</f>
        <v>1</v>
      </c>
      <c r="DC13" s="40">
        <f>IFERROR(VLOOKUP($Q13,Ferts!$A$1:$B$16,2,FALSE),0)</f>
        <v>0</v>
      </c>
      <c r="DD13" s="42">
        <f>(IF(DB13=1,Parametros!$M$6,IF(DB13=2,Parametros!$M$7,IF(DB13=3,Parametros!$M$8,IF(DB13=4,Parametros!$M$9,"Erro"))))*(DC13+1))*60</f>
        <v>38.112851481411589</v>
      </c>
    </row>
    <row r="14" spans="1:108">
      <c r="A14" s="74" t="s">
        <v>4658</v>
      </c>
      <c r="B14" s="74" t="s">
        <v>98</v>
      </c>
      <c r="C14" s="74" t="s">
        <v>99</v>
      </c>
      <c r="D14" s="74" t="s">
        <v>99</v>
      </c>
      <c r="E14" s="74" t="s">
        <v>4659</v>
      </c>
      <c r="F14" s="74" t="s">
        <v>4660</v>
      </c>
      <c r="G14" s="74" t="s">
        <v>4661</v>
      </c>
      <c r="H14" s="74" t="s">
        <v>227</v>
      </c>
      <c r="I14" s="74" t="s">
        <v>100</v>
      </c>
      <c r="J14" s="74" t="s">
        <v>101</v>
      </c>
      <c r="K14" s="74" t="s">
        <v>251</v>
      </c>
      <c r="L14" s="74" t="s">
        <v>4662</v>
      </c>
      <c r="M14" s="74" t="s">
        <v>229</v>
      </c>
      <c r="N14" s="75">
        <v>10</v>
      </c>
      <c r="O14" s="75">
        <v>10</v>
      </c>
      <c r="P14" s="74" t="s">
        <v>137</v>
      </c>
      <c r="Q14" s="108">
        <v>379981</v>
      </c>
      <c r="R14" s="74" t="s">
        <v>230</v>
      </c>
      <c r="S14" s="74" t="s">
        <v>113</v>
      </c>
      <c r="T14" s="74" t="s">
        <v>114</v>
      </c>
      <c r="U14" s="74" t="s">
        <v>156</v>
      </c>
      <c r="V14" s="74" t="s">
        <v>252</v>
      </c>
      <c r="W14" s="74" t="s">
        <v>107</v>
      </c>
      <c r="X14" s="74" t="s">
        <v>127</v>
      </c>
      <c r="Y14" s="74" t="s">
        <v>108</v>
      </c>
      <c r="Z14" s="74"/>
      <c r="AA14" s="76">
        <v>5216.55</v>
      </c>
      <c r="AB14" s="76">
        <v>5555</v>
      </c>
      <c r="AC14" s="76">
        <v>162</v>
      </c>
      <c r="AD14" s="76">
        <v>158</v>
      </c>
      <c r="AE14" s="77">
        <v>962</v>
      </c>
      <c r="AF14" s="76">
        <v>4.8099999999999996</v>
      </c>
      <c r="AG14" s="77">
        <v>6</v>
      </c>
      <c r="AH14" s="78">
        <v>14.3</v>
      </c>
      <c r="AI14" s="78">
        <v>168.3</v>
      </c>
      <c r="AJ14" s="79">
        <v>42759</v>
      </c>
      <c r="AK14" s="79">
        <v>42754</v>
      </c>
      <c r="AL14" s="79">
        <v>42754</v>
      </c>
      <c r="AM14" s="79">
        <v>42754</v>
      </c>
      <c r="AN14" s="77">
        <v>307</v>
      </c>
      <c r="AO14" s="79">
        <v>42752</v>
      </c>
      <c r="AP14" s="76">
        <v>5000</v>
      </c>
      <c r="AQ14" s="76">
        <v>0</v>
      </c>
      <c r="AR14" s="77">
        <v>571</v>
      </c>
      <c r="AS14" s="77">
        <v>60</v>
      </c>
      <c r="AT14" s="78">
        <v>535.5</v>
      </c>
      <c r="AU14" s="77">
        <v>2</v>
      </c>
      <c r="AV14" s="76">
        <v>8.4</v>
      </c>
      <c r="AW14" s="76">
        <v>8.1</v>
      </c>
      <c r="AX14" s="76">
        <v>8.69</v>
      </c>
      <c r="AY14" s="76">
        <v>1.3</v>
      </c>
      <c r="AZ14" s="76">
        <v>1.3</v>
      </c>
      <c r="BA14" s="76">
        <v>1.79</v>
      </c>
      <c r="BB14" s="76">
        <v>2.15</v>
      </c>
      <c r="BC14" s="76">
        <v>16.170000000000002</v>
      </c>
      <c r="BD14" s="76">
        <v>14.07</v>
      </c>
      <c r="BE14" s="76">
        <v>25.91</v>
      </c>
      <c r="BF14" s="76">
        <v>6000</v>
      </c>
      <c r="BG14" s="76">
        <v>10000</v>
      </c>
      <c r="BH14" s="74" t="s">
        <v>109</v>
      </c>
      <c r="BI14" s="74"/>
      <c r="BJ14" s="74" t="s">
        <v>4663</v>
      </c>
      <c r="BK14" s="79"/>
      <c r="BL14" s="79"/>
      <c r="BM14" s="74"/>
      <c r="BN14" s="80">
        <v>12</v>
      </c>
      <c r="BO14" s="81"/>
      <c r="BP14" s="82"/>
      <c r="BQ14" s="83"/>
      <c r="BR14" s="84" t="s">
        <v>75</v>
      </c>
      <c r="BS14" s="84">
        <v>19</v>
      </c>
      <c r="BT14" s="85">
        <v>1</v>
      </c>
      <c r="BU14" s="85" t="s">
        <v>100</v>
      </c>
      <c r="BV14" s="85">
        <v>1</v>
      </c>
      <c r="BW14" s="85"/>
      <c r="BX14" s="86" t="s">
        <v>143</v>
      </c>
      <c r="BY14" s="87"/>
      <c r="BZ14" s="88">
        <v>12</v>
      </c>
      <c r="CA14" s="87" t="s">
        <v>144</v>
      </c>
      <c r="CB14" s="89" t="s">
        <v>145</v>
      </c>
      <c r="CC14" s="90">
        <v>2</v>
      </c>
      <c r="CD14" s="91"/>
      <c r="CE14" s="89">
        <f>VLOOKUP(AI14,[1]Plan1!$A$6:$D$52,2,0)</f>
        <v>400</v>
      </c>
      <c r="CF14" s="89">
        <f>VLOOKUP(AI14,[1]Plan1!$A$6:$D$52,4,0)</f>
        <v>1.7209302325581395</v>
      </c>
      <c r="CG14" s="89">
        <f t="shared" si="0"/>
        <v>13</v>
      </c>
      <c r="CH14" s="89">
        <f t="shared" si="1"/>
        <v>22</v>
      </c>
      <c r="CI14" s="87" t="s">
        <v>75</v>
      </c>
      <c r="CJ14" s="89">
        <f t="shared" si="2"/>
        <v>12</v>
      </c>
      <c r="CK14" s="87"/>
      <c r="CL14" s="87"/>
      <c r="CM14" s="87"/>
      <c r="CN14" s="80"/>
      <c r="CO14" s="81"/>
      <c r="CP14" s="82">
        <v>28</v>
      </c>
      <c r="CQ14" s="83"/>
      <c r="CR14" s="87">
        <f t="shared" si="3"/>
        <v>5772</v>
      </c>
      <c r="CS14" s="40">
        <f t="shared" si="7"/>
        <v>12</v>
      </c>
      <c r="CT14" s="40" t="str">
        <f>VLOOKUP(B14,Linha!$B$2:$C$60,2,FALSE)</f>
        <v>Flow1</v>
      </c>
      <c r="CU14" s="41" t="str">
        <f>IF(AI14&lt;=Parametros!$E$15,"OK","Não")</f>
        <v>Não</v>
      </c>
      <c r="CV14" s="41" t="str">
        <f>IF(AH14&lt;=Parametros!$E$16,"OK","Não")</f>
        <v>Não</v>
      </c>
      <c r="CW14" s="41" t="str">
        <f>IF(AX14&lt;=Parametros!$E$19,"OK","Não")</f>
        <v>OK</v>
      </c>
      <c r="CX14" s="41" t="str">
        <f t="shared" si="4"/>
        <v>Não</v>
      </c>
      <c r="CY14" s="41" t="str">
        <f t="shared" si="5"/>
        <v>Não</v>
      </c>
      <c r="CZ14" s="41" t="str">
        <f>IF(AND(Parametros!$E$17="Sim",Parametros!$E$18="Sim"),IF(AND(OR(CT14="Flow1",AND(CT14="Flow2",Parametros!$H$7="Fechada")),AI14&lt;=Parametros!$E$15,AH14&lt;Parametros!$E$16,AX14&lt;Parametros!$E$19,CX14&lt;&gt;Parametros!$E$17,CY14&lt;&gt;Parametros!$E$18),"Sim","Não"),
IF(AND(Parametros!$E$17="Sim",Parametros!$E$18="Não"),IF(AND(OR(CT14="Flow1",AND(CT14="Flow2",Parametros!$H$7="Fechada")),AI14&lt;=Parametros!$E$15,AH14&lt;Parametros!$E$16,AX14&lt;Parametros!$E$19,CX14&lt;&gt;Parametros!$E$17),"Sim","Não"),
IF(AND(Parametros!$E$17="Não",Parametros!$E$18="Sim"),IF(AND(OR(CT14="Flow1",AND(CT14="Flow2",Parametros!$H$7="Fechada")),AI14&lt;=Parametros!$E$15,AH14&lt;Parametros!$E$16,AX14&lt;Parametros!$E$19,CY14&lt;&gt;Parametros!$E$18),"Sim","Não"),
IF(AND(OR(CT14="Flow1",AND(CT14="Flow2",Parametros!$H$7="Fechada")),AI14&lt;=Parametros!$E$15,AH14&lt;Parametros!$E$16,AX14&lt;Parametros!$E$19),"Sim","Não"))))</f>
        <v>Não</v>
      </c>
      <c r="DA14" s="41" t="str">
        <f t="shared" si="6"/>
        <v>ok</v>
      </c>
      <c r="DB14" s="40">
        <f>IF(AND(CT14="Flow1",CZ14="Sim"),4,IF(CT14=Parametros!$D$6,1,IF(CT14=Parametros!$D$7,IF(Parametros!$H$7="Aberta",2,IF('Sequencia APO'!CZ14="Sim",4,1)),IF(CT14=Parametros!$D$9,3,IF(CT14=Parametros!$D$8,4,"Erro")))))</f>
        <v>1</v>
      </c>
      <c r="DC14" s="40">
        <f>IFERROR(VLOOKUP($Q14,Ferts!$A$1:$B$16,2,FALSE),0)</f>
        <v>0</v>
      </c>
      <c r="DD14" s="42">
        <f>(IF(DB14=1,Parametros!$M$6,IF(DB14=2,Parametros!$M$7,IF(DB14=3,Parametros!$M$8,IF(DB14=4,Parametros!$M$9,"Erro"))))*(DC14+1))*60</f>
        <v>38.112851481411589</v>
      </c>
    </row>
    <row r="15" spans="1:108">
      <c r="A15" s="74" t="s">
        <v>4664</v>
      </c>
      <c r="B15" t="s">
        <v>98</v>
      </c>
      <c r="C15" s="74" t="s">
        <v>132</v>
      </c>
      <c r="D15" s="74" t="s">
        <v>132</v>
      </c>
      <c r="E15" s="74" t="s">
        <v>4665</v>
      </c>
      <c r="F15" s="74" t="s">
        <v>4666</v>
      </c>
      <c r="G15" s="74" t="s">
        <v>4667</v>
      </c>
      <c r="H15" s="74" t="s">
        <v>146</v>
      </c>
      <c r="I15" s="74" t="s">
        <v>100</v>
      </c>
      <c r="J15" s="74" t="s">
        <v>101</v>
      </c>
      <c r="K15" s="74" t="s">
        <v>148</v>
      </c>
      <c r="L15" s="74" t="s">
        <v>4668</v>
      </c>
      <c r="M15" s="74" t="s">
        <v>4669</v>
      </c>
      <c r="N15" s="75">
        <v>16.7</v>
      </c>
      <c r="O15" s="75">
        <v>0</v>
      </c>
      <c r="P15" s="74" t="s">
        <v>137</v>
      </c>
      <c r="Q15" s="108">
        <v>271940</v>
      </c>
      <c r="R15" s="74" t="s">
        <v>138</v>
      </c>
      <c r="S15" s="74" t="s">
        <v>139</v>
      </c>
      <c r="T15" s="74" t="s">
        <v>149</v>
      </c>
      <c r="U15" s="74" t="s">
        <v>105</v>
      </c>
      <c r="V15" s="74" t="s">
        <v>189</v>
      </c>
      <c r="W15" s="74" t="s">
        <v>4670</v>
      </c>
      <c r="X15" s="74" t="s">
        <v>127</v>
      </c>
      <c r="Y15" s="74" t="s">
        <v>108</v>
      </c>
      <c r="Z15" s="74"/>
      <c r="AA15" s="76">
        <v>8312.0190000000002</v>
      </c>
      <c r="AB15" s="76">
        <v>9114.1290000000008</v>
      </c>
      <c r="AC15" s="76">
        <v>162</v>
      </c>
      <c r="AD15" s="76">
        <v>158</v>
      </c>
      <c r="AE15" s="77">
        <v>685</v>
      </c>
      <c r="AF15" s="76">
        <v>3.4249999999999998</v>
      </c>
      <c r="AG15" s="77">
        <v>15</v>
      </c>
      <c r="AH15" s="78">
        <v>14.27</v>
      </c>
      <c r="AI15" s="78">
        <v>168.3</v>
      </c>
      <c r="AJ15" s="79">
        <v>42768</v>
      </c>
      <c r="AK15" s="79">
        <v>42754</v>
      </c>
      <c r="AL15" s="79">
        <v>42754</v>
      </c>
      <c r="AM15" s="79">
        <v>42754</v>
      </c>
      <c r="AN15" s="77">
        <v>525</v>
      </c>
      <c r="AO15" s="79">
        <v>42755</v>
      </c>
      <c r="AP15" s="76">
        <v>3469.44</v>
      </c>
      <c r="AQ15" s="76">
        <v>0</v>
      </c>
      <c r="AR15" s="77">
        <v>693</v>
      </c>
      <c r="AS15" s="77">
        <v>19</v>
      </c>
      <c r="AT15" s="78">
        <v>631.54999999999995</v>
      </c>
      <c r="AU15" s="77">
        <v>1</v>
      </c>
      <c r="AV15" s="76">
        <v>0</v>
      </c>
      <c r="AW15" s="76">
        <v>11.2</v>
      </c>
      <c r="AX15" s="76">
        <v>11.62</v>
      </c>
      <c r="AY15" s="76">
        <v>0.8</v>
      </c>
      <c r="AZ15" s="76">
        <v>1.6</v>
      </c>
      <c r="BA15" s="76">
        <v>1.78</v>
      </c>
      <c r="BB15" s="76">
        <v>2.14</v>
      </c>
      <c r="BC15" s="76">
        <v>11.54</v>
      </c>
      <c r="BD15" s="76">
        <v>14.04</v>
      </c>
      <c r="BE15" s="76">
        <v>25.88</v>
      </c>
      <c r="BF15" s="76">
        <v>10700</v>
      </c>
      <c r="BG15" s="76">
        <v>11800</v>
      </c>
      <c r="BH15" s="74" t="s">
        <v>109</v>
      </c>
      <c r="BI15" s="74"/>
      <c r="BJ15" s="74" t="s">
        <v>4671</v>
      </c>
      <c r="BK15" s="79"/>
      <c r="BL15" s="79"/>
      <c r="BM15" s="74"/>
      <c r="BN15" s="80">
        <v>15</v>
      </c>
      <c r="BO15" s="81"/>
      <c r="BP15" s="82"/>
      <c r="BQ15" s="83"/>
      <c r="BR15" s="84" t="s">
        <v>75</v>
      </c>
      <c r="BS15" s="84">
        <v>19</v>
      </c>
      <c r="BT15" s="85">
        <v>1</v>
      </c>
      <c r="BU15" s="85" t="s">
        <v>100</v>
      </c>
      <c r="BV15" s="85">
        <v>1</v>
      </c>
      <c r="BW15" s="85"/>
      <c r="BX15" s="86" t="s">
        <v>143</v>
      </c>
      <c r="BY15" s="87"/>
      <c r="BZ15" s="88">
        <v>15</v>
      </c>
      <c r="CA15" s="87" t="s">
        <v>144</v>
      </c>
      <c r="CB15" s="89" t="s">
        <v>145</v>
      </c>
      <c r="CC15" s="90">
        <v>-1</v>
      </c>
      <c r="CD15" s="91"/>
      <c r="CE15" s="89">
        <f>VLOOKUP(AI15,[1]Plan1!$A$6:$D$52,2,0)</f>
        <v>400</v>
      </c>
      <c r="CF15" s="89">
        <f>VLOOKUP(AI15,[1]Plan1!$A$6:$D$52,4,0)</f>
        <v>1.7209302325581395</v>
      </c>
      <c r="CG15" s="89">
        <f t="shared" si="0"/>
        <v>21</v>
      </c>
      <c r="CH15" s="89">
        <f t="shared" si="1"/>
        <v>36</v>
      </c>
      <c r="CI15" s="87" t="s">
        <v>75</v>
      </c>
      <c r="CJ15" s="89">
        <f t="shared" si="2"/>
        <v>15</v>
      </c>
      <c r="CK15" s="87"/>
      <c r="CL15" s="87"/>
      <c r="CM15" s="87"/>
      <c r="CN15" s="80"/>
      <c r="CO15" s="81"/>
      <c r="CP15" s="82"/>
      <c r="CQ15" s="92">
        <v>10</v>
      </c>
      <c r="CR15" s="87">
        <f t="shared" si="3"/>
        <v>10275</v>
      </c>
      <c r="CS15" s="40">
        <f t="shared" si="7"/>
        <v>13</v>
      </c>
      <c r="CT15" s="40" t="str">
        <f>VLOOKUP(B15,Linha!$B$2:$C$60,2,FALSE)</f>
        <v>Flow1</v>
      </c>
      <c r="CU15" s="41" t="str">
        <f>IF(AI15&lt;=Parametros!$E$15,"OK","Não")</f>
        <v>Não</v>
      </c>
      <c r="CV15" s="41" t="str">
        <f>IF(AH15&lt;=Parametros!$E$16,"OK","Não")</f>
        <v>Não</v>
      </c>
      <c r="CW15" s="41" t="str">
        <f>IF(AX15&lt;=Parametros!$E$19,"OK","Não")</f>
        <v>OK</v>
      </c>
      <c r="CX15" s="41" t="str">
        <f t="shared" si="4"/>
        <v>Sim</v>
      </c>
      <c r="CY15" s="41" t="str">
        <f t="shared" si="5"/>
        <v>Sim</v>
      </c>
      <c r="CZ15" s="41" t="str">
        <f>IF(AND(Parametros!$E$17="Sim",Parametros!$E$18="Sim"),IF(AND(OR(CT15="Flow1",AND(CT15="Flow2",Parametros!$H$7="Fechada")),AI15&lt;=Parametros!$E$15,AH15&lt;Parametros!$E$16,AX15&lt;Parametros!$E$19,CX15&lt;&gt;Parametros!$E$17,CY15&lt;&gt;Parametros!$E$18),"Sim","Não"),
IF(AND(Parametros!$E$17="Sim",Parametros!$E$18="Não"),IF(AND(OR(CT15="Flow1",AND(CT15="Flow2",Parametros!$H$7="Fechada")),AI15&lt;=Parametros!$E$15,AH15&lt;Parametros!$E$16,AX15&lt;Parametros!$E$19,CX15&lt;&gt;Parametros!$E$17),"Sim","Não"),
IF(AND(Parametros!$E$17="Não",Parametros!$E$18="Sim"),IF(AND(OR(CT15="Flow1",AND(CT15="Flow2",Parametros!$H$7="Fechada")),AI15&lt;=Parametros!$E$15,AH15&lt;Parametros!$E$16,AX15&lt;Parametros!$E$19,CY15&lt;&gt;Parametros!$E$18),"Sim","Não"),
IF(AND(OR(CT15="Flow1",AND(CT15="Flow2",Parametros!$H$7="Fechada")),AI15&lt;=Parametros!$E$15,AH15&lt;Parametros!$E$16,AX15&lt;Parametros!$E$19),"Sim","Não"))))</f>
        <v>Não</v>
      </c>
      <c r="DA15" s="41" t="str">
        <f t="shared" si="6"/>
        <v>ok</v>
      </c>
      <c r="DB15" s="40">
        <f>IF(AND(CT15="Flow1",CZ15="Sim"),4,IF(CT15=Parametros!$D$6,1,IF(CT15=Parametros!$D$7,IF(Parametros!$H$7="Aberta",2,IF('Sequencia APO'!CZ15="Sim",4,1)),IF(CT15=Parametros!$D$9,3,IF(CT15=Parametros!$D$8,4,"Erro")))))</f>
        <v>1</v>
      </c>
      <c r="DC15" s="40">
        <f>IFERROR(VLOOKUP($Q15,Ferts!$A$1:$B$16,2,FALSE),0)</f>
        <v>0</v>
      </c>
      <c r="DD15" s="42">
        <f>(IF(DB15=1,Parametros!$M$6,IF(DB15=2,Parametros!$M$7,IF(DB15=3,Parametros!$M$8,IF(DB15=4,Parametros!$M$9,"Erro"))))*(DC15+1))*60</f>
        <v>38.112851481411589</v>
      </c>
    </row>
    <row r="16" spans="1:108">
      <c r="A16" s="74" t="s">
        <v>4672</v>
      </c>
      <c r="B16" s="74" t="s">
        <v>117</v>
      </c>
      <c r="C16" s="74" t="s">
        <v>118</v>
      </c>
      <c r="D16" s="74" t="s">
        <v>99</v>
      </c>
      <c r="E16" s="74" t="s">
        <v>4673</v>
      </c>
      <c r="F16" s="74" t="s">
        <v>4674</v>
      </c>
      <c r="G16" s="74" t="s">
        <v>4675</v>
      </c>
      <c r="H16" s="74" t="s">
        <v>225</v>
      </c>
      <c r="I16" s="74" t="s">
        <v>100</v>
      </c>
      <c r="J16" s="74" t="s">
        <v>101</v>
      </c>
      <c r="K16" s="74" t="s">
        <v>305</v>
      </c>
      <c r="L16" s="74" t="s">
        <v>4676</v>
      </c>
      <c r="M16" s="74" t="s">
        <v>229</v>
      </c>
      <c r="N16" s="75">
        <v>10</v>
      </c>
      <c r="O16" s="75">
        <v>10</v>
      </c>
      <c r="P16" s="74" t="s">
        <v>137</v>
      </c>
      <c r="Q16" s="108">
        <v>410010</v>
      </c>
      <c r="R16" s="74" t="s">
        <v>289</v>
      </c>
      <c r="S16" s="74"/>
      <c r="T16" s="74" t="s">
        <v>114</v>
      </c>
      <c r="U16" s="74" t="s">
        <v>124</v>
      </c>
      <c r="V16" s="74" t="s">
        <v>125</v>
      </c>
      <c r="W16" s="74" t="s">
        <v>107</v>
      </c>
      <c r="X16" s="74" t="s">
        <v>127</v>
      </c>
      <c r="Y16" s="74" t="s">
        <v>108</v>
      </c>
      <c r="Z16" s="74" t="s">
        <v>128</v>
      </c>
      <c r="AA16" s="76">
        <v>2090</v>
      </c>
      <c r="AB16" s="76">
        <v>2200.018</v>
      </c>
      <c r="AC16" s="76">
        <v>162</v>
      </c>
      <c r="AD16" s="76">
        <v>158</v>
      </c>
      <c r="AE16" s="77">
        <v>785</v>
      </c>
      <c r="AF16" s="76">
        <v>3.9249999999999998</v>
      </c>
      <c r="AG16" s="77">
        <v>3</v>
      </c>
      <c r="AH16" s="78">
        <v>14.27</v>
      </c>
      <c r="AI16" s="78">
        <v>168.3</v>
      </c>
      <c r="AJ16" s="79">
        <v>42779</v>
      </c>
      <c r="AK16" s="79">
        <v>42754</v>
      </c>
      <c r="AL16" s="79">
        <v>42754</v>
      </c>
      <c r="AM16" s="79">
        <v>42754</v>
      </c>
      <c r="AN16" s="77">
        <v>153</v>
      </c>
      <c r="AO16" s="79">
        <v>42764</v>
      </c>
      <c r="AP16" s="76">
        <v>1900</v>
      </c>
      <c r="AQ16" s="76">
        <v>0</v>
      </c>
      <c r="AR16" s="77">
        <v>788</v>
      </c>
      <c r="AS16" s="77">
        <v>16</v>
      </c>
      <c r="AT16" s="78">
        <v>374.32</v>
      </c>
      <c r="AU16" s="77">
        <v>2</v>
      </c>
      <c r="AV16" s="76">
        <v>6.91</v>
      </c>
      <c r="AW16" s="76">
        <v>6.48</v>
      </c>
      <c r="AX16" s="76">
        <v>6.98</v>
      </c>
      <c r="AY16" s="76">
        <v>1.68</v>
      </c>
      <c r="AZ16" s="76">
        <v>1.68</v>
      </c>
      <c r="BA16" s="76">
        <v>1.43</v>
      </c>
      <c r="BB16" s="76">
        <v>1.43</v>
      </c>
      <c r="BC16" s="76">
        <v>13.22</v>
      </c>
      <c r="BD16" s="76">
        <v>14.04</v>
      </c>
      <c r="BE16" s="76">
        <v>25.88</v>
      </c>
      <c r="BF16" s="76">
        <v>6300</v>
      </c>
      <c r="BG16" s="76">
        <v>7000</v>
      </c>
      <c r="BH16" s="74" t="s">
        <v>109</v>
      </c>
      <c r="BI16" s="74"/>
      <c r="BJ16" s="74" t="s">
        <v>4677</v>
      </c>
      <c r="BK16" s="79"/>
      <c r="BL16" s="79"/>
      <c r="BM16" s="74"/>
      <c r="BN16" s="80"/>
      <c r="BO16" s="81"/>
      <c r="BP16" s="82">
        <v>6</v>
      </c>
      <c r="BQ16" s="83"/>
      <c r="BR16" s="84" t="s">
        <v>129</v>
      </c>
      <c r="BS16" s="84">
        <v>19</v>
      </c>
      <c r="BT16" s="85">
        <v>1</v>
      </c>
      <c r="BU16" s="85" t="s">
        <v>100</v>
      </c>
      <c r="BV16" s="85">
        <v>1</v>
      </c>
      <c r="BW16" s="85"/>
      <c r="BX16" s="86" t="s">
        <v>130</v>
      </c>
      <c r="BY16" s="87"/>
      <c r="BZ16" s="88">
        <v>6</v>
      </c>
      <c r="CA16" s="87" t="s">
        <v>111</v>
      </c>
      <c r="CB16" s="89" t="s">
        <v>145</v>
      </c>
      <c r="CC16" s="90">
        <v>-10</v>
      </c>
      <c r="CD16" s="91"/>
      <c r="CE16" s="89">
        <f>VLOOKUP(AI16,[1]Plan1!$A$6:$D$52,2,0)</f>
        <v>400</v>
      </c>
      <c r="CF16" s="89">
        <f>VLOOKUP(AI16,[1]Plan1!$A$6:$D$52,4,0)</f>
        <v>1.7209302325581395</v>
      </c>
      <c r="CG16" s="89">
        <f t="shared" si="0"/>
        <v>5</v>
      </c>
      <c r="CH16" s="89">
        <f t="shared" si="1"/>
        <v>9</v>
      </c>
      <c r="CI16" s="87" t="s">
        <v>129</v>
      </c>
      <c r="CJ16" s="89">
        <f t="shared" si="2"/>
        <v>6</v>
      </c>
      <c r="CK16" s="87"/>
      <c r="CL16" s="87"/>
      <c r="CM16" s="87"/>
      <c r="CN16" s="80">
        <v>12</v>
      </c>
      <c r="CO16" s="81"/>
      <c r="CP16" s="82"/>
      <c r="CQ16" s="83"/>
      <c r="CR16" s="87">
        <f t="shared" si="3"/>
        <v>2355</v>
      </c>
      <c r="CS16" s="40">
        <f t="shared" si="7"/>
        <v>14</v>
      </c>
      <c r="CT16" s="40" t="str">
        <f>VLOOKUP(B16,Linha!$B$2:$C$60,2,FALSE)</f>
        <v>Despacho direto</v>
      </c>
      <c r="CU16" s="41" t="str">
        <f>IF(AI16&lt;=Parametros!$E$15,"OK","Não")</f>
        <v>Não</v>
      </c>
      <c r="CV16" s="41" t="str">
        <f>IF(AH16&lt;=Parametros!$E$16,"OK","Não")</f>
        <v>Não</v>
      </c>
      <c r="CW16" s="41" t="str">
        <f>IF(AX16&lt;=Parametros!$E$19,"OK","Não")</f>
        <v>OK</v>
      </c>
      <c r="CX16" s="41" t="str">
        <f t="shared" si="4"/>
        <v>Não</v>
      </c>
      <c r="CY16" s="41" t="str">
        <f t="shared" si="5"/>
        <v>Não</v>
      </c>
      <c r="CZ16" s="41" t="str">
        <f>IF(AND(Parametros!$E$17="Sim",Parametros!$E$18="Sim"),IF(AND(OR(CT16="Flow1",AND(CT16="Flow2",Parametros!$H$7="Fechada")),AI16&lt;=Parametros!$E$15,AH16&lt;Parametros!$E$16,AX16&lt;Parametros!$E$19,CX16&lt;&gt;Parametros!$E$17,CY16&lt;&gt;Parametros!$E$18),"Sim","Não"),
IF(AND(Parametros!$E$17="Sim",Parametros!$E$18="Não"),IF(AND(OR(CT16="Flow1",AND(CT16="Flow2",Parametros!$H$7="Fechada")),AI16&lt;=Parametros!$E$15,AH16&lt;Parametros!$E$16,AX16&lt;Parametros!$E$19,CX16&lt;&gt;Parametros!$E$17),"Sim","Não"),
IF(AND(Parametros!$E$17="Não",Parametros!$E$18="Sim"),IF(AND(OR(CT16="Flow1",AND(CT16="Flow2",Parametros!$H$7="Fechada")),AI16&lt;=Parametros!$E$15,AH16&lt;Parametros!$E$16,AX16&lt;Parametros!$E$19,CY16&lt;&gt;Parametros!$E$18),"Sim","Não"),
IF(AND(OR(CT16="Flow1",AND(CT16="Flow2",Parametros!$H$7="Fechada")),AI16&lt;=Parametros!$E$15,AH16&lt;Parametros!$E$16,AX16&lt;Parametros!$E$19),"Sim","Não"))))</f>
        <v>Não</v>
      </c>
      <c r="DA16" s="41" t="str">
        <f t="shared" si="6"/>
        <v>ok</v>
      </c>
      <c r="DB16" s="40">
        <f>IF(AND(CT16="Flow1",CZ16="Sim"),4,IF(CT16=Parametros!$D$6,1,IF(CT16=Parametros!$D$7,IF(Parametros!$H$7="Aberta",2,IF('Sequencia APO'!CZ16="Sim",4,1)),IF(CT16=Parametros!$D$9,3,IF(CT16=Parametros!$D$8,4,"Erro")))))</f>
        <v>3</v>
      </c>
      <c r="DC16" s="40">
        <f>IFERROR(VLOOKUP($Q16,Ferts!$A$1:$B$16,2,FALSE),0)</f>
        <v>0</v>
      </c>
      <c r="DD16" s="42">
        <f>(IF(DB16=1,Parametros!$M$6,IF(DB16=2,Parametros!$M$7,IF(DB16=3,Parametros!$M$8,IF(DB16=4,Parametros!$M$9,"Erro"))))*(DC16+1))*60</f>
        <v>33.660000000000004</v>
      </c>
    </row>
    <row r="17" spans="1:108">
      <c r="A17" s="74" t="s">
        <v>4678</v>
      </c>
      <c r="B17" s="74" t="s">
        <v>339</v>
      </c>
      <c r="C17" s="74" t="s">
        <v>132</v>
      </c>
      <c r="D17" s="74" t="s">
        <v>132</v>
      </c>
      <c r="E17" s="74" t="s">
        <v>4679</v>
      </c>
      <c r="F17" s="74" t="s">
        <v>4680</v>
      </c>
      <c r="G17" s="74" t="s">
        <v>4681</v>
      </c>
      <c r="H17" s="74" t="s">
        <v>133</v>
      </c>
      <c r="I17" s="74" t="s">
        <v>100</v>
      </c>
      <c r="J17" s="74" t="s">
        <v>120</v>
      </c>
      <c r="K17" s="74" t="s">
        <v>136</v>
      </c>
      <c r="L17" s="74" t="s">
        <v>4682</v>
      </c>
      <c r="M17" s="74" t="s">
        <v>4683</v>
      </c>
      <c r="N17" s="75">
        <v>10</v>
      </c>
      <c r="O17" s="75">
        <v>10</v>
      </c>
      <c r="P17" s="74" t="s">
        <v>137</v>
      </c>
      <c r="Q17" s="108">
        <v>272387</v>
      </c>
      <c r="R17" s="74" t="s">
        <v>138</v>
      </c>
      <c r="S17" s="74" t="s">
        <v>139</v>
      </c>
      <c r="T17" s="74" t="s">
        <v>140</v>
      </c>
      <c r="U17" s="74" t="s">
        <v>105</v>
      </c>
      <c r="V17" s="74" t="s">
        <v>191</v>
      </c>
      <c r="W17" s="74" t="s">
        <v>107</v>
      </c>
      <c r="X17" s="74" t="s">
        <v>127</v>
      </c>
      <c r="Y17" s="74" t="s">
        <v>108</v>
      </c>
      <c r="Z17" s="74"/>
      <c r="AA17" s="76">
        <v>44567.93</v>
      </c>
      <c r="AB17" s="76">
        <v>48366.678</v>
      </c>
      <c r="AC17" s="76">
        <v>154</v>
      </c>
      <c r="AD17" s="76">
        <v>150</v>
      </c>
      <c r="AE17" s="77">
        <v>960</v>
      </c>
      <c r="AF17" s="76">
        <v>4.8</v>
      </c>
      <c r="AG17" s="77">
        <v>54</v>
      </c>
      <c r="AH17" s="78">
        <v>18.3</v>
      </c>
      <c r="AI17" s="78">
        <v>168.3</v>
      </c>
      <c r="AJ17" s="79">
        <v>42746</v>
      </c>
      <c r="AK17" s="79">
        <v>42754</v>
      </c>
      <c r="AL17" s="79">
        <v>42754</v>
      </c>
      <c r="AM17" s="79">
        <v>42754</v>
      </c>
      <c r="AN17" s="77">
        <v>2616</v>
      </c>
      <c r="AO17" s="79">
        <v>42736</v>
      </c>
      <c r="AP17" s="76">
        <v>41269.919999999998</v>
      </c>
      <c r="AQ17" s="76">
        <v>0</v>
      </c>
      <c r="AR17" s="77">
        <v>974</v>
      </c>
      <c r="AS17" s="77">
        <v>25</v>
      </c>
      <c r="AT17" s="78">
        <v>897.03</v>
      </c>
      <c r="AU17" s="77">
        <v>1</v>
      </c>
      <c r="AV17" s="76">
        <v>0</v>
      </c>
      <c r="AW17" s="76">
        <v>12.75</v>
      </c>
      <c r="AX17" s="76">
        <v>13.18</v>
      </c>
      <c r="AY17" s="76">
        <v>0.8</v>
      </c>
      <c r="AZ17" s="76">
        <v>1.26</v>
      </c>
      <c r="BA17" s="76">
        <v>2.29</v>
      </c>
      <c r="BB17" s="76">
        <v>2.75</v>
      </c>
      <c r="BC17" s="76">
        <v>12.9</v>
      </c>
      <c r="BD17" s="76">
        <v>18</v>
      </c>
      <c r="BE17" s="76">
        <v>29.83</v>
      </c>
      <c r="BF17" s="76">
        <v>12192</v>
      </c>
      <c r="BG17" s="76">
        <v>13411</v>
      </c>
      <c r="BH17" s="74" t="s">
        <v>109</v>
      </c>
      <c r="BI17" s="74"/>
      <c r="BJ17" s="74" t="s">
        <v>4684</v>
      </c>
      <c r="BK17" s="79">
        <v>42773</v>
      </c>
      <c r="BL17" s="79"/>
      <c r="BM17" s="74"/>
      <c r="BN17" s="80">
        <v>54</v>
      </c>
      <c r="BO17" s="81"/>
      <c r="BP17" s="82"/>
      <c r="BQ17" s="83"/>
      <c r="BR17" s="84" t="s">
        <v>75</v>
      </c>
      <c r="BS17" s="84">
        <v>19</v>
      </c>
      <c r="BT17" s="85">
        <v>1</v>
      </c>
      <c r="BU17" s="85" t="s">
        <v>100</v>
      </c>
      <c r="BV17" s="85">
        <v>1</v>
      </c>
      <c r="BW17" s="85"/>
      <c r="BX17" s="86" t="s">
        <v>110</v>
      </c>
      <c r="BY17" s="87"/>
      <c r="BZ17" s="88">
        <v>54</v>
      </c>
      <c r="CA17" s="87" t="s">
        <v>111</v>
      </c>
      <c r="CB17" s="89" t="s">
        <v>112</v>
      </c>
      <c r="CC17" s="90">
        <v>18</v>
      </c>
      <c r="CD17" s="91"/>
      <c r="CE17" s="89">
        <f>VLOOKUP(AI17,[1]Plan1!$A$6:$D$52,2,0)</f>
        <v>400</v>
      </c>
      <c r="CF17" s="89">
        <f>VLOOKUP(AI17,[1]Plan1!$A$6:$D$52,4,0)</f>
        <v>1.7209302325581395</v>
      </c>
      <c r="CG17" s="89">
        <f t="shared" si="0"/>
        <v>111</v>
      </c>
      <c r="CH17" s="89">
        <f t="shared" si="1"/>
        <v>191</v>
      </c>
      <c r="CI17" s="87" t="s">
        <v>110</v>
      </c>
      <c r="CJ17" s="89">
        <f t="shared" si="2"/>
        <v>54</v>
      </c>
      <c r="CK17" s="87"/>
      <c r="CL17" s="87"/>
      <c r="CM17" s="87"/>
      <c r="CN17" s="80"/>
      <c r="CO17" s="81"/>
      <c r="CP17" s="82">
        <v>12</v>
      </c>
      <c r="CQ17" s="83"/>
      <c r="CR17" s="87">
        <f t="shared" si="3"/>
        <v>51840</v>
      </c>
      <c r="CS17" s="40">
        <f t="shared" si="7"/>
        <v>15</v>
      </c>
      <c r="CT17" s="40" t="str">
        <f>VLOOKUP(B17,Linha!$B$2:$C$60,2,FALSE)</f>
        <v>Flow1</v>
      </c>
      <c r="CU17" s="41" t="str">
        <f>IF(AI17&lt;=Parametros!$E$15,"OK","Não")</f>
        <v>Não</v>
      </c>
      <c r="CV17" s="41" t="str">
        <f>IF(AH17&lt;=Parametros!$E$16,"OK","Não")</f>
        <v>Não</v>
      </c>
      <c r="CW17" s="41" t="str">
        <f>IF(AX17&lt;=Parametros!$E$19,"OK","Não")</f>
        <v>OK</v>
      </c>
      <c r="CX17" s="41" t="str">
        <f t="shared" si="4"/>
        <v>Não</v>
      </c>
      <c r="CY17" s="41" t="str">
        <f t="shared" si="5"/>
        <v>Sim</v>
      </c>
      <c r="CZ17" s="41" t="str">
        <f>IF(AND(Parametros!$E$17="Sim",Parametros!$E$18="Sim"),IF(AND(OR(CT17="Flow1",AND(CT17="Flow2",Parametros!$H$7="Fechada")),AI17&lt;=Parametros!$E$15,AH17&lt;Parametros!$E$16,AX17&lt;Parametros!$E$19,CX17&lt;&gt;Parametros!$E$17,CY17&lt;&gt;Parametros!$E$18),"Sim","Não"),
IF(AND(Parametros!$E$17="Sim",Parametros!$E$18="Não"),IF(AND(OR(CT17="Flow1",AND(CT17="Flow2",Parametros!$H$7="Fechada")),AI17&lt;=Parametros!$E$15,AH17&lt;Parametros!$E$16,AX17&lt;Parametros!$E$19,CX17&lt;&gt;Parametros!$E$17),"Sim","Não"),
IF(AND(Parametros!$E$17="Não",Parametros!$E$18="Sim"),IF(AND(OR(CT17="Flow1",AND(CT17="Flow2",Parametros!$H$7="Fechada")),AI17&lt;=Parametros!$E$15,AH17&lt;Parametros!$E$16,AX17&lt;Parametros!$E$19,CY17&lt;&gt;Parametros!$E$18),"Sim","Não"),
IF(AND(OR(CT17="Flow1",AND(CT17="Flow2",Parametros!$H$7="Fechada")),AI17&lt;=Parametros!$E$15,AH17&lt;Parametros!$E$16,AX17&lt;Parametros!$E$19),"Sim","Não"))))</f>
        <v>Não</v>
      </c>
      <c r="DA17" s="41" t="str">
        <f t="shared" si="6"/>
        <v>ok</v>
      </c>
      <c r="DB17" s="40">
        <f>IF(AND(CT17="Flow1",CZ17="Sim"),4,IF(CT17=Parametros!$D$6,1,IF(CT17=Parametros!$D$7,IF(Parametros!$H$7="Aberta",2,IF('Sequencia APO'!CZ17="Sim",4,1)),IF(CT17=Parametros!$D$9,3,IF(CT17=Parametros!$D$8,4,"Erro")))))</f>
        <v>1</v>
      </c>
      <c r="DC17" s="40">
        <f>IFERROR(VLOOKUP($Q17,Ferts!$A$1:$B$16,2,FALSE),0)</f>
        <v>0</v>
      </c>
      <c r="DD17" s="42">
        <f>(IF(DB17=1,Parametros!$M$6,IF(DB17=2,Parametros!$M$7,IF(DB17=3,Parametros!$M$8,IF(DB17=4,Parametros!$M$9,"Erro"))))*(DC17+1))*60</f>
        <v>38.112851481411589</v>
      </c>
    </row>
    <row r="18" spans="1:108">
      <c r="A18" s="74" t="s">
        <v>4685</v>
      </c>
      <c r="B18" s="74" t="s">
        <v>98</v>
      </c>
      <c r="C18" s="74" t="s">
        <v>99</v>
      </c>
      <c r="D18" s="74" t="s">
        <v>99</v>
      </c>
      <c r="E18" s="74" t="s">
        <v>4686</v>
      </c>
      <c r="F18" s="74" t="s">
        <v>1473</v>
      </c>
      <c r="G18" s="74" t="s">
        <v>4687</v>
      </c>
      <c r="H18" s="74" t="s">
        <v>227</v>
      </c>
      <c r="I18" s="74" t="s">
        <v>100</v>
      </c>
      <c r="J18" s="74" t="s">
        <v>120</v>
      </c>
      <c r="K18" s="74" t="s">
        <v>204</v>
      </c>
      <c r="L18" s="74" t="s">
        <v>1474</v>
      </c>
      <c r="M18" s="74" t="s">
        <v>229</v>
      </c>
      <c r="N18" s="75">
        <v>10</v>
      </c>
      <c r="O18" s="75">
        <v>10</v>
      </c>
      <c r="P18" s="74" t="s">
        <v>137</v>
      </c>
      <c r="Q18" s="108">
        <v>379871</v>
      </c>
      <c r="R18" s="74" t="s">
        <v>230</v>
      </c>
      <c r="S18" s="74" t="s">
        <v>113</v>
      </c>
      <c r="T18" s="74" t="s">
        <v>114</v>
      </c>
      <c r="U18" s="74" t="s">
        <v>156</v>
      </c>
      <c r="V18" s="74" t="s">
        <v>252</v>
      </c>
      <c r="W18" s="74" t="s">
        <v>107</v>
      </c>
      <c r="X18" s="74" t="s">
        <v>127</v>
      </c>
      <c r="Y18" s="74" t="s">
        <v>108</v>
      </c>
      <c r="Z18" s="74"/>
      <c r="AA18" s="76">
        <v>1631.75</v>
      </c>
      <c r="AB18" s="76">
        <v>1720.922</v>
      </c>
      <c r="AC18" s="76">
        <v>147</v>
      </c>
      <c r="AD18" s="76">
        <v>147</v>
      </c>
      <c r="AE18" s="77">
        <v>834</v>
      </c>
      <c r="AF18" s="76">
        <v>4.17</v>
      </c>
      <c r="AG18" s="77">
        <v>2</v>
      </c>
      <c r="AH18" s="78">
        <v>20</v>
      </c>
      <c r="AI18" s="78">
        <v>168.3</v>
      </c>
      <c r="AJ18" s="79">
        <v>42758</v>
      </c>
      <c r="AK18" s="79">
        <v>42754</v>
      </c>
      <c r="AL18" s="79">
        <v>42754</v>
      </c>
      <c r="AM18" s="79">
        <v>42754</v>
      </c>
      <c r="AN18" s="77">
        <v>91</v>
      </c>
      <c r="AO18" s="79">
        <v>42751</v>
      </c>
      <c r="AP18" s="76">
        <v>10000</v>
      </c>
      <c r="AQ18" s="76">
        <v>8434</v>
      </c>
      <c r="AR18" s="77">
        <v>912</v>
      </c>
      <c r="AS18" s="77">
        <v>38</v>
      </c>
      <c r="AT18" s="78">
        <v>863.9</v>
      </c>
      <c r="AU18" s="77">
        <v>1</v>
      </c>
      <c r="AV18" s="76">
        <v>0</v>
      </c>
      <c r="AW18" s="76">
        <v>10.41</v>
      </c>
      <c r="AX18" s="76">
        <v>10.87</v>
      </c>
      <c r="AY18" s="76">
        <v>1.3</v>
      </c>
      <c r="AZ18" s="76">
        <v>1.3</v>
      </c>
      <c r="BA18" s="76">
        <v>2.5</v>
      </c>
      <c r="BB18" s="76">
        <v>2.5</v>
      </c>
      <c r="BC18" s="76">
        <v>10.35</v>
      </c>
      <c r="BD18" s="76">
        <v>19.68</v>
      </c>
      <c r="BE18" s="76">
        <v>31.51</v>
      </c>
      <c r="BF18" s="76">
        <v>8000</v>
      </c>
      <c r="BG18" s="76">
        <v>12000</v>
      </c>
      <c r="BH18" s="74" t="s">
        <v>3475</v>
      </c>
      <c r="BI18" s="74"/>
      <c r="BJ18" s="74" t="s">
        <v>1476</v>
      </c>
      <c r="BK18" s="79"/>
      <c r="BL18" s="79"/>
      <c r="BM18" s="74"/>
      <c r="BN18" s="80">
        <v>2</v>
      </c>
      <c r="BO18" s="81"/>
      <c r="BP18" s="82"/>
      <c r="BQ18" s="83"/>
      <c r="BR18" s="84" t="s">
        <v>75</v>
      </c>
      <c r="BS18" s="84">
        <v>19</v>
      </c>
      <c r="BT18" s="85">
        <v>1</v>
      </c>
      <c r="BU18" s="85" t="s">
        <v>100</v>
      </c>
      <c r="BV18" s="85">
        <v>1</v>
      </c>
      <c r="BW18" s="85"/>
      <c r="BX18" s="86" t="s">
        <v>143</v>
      </c>
      <c r="BY18" s="87"/>
      <c r="BZ18" s="88">
        <v>2</v>
      </c>
      <c r="CA18" s="87" t="s">
        <v>144</v>
      </c>
      <c r="CB18" s="89" t="s">
        <v>145</v>
      </c>
      <c r="CC18" s="90">
        <v>3</v>
      </c>
      <c r="CD18" s="91"/>
      <c r="CE18" s="89">
        <f>VLOOKUP(AI18,[1]Plan1!$A$6:$D$52,2,0)</f>
        <v>400</v>
      </c>
      <c r="CF18" s="89">
        <f>VLOOKUP(AI18,[1]Plan1!$A$6:$D$52,4,0)</f>
        <v>1.7209302325581395</v>
      </c>
      <c r="CG18" s="89">
        <f t="shared" si="0"/>
        <v>4</v>
      </c>
      <c r="CH18" s="89">
        <f t="shared" si="1"/>
        <v>7</v>
      </c>
      <c r="CI18" s="87" t="s">
        <v>75</v>
      </c>
      <c r="CJ18" s="89">
        <f t="shared" si="2"/>
        <v>2</v>
      </c>
      <c r="CK18" s="87"/>
      <c r="CL18" s="87"/>
      <c r="CM18" s="87"/>
      <c r="CN18" s="80">
        <v>40</v>
      </c>
      <c r="CO18" s="81"/>
      <c r="CP18" s="82"/>
      <c r="CQ18" s="83"/>
      <c r="CR18" s="87">
        <f t="shared" si="3"/>
        <v>1668</v>
      </c>
      <c r="CS18" s="40">
        <f t="shared" si="7"/>
        <v>16</v>
      </c>
      <c r="CT18" s="40" t="str">
        <f>VLOOKUP(B18,Linha!$B$2:$C$60,2,FALSE)</f>
        <v>Flow1</v>
      </c>
      <c r="CU18" s="41" t="str">
        <f>IF(AI18&lt;=Parametros!$E$15,"OK","Não")</f>
        <v>Não</v>
      </c>
      <c r="CV18" s="41" t="str">
        <f>IF(AH18&lt;=Parametros!$E$16,"OK","Não")</f>
        <v>Não</v>
      </c>
      <c r="CW18" s="41" t="str">
        <f>IF(AX18&lt;=Parametros!$E$19,"OK","Não")</f>
        <v>OK</v>
      </c>
      <c r="CX18" s="41" t="str">
        <f t="shared" si="4"/>
        <v>Não</v>
      </c>
      <c r="CY18" s="41" t="str">
        <f t="shared" si="5"/>
        <v>Não</v>
      </c>
      <c r="CZ18" s="41" t="str">
        <f>IF(AND(Parametros!$E$17="Sim",Parametros!$E$18="Sim"),IF(AND(OR(CT18="Flow1",AND(CT18="Flow2",Parametros!$H$7="Fechada")),AI18&lt;=Parametros!$E$15,AH18&lt;Parametros!$E$16,AX18&lt;Parametros!$E$19,CX18&lt;&gt;Parametros!$E$17,CY18&lt;&gt;Parametros!$E$18),"Sim","Não"),
IF(AND(Parametros!$E$17="Sim",Parametros!$E$18="Não"),IF(AND(OR(CT18="Flow1",AND(CT18="Flow2",Parametros!$H$7="Fechada")),AI18&lt;=Parametros!$E$15,AH18&lt;Parametros!$E$16,AX18&lt;Parametros!$E$19,CX18&lt;&gt;Parametros!$E$17),"Sim","Não"),
IF(AND(Parametros!$E$17="Não",Parametros!$E$18="Sim"),IF(AND(OR(CT18="Flow1",AND(CT18="Flow2",Parametros!$H$7="Fechada")),AI18&lt;=Parametros!$E$15,AH18&lt;Parametros!$E$16,AX18&lt;Parametros!$E$19,CY18&lt;&gt;Parametros!$E$18),"Sim","Não"),
IF(AND(OR(CT18="Flow1",AND(CT18="Flow2",Parametros!$H$7="Fechada")),AI18&lt;=Parametros!$E$15,AH18&lt;Parametros!$E$16,AX18&lt;Parametros!$E$19),"Sim","Não"))))</f>
        <v>Não</v>
      </c>
      <c r="DA18" s="41" t="str">
        <f t="shared" si="6"/>
        <v>ok</v>
      </c>
      <c r="DB18" s="40">
        <f>IF(AND(CT18="Flow1",CZ18="Sim"),4,IF(CT18=Parametros!$D$6,1,IF(CT18=Parametros!$D$7,IF(Parametros!$H$7="Aberta",2,IF('Sequencia APO'!CZ18="Sim",4,1)),IF(CT18=Parametros!$D$9,3,IF(CT18=Parametros!$D$8,4,"Erro")))))</f>
        <v>1</v>
      </c>
      <c r="DC18" s="40">
        <f>IFERROR(VLOOKUP($Q18,Ferts!$A$1:$B$16,2,FALSE),0)</f>
        <v>0</v>
      </c>
      <c r="DD18" s="42">
        <f>(IF(DB18=1,Parametros!$M$6,IF(DB18=2,Parametros!$M$7,IF(DB18=3,Parametros!$M$8,IF(DB18=4,Parametros!$M$9,"Erro"))))*(DC18+1))*60</f>
        <v>38.112851481411589</v>
      </c>
    </row>
    <row r="19" spans="1:108">
      <c r="A19" s="74" t="s">
        <v>4688</v>
      </c>
      <c r="B19" s="74" t="s">
        <v>397</v>
      </c>
      <c r="C19" s="74" t="s">
        <v>398</v>
      </c>
      <c r="D19" s="74" t="s">
        <v>99</v>
      </c>
      <c r="E19" s="74" t="s">
        <v>4689</v>
      </c>
      <c r="F19" s="74" t="s">
        <v>2504</v>
      </c>
      <c r="G19" s="74" t="s">
        <v>3757</v>
      </c>
      <c r="H19" s="74" t="s">
        <v>335</v>
      </c>
      <c r="I19" s="74" t="s">
        <v>100</v>
      </c>
      <c r="J19" s="74" t="s">
        <v>120</v>
      </c>
      <c r="K19" s="74" t="s">
        <v>808</v>
      </c>
      <c r="L19" s="74" t="s">
        <v>2505</v>
      </c>
      <c r="M19" s="74" t="s">
        <v>810</v>
      </c>
      <c r="N19" s="75">
        <v>10</v>
      </c>
      <c r="O19" s="75">
        <v>10</v>
      </c>
      <c r="P19" s="74" t="s">
        <v>365</v>
      </c>
      <c r="Q19" s="108">
        <v>321204</v>
      </c>
      <c r="R19" s="74" t="s">
        <v>123</v>
      </c>
      <c r="S19" s="74"/>
      <c r="T19" s="74" t="s">
        <v>114</v>
      </c>
      <c r="U19" s="74" t="s">
        <v>124</v>
      </c>
      <c r="V19" s="74" t="s">
        <v>398</v>
      </c>
      <c r="W19" s="74" t="s">
        <v>337</v>
      </c>
      <c r="X19" s="74" t="s">
        <v>127</v>
      </c>
      <c r="Y19" s="74" t="s">
        <v>108</v>
      </c>
      <c r="Z19" s="74" t="s">
        <v>404</v>
      </c>
      <c r="AA19" s="76">
        <v>2506.6010000000001</v>
      </c>
      <c r="AB19" s="76">
        <v>2684.3220000000001</v>
      </c>
      <c r="AC19" s="76">
        <v>141</v>
      </c>
      <c r="AD19" s="76">
        <v>139.5</v>
      </c>
      <c r="AE19" s="77">
        <v>941</v>
      </c>
      <c r="AF19" s="76">
        <v>4.7050000000000001</v>
      </c>
      <c r="AG19" s="77">
        <v>4</v>
      </c>
      <c r="AH19" s="78">
        <v>23.15</v>
      </c>
      <c r="AI19" s="78">
        <v>168.3</v>
      </c>
      <c r="AJ19" s="79">
        <v>42768</v>
      </c>
      <c r="AK19" s="79">
        <v>42754</v>
      </c>
      <c r="AL19" s="79">
        <v>42754</v>
      </c>
      <c r="AM19" s="79">
        <v>42754</v>
      </c>
      <c r="AN19" s="77">
        <v>138</v>
      </c>
      <c r="AO19" s="79">
        <v>42758</v>
      </c>
      <c r="AP19" s="76">
        <v>768.96</v>
      </c>
      <c r="AQ19" s="76">
        <v>0</v>
      </c>
      <c r="AR19" s="77">
        <v>939</v>
      </c>
      <c r="AS19" s="77">
        <v>34</v>
      </c>
      <c r="AT19" s="78">
        <v>881.74</v>
      </c>
      <c r="AU19" s="77">
        <v>1</v>
      </c>
      <c r="AV19" s="76">
        <v>0</v>
      </c>
      <c r="AW19" s="76">
        <v>10.73</v>
      </c>
      <c r="AX19" s="76">
        <v>11.08</v>
      </c>
      <c r="AY19" s="76">
        <v>1.68</v>
      </c>
      <c r="AZ19" s="76">
        <v>1.68</v>
      </c>
      <c r="BA19" s="76">
        <v>2.31</v>
      </c>
      <c r="BB19" s="76">
        <v>2.31</v>
      </c>
      <c r="BC19" s="76">
        <v>10.29</v>
      </c>
      <c r="BD19" s="76">
        <v>22.75</v>
      </c>
      <c r="BE19" s="76">
        <v>34.57</v>
      </c>
      <c r="BF19" s="76">
        <v>665</v>
      </c>
      <c r="BG19" s="76">
        <v>665</v>
      </c>
      <c r="BH19" s="74" t="s">
        <v>109</v>
      </c>
      <c r="BI19" s="74"/>
      <c r="BJ19" s="74" t="s">
        <v>3758</v>
      </c>
      <c r="BK19" s="79"/>
      <c r="BL19" s="79"/>
      <c r="BM19" s="74"/>
      <c r="BN19" s="80"/>
      <c r="BO19" s="81"/>
      <c r="BP19" s="82">
        <v>4</v>
      </c>
      <c r="BQ19" s="83"/>
      <c r="BR19" s="84" t="s">
        <v>129</v>
      </c>
      <c r="BS19" s="84">
        <v>19</v>
      </c>
      <c r="BT19" s="85">
        <v>1</v>
      </c>
      <c r="BU19" s="85" t="s">
        <v>100</v>
      </c>
      <c r="BV19" s="85">
        <v>1</v>
      </c>
      <c r="BW19" s="85"/>
      <c r="BX19" s="86" t="s">
        <v>405</v>
      </c>
      <c r="BY19" s="87"/>
      <c r="BZ19" s="88">
        <v>4</v>
      </c>
      <c r="CA19" s="87" t="s">
        <v>111</v>
      </c>
      <c r="CB19" s="89" t="s">
        <v>145</v>
      </c>
      <c r="CC19" s="90">
        <v>-4</v>
      </c>
      <c r="CD19" s="91"/>
      <c r="CE19" s="89">
        <f>VLOOKUP(AI19,[1]Plan1!$A$6:$D$52,2,0)</f>
        <v>400</v>
      </c>
      <c r="CF19" s="89">
        <f>VLOOKUP(AI19,[1]Plan1!$A$6:$D$52,4,0)</f>
        <v>1.7209302325581395</v>
      </c>
      <c r="CG19" s="89">
        <f t="shared" si="0"/>
        <v>6</v>
      </c>
      <c r="CH19" s="89">
        <f t="shared" si="1"/>
        <v>10</v>
      </c>
      <c r="CI19" s="87" t="s">
        <v>129</v>
      </c>
      <c r="CJ19" s="89">
        <f t="shared" si="2"/>
        <v>4</v>
      </c>
      <c r="CK19" s="87"/>
      <c r="CL19" s="87"/>
      <c r="CM19" s="87"/>
      <c r="CN19" s="80">
        <v>39</v>
      </c>
      <c r="CO19" s="81"/>
      <c r="CP19" s="82"/>
      <c r="CQ19" s="83"/>
      <c r="CR19" s="87">
        <f t="shared" si="3"/>
        <v>3764</v>
      </c>
      <c r="CS19" s="40">
        <f t="shared" si="7"/>
        <v>17</v>
      </c>
      <c r="CT19" s="40" t="str">
        <f>VLOOKUP(B19,Linha!$B$2:$C$60,2,FALSE)</f>
        <v>Despacho direto</v>
      </c>
      <c r="CU19" s="41" t="str">
        <f>IF(AI19&lt;=Parametros!$E$15,"OK","Não")</f>
        <v>Não</v>
      </c>
      <c r="CV19" s="41" t="str">
        <f>IF(AH19&lt;=Parametros!$E$16,"OK","Não")</f>
        <v>Não</v>
      </c>
      <c r="CW19" s="41" t="str">
        <f>IF(AX19&lt;=Parametros!$E$19,"OK","Não")</f>
        <v>OK</v>
      </c>
      <c r="CX19" s="41" t="str">
        <f t="shared" si="4"/>
        <v>Não</v>
      </c>
      <c r="CY19" s="41" t="str">
        <f t="shared" si="5"/>
        <v>Não</v>
      </c>
      <c r="CZ19" s="41" t="str">
        <f>IF(AND(Parametros!$E$17="Sim",Parametros!$E$18="Sim"),IF(AND(OR(CT19="Flow1",AND(CT19="Flow2",Parametros!$H$7="Fechada")),AI19&lt;=Parametros!$E$15,AH19&lt;Parametros!$E$16,AX19&lt;Parametros!$E$19,CX19&lt;&gt;Parametros!$E$17,CY19&lt;&gt;Parametros!$E$18),"Sim","Não"),
IF(AND(Parametros!$E$17="Sim",Parametros!$E$18="Não"),IF(AND(OR(CT19="Flow1",AND(CT19="Flow2",Parametros!$H$7="Fechada")),AI19&lt;=Parametros!$E$15,AH19&lt;Parametros!$E$16,AX19&lt;Parametros!$E$19,CX19&lt;&gt;Parametros!$E$17),"Sim","Não"),
IF(AND(Parametros!$E$17="Não",Parametros!$E$18="Sim"),IF(AND(OR(CT19="Flow1",AND(CT19="Flow2",Parametros!$H$7="Fechada")),AI19&lt;=Parametros!$E$15,AH19&lt;Parametros!$E$16,AX19&lt;Parametros!$E$19,CY19&lt;&gt;Parametros!$E$18),"Sim","Não"),
IF(AND(OR(CT19="Flow1",AND(CT19="Flow2",Parametros!$H$7="Fechada")),AI19&lt;=Parametros!$E$15,AH19&lt;Parametros!$E$16,AX19&lt;Parametros!$E$19),"Sim","Não"))))</f>
        <v>Não</v>
      </c>
      <c r="DA19" s="41" t="str">
        <f t="shared" si="6"/>
        <v>ok</v>
      </c>
      <c r="DB19" s="40">
        <f>IF(AND(CT19="Flow1",CZ19="Sim"),4,IF(CT19=Parametros!$D$6,1,IF(CT19=Parametros!$D$7,IF(Parametros!$H$7="Aberta",2,IF('Sequencia APO'!CZ19="Sim",4,1)),IF(CT19=Parametros!$D$9,3,IF(CT19=Parametros!$D$8,4,"Erro")))))</f>
        <v>3</v>
      </c>
      <c r="DC19" s="40">
        <f>IFERROR(VLOOKUP($Q19,Ferts!$A$1:$B$16,2,FALSE),0)</f>
        <v>0</v>
      </c>
      <c r="DD19" s="42">
        <f>(IF(DB19=1,Parametros!$M$6,IF(DB19=2,Parametros!$M$7,IF(DB19=3,Parametros!$M$8,IF(DB19=4,Parametros!$M$9,"Erro"))))*(DC19+1))*60</f>
        <v>33.660000000000004</v>
      </c>
    </row>
    <row r="20" spans="1:108">
      <c r="A20" s="74" t="s">
        <v>4690</v>
      </c>
      <c r="B20" s="74" t="s">
        <v>397</v>
      </c>
      <c r="C20" s="74" t="s">
        <v>398</v>
      </c>
      <c r="D20" s="74" t="s">
        <v>99</v>
      </c>
      <c r="E20" s="74" t="s">
        <v>4691</v>
      </c>
      <c r="F20" s="74" t="s">
        <v>1478</v>
      </c>
      <c r="G20" s="74" t="s">
        <v>4692</v>
      </c>
      <c r="H20" s="74" t="s">
        <v>335</v>
      </c>
      <c r="I20" s="74" t="s">
        <v>100</v>
      </c>
      <c r="J20" s="74" t="s">
        <v>120</v>
      </c>
      <c r="K20" s="74" t="s">
        <v>808</v>
      </c>
      <c r="L20" s="74" t="s">
        <v>1479</v>
      </c>
      <c r="M20" s="74" t="s">
        <v>810</v>
      </c>
      <c r="N20" s="75">
        <v>10</v>
      </c>
      <c r="O20" s="75">
        <v>10</v>
      </c>
      <c r="P20" s="74" t="s">
        <v>365</v>
      </c>
      <c r="Q20" s="108">
        <v>321368</v>
      </c>
      <c r="R20" s="74" t="s">
        <v>123</v>
      </c>
      <c r="S20" s="74"/>
      <c r="T20" s="74" t="s">
        <v>114</v>
      </c>
      <c r="U20" s="74" t="s">
        <v>124</v>
      </c>
      <c r="V20" s="74" t="s">
        <v>398</v>
      </c>
      <c r="W20" s="74" t="s">
        <v>337</v>
      </c>
      <c r="X20" s="74" t="s">
        <v>127</v>
      </c>
      <c r="Y20" s="74" t="s">
        <v>108</v>
      </c>
      <c r="Z20" s="74" t="s">
        <v>404</v>
      </c>
      <c r="AA20" s="76">
        <v>33406.995000000003</v>
      </c>
      <c r="AB20" s="76">
        <v>30912</v>
      </c>
      <c r="AC20" s="76">
        <v>141</v>
      </c>
      <c r="AD20" s="76">
        <v>130</v>
      </c>
      <c r="AE20" s="77">
        <v>965</v>
      </c>
      <c r="AF20" s="76">
        <v>4.8250000000000002</v>
      </c>
      <c r="AG20" s="77">
        <v>32</v>
      </c>
      <c r="AH20" s="78">
        <v>27.5</v>
      </c>
      <c r="AI20" s="78">
        <v>168.3</v>
      </c>
      <c r="AJ20" s="79">
        <v>42768</v>
      </c>
      <c r="AK20" s="79">
        <v>42754</v>
      </c>
      <c r="AL20" s="79">
        <v>42754</v>
      </c>
      <c r="AM20" s="79">
        <v>42754</v>
      </c>
      <c r="AN20" s="77">
        <v>1845</v>
      </c>
      <c r="AO20" s="79">
        <v>42755</v>
      </c>
      <c r="AP20" s="76">
        <v>31101.84</v>
      </c>
      <c r="AQ20" s="76">
        <v>0</v>
      </c>
      <c r="AR20" s="77">
        <v>965</v>
      </c>
      <c r="AS20" s="77">
        <v>33</v>
      </c>
      <c r="AT20" s="78">
        <v>1095.8</v>
      </c>
      <c r="AU20" s="77">
        <v>1</v>
      </c>
      <c r="AV20" s="76">
        <v>0</v>
      </c>
      <c r="AW20" s="76">
        <v>9.52</v>
      </c>
      <c r="AX20" s="76">
        <v>9.82</v>
      </c>
      <c r="AY20" s="76">
        <v>1.68</v>
      </c>
      <c r="AZ20" s="76">
        <v>1.68</v>
      </c>
      <c r="BA20" s="76">
        <v>2.75</v>
      </c>
      <c r="BB20" s="76">
        <v>2.75</v>
      </c>
      <c r="BC20" s="76">
        <v>9.08</v>
      </c>
      <c r="BD20" s="76">
        <v>27.15</v>
      </c>
      <c r="BE20" s="76">
        <v>37</v>
      </c>
      <c r="BF20" s="76">
        <v>675</v>
      </c>
      <c r="BG20" s="76">
        <v>680</v>
      </c>
      <c r="BH20" s="74" t="s">
        <v>109</v>
      </c>
      <c r="BI20" s="74"/>
      <c r="BJ20" s="74" t="s">
        <v>4693</v>
      </c>
      <c r="BK20" s="79"/>
      <c r="BL20" s="79"/>
      <c r="BM20" s="74"/>
      <c r="BN20" s="80"/>
      <c r="BO20" s="81"/>
      <c r="BP20" s="82">
        <v>32</v>
      </c>
      <c r="BQ20" s="83"/>
      <c r="BR20" s="84" t="s">
        <v>129</v>
      </c>
      <c r="BS20" s="84">
        <v>19</v>
      </c>
      <c r="BT20" s="85">
        <v>1</v>
      </c>
      <c r="BU20" s="85" t="s">
        <v>100</v>
      </c>
      <c r="BV20" s="85">
        <v>1</v>
      </c>
      <c r="BW20" s="85"/>
      <c r="BX20" s="86" t="s">
        <v>405</v>
      </c>
      <c r="BY20" s="87"/>
      <c r="BZ20" s="88">
        <v>32</v>
      </c>
      <c r="CA20" s="87" t="s">
        <v>111</v>
      </c>
      <c r="CB20" s="89" t="s">
        <v>145</v>
      </c>
      <c r="CC20" s="90">
        <v>-1</v>
      </c>
      <c r="CD20" s="91"/>
      <c r="CE20" s="89">
        <f>VLOOKUP(AI20,[1]Plan1!$A$6:$D$52,2,0)</f>
        <v>400</v>
      </c>
      <c r="CF20" s="89">
        <f>VLOOKUP(AI20,[1]Plan1!$A$6:$D$52,4,0)</f>
        <v>1.7209302325581395</v>
      </c>
      <c r="CG20" s="89">
        <f t="shared" si="0"/>
        <v>84</v>
      </c>
      <c r="CH20" s="89">
        <f t="shared" si="1"/>
        <v>145</v>
      </c>
      <c r="CI20" s="87" t="s">
        <v>129</v>
      </c>
      <c r="CJ20" s="89">
        <f t="shared" si="2"/>
        <v>32</v>
      </c>
      <c r="CK20" s="87"/>
      <c r="CL20" s="87"/>
      <c r="CM20" s="87"/>
      <c r="CN20" s="80"/>
      <c r="CO20" s="81"/>
      <c r="CP20" s="82">
        <v>8</v>
      </c>
      <c r="CQ20" s="83"/>
      <c r="CR20" s="87">
        <f t="shared" si="3"/>
        <v>30880</v>
      </c>
      <c r="CS20" s="40">
        <f t="shared" si="7"/>
        <v>18</v>
      </c>
      <c r="CT20" s="40" t="str">
        <f>VLOOKUP(B20,Linha!$B$2:$C$60,2,FALSE)</f>
        <v>Despacho direto</v>
      </c>
      <c r="CU20" s="41" t="str">
        <f>IF(AI20&lt;=Parametros!$E$15,"OK","Não")</f>
        <v>Não</v>
      </c>
      <c r="CV20" s="41" t="str">
        <f>IF(AH20&lt;=Parametros!$E$16,"OK","Não")</f>
        <v>Não</v>
      </c>
      <c r="CW20" s="41" t="str">
        <f>IF(AX20&lt;=Parametros!$E$19,"OK","Não")</f>
        <v>OK</v>
      </c>
      <c r="CX20" s="41" t="str">
        <f t="shared" si="4"/>
        <v>Não</v>
      </c>
      <c r="CY20" s="41" t="str">
        <f t="shared" si="5"/>
        <v>Não</v>
      </c>
      <c r="CZ20" s="41" t="str">
        <f>IF(AND(Parametros!$E$17="Sim",Parametros!$E$18="Sim"),IF(AND(OR(CT20="Flow1",AND(CT20="Flow2",Parametros!$H$7="Fechada")),AI20&lt;=Parametros!$E$15,AH20&lt;Parametros!$E$16,AX20&lt;Parametros!$E$19,CX20&lt;&gt;Parametros!$E$17,CY20&lt;&gt;Parametros!$E$18),"Sim","Não"),
IF(AND(Parametros!$E$17="Sim",Parametros!$E$18="Não"),IF(AND(OR(CT20="Flow1",AND(CT20="Flow2",Parametros!$H$7="Fechada")),AI20&lt;=Parametros!$E$15,AH20&lt;Parametros!$E$16,AX20&lt;Parametros!$E$19,CX20&lt;&gt;Parametros!$E$17),"Sim","Não"),
IF(AND(Parametros!$E$17="Não",Parametros!$E$18="Sim"),IF(AND(OR(CT20="Flow1",AND(CT20="Flow2",Parametros!$H$7="Fechada")),AI20&lt;=Parametros!$E$15,AH20&lt;Parametros!$E$16,AX20&lt;Parametros!$E$19,CY20&lt;&gt;Parametros!$E$18),"Sim","Não"),
IF(AND(OR(CT20="Flow1",AND(CT20="Flow2",Parametros!$H$7="Fechada")),AI20&lt;=Parametros!$E$15,AH20&lt;Parametros!$E$16,AX20&lt;Parametros!$E$19),"Sim","Não"))))</f>
        <v>Não</v>
      </c>
      <c r="DA20" s="41" t="str">
        <f t="shared" si="6"/>
        <v>ok</v>
      </c>
      <c r="DB20" s="40">
        <f>IF(AND(CT20="Flow1",CZ20="Sim"),4,IF(CT20=Parametros!$D$6,1,IF(CT20=Parametros!$D$7,IF(Parametros!$H$7="Aberta",2,IF('Sequencia APO'!CZ20="Sim",4,1)),IF(CT20=Parametros!$D$9,3,IF(CT20=Parametros!$D$8,4,"Erro")))))</f>
        <v>3</v>
      </c>
      <c r="DC20" s="40">
        <f>IFERROR(VLOOKUP($Q20,Ferts!$A$1:$B$16,2,FALSE),0)</f>
        <v>0</v>
      </c>
      <c r="DD20" s="42">
        <f>(IF(DB20=1,Parametros!$M$6,IF(DB20=2,Parametros!$M$7,IF(DB20=3,Parametros!$M$8,IF(DB20=4,Parametros!$M$9,"Erro"))))*(DC20+1))*60</f>
        <v>33.660000000000004</v>
      </c>
    </row>
    <row r="21" spans="1:108">
      <c r="A21" s="74" t="s">
        <v>4694</v>
      </c>
      <c r="B21" s="74" t="s">
        <v>98</v>
      </c>
      <c r="C21" s="74" t="s">
        <v>132</v>
      </c>
      <c r="D21" s="74" t="s">
        <v>132</v>
      </c>
      <c r="E21" s="74" t="s">
        <v>4695</v>
      </c>
      <c r="F21" s="74" t="s">
        <v>4696</v>
      </c>
      <c r="G21" s="74" t="s">
        <v>4697</v>
      </c>
      <c r="H21" s="74" t="s">
        <v>225</v>
      </c>
      <c r="I21" s="74" t="s">
        <v>100</v>
      </c>
      <c r="J21" s="74" t="s">
        <v>120</v>
      </c>
      <c r="K21" s="74" t="s">
        <v>4698</v>
      </c>
      <c r="L21" s="74" t="s">
        <v>4699</v>
      </c>
      <c r="M21" s="74" t="s">
        <v>226</v>
      </c>
      <c r="N21" s="75">
        <v>10</v>
      </c>
      <c r="O21" s="75">
        <v>0</v>
      </c>
      <c r="P21" s="74" t="s">
        <v>186</v>
      </c>
      <c r="Q21" s="108">
        <v>271058</v>
      </c>
      <c r="R21" s="74" t="s">
        <v>230</v>
      </c>
      <c r="S21" s="74" t="s">
        <v>113</v>
      </c>
      <c r="T21" s="74" t="s">
        <v>114</v>
      </c>
      <c r="U21" s="74" t="s">
        <v>105</v>
      </c>
      <c r="V21" s="74" t="s">
        <v>252</v>
      </c>
      <c r="W21" s="74" t="s">
        <v>126</v>
      </c>
      <c r="X21" s="74" t="s">
        <v>127</v>
      </c>
      <c r="Y21" s="74" t="s">
        <v>108</v>
      </c>
      <c r="Z21" s="74"/>
      <c r="AA21" s="76">
        <v>20000</v>
      </c>
      <c r="AB21" s="76">
        <v>17748</v>
      </c>
      <c r="AC21" s="76">
        <v>141</v>
      </c>
      <c r="AD21" s="76">
        <v>134.5</v>
      </c>
      <c r="AE21" s="77">
        <v>986</v>
      </c>
      <c r="AF21" s="76">
        <v>4.93</v>
      </c>
      <c r="AG21" s="77">
        <v>25</v>
      </c>
      <c r="AH21" s="78">
        <v>25.4</v>
      </c>
      <c r="AI21" s="78">
        <v>165.1</v>
      </c>
      <c r="AJ21" s="79">
        <v>42734</v>
      </c>
      <c r="AK21" s="79">
        <v>42754</v>
      </c>
      <c r="AL21" s="79">
        <v>42754</v>
      </c>
      <c r="AM21" s="79">
        <v>42754</v>
      </c>
      <c r="AN21" s="77">
        <v>1170</v>
      </c>
      <c r="AO21" s="79">
        <v>42728</v>
      </c>
      <c r="AP21" s="76">
        <v>8801</v>
      </c>
      <c r="AQ21" s="76">
        <v>7989</v>
      </c>
      <c r="AR21" s="77">
        <v>999</v>
      </c>
      <c r="AS21" s="77">
        <v>19</v>
      </c>
      <c r="AT21" s="78">
        <v>883.85</v>
      </c>
      <c r="AU21" s="77">
        <v>1</v>
      </c>
      <c r="AV21" s="76">
        <v>0</v>
      </c>
      <c r="AW21" s="76">
        <v>10.32</v>
      </c>
      <c r="AX21" s="76">
        <v>10.72</v>
      </c>
      <c r="AY21" s="76">
        <v>1.3</v>
      </c>
      <c r="AZ21" s="76">
        <v>1.3</v>
      </c>
      <c r="BA21" s="76">
        <v>2.54</v>
      </c>
      <c r="BB21" s="76">
        <v>2.54</v>
      </c>
      <c r="BC21" s="76">
        <v>9.94</v>
      </c>
      <c r="BD21" s="76">
        <v>25.02</v>
      </c>
      <c r="BE21" s="76">
        <v>36.840000000000003</v>
      </c>
      <c r="BF21" s="76">
        <v>10050</v>
      </c>
      <c r="BG21" s="76">
        <v>10150</v>
      </c>
      <c r="BH21" s="74" t="s">
        <v>3475</v>
      </c>
      <c r="BI21" s="74"/>
      <c r="BJ21" s="74" t="s">
        <v>4700</v>
      </c>
      <c r="BK21" s="79"/>
      <c r="BL21" s="79"/>
      <c r="BM21" s="74"/>
      <c r="BN21" s="80">
        <v>25</v>
      </c>
      <c r="BO21" s="81"/>
      <c r="BP21" s="82"/>
      <c r="BQ21" s="83"/>
      <c r="BR21" s="84" t="s">
        <v>75</v>
      </c>
      <c r="BS21" s="84">
        <v>19</v>
      </c>
      <c r="BT21" s="85">
        <v>1</v>
      </c>
      <c r="BU21" s="85" t="s">
        <v>100</v>
      </c>
      <c r="BV21" s="85">
        <v>1</v>
      </c>
      <c r="BW21" s="85"/>
      <c r="BX21" s="86" t="s">
        <v>143</v>
      </c>
      <c r="BY21" s="87"/>
      <c r="BZ21" s="88">
        <v>25</v>
      </c>
      <c r="CA21" s="87" t="s">
        <v>144</v>
      </c>
      <c r="CB21" s="89" t="s">
        <v>112</v>
      </c>
      <c r="CC21" s="90">
        <v>26</v>
      </c>
      <c r="CD21" s="91"/>
      <c r="CE21" s="89">
        <f>VLOOKUP(AI21,[1]Plan1!$A$6:$D$52,2,0)</f>
        <v>480</v>
      </c>
      <c r="CF21" s="89">
        <f>VLOOKUP(AI21,[1]Plan1!$A$6:$D$52,4,0)</f>
        <v>1.25</v>
      </c>
      <c r="CG21" s="89">
        <f t="shared" si="0"/>
        <v>42</v>
      </c>
      <c r="CH21" s="89">
        <f t="shared" si="1"/>
        <v>53</v>
      </c>
      <c r="CI21" s="87" t="s">
        <v>75</v>
      </c>
      <c r="CJ21" s="89">
        <f t="shared" si="2"/>
        <v>25</v>
      </c>
      <c r="CK21" s="87"/>
      <c r="CL21" s="87"/>
      <c r="CM21" s="87"/>
      <c r="CN21" s="80"/>
      <c r="CO21" s="81"/>
      <c r="CP21" s="82">
        <v>10</v>
      </c>
      <c r="CQ21" s="83"/>
      <c r="CR21" s="87">
        <f t="shared" si="3"/>
        <v>24650</v>
      </c>
      <c r="CS21" s="40">
        <f t="shared" si="7"/>
        <v>19</v>
      </c>
      <c r="CT21" s="40" t="str">
        <f>VLOOKUP(B21,Linha!$B$2:$C$60,2,FALSE)</f>
        <v>Flow1</v>
      </c>
      <c r="CU21" s="41" t="str">
        <f>IF(AI21&lt;=Parametros!$E$15,"OK","Não")</f>
        <v>Não</v>
      </c>
      <c r="CV21" s="41" t="str">
        <f>IF(AH21&lt;=Parametros!$E$16,"OK","Não")</f>
        <v>Não</v>
      </c>
      <c r="CW21" s="41" t="str">
        <f>IF(AX21&lt;=Parametros!$E$19,"OK","Não")</f>
        <v>OK</v>
      </c>
      <c r="CX21" s="41" t="str">
        <f t="shared" si="4"/>
        <v>Sim</v>
      </c>
      <c r="CY21" s="41" t="str">
        <f t="shared" si="5"/>
        <v>Não</v>
      </c>
      <c r="CZ21" s="41" t="str">
        <f>IF(AND(Parametros!$E$17="Sim",Parametros!$E$18="Sim"),IF(AND(OR(CT21="Flow1",AND(CT21="Flow2",Parametros!$H$7="Fechada")),AI21&lt;=Parametros!$E$15,AH21&lt;Parametros!$E$16,AX21&lt;Parametros!$E$19,CX21&lt;&gt;Parametros!$E$17,CY21&lt;&gt;Parametros!$E$18),"Sim","Não"),
IF(AND(Parametros!$E$17="Sim",Parametros!$E$18="Não"),IF(AND(OR(CT21="Flow1",AND(CT21="Flow2",Parametros!$H$7="Fechada")),AI21&lt;=Parametros!$E$15,AH21&lt;Parametros!$E$16,AX21&lt;Parametros!$E$19,CX21&lt;&gt;Parametros!$E$17),"Sim","Não"),
IF(AND(Parametros!$E$17="Não",Parametros!$E$18="Sim"),IF(AND(OR(CT21="Flow1",AND(CT21="Flow2",Parametros!$H$7="Fechada")),AI21&lt;=Parametros!$E$15,AH21&lt;Parametros!$E$16,AX21&lt;Parametros!$E$19,CY21&lt;&gt;Parametros!$E$18),"Sim","Não"),
IF(AND(OR(CT21="Flow1",AND(CT21="Flow2",Parametros!$H$7="Fechada")),AI21&lt;=Parametros!$E$15,AH21&lt;Parametros!$E$16,AX21&lt;Parametros!$E$19),"Sim","Não"))))</f>
        <v>Não</v>
      </c>
      <c r="DA21" s="41" t="str">
        <f t="shared" si="6"/>
        <v>ok</v>
      </c>
      <c r="DB21" s="40">
        <f>IF(AND(CT21="Flow1",CZ21="Sim"),4,IF(CT21=Parametros!$D$6,1,IF(CT21=Parametros!$D$7,IF(Parametros!$H$7="Aberta",2,IF('Sequencia APO'!CZ21="Sim",4,1)),IF(CT21=Parametros!$D$9,3,IF(CT21=Parametros!$D$8,4,"Erro")))))</f>
        <v>1</v>
      </c>
      <c r="DC21" s="40">
        <f>IFERROR(VLOOKUP($Q21,Ferts!$A$1:$B$16,2,FALSE),0)</f>
        <v>0</v>
      </c>
      <c r="DD21" s="42">
        <f>(IF(DB21=1,Parametros!$M$6,IF(DB21=2,Parametros!$M$7,IF(DB21=3,Parametros!$M$8,IF(DB21=4,Parametros!$M$9,"Erro"))))*(DC21+1))*60</f>
        <v>38.112851481411589</v>
      </c>
    </row>
    <row r="22" spans="1:108">
      <c r="A22" s="74" t="s">
        <v>4701</v>
      </c>
      <c r="B22" s="74" t="s">
        <v>98</v>
      </c>
      <c r="C22" s="74" t="s">
        <v>132</v>
      </c>
      <c r="D22" s="74" t="s">
        <v>132</v>
      </c>
      <c r="E22" s="74" t="s">
        <v>4702</v>
      </c>
      <c r="F22" s="74" t="s">
        <v>4703</v>
      </c>
      <c r="G22" s="74" t="s">
        <v>4704</v>
      </c>
      <c r="H22" s="74" t="s">
        <v>225</v>
      </c>
      <c r="I22" s="74" t="s">
        <v>100</v>
      </c>
      <c r="J22" s="74" t="s">
        <v>120</v>
      </c>
      <c r="K22" s="74" t="s">
        <v>4698</v>
      </c>
      <c r="L22" s="74" t="s">
        <v>4705</v>
      </c>
      <c r="M22" s="74" t="s">
        <v>226</v>
      </c>
      <c r="N22" s="75">
        <v>10</v>
      </c>
      <c r="O22" s="75">
        <v>0</v>
      </c>
      <c r="P22" s="74" t="s">
        <v>186</v>
      </c>
      <c r="Q22" s="108">
        <v>270950</v>
      </c>
      <c r="R22" s="74" t="s">
        <v>230</v>
      </c>
      <c r="S22" s="74" t="s">
        <v>113</v>
      </c>
      <c r="T22" s="74" t="s">
        <v>114</v>
      </c>
      <c r="U22" s="74" t="s">
        <v>105</v>
      </c>
      <c r="V22" s="74" t="s">
        <v>252</v>
      </c>
      <c r="W22" s="74" t="s">
        <v>126</v>
      </c>
      <c r="X22" s="74" t="s">
        <v>127</v>
      </c>
      <c r="Y22" s="74" t="s">
        <v>108</v>
      </c>
      <c r="Z22" s="74"/>
      <c r="AA22" s="76">
        <v>8600.0400000000009</v>
      </c>
      <c r="AB22" s="76">
        <v>9000</v>
      </c>
      <c r="AC22" s="76">
        <v>141</v>
      </c>
      <c r="AD22" s="76">
        <v>134.5</v>
      </c>
      <c r="AE22" s="77">
        <v>900</v>
      </c>
      <c r="AF22" s="76">
        <v>4.5</v>
      </c>
      <c r="AG22" s="77">
        <v>12</v>
      </c>
      <c r="AH22" s="78">
        <v>25.4</v>
      </c>
      <c r="AI22" s="78">
        <v>165.1</v>
      </c>
      <c r="AJ22" s="79">
        <v>42765</v>
      </c>
      <c r="AK22" s="79">
        <v>42754</v>
      </c>
      <c r="AL22" s="79">
        <v>42754</v>
      </c>
      <c r="AM22" s="79">
        <v>42754</v>
      </c>
      <c r="AN22" s="77">
        <v>517</v>
      </c>
      <c r="AO22" s="79">
        <v>42759</v>
      </c>
      <c r="AP22" s="76">
        <v>6025</v>
      </c>
      <c r="AQ22" s="76">
        <v>1528</v>
      </c>
      <c r="AR22" s="77">
        <v>854</v>
      </c>
      <c r="AS22" s="77">
        <v>22</v>
      </c>
      <c r="AT22" s="78">
        <v>756.96</v>
      </c>
      <c r="AU22" s="77">
        <v>1</v>
      </c>
      <c r="AV22" s="76">
        <v>0</v>
      </c>
      <c r="AW22" s="76">
        <v>9.2899999999999991</v>
      </c>
      <c r="AX22" s="76">
        <v>9.75</v>
      </c>
      <c r="AY22" s="76">
        <v>1.3</v>
      </c>
      <c r="AZ22" s="76">
        <v>1.3</v>
      </c>
      <c r="BA22" s="76">
        <v>2.54</v>
      </c>
      <c r="BB22" s="76">
        <v>2.54</v>
      </c>
      <c r="BC22" s="76">
        <v>9.07</v>
      </c>
      <c r="BD22" s="76">
        <v>25.02</v>
      </c>
      <c r="BE22" s="76">
        <v>36.840000000000003</v>
      </c>
      <c r="BF22" s="76">
        <v>8600</v>
      </c>
      <c r="BG22" s="76">
        <v>8700</v>
      </c>
      <c r="BH22" s="74" t="s">
        <v>109</v>
      </c>
      <c r="BI22" s="74"/>
      <c r="BJ22" s="74" t="s">
        <v>4706</v>
      </c>
      <c r="BK22" s="79"/>
      <c r="BL22" s="79"/>
      <c r="BM22" s="74"/>
      <c r="BN22" s="80">
        <v>12</v>
      </c>
      <c r="BO22" s="81"/>
      <c r="BP22" s="82"/>
      <c r="BQ22" s="83"/>
      <c r="BR22" s="84" t="s">
        <v>75</v>
      </c>
      <c r="BS22" s="84">
        <v>19</v>
      </c>
      <c r="BT22" s="85">
        <v>1</v>
      </c>
      <c r="BU22" s="85" t="s">
        <v>100</v>
      </c>
      <c r="BV22" s="85">
        <v>1</v>
      </c>
      <c r="BW22" s="85"/>
      <c r="BX22" s="86" t="s">
        <v>143</v>
      </c>
      <c r="BY22" s="87"/>
      <c r="BZ22" s="88">
        <v>12</v>
      </c>
      <c r="CA22" s="87" t="s">
        <v>144</v>
      </c>
      <c r="CB22" s="89" t="s">
        <v>145</v>
      </c>
      <c r="CC22" s="90">
        <v>-5</v>
      </c>
      <c r="CD22" s="91"/>
      <c r="CE22" s="89">
        <f>VLOOKUP(AI22,[1]Plan1!$A$6:$D$52,2,0)</f>
        <v>480</v>
      </c>
      <c r="CF22" s="89">
        <f>VLOOKUP(AI22,[1]Plan1!$A$6:$D$52,4,0)</f>
        <v>1.25</v>
      </c>
      <c r="CG22" s="89">
        <f t="shared" si="0"/>
        <v>18</v>
      </c>
      <c r="CH22" s="89">
        <f t="shared" si="1"/>
        <v>23</v>
      </c>
      <c r="CI22" s="87" t="s">
        <v>75</v>
      </c>
      <c r="CJ22" s="89">
        <f t="shared" si="2"/>
        <v>12</v>
      </c>
      <c r="CK22" s="87"/>
      <c r="CL22" s="87"/>
      <c r="CM22" s="87"/>
      <c r="CN22" s="80">
        <v>20</v>
      </c>
      <c r="CO22" s="81"/>
      <c r="CP22" s="82"/>
      <c r="CQ22" s="83"/>
      <c r="CR22" s="87">
        <f t="shared" si="3"/>
        <v>10800</v>
      </c>
      <c r="CS22" s="40">
        <f t="shared" si="7"/>
        <v>20</v>
      </c>
      <c r="CT22" s="40" t="str">
        <f>VLOOKUP(B22,Linha!$B$2:$C$60,2,FALSE)</f>
        <v>Flow1</v>
      </c>
      <c r="CU22" s="41" t="str">
        <f>IF(AI22&lt;=Parametros!$E$15,"OK","Não")</f>
        <v>Não</v>
      </c>
      <c r="CV22" s="41" t="str">
        <f>IF(AH22&lt;=Parametros!$E$16,"OK","Não")</f>
        <v>Não</v>
      </c>
      <c r="CW22" s="41" t="str">
        <f>IF(AX22&lt;=Parametros!$E$19,"OK","Não")</f>
        <v>OK</v>
      </c>
      <c r="CX22" s="41" t="str">
        <f t="shared" si="4"/>
        <v>Sim</v>
      </c>
      <c r="CY22" s="41" t="str">
        <f t="shared" si="5"/>
        <v>Não</v>
      </c>
      <c r="CZ22" s="41" t="str">
        <f>IF(AND(Parametros!$E$17="Sim",Parametros!$E$18="Sim"),IF(AND(OR(CT22="Flow1",AND(CT22="Flow2",Parametros!$H$7="Fechada")),AI22&lt;=Parametros!$E$15,AH22&lt;Parametros!$E$16,AX22&lt;Parametros!$E$19,CX22&lt;&gt;Parametros!$E$17,CY22&lt;&gt;Parametros!$E$18),"Sim","Não"),
IF(AND(Parametros!$E$17="Sim",Parametros!$E$18="Não"),IF(AND(OR(CT22="Flow1",AND(CT22="Flow2",Parametros!$H$7="Fechada")),AI22&lt;=Parametros!$E$15,AH22&lt;Parametros!$E$16,AX22&lt;Parametros!$E$19,CX22&lt;&gt;Parametros!$E$17),"Sim","Não"),
IF(AND(Parametros!$E$17="Não",Parametros!$E$18="Sim"),IF(AND(OR(CT22="Flow1",AND(CT22="Flow2",Parametros!$H$7="Fechada")),AI22&lt;=Parametros!$E$15,AH22&lt;Parametros!$E$16,AX22&lt;Parametros!$E$19,CY22&lt;&gt;Parametros!$E$18),"Sim","Não"),
IF(AND(OR(CT22="Flow1",AND(CT22="Flow2",Parametros!$H$7="Fechada")),AI22&lt;=Parametros!$E$15,AH22&lt;Parametros!$E$16,AX22&lt;Parametros!$E$19),"Sim","Não"))))</f>
        <v>Não</v>
      </c>
      <c r="DA22" s="41" t="str">
        <f t="shared" si="6"/>
        <v>ok</v>
      </c>
      <c r="DB22" s="40">
        <f>IF(AND(CT22="Flow1",CZ22="Sim"),4,IF(CT22=Parametros!$D$6,1,IF(CT22=Parametros!$D$7,IF(Parametros!$H$7="Aberta",2,IF('Sequencia APO'!CZ22="Sim",4,1)),IF(CT22=Parametros!$D$9,3,IF(CT22=Parametros!$D$8,4,"Erro")))))</f>
        <v>1</v>
      </c>
      <c r="DC22" s="40">
        <f>IFERROR(VLOOKUP($Q22,Ferts!$A$1:$B$16,2,FALSE),0)</f>
        <v>0</v>
      </c>
      <c r="DD22" s="42">
        <f>(IF(DB22=1,Parametros!$M$6,IF(DB22=2,Parametros!$M$7,IF(DB22=3,Parametros!$M$8,IF(DB22=4,Parametros!$M$9,"Erro"))))*(DC22+1))*60</f>
        <v>38.112851481411589</v>
      </c>
    </row>
    <row r="23" spans="1:108">
      <c r="A23" s="74" t="s">
        <v>4707</v>
      </c>
      <c r="B23" s="74" t="s">
        <v>397</v>
      </c>
      <c r="C23" s="74" t="s">
        <v>398</v>
      </c>
      <c r="D23" s="74" t="s">
        <v>99</v>
      </c>
      <c r="E23" s="74" t="s">
        <v>4708</v>
      </c>
      <c r="F23" s="74" t="s">
        <v>2494</v>
      </c>
      <c r="G23" s="74" t="s">
        <v>4709</v>
      </c>
      <c r="H23" s="74" t="s">
        <v>335</v>
      </c>
      <c r="I23" s="74" t="s">
        <v>100</v>
      </c>
      <c r="J23" s="74" t="s">
        <v>120</v>
      </c>
      <c r="K23" s="74" t="s">
        <v>808</v>
      </c>
      <c r="L23" s="74" t="s">
        <v>2495</v>
      </c>
      <c r="M23" s="74" t="s">
        <v>810</v>
      </c>
      <c r="N23" s="75">
        <v>10</v>
      </c>
      <c r="O23" s="75">
        <v>10</v>
      </c>
      <c r="P23" s="74" t="s">
        <v>365</v>
      </c>
      <c r="Q23" s="108">
        <v>321369</v>
      </c>
      <c r="R23" s="74" t="s">
        <v>123</v>
      </c>
      <c r="S23" s="74"/>
      <c r="T23" s="74" t="s">
        <v>114</v>
      </c>
      <c r="U23" s="74" t="s">
        <v>124</v>
      </c>
      <c r="V23" s="74" t="s">
        <v>398</v>
      </c>
      <c r="W23" s="74" t="s">
        <v>337</v>
      </c>
      <c r="X23" s="74" t="s">
        <v>127</v>
      </c>
      <c r="Y23" s="74" t="s">
        <v>108</v>
      </c>
      <c r="Z23" s="74" t="s">
        <v>404</v>
      </c>
      <c r="AA23" s="76">
        <v>13196.5</v>
      </c>
      <c r="AB23" s="76">
        <v>14132.146000000001</v>
      </c>
      <c r="AC23" s="76">
        <v>141</v>
      </c>
      <c r="AD23" s="76">
        <v>134.5</v>
      </c>
      <c r="AE23" s="77">
        <v>919</v>
      </c>
      <c r="AF23" s="76">
        <v>4.5949999999999998</v>
      </c>
      <c r="AG23" s="77">
        <v>16</v>
      </c>
      <c r="AH23" s="78">
        <v>25.5</v>
      </c>
      <c r="AI23" s="78">
        <v>153</v>
      </c>
      <c r="AJ23" s="79">
        <v>42768</v>
      </c>
      <c r="AK23" s="79">
        <v>42754</v>
      </c>
      <c r="AL23" s="79">
        <v>42754</v>
      </c>
      <c r="AM23" s="79">
        <v>42754</v>
      </c>
      <c r="AN23" s="77">
        <v>726</v>
      </c>
      <c r="AO23" s="79">
        <v>42757</v>
      </c>
      <c r="AP23" s="76">
        <v>5160</v>
      </c>
      <c r="AQ23" s="76">
        <v>0</v>
      </c>
      <c r="AR23" s="77">
        <v>919</v>
      </c>
      <c r="AS23" s="77">
        <v>35</v>
      </c>
      <c r="AT23" s="78">
        <v>864.34</v>
      </c>
      <c r="AU23" s="77">
        <v>1</v>
      </c>
      <c r="AV23" s="76">
        <v>0</v>
      </c>
      <c r="AW23" s="76">
        <v>10.85</v>
      </c>
      <c r="AX23" s="76">
        <v>11.17</v>
      </c>
      <c r="AY23" s="76">
        <v>1.53</v>
      </c>
      <c r="AZ23" s="76">
        <v>1.53</v>
      </c>
      <c r="BA23" s="76">
        <v>2.5499999999999998</v>
      </c>
      <c r="BB23" s="76">
        <v>2.5499999999999998</v>
      </c>
      <c r="BC23" s="76">
        <v>9.15</v>
      </c>
      <c r="BD23" s="76">
        <v>25.4</v>
      </c>
      <c r="BE23" s="76">
        <v>37</v>
      </c>
      <c r="BF23" s="76">
        <v>770</v>
      </c>
      <c r="BG23" s="76">
        <v>775</v>
      </c>
      <c r="BH23" s="74" t="s">
        <v>109</v>
      </c>
      <c r="BI23" s="74"/>
      <c r="BJ23" s="74" t="s">
        <v>4710</v>
      </c>
      <c r="BK23" s="79"/>
      <c r="BL23" s="79"/>
      <c r="BM23" s="74"/>
      <c r="BN23" s="80"/>
      <c r="BO23" s="81"/>
      <c r="BP23" s="82">
        <v>16</v>
      </c>
      <c r="BQ23" s="83"/>
      <c r="BR23" s="84" t="s">
        <v>129</v>
      </c>
      <c r="BS23" s="84">
        <v>19</v>
      </c>
      <c r="BT23" s="85">
        <v>1</v>
      </c>
      <c r="BU23" s="85" t="s">
        <v>100</v>
      </c>
      <c r="BV23" s="85">
        <v>1</v>
      </c>
      <c r="BW23" s="85"/>
      <c r="BX23" s="86" t="s">
        <v>405</v>
      </c>
      <c r="BY23" s="87"/>
      <c r="BZ23" s="88">
        <v>16</v>
      </c>
      <c r="CA23" s="87" t="s">
        <v>111</v>
      </c>
      <c r="CB23" s="89" t="s">
        <v>145</v>
      </c>
      <c r="CC23" s="90">
        <v>-3</v>
      </c>
      <c r="CD23" s="91"/>
      <c r="CE23" s="89">
        <f>VLOOKUP(AI23,[1]Plan1!$A$6:$D$52,2,0)</f>
        <v>537</v>
      </c>
      <c r="CF23" s="89">
        <f>VLOOKUP(AI23,[1]Plan1!$A$6:$D$52,4,0)</f>
        <v>1.2941176470588236</v>
      </c>
      <c r="CG23" s="89">
        <f t="shared" si="0"/>
        <v>25</v>
      </c>
      <c r="CH23" s="89">
        <f t="shared" si="1"/>
        <v>32</v>
      </c>
      <c r="CI23" s="87" t="s">
        <v>129</v>
      </c>
      <c r="CJ23" s="89">
        <f t="shared" si="2"/>
        <v>16</v>
      </c>
      <c r="CK23" s="87"/>
      <c r="CL23" s="87"/>
      <c r="CM23" s="87"/>
      <c r="CN23" s="80">
        <v>8</v>
      </c>
      <c r="CO23" s="81"/>
      <c r="CP23" s="82"/>
      <c r="CQ23" s="83"/>
      <c r="CR23" s="87">
        <f t="shared" si="3"/>
        <v>14704</v>
      </c>
      <c r="CS23" s="40">
        <f t="shared" si="7"/>
        <v>21</v>
      </c>
      <c r="CT23" s="40" t="str">
        <f>VLOOKUP(B23,Linha!$B$2:$C$60,2,FALSE)</f>
        <v>Despacho direto</v>
      </c>
      <c r="CU23" s="41" t="str">
        <f>IF(AI23&lt;=Parametros!$E$15,"OK","Não")</f>
        <v>Não</v>
      </c>
      <c r="CV23" s="41" t="str">
        <f>IF(AH23&lt;=Parametros!$E$16,"OK","Não")</f>
        <v>Não</v>
      </c>
      <c r="CW23" s="41" t="str">
        <f>IF(AX23&lt;=Parametros!$E$19,"OK","Não")</f>
        <v>OK</v>
      </c>
      <c r="CX23" s="41" t="str">
        <f t="shared" si="4"/>
        <v>Não</v>
      </c>
      <c r="CY23" s="41" t="str">
        <f t="shared" si="5"/>
        <v>Não</v>
      </c>
      <c r="CZ23" s="41" t="str">
        <f>IF(AND(Parametros!$E$17="Sim",Parametros!$E$18="Sim"),IF(AND(OR(CT23="Flow1",AND(CT23="Flow2",Parametros!$H$7="Fechada")),AI23&lt;=Parametros!$E$15,AH23&lt;Parametros!$E$16,AX23&lt;Parametros!$E$19,CX23&lt;&gt;Parametros!$E$17,CY23&lt;&gt;Parametros!$E$18),"Sim","Não"),
IF(AND(Parametros!$E$17="Sim",Parametros!$E$18="Não"),IF(AND(OR(CT23="Flow1",AND(CT23="Flow2",Parametros!$H$7="Fechada")),AI23&lt;=Parametros!$E$15,AH23&lt;Parametros!$E$16,AX23&lt;Parametros!$E$19,CX23&lt;&gt;Parametros!$E$17),"Sim","Não"),
IF(AND(Parametros!$E$17="Não",Parametros!$E$18="Sim"),IF(AND(OR(CT23="Flow1",AND(CT23="Flow2",Parametros!$H$7="Fechada")),AI23&lt;=Parametros!$E$15,AH23&lt;Parametros!$E$16,AX23&lt;Parametros!$E$19,CY23&lt;&gt;Parametros!$E$18),"Sim","Não"),
IF(AND(OR(CT23="Flow1",AND(CT23="Flow2",Parametros!$H$7="Fechada")),AI23&lt;=Parametros!$E$15,AH23&lt;Parametros!$E$16,AX23&lt;Parametros!$E$19),"Sim","Não"))))</f>
        <v>Não</v>
      </c>
      <c r="DA23" s="41" t="str">
        <f t="shared" si="6"/>
        <v>ok</v>
      </c>
      <c r="DB23" s="40">
        <f>IF(AND(CT23="Flow1",CZ23="Sim"),4,IF(CT23=Parametros!$D$6,1,IF(CT23=Parametros!$D$7,IF(Parametros!$H$7="Aberta",2,IF('Sequencia APO'!CZ23="Sim",4,1)),IF(CT23=Parametros!$D$9,3,IF(CT23=Parametros!$D$8,4,"Erro")))))</f>
        <v>3</v>
      </c>
      <c r="DC23" s="40">
        <f>IFERROR(VLOOKUP($Q23,Ferts!$A$1:$B$16,2,FALSE),0)</f>
        <v>0</v>
      </c>
      <c r="DD23" s="42">
        <f>(IF(DB23=1,Parametros!$M$6,IF(DB23=2,Parametros!$M$7,IF(DB23=3,Parametros!$M$8,IF(DB23=4,Parametros!$M$9,"Erro"))))*(DC23+1))*60</f>
        <v>33.660000000000004</v>
      </c>
    </row>
    <row r="24" spans="1:108">
      <c r="A24" s="74" t="s">
        <v>4711</v>
      </c>
      <c r="B24" s="74" t="s">
        <v>397</v>
      </c>
      <c r="C24" s="74" t="s">
        <v>398</v>
      </c>
      <c r="D24" s="74" t="s">
        <v>99</v>
      </c>
      <c r="E24" s="74" t="s">
        <v>4712</v>
      </c>
      <c r="F24" s="74" t="s">
        <v>2497</v>
      </c>
      <c r="G24" s="74" t="s">
        <v>4713</v>
      </c>
      <c r="H24" s="74" t="s">
        <v>335</v>
      </c>
      <c r="I24" s="74" t="s">
        <v>100</v>
      </c>
      <c r="J24" s="74" t="s">
        <v>120</v>
      </c>
      <c r="K24" s="74" t="s">
        <v>808</v>
      </c>
      <c r="L24" s="74" t="s">
        <v>2498</v>
      </c>
      <c r="M24" s="74" t="s">
        <v>810</v>
      </c>
      <c r="N24" s="75">
        <v>10</v>
      </c>
      <c r="O24" s="75">
        <v>10</v>
      </c>
      <c r="P24" s="74" t="s">
        <v>365</v>
      </c>
      <c r="Q24" s="108">
        <v>321375</v>
      </c>
      <c r="R24" s="74" t="s">
        <v>123</v>
      </c>
      <c r="S24" s="74"/>
      <c r="T24" s="74" t="s">
        <v>114</v>
      </c>
      <c r="U24" s="74" t="s">
        <v>124</v>
      </c>
      <c r="V24" s="74" t="s">
        <v>398</v>
      </c>
      <c r="W24" s="74" t="s">
        <v>337</v>
      </c>
      <c r="X24" s="74" t="s">
        <v>127</v>
      </c>
      <c r="Y24" s="74" t="s">
        <v>108</v>
      </c>
      <c r="Z24" s="74" t="s">
        <v>404</v>
      </c>
      <c r="AA24" s="76">
        <v>6098.5839999999998</v>
      </c>
      <c r="AB24" s="76">
        <v>6530.98</v>
      </c>
      <c r="AC24" s="76">
        <v>141</v>
      </c>
      <c r="AD24" s="76">
        <v>134.5</v>
      </c>
      <c r="AE24" s="77">
        <v>924</v>
      </c>
      <c r="AF24" s="76">
        <v>4.62</v>
      </c>
      <c r="AG24" s="77">
        <v>8</v>
      </c>
      <c r="AH24" s="78">
        <v>25.5</v>
      </c>
      <c r="AI24" s="78">
        <v>153</v>
      </c>
      <c r="AJ24" s="79">
        <v>42775</v>
      </c>
      <c r="AK24" s="79">
        <v>42754</v>
      </c>
      <c r="AL24" s="79">
        <v>42754</v>
      </c>
      <c r="AM24" s="79">
        <v>42754</v>
      </c>
      <c r="AN24" s="77">
        <v>336</v>
      </c>
      <c r="AO24" s="79">
        <v>42765</v>
      </c>
      <c r="AP24" s="76">
        <v>3805.6</v>
      </c>
      <c r="AQ24" s="76">
        <v>713.55</v>
      </c>
      <c r="AR24" s="77">
        <v>921</v>
      </c>
      <c r="AS24" s="77">
        <v>35</v>
      </c>
      <c r="AT24" s="78">
        <v>865.94</v>
      </c>
      <c r="AU24" s="77">
        <v>1</v>
      </c>
      <c r="AV24" s="76">
        <v>0</v>
      </c>
      <c r="AW24" s="76">
        <v>10.88</v>
      </c>
      <c r="AX24" s="76">
        <v>11.23</v>
      </c>
      <c r="AY24" s="76">
        <v>1.53</v>
      </c>
      <c r="AZ24" s="76">
        <v>1.53</v>
      </c>
      <c r="BA24" s="76">
        <v>2.5499999999999998</v>
      </c>
      <c r="BB24" s="76">
        <v>2.5499999999999998</v>
      </c>
      <c r="BC24" s="76">
        <v>9.1999999999999993</v>
      </c>
      <c r="BD24" s="76">
        <v>25.4</v>
      </c>
      <c r="BE24" s="76">
        <v>37</v>
      </c>
      <c r="BF24" s="76">
        <v>720</v>
      </c>
      <c r="BG24" s="76">
        <v>725</v>
      </c>
      <c r="BH24" s="74" t="s">
        <v>109</v>
      </c>
      <c r="BI24" s="74"/>
      <c r="BJ24" s="74" t="s">
        <v>4714</v>
      </c>
      <c r="BK24" s="79"/>
      <c r="BL24" s="79"/>
      <c r="BM24" s="74"/>
      <c r="BN24" s="80"/>
      <c r="BO24" s="81"/>
      <c r="BP24" s="82">
        <v>8</v>
      </c>
      <c r="BQ24" s="83"/>
      <c r="BR24" s="84" t="s">
        <v>129</v>
      </c>
      <c r="BS24" s="84">
        <v>19</v>
      </c>
      <c r="BT24" s="85">
        <v>1</v>
      </c>
      <c r="BU24" s="85" t="s">
        <v>100</v>
      </c>
      <c r="BV24" s="85">
        <v>1</v>
      </c>
      <c r="BW24" s="85"/>
      <c r="BX24" s="86" t="s">
        <v>405</v>
      </c>
      <c r="BY24" s="87"/>
      <c r="BZ24" s="88">
        <v>8</v>
      </c>
      <c r="CA24" s="87" t="s">
        <v>111</v>
      </c>
      <c r="CB24" s="89" t="s">
        <v>145</v>
      </c>
      <c r="CC24" s="90">
        <v>-11</v>
      </c>
      <c r="CD24" s="91"/>
      <c r="CE24" s="89">
        <f>VLOOKUP(AI24,[1]Plan1!$A$6:$D$52,2,0)</f>
        <v>537</v>
      </c>
      <c r="CF24" s="89">
        <f>VLOOKUP(AI24,[1]Plan1!$A$6:$D$52,4,0)</f>
        <v>1.2941176470588236</v>
      </c>
      <c r="CG24" s="89">
        <f t="shared" si="0"/>
        <v>11</v>
      </c>
      <c r="CH24" s="89">
        <f t="shared" si="1"/>
        <v>14</v>
      </c>
      <c r="CI24" s="87" t="s">
        <v>129</v>
      </c>
      <c r="CJ24" s="89">
        <f t="shared" si="2"/>
        <v>8</v>
      </c>
      <c r="CK24" s="87"/>
      <c r="CL24" s="87"/>
      <c r="CM24" s="87"/>
      <c r="CN24" s="80">
        <v>176</v>
      </c>
      <c r="CO24" s="81"/>
      <c r="CP24" s="82"/>
      <c r="CQ24" s="83"/>
      <c r="CR24" s="87">
        <f t="shared" si="3"/>
        <v>7392</v>
      </c>
      <c r="CS24" s="40">
        <f t="shared" si="7"/>
        <v>22</v>
      </c>
      <c r="CT24" s="40" t="str">
        <f>VLOOKUP(B24,Linha!$B$2:$C$60,2,FALSE)</f>
        <v>Despacho direto</v>
      </c>
      <c r="CU24" s="41" t="str">
        <f>IF(AI24&lt;=Parametros!$E$15,"OK","Não")</f>
        <v>Não</v>
      </c>
      <c r="CV24" s="41" t="str">
        <f>IF(AH24&lt;=Parametros!$E$16,"OK","Não")</f>
        <v>Não</v>
      </c>
      <c r="CW24" s="41" t="str">
        <f>IF(AX24&lt;=Parametros!$E$19,"OK","Não")</f>
        <v>OK</v>
      </c>
      <c r="CX24" s="41" t="str">
        <f t="shared" si="4"/>
        <v>Não</v>
      </c>
      <c r="CY24" s="41" t="str">
        <f t="shared" si="5"/>
        <v>Não</v>
      </c>
      <c r="CZ24" s="41" t="str">
        <f>IF(AND(Parametros!$E$17="Sim",Parametros!$E$18="Sim"),IF(AND(OR(CT24="Flow1",AND(CT24="Flow2",Parametros!$H$7="Fechada")),AI24&lt;=Parametros!$E$15,AH24&lt;Parametros!$E$16,AX24&lt;Parametros!$E$19,CX24&lt;&gt;Parametros!$E$17,CY24&lt;&gt;Parametros!$E$18),"Sim","Não"),
IF(AND(Parametros!$E$17="Sim",Parametros!$E$18="Não"),IF(AND(OR(CT24="Flow1",AND(CT24="Flow2",Parametros!$H$7="Fechada")),AI24&lt;=Parametros!$E$15,AH24&lt;Parametros!$E$16,AX24&lt;Parametros!$E$19,CX24&lt;&gt;Parametros!$E$17),"Sim","Não"),
IF(AND(Parametros!$E$17="Não",Parametros!$E$18="Sim"),IF(AND(OR(CT24="Flow1",AND(CT24="Flow2",Parametros!$H$7="Fechada")),AI24&lt;=Parametros!$E$15,AH24&lt;Parametros!$E$16,AX24&lt;Parametros!$E$19,CY24&lt;&gt;Parametros!$E$18),"Sim","Não"),
IF(AND(OR(CT24="Flow1",AND(CT24="Flow2",Parametros!$H$7="Fechada")),AI24&lt;=Parametros!$E$15,AH24&lt;Parametros!$E$16,AX24&lt;Parametros!$E$19),"Sim","Não"))))</f>
        <v>Não</v>
      </c>
      <c r="DA24" s="41" t="str">
        <f t="shared" si="6"/>
        <v>ok</v>
      </c>
      <c r="DB24" s="40">
        <f>IF(AND(CT24="Flow1",CZ24="Sim"),4,IF(CT24=Parametros!$D$6,1,IF(CT24=Parametros!$D$7,IF(Parametros!$H$7="Aberta",2,IF('Sequencia APO'!CZ24="Sim",4,1)),IF(CT24=Parametros!$D$9,3,IF(CT24=Parametros!$D$8,4,"Erro")))))</f>
        <v>3</v>
      </c>
      <c r="DC24" s="40">
        <f>IFERROR(VLOOKUP($Q24,Ferts!$A$1:$B$16,2,FALSE),0)</f>
        <v>0</v>
      </c>
      <c r="DD24" s="42">
        <f>(IF(DB24=1,Parametros!$M$6,IF(DB24=2,Parametros!$M$7,IF(DB24=3,Parametros!$M$8,IF(DB24=4,Parametros!$M$9,"Erro"))))*(DC24+1))*60</f>
        <v>33.660000000000004</v>
      </c>
    </row>
    <row r="25" spans="1:108">
      <c r="A25" s="74" t="s">
        <v>4715</v>
      </c>
      <c r="B25" s="74" t="s">
        <v>397</v>
      </c>
      <c r="C25" s="74" t="s">
        <v>398</v>
      </c>
      <c r="D25" s="74" t="s">
        <v>99</v>
      </c>
      <c r="E25" s="74" t="s">
        <v>4716</v>
      </c>
      <c r="F25" s="74" t="s">
        <v>2497</v>
      </c>
      <c r="G25" s="74" t="s">
        <v>4717</v>
      </c>
      <c r="H25" s="74" t="s">
        <v>335</v>
      </c>
      <c r="I25" s="74" t="s">
        <v>100</v>
      </c>
      <c r="J25" s="74" t="s">
        <v>120</v>
      </c>
      <c r="K25" s="74" t="s">
        <v>808</v>
      </c>
      <c r="L25" s="74" t="s">
        <v>2498</v>
      </c>
      <c r="M25" s="74" t="s">
        <v>810</v>
      </c>
      <c r="N25" s="75">
        <v>10</v>
      </c>
      <c r="O25" s="75">
        <v>10</v>
      </c>
      <c r="P25" s="74" t="s">
        <v>365</v>
      </c>
      <c r="Q25" s="108">
        <v>321375</v>
      </c>
      <c r="R25" s="74" t="s">
        <v>123</v>
      </c>
      <c r="S25" s="74"/>
      <c r="T25" s="74" t="s">
        <v>114</v>
      </c>
      <c r="U25" s="74" t="s">
        <v>124</v>
      </c>
      <c r="V25" s="74" t="s">
        <v>398</v>
      </c>
      <c r="W25" s="74" t="s">
        <v>337</v>
      </c>
      <c r="X25" s="74" t="s">
        <v>127</v>
      </c>
      <c r="Y25" s="74" t="s">
        <v>108</v>
      </c>
      <c r="Z25" s="74" t="s">
        <v>404</v>
      </c>
      <c r="AA25" s="76">
        <v>3947.6239999999998</v>
      </c>
      <c r="AB25" s="76">
        <v>4227.5150000000003</v>
      </c>
      <c r="AC25" s="76">
        <v>141</v>
      </c>
      <c r="AD25" s="76">
        <v>134.5</v>
      </c>
      <c r="AE25" s="77">
        <v>924</v>
      </c>
      <c r="AF25" s="76">
        <v>4.62</v>
      </c>
      <c r="AG25" s="77">
        <v>5</v>
      </c>
      <c r="AH25" s="78">
        <v>25.5</v>
      </c>
      <c r="AI25" s="78">
        <v>153</v>
      </c>
      <c r="AJ25" s="79">
        <v>42790</v>
      </c>
      <c r="AK25" s="79">
        <v>42754</v>
      </c>
      <c r="AL25" s="79">
        <v>42754</v>
      </c>
      <c r="AM25" s="79">
        <v>42754</v>
      </c>
      <c r="AN25" s="77">
        <v>218</v>
      </c>
      <c r="AO25" s="79">
        <v>42780</v>
      </c>
      <c r="AP25" s="76">
        <v>2854.2</v>
      </c>
      <c r="AQ25" s="76">
        <v>0</v>
      </c>
      <c r="AR25" s="77">
        <v>921</v>
      </c>
      <c r="AS25" s="77">
        <v>35</v>
      </c>
      <c r="AT25" s="78">
        <v>865.94</v>
      </c>
      <c r="AU25" s="77">
        <v>1</v>
      </c>
      <c r="AV25" s="76">
        <v>0</v>
      </c>
      <c r="AW25" s="76">
        <v>10.88</v>
      </c>
      <c r="AX25" s="76">
        <v>11.23</v>
      </c>
      <c r="AY25" s="76">
        <v>1.53</v>
      </c>
      <c r="AZ25" s="76">
        <v>1.53</v>
      </c>
      <c r="BA25" s="76">
        <v>2.5499999999999998</v>
      </c>
      <c r="BB25" s="76">
        <v>2.5499999999999998</v>
      </c>
      <c r="BC25" s="76">
        <v>9.1999999999999993</v>
      </c>
      <c r="BD25" s="76">
        <v>25.4</v>
      </c>
      <c r="BE25" s="76">
        <v>37</v>
      </c>
      <c r="BF25" s="76">
        <v>720</v>
      </c>
      <c r="BG25" s="76">
        <v>725</v>
      </c>
      <c r="BH25" s="74" t="s">
        <v>109</v>
      </c>
      <c r="BI25" s="74"/>
      <c r="BJ25" s="74" t="s">
        <v>4718</v>
      </c>
      <c r="BK25" s="79"/>
      <c r="BL25" s="79"/>
      <c r="BM25" s="74"/>
      <c r="BN25" s="80"/>
      <c r="BO25" s="81"/>
      <c r="BP25" s="82">
        <v>5</v>
      </c>
      <c r="BQ25" s="83"/>
      <c r="BR25" s="84" t="s">
        <v>129</v>
      </c>
      <c r="BS25" s="84">
        <v>19</v>
      </c>
      <c r="BT25" s="85">
        <v>1</v>
      </c>
      <c r="BU25" s="85" t="s">
        <v>100</v>
      </c>
      <c r="BV25" s="85">
        <v>1</v>
      </c>
      <c r="BW25" s="85"/>
      <c r="BX25" s="86" t="s">
        <v>405</v>
      </c>
      <c r="BY25" s="87"/>
      <c r="BZ25" s="88">
        <v>5</v>
      </c>
      <c r="CA25" s="87" t="s">
        <v>111</v>
      </c>
      <c r="CB25" s="89" t="s">
        <v>116</v>
      </c>
      <c r="CC25" s="90">
        <v>-26</v>
      </c>
      <c r="CD25" s="91"/>
      <c r="CE25" s="89">
        <f>VLOOKUP(AI25,[1]Plan1!$A$6:$D$52,2,0)</f>
        <v>537</v>
      </c>
      <c r="CF25" s="89">
        <f>VLOOKUP(AI25,[1]Plan1!$A$6:$D$52,4,0)</f>
        <v>1.2941176470588236</v>
      </c>
      <c r="CG25" s="89">
        <f t="shared" si="0"/>
        <v>7</v>
      </c>
      <c r="CH25" s="89">
        <f t="shared" si="1"/>
        <v>9</v>
      </c>
      <c r="CI25" s="87" t="s">
        <v>129</v>
      </c>
      <c r="CJ25" s="89">
        <f t="shared" si="2"/>
        <v>5</v>
      </c>
      <c r="CK25" s="87"/>
      <c r="CL25" s="87"/>
      <c r="CM25" s="87"/>
      <c r="CN25" s="80"/>
      <c r="CO25" s="81"/>
      <c r="CP25" s="82">
        <v>12</v>
      </c>
      <c r="CQ25" s="83"/>
      <c r="CR25" s="87">
        <f t="shared" si="3"/>
        <v>4620</v>
      </c>
      <c r="CS25" s="40">
        <f t="shared" si="7"/>
        <v>23</v>
      </c>
      <c r="CT25" s="40" t="str">
        <f>VLOOKUP(B25,Linha!$B$2:$C$60,2,FALSE)</f>
        <v>Despacho direto</v>
      </c>
      <c r="CU25" s="41" t="str">
        <f>IF(AI25&lt;=Parametros!$E$15,"OK","Não")</f>
        <v>Não</v>
      </c>
      <c r="CV25" s="41" t="str">
        <f>IF(AH25&lt;=Parametros!$E$16,"OK","Não")</f>
        <v>Não</v>
      </c>
      <c r="CW25" s="41" t="str">
        <f>IF(AX25&lt;=Parametros!$E$19,"OK","Não")</f>
        <v>OK</v>
      </c>
      <c r="CX25" s="41" t="str">
        <f t="shared" si="4"/>
        <v>Não</v>
      </c>
      <c r="CY25" s="41" t="str">
        <f t="shared" si="5"/>
        <v>Não</v>
      </c>
      <c r="CZ25" s="41" t="str">
        <f>IF(AND(Parametros!$E$17="Sim",Parametros!$E$18="Sim"),IF(AND(OR(CT25="Flow1",AND(CT25="Flow2",Parametros!$H$7="Fechada")),AI25&lt;=Parametros!$E$15,AH25&lt;Parametros!$E$16,AX25&lt;Parametros!$E$19,CX25&lt;&gt;Parametros!$E$17,CY25&lt;&gt;Parametros!$E$18),"Sim","Não"),
IF(AND(Parametros!$E$17="Sim",Parametros!$E$18="Não"),IF(AND(OR(CT25="Flow1",AND(CT25="Flow2",Parametros!$H$7="Fechada")),AI25&lt;=Parametros!$E$15,AH25&lt;Parametros!$E$16,AX25&lt;Parametros!$E$19,CX25&lt;&gt;Parametros!$E$17),"Sim","Não"),
IF(AND(Parametros!$E$17="Não",Parametros!$E$18="Sim"),IF(AND(OR(CT25="Flow1",AND(CT25="Flow2",Parametros!$H$7="Fechada")),AI25&lt;=Parametros!$E$15,AH25&lt;Parametros!$E$16,AX25&lt;Parametros!$E$19,CY25&lt;&gt;Parametros!$E$18),"Sim","Não"),
IF(AND(OR(CT25="Flow1",AND(CT25="Flow2",Parametros!$H$7="Fechada")),AI25&lt;=Parametros!$E$15,AH25&lt;Parametros!$E$16,AX25&lt;Parametros!$E$19),"Sim","Não"))))</f>
        <v>Não</v>
      </c>
      <c r="DA25" s="41" t="str">
        <f t="shared" si="6"/>
        <v>ok</v>
      </c>
      <c r="DB25" s="40">
        <f>IF(AND(CT25="Flow1",CZ25="Sim"),4,IF(CT25=Parametros!$D$6,1,IF(CT25=Parametros!$D$7,IF(Parametros!$H$7="Aberta",2,IF('Sequencia APO'!CZ25="Sim",4,1)),IF(CT25=Parametros!$D$9,3,IF(CT25=Parametros!$D$8,4,"Erro")))))</f>
        <v>3</v>
      </c>
      <c r="DC25" s="40">
        <f>IFERROR(VLOOKUP($Q25,Ferts!$A$1:$B$16,2,FALSE),0)</f>
        <v>0</v>
      </c>
      <c r="DD25" s="42">
        <f>(IF(DB25=1,Parametros!$M$6,IF(DB25=2,Parametros!$M$7,IF(DB25=3,Parametros!$M$8,IF(DB25=4,Parametros!$M$9,"Erro"))))*(DC25+1))*60</f>
        <v>33.660000000000004</v>
      </c>
    </row>
    <row r="26" spans="1:108">
      <c r="A26" s="74" t="s">
        <v>4719</v>
      </c>
      <c r="B26" s="74" t="s">
        <v>397</v>
      </c>
      <c r="C26" s="74" t="s">
        <v>398</v>
      </c>
      <c r="D26" s="74" t="s">
        <v>99</v>
      </c>
      <c r="E26" s="74" t="s">
        <v>4720</v>
      </c>
      <c r="F26" s="74" t="s">
        <v>2500</v>
      </c>
      <c r="G26" s="74" t="s">
        <v>4721</v>
      </c>
      <c r="H26" s="74" t="s">
        <v>335</v>
      </c>
      <c r="I26" s="74" t="s">
        <v>100</v>
      </c>
      <c r="J26" s="74" t="s">
        <v>120</v>
      </c>
      <c r="K26" s="74" t="s">
        <v>808</v>
      </c>
      <c r="L26" s="74" t="s">
        <v>2501</v>
      </c>
      <c r="M26" s="74" t="s">
        <v>810</v>
      </c>
      <c r="N26" s="75">
        <v>10</v>
      </c>
      <c r="O26" s="75">
        <v>10</v>
      </c>
      <c r="P26" s="74" t="s">
        <v>365</v>
      </c>
      <c r="Q26" s="108">
        <v>321373</v>
      </c>
      <c r="R26" s="74" t="s">
        <v>123</v>
      </c>
      <c r="S26" s="74"/>
      <c r="T26" s="74" t="s">
        <v>114</v>
      </c>
      <c r="U26" s="74" t="s">
        <v>124</v>
      </c>
      <c r="V26" s="74" t="s">
        <v>398</v>
      </c>
      <c r="W26" s="74" t="s">
        <v>337</v>
      </c>
      <c r="X26" s="74" t="s">
        <v>127</v>
      </c>
      <c r="Y26" s="74" t="s">
        <v>108</v>
      </c>
      <c r="Z26" s="74" t="s">
        <v>404</v>
      </c>
      <c r="AA26" s="76">
        <v>8029.1959999999999</v>
      </c>
      <c r="AB26" s="76">
        <v>9935</v>
      </c>
      <c r="AC26" s="76">
        <v>141</v>
      </c>
      <c r="AD26" s="76">
        <v>134.5</v>
      </c>
      <c r="AE26" s="77">
        <v>827</v>
      </c>
      <c r="AF26" s="76">
        <v>4.1349999999999998</v>
      </c>
      <c r="AG26" s="77">
        <v>12</v>
      </c>
      <c r="AH26" s="78">
        <v>25.5</v>
      </c>
      <c r="AI26" s="78">
        <v>153</v>
      </c>
      <c r="AJ26" s="79">
        <v>42775</v>
      </c>
      <c r="AK26" s="79">
        <v>42754</v>
      </c>
      <c r="AL26" s="79">
        <v>42754</v>
      </c>
      <c r="AM26" s="79">
        <v>42754</v>
      </c>
      <c r="AN26" s="77">
        <v>443</v>
      </c>
      <c r="AO26" s="79">
        <v>42764</v>
      </c>
      <c r="AP26" s="76">
        <v>4895</v>
      </c>
      <c r="AQ26" s="76">
        <v>0</v>
      </c>
      <c r="AR26" s="77">
        <v>885</v>
      </c>
      <c r="AS26" s="77">
        <v>36</v>
      </c>
      <c r="AT26" s="78">
        <v>890</v>
      </c>
      <c r="AU26" s="77">
        <v>1</v>
      </c>
      <c r="AV26" s="76">
        <v>0</v>
      </c>
      <c r="AW26" s="76">
        <v>9.69</v>
      </c>
      <c r="AX26" s="76">
        <v>10.029999999999999</v>
      </c>
      <c r="AY26" s="76">
        <v>1.53</v>
      </c>
      <c r="AZ26" s="76">
        <v>1.53</v>
      </c>
      <c r="BA26" s="76">
        <v>2.5499999999999998</v>
      </c>
      <c r="BB26" s="76">
        <v>2.5499999999999998</v>
      </c>
      <c r="BC26" s="76">
        <v>8.23</v>
      </c>
      <c r="BD26" s="76">
        <v>25.4</v>
      </c>
      <c r="BE26" s="76">
        <v>37</v>
      </c>
      <c r="BF26" s="76">
        <v>740</v>
      </c>
      <c r="BG26" s="76">
        <v>745</v>
      </c>
      <c r="BH26" s="74" t="s">
        <v>109</v>
      </c>
      <c r="BI26" s="74"/>
      <c r="BJ26" s="74" t="s">
        <v>4722</v>
      </c>
      <c r="BK26" s="79"/>
      <c r="BL26" s="79"/>
      <c r="BM26" s="74"/>
      <c r="BN26" s="80"/>
      <c r="BO26" s="81"/>
      <c r="BP26" s="82">
        <v>12</v>
      </c>
      <c r="BQ26" s="83"/>
      <c r="BR26" s="84" t="s">
        <v>129</v>
      </c>
      <c r="BS26" s="84">
        <v>19</v>
      </c>
      <c r="BT26" s="85">
        <v>1</v>
      </c>
      <c r="BU26" s="85" t="s">
        <v>100</v>
      </c>
      <c r="BV26" s="85">
        <v>1</v>
      </c>
      <c r="BW26" s="85"/>
      <c r="BX26" s="86" t="s">
        <v>405</v>
      </c>
      <c r="BY26" s="87"/>
      <c r="BZ26" s="88">
        <v>12</v>
      </c>
      <c r="CA26" s="87" t="s">
        <v>111</v>
      </c>
      <c r="CB26" s="89" t="s">
        <v>145</v>
      </c>
      <c r="CC26" s="90">
        <v>-10</v>
      </c>
      <c r="CD26" s="91"/>
      <c r="CE26" s="89">
        <f>VLOOKUP(AI26,[1]Plan1!$A$6:$D$52,2,0)</f>
        <v>537</v>
      </c>
      <c r="CF26" s="89">
        <f>VLOOKUP(AI26,[1]Plan1!$A$6:$D$52,4,0)</f>
        <v>1.2941176470588236</v>
      </c>
      <c r="CG26" s="89">
        <f t="shared" si="0"/>
        <v>15</v>
      </c>
      <c r="CH26" s="89">
        <f t="shared" si="1"/>
        <v>19</v>
      </c>
      <c r="CI26" s="87" t="s">
        <v>129</v>
      </c>
      <c r="CJ26" s="89">
        <f t="shared" si="2"/>
        <v>12</v>
      </c>
      <c r="CK26" s="87"/>
      <c r="CL26" s="87"/>
      <c r="CM26" s="87"/>
      <c r="CN26" s="80">
        <v>40</v>
      </c>
      <c r="CO26" s="81"/>
      <c r="CP26" s="82"/>
      <c r="CQ26" s="83"/>
      <c r="CR26" s="87">
        <f t="shared" si="3"/>
        <v>9924</v>
      </c>
      <c r="CS26" s="40">
        <f t="shared" si="7"/>
        <v>24</v>
      </c>
      <c r="CT26" s="40" t="str">
        <f>VLOOKUP(B26,Linha!$B$2:$C$60,2,FALSE)</f>
        <v>Despacho direto</v>
      </c>
      <c r="CU26" s="41" t="str">
        <f>IF(AI26&lt;=Parametros!$E$15,"OK","Não")</f>
        <v>Não</v>
      </c>
      <c r="CV26" s="41" t="str">
        <f>IF(AH26&lt;=Parametros!$E$16,"OK","Não")</f>
        <v>Não</v>
      </c>
      <c r="CW26" s="41" t="str">
        <f>IF(AX26&lt;=Parametros!$E$19,"OK","Não")</f>
        <v>OK</v>
      </c>
      <c r="CX26" s="41" t="str">
        <f t="shared" si="4"/>
        <v>Não</v>
      </c>
      <c r="CY26" s="41" t="str">
        <f t="shared" si="5"/>
        <v>Não</v>
      </c>
      <c r="CZ26" s="41" t="str">
        <f>IF(AND(Parametros!$E$17="Sim",Parametros!$E$18="Sim"),IF(AND(OR(CT26="Flow1",AND(CT26="Flow2",Parametros!$H$7="Fechada")),AI26&lt;=Parametros!$E$15,AH26&lt;Parametros!$E$16,AX26&lt;Parametros!$E$19,CX26&lt;&gt;Parametros!$E$17,CY26&lt;&gt;Parametros!$E$18),"Sim","Não"),
IF(AND(Parametros!$E$17="Sim",Parametros!$E$18="Não"),IF(AND(OR(CT26="Flow1",AND(CT26="Flow2",Parametros!$H$7="Fechada")),AI26&lt;=Parametros!$E$15,AH26&lt;Parametros!$E$16,AX26&lt;Parametros!$E$19,CX26&lt;&gt;Parametros!$E$17),"Sim","Não"),
IF(AND(Parametros!$E$17="Não",Parametros!$E$18="Sim"),IF(AND(OR(CT26="Flow1",AND(CT26="Flow2",Parametros!$H$7="Fechada")),AI26&lt;=Parametros!$E$15,AH26&lt;Parametros!$E$16,AX26&lt;Parametros!$E$19,CY26&lt;&gt;Parametros!$E$18),"Sim","Não"),
IF(AND(OR(CT26="Flow1",AND(CT26="Flow2",Parametros!$H$7="Fechada")),AI26&lt;=Parametros!$E$15,AH26&lt;Parametros!$E$16,AX26&lt;Parametros!$E$19),"Sim","Não"))))</f>
        <v>Não</v>
      </c>
      <c r="DA26" s="41" t="str">
        <f t="shared" si="6"/>
        <v>ok</v>
      </c>
      <c r="DB26" s="40">
        <f>IF(AND(CT26="Flow1",CZ26="Sim"),4,IF(CT26=Parametros!$D$6,1,IF(CT26=Parametros!$D$7,IF(Parametros!$H$7="Aberta",2,IF('Sequencia APO'!CZ26="Sim",4,1)),IF(CT26=Parametros!$D$9,3,IF(CT26=Parametros!$D$8,4,"Erro")))))</f>
        <v>3</v>
      </c>
      <c r="DC26" s="40">
        <f>IFERROR(VLOOKUP($Q26,Ferts!$A$1:$B$16,2,FALSE),0)</f>
        <v>0</v>
      </c>
      <c r="DD26" s="42">
        <f>(IF(DB26=1,Parametros!$M$6,IF(DB26=2,Parametros!$M$7,IF(DB26=3,Parametros!$M$8,IF(DB26=4,Parametros!$M$9,"Erro"))))*(DC26+1))*60</f>
        <v>33.660000000000004</v>
      </c>
    </row>
    <row r="27" spans="1:108">
      <c r="A27" s="74" t="s">
        <v>4723</v>
      </c>
      <c r="B27" s="74" t="s">
        <v>117</v>
      </c>
      <c r="C27" s="74" t="s">
        <v>118</v>
      </c>
      <c r="D27" s="74" t="s">
        <v>99</v>
      </c>
      <c r="E27" s="74" t="s">
        <v>4724</v>
      </c>
      <c r="F27" s="74" t="s">
        <v>4725</v>
      </c>
      <c r="G27" s="74" t="s">
        <v>4726</v>
      </c>
      <c r="H27" s="74" t="s">
        <v>285</v>
      </c>
      <c r="I27" s="74" t="s">
        <v>100</v>
      </c>
      <c r="J27" s="74" t="s">
        <v>120</v>
      </c>
      <c r="K27" s="74" t="s">
        <v>361</v>
      </c>
      <c r="L27" s="74" t="s">
        <v>4727</v>
      </c>
      <c r="M27" s="74" t="s">
        <v>288</v>
      </c>
      <c r="N27" s="75">
        <v>10</v>
      </c>
      <c r="O27" s="75">
        <v>10</v>
      </c>
      <c r="P27" s="74" t="s">
        <v>362</v>
      </c>
      <c r="Q27" s="108">
        <v>411365</v>
      </c>
      <c r="R27" s="74" t="s">
        <v>289</v>
      </c>
      <c r="S27" s="74"/>
      <c r="T27" s="74" t="s">
        <v>114</v>
      </c>
      <c r="U27" s="74" t="s">
        <v>124</v>
      </c>
      <c r="V27" s="74" t="s">
        <v>125</v>
      </c>
      <c r="W27" s="74" t="s">
        <v>107</v>
      </c>
      <c r="X27" s="74" t="s">
        <v>127</v>
      </c>
      <c r="Y27" s="74" t="s">
        <v>108</v>
      </c>
      <c r="Z27" s="74" t="s">
        <v>128</v>
      </c>
      <c r="AA27" s="76">
        <v>1853.68</v>
      </c>
      <c r="AB27" s="76">
        <v>2002.1569999999999</v>
      </c>
      <c r="AC27" s="76">
        <v>147</v>
      </c>
      <c r="AD27" s="76">
        <v>144</v>
      </c>
      <c r="AE27" s="77">
        <v>926</v>
      </c>
      <c r="AF27" s="76">
        <v>4.63</v>
      </c>
      <c r="AG27" s="77">
        <v>3</v>
      </c>
      <c r="AH27" s="78">
        <v>21.5</v>
      </c>
      <c r="AI27" s="78">
        <v>156</v>
      </c>
      <c r="AJ27" s="79">
        <v>42786</v>
      </c>
      <c r="AK27" s="79">
        <v>42754</v>
      </c>
      <c r="AL27" s="79">
        <v>42754</v>
      </c>
      <c r="AM27" s="79">
        <v>42754</v>
      </c>
      <c r="AN27" s="77">
        <v>167</v>
      </c>
      <c r="AO27" s="79">
        <v>42766</v>
      </c>
      <c r="AP27" s="76">
        <v>2000</v>
      </c>
      <c r="AQ27" s="76">
        <v>0</v>
      </c>
      <c r="AR27" s="77">
        <v>932</v>
      </c>
      <c r="AS27" s="77">
        <v>5</v>
      </c>
      <c r="AT27" s="78">
        <v>431.07</v>
      </c>
      <c r="AU27" s="77">
        <v>2</v>
      </c>
      <c r="AV27" s="76">
        <v>6.03</v>
      </c>
      <c r="AW27" s="76">
        <v>5.62</v>
      </c>
      <c r="AX27" s="76">
        <v>6.1</v>
      </c>
      <c r="AY27" s="76">
        <v>1.56</v>
      </c>
      <c r="AZ27" s="76">
        <v>1.56</v>
      </c>
      <c r="BA27" s="76">
        <v>2.15</v>
      </c>
      <c r="BB27" s="76">
        <v>2.15</v>
      </c>
      <c r="BC27" s="76">
        <v>10.76</v>
      </c>
      <c r="BD27" s="76">
        <v>21.22</v>
      </c>
      <c r="BE27" s="76">
        <v>33.049999999999997</v>
      </c>
      <c r="BF27" s="76">
        <v>5600</v>
      </c>
      <c r="BG27" s="76">
        <v>6600</v>
      </c>
      <c r="BH27" s="74" t="s">
        <v>109</v>
      </c>
      <c r="BI27" s="74"/>
      <c r="BJ27" s="74" t="s">
        <v>4728</v>
      </c>
      <c r="BK27" s="79"/>
      <c r="BL27" s="79"/>
      <c r="BM27" s="74"/>
      <c r="BN27" s="80"/>
      <c r="BO27" s="81"/>
      <c r="BP27" s="82">
        <v>6</v>
      </c>
      <c r="BQ27" s="83"/>
      <c r="BR27" s="84" t="s">
        <v>129</v>
      </c>
      <c r="BS27" s="84">
        <v>19</v>
      </c>
      <c r="BT27" s="85">
        <v>1</v>
      </c>
      <c r="BU27" s="85" t="s">
        <v>100</v>
      </c>
      <c r="BV27" s="85">
        <v>1</v>
      </c>
      <c r="BW27" s="85"/>
      <c r="BX27" s="86" t="s">
        <v>130</v>
      </c>
      <c r="BY27" s="87"/>
      <c r="BZ27" s="88">
        <v>6</v>
      </c>
      <c r="CA27" s="87" t="s">
        <v>111</v>
      </c>
      <c r="CB27" s="89" t="s">
        <v>145</v>
      </c>
      <c r="CC27" s="90">
        <v>-12</v>
      </c>
      <c r="CD27" s="91"/>
      <c r="CE27" s="89">
        <f>VLOOKUP(AI27,[1]Plan1!$A$6:$D$52,2,0)</f>
        <v>665</v>
      </c>
      <c r="CF27" s="89">
        <f>VLOOKUP(AI27,[1]Plan1!$A$6:$D$52,4,0)</f>
        <v>2.125</v>
      </c>
      <c r="CG27" s="89">
        <f t="shared" si="0"/>
        <v>3</v>
      </c>
      <c r="CH27" s="89">
        <f t="shared" si="1"/>
        <v>6</v>
      </c>
      <c r="CI27" s="87" t="s">
        <v>129</v>
      </c>
      <c r="CJ27" s="89">
        <f t="shared" si="2"/>
        <v>6</v>
      </c>
      <c r="CK27" s="87"/>
      <c r="CL27" s="87"/>
      <c r="CM27" s="87"/>
      <c r="CN27" s="80">
        <v>72</v>
      </c>
      <c r="CO27" s="81"/>
      <c r="CP27" s="82"/>
      <c r="CQ27" s="83"/>
      <c r="CR27" s="87">
        <f t="shared" si="3"/>
        <v>2778</v>
      </c>
      <c r="CS27" s="40">
        <f t="shared" si="7"/>
        <v>25</v>
      </c>
      <c r="CT27" s="40" t="str">
        <f>VLOOKUP(B27,Linha!$B$2:$C$60,2,FALSE)</f>
        <v>Despacho direto</v>
      </c>
      <c r="CU27" s="41" t="str">
        <f>IF(AI27&lt;=Parametros!$E$15,"OK","Não")</f>
        <v>Não</v>
      </c>
      <c r="CV27" s="41" t="str">
        <f>IF(AH27&lt;=Parametros!$E$16,"OK","Não")</f>
        <v>Não</v>
      </c>
      <c r="CW27" s="41" t="str">
        <f>IF(AX27&lt;=Parametros!$E$19,"OK","Não")</f>
        <v>OK</v>
      </c>
      <c r="CX27" s="41" t="str">
        <f t="shared" si="4"/>
        <v>Não</v>
      </c>
      <c r="CY27" s="41" t="str">
        <f t="shared" si="5"/>
        <v>Não</v>
      </c>
      <c r="CZ27" s="41" t="str">
        <f>IF(AND(Parametros!$E$17="Sim",Parametros!$E$18="Sim"),IF(AND(OR(CT27="Flow1",AND(CT27="Flow2",Parametros!$H$7="Fechada")),AI27&lt;=Parametros!$E$15,AH27&lt;Parametros!$E$16,AX27&lt;Parametros!$E$19,CX27&lt;&gt;Parametros!$E$17,CY27&lt;&gt;Parametros!$E$18),"Sim","Não"),
IF(AND(Parametros!$E$17="Sim",Parametros!$E$18="Não"),IF(AND(OR(CT27="Flow1",AND(CT27="Flow2",Parametros!$H$7="Fechada")),AI27&lt;=Parametros!$E$15,AH27&lt;Parametros!$E$16,AX27&lt;Parametros!$E$19,CX27&lt;&gt;Parametros!$E$17),"Sim","Não"),
IF(AND(Parametros!$E$17="Não",Parametros!$E$18="Sim"),IF(AND(OR(CT27="Flow1",AND(CT27="Flow2",Parametros!$H$7="Fechada")),AI27&lt;=Parametros!$E$15,AH27&lt;Parametros!$E$16,AX27&lt;Parametros!$E$19,CY27&lt;&gt;Parametros!$E$18),"Sim","Não"),
IF(AND(OR(CT27="Flow1",AND(CT27="Flow2",Parametros!$H$7="Fechada")),AI27&lt;=Parametros!$E$15,AH27&lt;Parametros!$E$16,AX27&lt;Parametros!$E$19),"Sim","Não"))))</f>
        <v>Não</v>
      </c>
      <c r="DA27" s="41" t="str">
        <f t="shared" si="6"/>
        <v>ok</v>
      </c>
      <c r="DB27" s="40">
        <f>IF(AND(CT27="Flow1",CZ27="Sim"),4,IF(CT27=Parametros!$D$6,1,IF(CT27=Parametros!$D$7,IF(Parametros!$H$7="Aberta",2,IF('Sequencia APO'!CZ27="Sim",4,1)),IF(CT27=Parametros!$D$9,3,IF(CT27=Parametros!$D$8,4,"Erro")))))</f>
        <v>3</v>
      </c>
      <c r="DC27" s="40">
        <f>IFERROR(VLOOKUP($Q27,Ferts!$A$1:$B$16,2,FALSE),0)</f>
        <v>0</v>
      </c>
      <c r="DD27" s="42">
        <f>(IF(DB27=1,Parametros!$M$6,IF(DB27=2,Parametros!$M$7,IF(DB27=3,Parametros!$M$8,IF(DB27=4,Parametros!$M$9,"Erro"))))*(DC27+1))*60</f>
        <v>33.660000000000004</v>
      </c>
    </row>
    <row r="28" spans="1:108">
      <c r="A28" s="74" t="s">
        <v>4729</v>
      </c>
      <c r="B28" t="s">
        <v>98</v>
      </c>
      <c r="C28" s="74" t="s">
        <v>132</v>
      </c>
      <c r="D28" s="74" t="s">
        <v>132</v>
      </c>
      <c r="E28" s="74" t="s">
        <v>4730</v>
      </c>
      <c r="F28" s="74" t="s">
        <v>4731</v>
      </c>
      <c r="G28" s="74" t="s">
        <v>4732</v>
      </c>
      <c r="H28" s="74" t="s">
        <v>4733</v>
      </c>
      <c r="I28" s="74" t="s">
        <v>100</v>
      </c>
      <c r="J28" s="74" t="s">
        <v>4734</v>
      </c>
      <c r="K28" s="74" t="s">
        <v>136</v>
      </c>
      <c r="L28" s="74" t="s">
        <v>4735</v>
      </c>
      <c r="M28" s="74" t="s">
        <v>210</v>
      </c>
      <c r="N28" s="75">
        <v>5</v>
      </c>
      <c r="O28" s="75">
        <v>0</v>
      </c>
      <c r="P28" s="74" t="s">
        <v>4736</v>
      </c>
      <c r="Q28" s="108">
        <v>272535</v>
      </c>
      <c r="R28" s="74" t="s">
        <v>1482</v>
      </c>
      <c r="S28" s="74" t="s">
        <v>139</v>
      </c>
      <c r="T28" s="74" t="s">
        <v>140</v>
      </c>
      <c r="U28" s="74" t="s">
        <v>156</v>
      </c>
      <c r="V28" s="74" t="s">
        <v>141</v>
      </c>
      <c r="W28" s="74" t="s">
        <v>107</v>
      </c>
      <c r="X28" s="74" t="s">
        <v>127</v>
      </c>
      <c r="Y28" s="74" t="s">
        <v>108</v>
      </c>
      <c r="Z28" s="74"/>
      <c r="AA28" s="76">
        <v>1240754.1640000001</v>
      </c>
      <c r="AB28" s="76">
        <v>1144669.987</v>
      </c>
      <c r="AC28" s="76">
        <v>167</v>
      </c>
      <c r="AD28" s="76">
        <v>163</v>
      </c>
      <c r="AE28" s="77">
        <v>1088</v>
      </c>
      <c r="AF28" s="76">
        <v>3.6509999999999998</v>
      </c>
      <c r="AG28" s="77">
        <v>1233</v>
      </c>
      <c r="AH28" s="78">
        <v>11</v>
      </c>
      <c r="AI28" s="78">
        <v>168.3</v>
      </c>
      <c r="AJ28" s="79">
        <v>42768</v>
      </c>
      <c r="AK28" s="79">
        <v>42754</v>
      </c>
      <c r="AL28" s="79">
        <v>42754</v>
      </c>
      <c r="AM28" s="79">
        <v>42755</v>
      </c>
      <c r="AN28" s="77">
        <v>92671</v>
      </c>
      <c r="AO28" s="79">
        <v>42754</v>
      </c>
      <c r="AP28" s="76">
        <v>600868.69900000002</v>
      </c>
      <c r="AQ28" s="76">
        <v>0</v>
      </c>
      <c r="AR28" s="77">
        <v>1088</v>
      </c>
      <c r="AS28" s="77">
        <v>36</v>
      </c>
      <c r="AT28" s="78">
        <v>520.57000000000005</v>
      </c>
      <c r="AU28" s="77">
        <v>2</v>
      </c>
      <c r="AV28" s="76">
        <v>12.17</v>
      </c>
      <c r="AW28" s="76">
        <v>11.87</v>
      </c>
      <c r="AX28" s="76">
        <v>12.47</v>
      </c>
      <c r="AY28" s="76">
        <v>1.26</v>
      </c>
      <c r="AZ28" s="76">
        <v>1.26</v>
      </c>
      <c r="BA28" s="76">
        <v>1.38</v>
      </c>
      <c r="BB28" s="76">
        <v>1.38</v>
      </c>
      <c r="BC28" s="76">
        <v>23.32</v>
      </c>
      <c r="BD28" s="76">
        <v>10.83</v>
      </c>
      <c r="BE28" s="76">
        <v>22.69</v>
      </c>
      <c r="BF28" s="76">
        <v>11582</v>
      </c>
      <c r="BG28" s="76">
        <v>12802</v>
      </c>
      <c r="BH28" s="74" t="s">
        <v>109</v>
      </c>
      <c r="BI28" s="74"/>
      <c r="BJ28" s="74" t="s">
        <v>4737</v>
      </c>
      <c r="BK28" s="79">
        <v>42781</v>
      </c>
      <c r="BL28" s="79"/>
      <c r="BM28" s="74" t="s">
        <v>4738</v>
      </c>
      <c r="BN28" s="80">
        <v>2466</v>
      </c>
      <c r="BO28" s="81"/>
      <c r="BP28" s="82"/>
      <c r="BQ28" s="83"/>
      <c r="BR28" s="84" t="s">
        <v>75</v>
      </c>
      <c r="BS28" s="84">
        <v>19</v>
      </c>
      <c r="BT28" s="85">
        <v>1</v>
      </c>
      <c r="BU28" s="85" t="s">
        <v>100</v>
      </c>
      <c r="BV28" s="85">
        <v>1</v>
      </c>
      <c r="BW28" s="85"/>
      <c r="BX28" s="86" t="s">
        <v>110</v>
      </c>
      <c r="BY28" s="87"/>
      <c r="BZ28" s="88">
        <v>2466</v>
      </c>
      <c r="CA28" s="87" t="s">
        <v>111</v>
      </c>
      <c r="CB28" s="89" t="s">
        <v>145</v>
      </c>
      <c r="CC28" s="90">
        <v>0</v>
      </c>
      <c r="CD28" s="91"/>
      <c r="CE28" s="89">
        <f>VLOOKUP(AI28,[1]Plan1!$A$6:$D$52,2,0)</f>
        <v>400</v>
      </c>
      <c r="CF28" s="89">
        <f>VLOOKUP(AI28,[1]Plan1!$A$6:$D$52,4,0)</f>
        <v>1.7209302325581395</v>
      </c>
      <c r="CG28" s="89">
        <f t="shared" si="0"/>
        <v>3102</v>
      </c>
      <c r="CH28" s="89">
        <f t="shared" si="1"/>
        <v>5338</v>
      </c>
      <c r="CI28" s="87" t="s">
        <v>75</v>
      </c>
      <c r="CJ28" s="89">
        <f t="shared" si="2"/>
        <v>2466</v>
      </c>
      <c r="CK28" s="87"/>
      <c r="CL28" s="87"/>
      <c r="CM28" s="87"/>
      <c r="CN28" s="80">
        <v>152</v>
      </c>
      <c r="CO28" s="81"/>
      <c r="CP28" s="82"/>
      <c r="CQ28" s="83"/>
      <c r="CR28" s="87">
        <f t="shared" si="3"/>
        <v>1341504</v>
      </c>
      <c r="CS28" s="40">
        <f t="shared" si="7"/>
        <v>26</v>
      </c>
      <c r="CT28" s="40" t="str">
        <f>VLOOKUP(B28,Linha!$B$2:$C$60,2,FALSE)</f>
        <v>Flow1</v>
      </c>
      <c r="CU28" s="41" t="str">
        <f>IF(AI28&lt;=Parametros!$E$15,"OK","Não")</f>
        <v>Não</v>
      </c>
      <c r="CV28" s="41" t="str">
        <f>IF(AH28&lt;=Parametros!$E$16,"OK","Não")</f>
        <v>OK</v>
      </c>
      <c r="CW28" s="41" t="str">
        <f>IF(AX28&lt;=Parametros!$E$19,"OK","Não")</f>
        <v>OK</v>
      </c>
      <c r="CX28" s="41" t="str">
        <f t="shared" si="4"/>
        <v>Não</v>
      </c>
      <c r="CY28" s="41" t="str">
        <f t="shared" si="5"/>
        <v>Sim</v>
      </c>
      <c r="CZ28" s="41" t="str">
        <f>IF(AND(Parametros!$E$17="Sim",Parametros!$E$18="Sim"),IF(AND(OR(CT28="Flow1",AND(CT28="Flow2",Parametros!$H$7="Fechada")),AI28&lt;=Parametros!$E$15,AH28&lt;Parametros!$E$16,AX28&lt;Parametros!$E$19,CX28&lt;&gt;Parametros!$E$17,CY28&lt;&gt;Parametros!$E$18),"Sim","Não"),
IF(AND(Parametros!$E$17="Sim",Parametros!$E$18="Não"),IF(AND(OR(CT28="Flow1",AND(CT28="Flow2",Parametros!$H$7="Fechada")),AI28&lt;=Parametros!$E$15,AH28&lt;Parametros!$E$16,AX28&lt;Parametros!$E$19,CX28&lt;&gt;Parametros!$E$17),"Sim","Não"),
IF(AND(Parametros!$E$17="Não",Parametros!$E$18="Sim"),IF(AND(OR(CT28="Flow1",AND(CT28="Flow2",Parametros!$H$7="Fechada")),AI28&lt;=Parametros!$E$15,AH28&lt;Parametros!$E$16,AX28&lt;Parametros!$E$19,CY28&lt;&gt;Parametros!$E$18),"Sim","Não"),
IF(AND(OR(CT28="Flow1",AND(CT28="Flow2",Parametros!$H$7="Fechada")),AI28&lt;=Parametros!$E$15,AH28&lt;Parametros!$E$16,AX28&lt;Parametros!$E$19),"Sim","Não"))))</f>
        <v>Não</v>
      </c>
      <c r="DA28" s="41" t="str">
        <f t="shared" si="6"/>
        <v>ok</v>
      </c>
      <c r="DB28" s="40">
        <f>IF(AND(CT28="Flow1",CZ28="Sim"),4,IF(CT28=Parametros!$D$6,1,IF(CT28=Parametros!$D$7,IF(Parametros!$H$7="Aberta",2,IF('Sequencia APO'!CZ28="Sim",4,1)),IF(CT28=Parametros!$D$9,3,IF(CT28=Parametros!$D$8,4,"Erro")))))</f>
        <v>1</v>
      </c>
      <c r="DC28" s="40">
        <f>IFERROR(VLOOKUP($Q28,Ferts!$A$1:$B$16,2,FALSE),0)</f>
        <v>1</v>
      </c>
      <c r="DD28" s="42">
        <f>(IF(DB28=1,Parametros!$M$6,IF(DB28=2,Parametros!$M$7,IF(DB28=3,Parametros!$M$8,IF(DB28=4,Parametros!$M$9,"Erro"))))*(DC28+1))*60</f>
        <v>76.225702962823178</v>
      </c>
    </row>
    <row r="29" spans="1:108">
      <c r="A29" s="74" t="s">
        <v>4739</v>
      </c>
      <c r="B29" t="s">
        <v>98</v>
      </c>
      <c r="C29" s="74" t="s">
        <v>132</v>
      </c>
      <c r="D29" s="74" t="s">
        <v>132</v>
      </c>
      <c r="E29" s="74" t="s">
        <v>4740</v>
      </c>
      <c r="F29" s="74" t="s">
        <v>4741</v>
      </c>
      <c r="G29" s="74" t="s">
        <v>4742</v>
      </c>
      <c r="H29" s="74" t="s">
        <v>4733</v>
      </c>
      <c r="I29" s="74" t="s">
        <v>100</v>
      </c>
      <c r="J29" s="74" t="s">
        <v>101</v>
      </c>
      <c r="K29" s="74" t="s">
        <v>136</v>
      </c>
      <c r="L29" s="74" t="s">
        <v>4735</v>
      </c>
      <c r="M29" s="74" t="s">
        <v>210</v>
      </c>
      <c r="N29" s="75">
        <v>5</v>
      </c>
      <c r="O29" s="75">
        <v>0</v>
      </c>
      <c r="P29" s="74" t="s">
        <v>4736</v>
      </c>
      <c r="Q29" s="108">
        <v>272535</v>
      </c>
      <c r="R29" s="74" t="s">
        <v>1482</v>
      </c>
      <c r="S29" s="74" t="s">
        <v>139</v>
      </c>
      <c r="T29" s="74" t="s">
        <v>140</v>
      </c>
      <c r="U29" s="74" t="s">
        <v>156</v>
      </c>
      <c r="V29" s="74" t="s">
        <v>141</v>
      </c>
      <c r="W29" s="74" t="s">
        <v>107</v>
      </c>
      <c r="X29" s="74" t="s">
        <v>127</v>
      </c>
      <c r="Y29" s="74" t="s">
        <v>108</v>
      </c>
      <c r="Z29" s="74"/>
      <c r="AA29" s="76">
        <v>150000.10500000001</v>
      </c>
      <c r="AB29" s="76">
        <v>0</v>
      </c>
      <c r="AC29" s="76">
        <v>167</v>
      </c>
      <c r="AD29" s="76">
        <v>163</v>
      </c>
      <c r="AE29" s="77">
        <v>575</v>
      </c>
      <c r="AF29" s="76">
        <v>2.875</v>
      </c>
      <c r="AG29" s="77">
        <v>297</v>
      </c>
      <c r="AH29" s="78">
        <v>11</v>
      </c>
      <c r="AI29" s="78">
        <v>168.3</v>
      </c>
      <c r="AJ29" s="79">
        <v>42768</v>
      </c>
      <c r="AK29" s="79">
        <v>42755</v>
      </c>
      <c r="AL29" s="79">
        <v>42755</v>
      </c>
      <c r="AM29" s="79">
        <v>42755</v>
      </c>
      <c r="AN29" s="77">
        <v>18817</v>
      </c>
      <c r="AO29" s="79">
        <v>42761</v>
      </c>
      <c r="AP29" s="76">
        <v>600868.69900000002</v>
      </c>
      <c r="AQ29" s="76">
        <v>0</v>
      </c>
      <c r="AR29" s="77">
        <v>591</v>
      </c>
      <c r="AS29" s="77">
        <v>42</v>
      </c>
      <c r="AT29" s="78">
        <v>539.78</v>
      </c>
      <c r="AU29" s="77">
        <v>1</v>
      </c>
      <c r="AV29" s="76">
        <v>0</v>
      </c>
      <c r="AW29" s="76">
        <v>12.3</v>
      </c>
      <c r="AX29" s="76">
        <v>12.67</v>
      </c>
      <c r="AY29" s="76">
        <v>1.26</v>
      </c>
      <c r="AZ29" s="76">
        <v>1.26</v>
      </c>
      <c r="BA29" s="76">
        <v>1.38</v>
      </c>
      <c r="BB29" s="76">
        <v>1.38</v>
      </c>
      <c r="BC29" s="76">
        <v>12.25</v>
      </c>
      <c r="BD29" s="76">
        <v>10.9</v>
      </c>
      <c r="BE29" s="76">
        <v>22.76</v>
      </c>
      <c r="BF29" s="76">
        <v>11582</v>
      </c>
      <c r="BG29" s="76">
        <v>12802</v>
      </c>
      <c r="BH29" s="74" t="s">
        <v>109</v>
      </c>
      <c r="BI29" s="74"/>
      <c r="BJ29" s="74" t="s">
        <v>4743</v>
      </c>
      <c r="BK29" s="79"/>
      <c r="BL29" s="79"/>
      <c r="BM29" s="74" t="s">
        <v>4738</v>
      </c>
      <c r="BN29" s="80">
        <v>297</v>
      </c>
      <c r="BO29" s="81"/>
      <c r="BP29" s="82"/>
      <c r="BQ29" s="83"/>
      <c r="BR29" s="84" t="s">
        <v>75</v>
      </c>
      <c r="BS29" s="84">
        <v>20</v>
      </c>
      <c r="BT29" s="85">
        <v>1</v>
      </c>
      <c r="BU29" s="85" t="s">
        <v>100</v>
      </c>
      <c r="BV29" s="85">
        <v>1</v>
      </c>
      <c r="BW29" s="85"/>
      <c r="BX29" s="86" t="s">
        <v>143</v>
      </c>
      <c r="BY29" s="87"/>
      <c r="BZ29" s="88">
        <v>297</v>
      </c>
      <c r="CA29" s="87" t="s">
        <v>144</v>
      </c>
      <c r="CB29" s="89" t="s">
        <v>145</v>
      </c>
      <c r="CC29" s="90">
        <v>-6</v>
      </c>
      <c r="CD29" s="91"/>
      <c r="CE29" s="89">
        <f>VLOOKUP(AI29,[1]Plan1!$A$6:$D$52,2,0)</f>
        <v>400</v>
      </c>
      <c r="CF29" s="89">
        <f>VLOOKUP(AI29,[1]Plan1!$A$6:$D$52,4,0)</f>
        <v>1.7209302325581395</v>
      </c>
      <c r="CG29" s="89">
        <f t="shared" si="0"/>
        <v>375</v>
      </c>
      <c r="CH29" s="89">
        <f t="shared" si="1"/>
        <v>645</v>
      </c>
      <c r="CI29" s="87" t="s">
        <v>75</v>
      </c>
      <c r="CJ29" s="89">
        <f t="shared" si="2"/>
        <v>297</v>
      </c>
      <c r="CK29" s="87"/>
      <c r="CL29" s="87"/>
      <c r="CM29" s="87"/>
      <c r="CN29" s="80"/>
      <c r="CO29" s="81"/>
      <c r="CP29" s="82"/>
      <c r="CQ29" s="93">
        <v>186</v>
      </c>
      <c r="CR29" s="87">
        <f t="shared" si="3"/>
        <v>170775</v>
      </c>
      <c r="CS29" s="40">
        <f t="shared" si="7"/>
        <v>27</v>
      </c>
      <c r="CT29" s="40" t="str">
        <f>VLOOKUP(B29,Linha!$B$2:$C$60,2,FALSE)</f>
        <v>Flow1</v>
      </c>
      <c r="CU29" s="41" t="str">
        <f>IF(AI29&lt;=Parametros!$E$15,"OK","Não")</f>
        <v>Não</v>
      </c>
      <c r="CV29" s="41" t="str">
        <f>IF(AH29&lt;=Parametros!$E$16,"OK","Não")</f>
        <v>OK</v>
      </c>
      <c r="CW29" s="41" t="str">
        <f>IF(AX29&lt;=Parametros!$E$19,"OK","Não")</f>
        <v>OK</v>
      </c>
      <c r="CX29" s="41" t="str">
        <f t="shared" si="4"/>
        <v>Não</v>
      </c>
      <c r="CY29" s="41" t="str">
        <f t="shared" si="5"/>
        <v>Sim</v>
      </c>
      <c r="CZ29" s="41" t="str">
        <f>IF(AND(Parametros!$E$17="Sim",Parametros!$E$18="Sim"),IF(AND(OR(CT29="Flow1",AND(CT29="Flow2",Parametros!$H$7="Fechada")),AI29&lt;=Parametros!$E$15,AH29&lt;Parametros!$E$16,AX29&lt;Parametros!$E$19,CX29&lt;&gt;Parametros!$E$17,CY29&lt;&gt;Parametros!$E$18),"Sim","Não"),
IF(AND(Parametros!$E$17="Sim",Parametros!$E$18="Não"),IF(AND(OR(CT29="Flow1",AND(CT29="Flow2",Parametros!$H$7="Fechada")),AI29&lt;=Parametros!$E$15,AH29&lt;Parametros!$E$16,AX29&lt;Parametros!$E$19,CX29&lt;&gt;Parametros!$E$17),"Sim","Não"),
IF(AND(Parametros!$E$17="Não",Parametros!$E$18="Sim"),IF(AND(OR(CT29="Flow1",AND(CT29="Flow2",Parametros!$H$7="Fechada")),AI29&lt;=Parametros!$E$15,AH29&lt;Parametros!$E$16,AX29&lt;Parametros!$E$19,CY29&lt;&gt;Parametros!$E$18),"Sim","Não"),
IF(AND(OR(CT29="Flow1",AND(CT29="Flow2",Parametros!$H$7="Fechada")),AI29&lt;=Parametros!$E$15,AH29&lt;Parametros!$E$16,AX29&lt;Parametros!$E$19),"Sim","Não"))))</f>
        <v>Não</v>
      </c>
      <c r="DA29" s="41" t="str">
        <f t="shared" si="6"/>
        <v>ok</v>
      </c>
      <c r="DB29" s="40">
        <f>IF(AND(CT29="Flow1",CZ29="Sim"),4,IF(CT29=Parametros!$D$6,1,IF(CT29=Parametros!$D$7,IF(Parametros!$H$7="Aberta",2,IF('Sequencia APO'!CZ29="Sim",4,1)),IF(CT29=Parametros!$D$9,3,IF(CT29=Parametros!$D$8,4,"Erro")))))</f>
        <v>1</v>
      </c>
      <c r="DC29" s="40">
        <f>IFERROR(VLOOKUP($Q29,Ferts!$A$1:$B$16,2,FALSE),0)</f>
        <v>1</v>
      </c>
      <c r="DD29" s="42">
        <f>(IF(DB29=1,Parametros!$M$6,IF(DB29=2,Parametros!$M$7,IF(DB29=3,Parametros!$M$8,IF(DB29=4,Parametros!$M$9,"Erro"))))*(DC29+1))*60</f>
        <v>76.225702962823178</v>
      </c>
    </row>
    <row r="30" spans="1:108">
      <c r="A30" s="74" t="s">
        <v>4744</v>
      </c>
      <c r="B30" s="74" t="s">
        <v>98</v>
      </c>
      <c r="C30" s="74" t="s">
        <v>99</v>
      </c>
      <c r="D30" s="74" t="s">
        <v>99</v>
      </c>
      <c r="E30" s="74" t="s">
        <v>4745</v>
      </c>
      <c r="F30" s="74" t="s">
        <v>1497</v>
      </c>
      <c r="G30" s="74" t="s">
        <v>4746</v>
      </c>
      <c r="H30" s="74" t="s">
        <v>481</v>
      </c>
      <c r="I30" s="74" t="s">
        <v>464</v>
      </c>
      <c r="J30" s="74" t="s">
        <v>465</v>
      </c>
      <c r="K30" s="74" t="s">
        <v>1498</v>
      </c>
      <c r="L30" s="74" t="s">
        <v>1499</v>
      </c>
      <c r="M30" s="74" t="s">
        <v>206</v>
      </c>
      <c r="N30" s="75">
        <v>10</v>
      </c>
      <c r="O30" s="75">
        <v>10</v>
      </c>
      <c r="P30" s="74" t="s">
        <v>137</v>
      </c>
      <c r="Q30" s="108">
        <v>270392</v>
      </c>
      <c r="R30" s="74" t="s">
        <v>138</v>
      </c>
      <c r="S30" s="74" t="s">
        <v>113</v>
      </c>
      <c r="T30" s="74" t="s">
        <v>149</v>
      </c>
      <c r="U30" s="74" t="s">
        <v>156</v>
      </c>
      <c r="V30" s="74" t="s">
        <v>141</v>
      </c>
      <c r="W30" s="74" t="s">
        <v>107</v>
      </c>
      <c r="X30" s="74" t="s">
        <v>127</v>
      </c>
      <c r="Y30" s="74" t="s">
        <v>468</v>
      </c>
      <c r="Z30" s="74"/>
      <c r="AA30" s="76">
        <v>20859.54</v>
      </c>
      <c r="AB30" s="76">
        <v>22479.992999999999</v>
      </c>
      <c r="AC30" s="76">
        <v>161</v>
      </c>
      <c r="AD30" s="76">
        <v>136.5</v>
      </c>
      <c r="AE30" s="77">
        <v>530</v>
      </c>
      <c r="AF30" s="76">
        <v>2.65</v>
      </c>
      <c r="AG30" s="77">
        <v>46</v>
      </c>
      <c r="AH30" s="78">
        <v>5.5</v>
      </c>
      <c r="AI30" s="78">
        <v>88.9</v>
      </c>
      <c r="AJ30" s="79">
        <v>42760</v>
      </c>
      <c r="AK30" s="79">
        <v>42755</v>
      </c>
      <c r="AL30" s="79">
        <v>42755</v>
      </c>
      <c r="AM30" s="79">
        <v>42755</v>
      </c>
      <c r="AN30" s="77">
        <v>1811</v>
      </c>
      <c r="AO30" s="79">
        <v>42753</v>
      </c>
      <c r="AP30" s="76">
        <v>15000</v>
      </c>
      <c r="AQ30" s="76">
        <v>0</v>
      </c>
      <c r="AR30" s="77">
        <v>524</v>
      </c>
      <c r="AS30" s="77">
        <v>47</v>
      </c>
      <c r="AT30" s="78">
        <v>69.430000000000007</v>
      </c>
      <c r="AU30" s="77">
        <v>7</v>
      </c>
      <c r="AV30" s="76">
        <v>6.18</v>
      </c>
      <c r="AW30" s="76">
        <v>5.49</v>
      </c>
      <c r="AX30" s="76">
        <v>6.86</v>
      </c>
      <c r="AY30" s="76">
        <v>0.67</v>
      </c>
      <c r="AZ30" s="76">
        <v>0.67</v>
      </c>
      <c r="BA30" s="76">
        <v>0.69</v>
      </c>
      <c r="BB30" s="76">
        <v>0.83</v>
      </c>
      <c r="BC30" s="76">
        <v>23.98</v>
      </c>
      <c r="BD30" s="76">
        <v>6.25</v>
      </c>
      <c r="BE30" s="76">
        <v>15.14</v>
      </c>
      <c r="BF30" s="76">
        <v>5000</v>
      </c>
      <c r="BG30" s="76">
        <v>7000</v>
      </c>
      <c r="BH30" s="74" t="s">
        <v>109</v>
      </c>
      <c r="BI30" s="74"/>
      <c r="BJ30" s="74" t="s">
        <v>4747</v>
      </c>
      <c r="BK30" s="79"/>
      <c r="BL30" s="79"/>
      <c r="BM30" s="74"/>
      <c r="BN30" s="80">
        <v>322</v>
      </c>
      <c r="BO30" s="81"/>
      <c r="BP30" s="82"/>
      <c r="BQ30" s="83"/>
      <c r="BR30" s="84" t="s">
        <v>75</v>
      </c>
      <c r="BS30" s="84">
        <v>20</v>
      </c>
      <c r="BT30" s="85">
        <v>1</v>
      </c>
      <c r="BU30" s="85" t="s">
        <v>464</v>
      </c>
      <c r="BV30" s="85">
        <v>2</v>
      </c>
      <c r="BW30" s="85"/>
      <c r="BX30" s="86" t="s">
        <v>143</v>
      </c>
      <c r="BY30" s="87"/>
      <c r="BZ30" s="88">
        <v>322</v>
      </c>
      <c r="CA30" s="87" t="s">
        <v>144</v>
      </c>
      <c r="CB30" s="89" t="s">
        <v>145</v>
      </c>
      <c r="CC30" s="90">
        <v>2</v>
      </c>
      <c r="CD30" s="91"/>
      <c r="CE30" s="89">
        <f>VLOOKUP(AI30,[1]Plan1!$A$6:$D$52,2,0)</f>
        <v>211</v>
      </c>
      <c r="CF30" s="89">
        <f>VLOOKUP(AI30,[1]Plan1!$A$6:$D$52,4,0)</f>
        <v>4.092307692307692</v>
      </c>
      <c r="CG30" s="89">
        <f t="shared" si="0"/>
        <v>99</v>
      </c>
      <c r="CH30" s="89">
        <f t="shared" si="1"/>
        <v>405</v>
      </c>
      <c r="CI30" s="87" t="s">
        <v>75</v>
      </c>
      <c r="CJ30" s="89">
        <f t="shared" si="2"/>
        <v>322</v>
      </c>
      <c r="CK30" s="87"/>
      <c r="CL30" s="87"/>
      <c r="CM30" s="87"/>
      <c r="CN30" s="80"/>
      <c r="CO30" s="81"/>
      <c r="CP30" s="82">
        <v>66</v>
      </c>
      <c r="CQ30" s="83"/>
      <c r="CR30" s="87">
        <f t="shared" si="3"/>
        <v>24380</v>
      </c>
      <c r="CS30" s="40">
        <f t="shared" si="7"/>
        <v>28</v>
      </c>
      <c r="CT30" s="40" t="str">
        <f>VLOOKUP(B30,Linha!$B$2:$C$60,2,FALSE)</f>
        <v>Flow1</v>
      </c>
      <c r="CU30" s="41" t="str">
        <f>IF(AI30&lt;=Parametros!$E$15,"OK","Não")</f>
        <v>OK</v>
      </c>
      <c r="CV30" s="41" t="str">
        <f>IF(AH30&lt;=Parametros!$E$16,"OK","Não")</f>
        <v>OK</v>
      </c>
      <c r="CW30" s="41" t="str">
        <f>IF(AX30&lt;=Parametros!$E$19,"OK","Não")</f>
        <v>OK</v>
      </c>
      <c r="CX30" s="41" t="str">
        <f t="shared" si="4"/>
        <v>Não</v>
      </c>
      <c r="CY30" s="41" t="str">
        <f t="shared" si="5"/>
        <v>Sim</v>
      </c>
      <c r="CZ30" s="41" t="str">
        <f>IF(AND(Parametros!$E$17="Sim",Parametros!$E$18="Sim"),IF(AND(OR(CT30="Flow1",AND(CT30="Flow2",Parametros!$H$7="Fechada")),AI30&lt;=Parametros!$E$15,AH30&lt;Parametros!$E$16,AX30&lt;Parametros!$E$19,CX30&lt;&gt;Parametros!$E$17,CY30&lt;&gt;Parametros!$E$18),"Sim","Não"),
IF(AND(Parametros!$E$17="Sim",Parametros!$E$18="Não"),IF(AND(OR(CT30="Flow1",AND(CT30="Flow2",Parametros!$H$7="Fechada")),AI30&lt;=Parametros!$E$15,AH30&lt;Parametros!$E$16,AX30&lt;Parametros!$E$19,CX30&lt;&gt;Parametros!$E$17),"Sim","Não"),
IF(AND(Parametros!$E$17="Não",Parametros!$E$18="Sim"),IF(AND(OR(CT30="Flow1",AND(CT30="Flow2",Parametros!$H$7="Fechada")),AI30&lt;=Parametros!$E$15,AH30&lt;Parametros!$E$16,AX30&lt;Parametros!$E$19,CY30&lt;&gt;Parametros!$E$18),"Sim","Não"),
IF(AND(OR(CT30="Flow1",AND(CT30="Flow2",Parametros!$H$7="Fechada")),AI30&lt;=Parametros!$E$15,AH30&lt;Parametros!$E$16,AX30&lt;Parametros!$E$19),"Sim","Não"))))</f>
        <v>Não</v>
      </c>
      <c r="DA30" s="41" t="str">
        <f t="shared" si="6"/>
        <v>ok</v>
      </c>
      <c r="DB30" s="40">
        <f>IF(AND(CT30="Flow1",CZ30="Sim"),4,IF(CT30=Parametros!$D$6,1,IF(CT30=Parametros!$D$7,IF(Parametros!$H$7="Aberta",2,IF('Sequencia APO'!CZ30="Sim",4,1)),IF(CT30=Parametros!$D$9,3,IF(CT30=Parametros!$D$8,4,"Erro")))))</f>
        <v>1</v>
      </c>
      <c r="DC30" s="40">
        <f>IFERROR(VLOOKUP($Q30,Ferts!$A$1:$B$16,2,FALSE),0)</f>
        <v>0</v>
      </c>
      <c r="DD30" s="42">
        <f>(IF(DB30=1,Parametros!$M$6,IF(DB30=2,Parametros!$M$7,IF(DB30=3,Parametros!$M$8,IF(DB30=4,Parametros!$M$9,"Erro"))))*(DC30+1))*60</f>
        <v>38.112851481411589</v>
      </c>
    </row>
    <row r="31" spans="1:108">
      <c r="A31" s="74" t="s">
        <v>4748</v>
      </c>
      <c r="B31" s="74" t="s">
        <v>98</v>
      </c>
      <c r="C31" s="74" t="s">
        <v>99</v>
      </c>
      <c r="D31" s="74" t="s">
        <v>99</v>
      </c>
      <c r="E31" s="74" t="s">
        <v>4749</v>
      </c>
      <c r="F31" s="74" t="s">
        <v>1497</v>
      </c>
      <c r="G31" s="74" t="s">
        <v>3534</v>
      </c>
      <c r="H31" s="74" t="s">
        <v>481</v>
      </c>
      <c r="I31" s="74" t="s">
        <v>464</v>
      </c>
      <c r="J31" s="74" t="s">
        <v>465</v>
      </c>
      <c r="K31" s="74" t="s">
        <v>329</v>
      </c>
      <c r="L31" s="74" t="s">
        <v>1499</v>
      </c>
      <c r="M31" s="74" t="s">
        <v>206</v>
      </c>
      <c r="N31" s="75">
        <v>5</v>
      </c>
      <c r="O31" s="75">
        <v>10</v>
      </c>
      <c r="P31" s="74" t="s">
        <v>137</v>
      </c>
      <c r="Q31" s="108">
        <v>270392</v>
      </c>
      <c r="R31" s="74" t="s">
        <v>138</v>
      </c>
      <c r="S31" s="74" t="s">
        <v>113</v>
      </c>
      <c r="T31" s="74" t="s">
        <v>149</v>
      </c>
      <c r="U31" s="74" t="s">
        <v>156</v>
      </c>
      <c r="V31" s="74" t="s">
        <v>141</v>
      </c>
      <c r="W31" s="74" t="s">
        <v>107</v>
      </c>
      <c r="X31" s="74" t="s">
        <v>127</v>
      </c>
      <c r="Y31" s="74" t="s">
        <v>468</v>
      </c>
      <c r="Z31" s="74"/>
      <c r="AA31" s="76">
        <v>15644.655000000001</v>
      </c>
      <c r="AB31" s="76">
        <v>12144</v>
      </c>
      <c r="AC31" s="76">
        <v>161</v>
      </c>
      <c r="AD31" s="76">
        <v>136.5</v>
      </c>
      <c r="AE31" s="77">
        <v>506</v>
      </c>
      <c r="AF31" s="76">
        <v>2.5299999999999998</v>
      </c>
      <c r="AG31" s="77">
        <v>36</v>
      </c>
      <c r="AH31" s="78">
        <v>5.5</v>
      </c>
      <c r="AI31" s="78">
        <v>88.9</v>
      </c>
      <c r="AJ31" s="79">
        <v>42765</v>
      </c>
      <c r="AK31" s="79">
        <v>42755</v>
      </c>
      <c r="AL31" s="79">
        <v>42755</v>
      </c>
      <c r="AM31" s="79">
        <v>42755</v>
      </c>
      <c r="AN31" s="77">
        <v>1358</v>
      </c>
      <c r="AO31" s="79">
        <v>42758</v>
      </c>
      <c r="AP31" s="76">
        <v>20000</v>
      </c>
      <c r="AQ31" s="76">
        <v>0</v>
      </c>
      <c r="AR31" s="77">
        <v>524</v>
      </c>
      <c r="AS31" s="77">
        <v>47</v>
      </c>
      <c r="AT31" s="78">
        <v>69.430000000000007</v>
      </c>
      <c r="AU31" s="77">
        <v>6</v>
      </c>
      <c r="AV31" s="76">
        <v>6.97</v>
      </c>
      <c r="AW31" s="76">
        <v>5.67</v>
      </c>
      <c r="AX31" s="76">
        <v>6.98</v>
      </c>
      <c r="AY31" s="76">
        <v>0.67</v>
      </c>
      <c r="AZ31" s="76">
        <v>0.67</v>
      </c>
      <c r="BA31" s="76">
        <v>0.69</v>
      </c>
      <c r="BB31" s="76">
        <v>0.83</v>
      </c>
      <c r="BC31" s="76">
        <v>22.9</v>
      </c>
      <c r="BD31" s="76">
        <v>6.25</v>
      </c>
      <c r="BE31" s="76">
        <v>15.14</v>
      </c>
      <c r="BF31" s="76">
        <v>5000</v>
      </c>
      <c r="BG31" s="76">
        <v>7000</v>
      </c>
      <c r="BH31" s="74" t="s">
        <v>109</v>
      </c>
      <c r="BI31" s="74"/>
      <c r="BJ31" s="74" t="s">
        <v>1505</v>
      </c>
      <c r="BK31" s="79"/>
      <c r="BL31" s="79"/>
      <c r="BM31" s="74"/>
      <c r="BN31" s="80">
        <v>216</v>
      </c>
      <c r="BO31" s="81"/>
      <c r="BP31" s="82"/>
      <c r="BQ31" s="83"/>
      <c r="BR31" s="84" t="s">
        <v>75</v>
      </c>
      <c r="BS31" s="84">
        <v>20</v>
      </c>
      <c r="BT31" s="85">
        <v>1</v>
      </c>
      <c r="BU31" s="85" t="s">
        <v>464</v>
      </c>
      <c r="BV31" s="85">
        <v>2</v>
      </c>
      <c r="BW31" s="85"/>
      <c r="BX31" s="86" t="s">
        <v>143</v>
      </c>
      <c r="BY31" s="87"/>
      <c r="BZ31" s="88">
        <v>216</v>
      </c>
      <c r="CA31" s="87" t="s">
        <v>144</v>
      </c>
      <c r="CB31" s="89" t="s">
        <v>145</v>
      </c>
      <c r="CC31" s="90">
        <v>-3</v>
      </c>
      <c r="CD31" s="91"/>
      <c r="CE31" s="89">
        <f>VLOOKUP(AI31,[1]Plan1!$A$6:$D$52,2,0)</f>
        <v>211</v>
      </c>
      <c r="CF31" s="89">
        <f>VLOOKUP(AI31,[1]Plan1!$A$6:$D$52,4,0)</f>
        <v>4.092307692307692</v>
      </c>
      <c r="CG31" s="89">
        <f t="shared" si="0"/>
        <v>74</v>
      </c>
      <c r="CH31" s="89">
        <f t="shared" si="1"/>
        <v>303</v>
      </c>
      <c r="CI31" s="87" t="s">
        <v>75</v>
      </c>
      <c r="CJ31" s="89">
        <f t="shared" si="2"/>
        <v>216</v>
      </c>
      <c r="CK31" s="87"/>
      <c r="CL31" s="87"/>
      <c r="CM31" s="87"/>
      <c r="CN31" s="80"/>
      <c r="CO31" s="81"/>
      <c r="CP31" s="82">
        <v>39</v>
      </c>
      <c r="CQ31" s="83"/>
      <c r="CR31" s="87">
        <f t="shared" si="3"/>
        <v>18216</v>
      </c>
      <c r="CS31" s="40">
        <f t="shared" si="7"/>
        <v>29</v>
      </c>
      <c r="CT31" s="40" t="str">
        <f>VLOOKUP(B31,Linha!$B$2:$C$60,2,FALSE)</f>
        <v>Flow1</v>
      </c>
      <c r="CU31" s="41" t="str">
        <f>IF(AI31&lt;=Parametros!$E$15,"OK","Não")</f>
        <v>OK</v>
      </c>
      <c r="CV31" s="41" t="str">
        <f>IF(AH31&lt;=Parametros!$E$16,"OK","Não")</f>
        <v>OK</v>
      </c>
      <c r="CW31" s="41" t="str">
        <f>IF(AX31&lt;=Parametros!$E$19,"OK","Não")</f>
        <v>OK</v>
      </c>
      <c r="CX31" s="41" t="str">
        <f t="shared" si="4"/>
        <v>Não</v>
      </c>
      <c r="CY31" s="41" t="str">
        <f t="shared" si="5"/>
        <v>Sim</v>
      </c>
      <c r="CZ31" s="41" t="str">
        <f>IF(AND(Parametros!$E$17="Sim",Parametros!$E$18="Sim"),IF(AND(OR(CT31="Flow1",AND(CT31="Flow2",Parametros!$H$7="Fechada")),AI31&lt;=Parametros!$E$15,AH31&lt;Parametros!$E$16,AX31&lt;Parametros!$E$19,CX31&lt;&gt;Parametros!$E$17,CY31&lt;&gt;Parametros!$E$18),"Sim","Não"),
IF(AND(Parametros!$E$17="Sim",Parametros!$E$18="Não"),IF(AND(OR(CT31="Flow1",AND(CT31="Flow2",Parametros!$H$7="Fechada")),AI31&lt;=Parametros!$E$15,AH31&lt;Parametros!$E$16,AX31&lt;Parametros!$E$19,CX31&lt;&gt;Parametros!$E$17),"Sim","Não"),
IF(AND(Parametros!$E$17="Não",Parametros!$E$18="Sim"),IF(AND(OR(CT31="Flow1",AND(CT31="Flow2",Parametros!$H$7="Fechada")),AI31&lt;=Parametros!$E$15,AH31&lt;Parametros!$E$16,AX31&lt;Parametros!$E$19,CY31&lt;&gt;Parametros!$E$18),"Sim","Não"),
IF(AND(OR(CT31="Flow1",AND(CT31="Flow2",Parametros!$H$7="Fechada")),AI31&lt;=Parametros!$E$15,AH31&lt;Parametros!$E$16,AX31&lt;Parametros!$E$19),"Sim","Não"))))</f>
        <v>Não</v>
      </c>
      <c r="DA31" s="41" t="str">
        <f t="shared" si="6"/>
        <v>ok</v>
      </c>
      <c r="DB31" s="40">
        <f>IF(AND(CT31="Flow1",CZ31="Sim"),4,IF(CT31=Parametros!$D$6,1,IF(CT31=Parametros!$D$7,IF(Parametros!$H$7="Aberta",2,IF('Sequencia APO'!CZ31="Sim",4,1)),IF(CT31=Parametros!$D$9,3,IF(CT31=Parametros!$D$8,4,"Erro")))))</f>
        <v>1</v>
      </c>
      <c r="DC31" s="40">
        <f>IFERROR(VLOOKUP($Q31,Ferts!$A$1:$B$16,2,FALSE),0)</f>
        <v>0</v>
      </c>
      <c r="DD31" s="42">
        <f>(IF(DB31=1,Parametros!$M$6,IF(DB31=2,Parametros!$M$7,IF(DB31=3,Parametros!$M$8,IF(DB31=4,Parametros!$M$9,"Erro"))))*(DC31+1))*60</f>
        <v>38.112851481411589</v>
      </c>
    </row>
    <row r="32" spans="1:108">
      <c r="A32" s="74" t="s">
        <v>4750</v>
      </c>
      <c r="B32" s="74" t="s">
        <v>98</v>
      </c>
      <c r="C32" s="74" t="s">
        <v>99</v>
      </c>
      <c r="D32" s="74" t="s">
        <v>99</v>
      </c>
      <c r="E32" s="74" t="s">
        <v>4751</v>
      </c>
      <c r="F32" s="74" t="s">
        <v>1521</v>
      </c>
      <c r="G32" s="74" t="s">
        <v>4752</v>
      </c>
      <c r="H32" s="74" t="s">
        <v>1522</v>
      </c>
      <c r="I32" s="74" t="s">
        <v>464</v>
      </c>
      <c r="J32" s="74" t="s">
        <v>465</v>
      </c>
      <c r="K32" s="74" t="s">
        <v>619</v>
      </c>
      <c r="L32" s="74" t="s">
        <v>1523</v>
      </c>
      <c r="M32" s="74" t="s">
        <v>1524</v>
      </c>
      <c r="N32" s="75">
        <v>2</v>
      </c>
      <c r="O32" s="75">
        <v>0</v>
      </c>
      <c r="P32" s="74" t="s">
        <v>534</v>
      </c>
      <c r="Q32" s="108">
        <v>314314</v>
      </c>
      <c r="R32" s="74" t="s">
        <v>102</v>
      </c>
      <c r="S32" s="74" t="s">
        <v>103</v>
      </c>
      <c r="T32" s="74" t="s">
        <v>1526</v>
      </c>
      <c r="U32" s="74" t="s">
        <v>105</v>
      </c>
      <c r="V32" s="74" t="s">
        <v>1</v>
      </c>
      <c r="W32" s="74" t="s">
        <v>535</v>
      </c>
      <c r="X32" s="74" t="s">
        <v>127</v>
      </c>
      <c r="Y32" s="74" t="s">
        <v>468</v>
      </c>
      <c r="Z32" s="74"/>
      <c r="AA32" s="76">
        <v>57734.082000000002</v>
      </c>
      <c r="AB32" s="76">
        <v>0</v>
      </c>
      <c r="AC32" s="76">
        <v>161</v>
      </c>
      <c r="AD32" s="76">
        <v>134.5</v>
      </c>
      <c r="AE32" s="77">
        <v>537</v>
      </c>
      <c r="AF32" s="76">
        <v>2.6850000000000001</v>
      </c>
      <c r="AG32" s="77">
        <v>123</v>
      </c>
      <c r="AH32" s="78">
        <v>6.45</v>
      </c>
      <c r="AI32" s="78">
        <v>88.9</v>
      </c>
      <c r="AJ32" s="79">
        <v>42778</v>
      </c>
      <c r="AK32" s="79">
        <v>42755</v>
      </c>
      <c r="AL32" s="79">
        <v>42755</v>
      </c>
      <c r="AM32" s="79">
        <v>42755</v>
      </c>
      <c r="AN32" s="77">
        <v>3860</v>
      </c>
      <c r="AO32" s="79">
        <v>42756</v>
      </c>
      <c r="AP32" s="76">
        <v>53920</v>
      </c>
      <c r="AQ32" s="76">
        <v>0</v>
      </c>
      <c r="AR32" s="77">
        <v>546</v>
      </c>
      <c r="AS32" s="77">
        <v>64</v>
      </c>
      <c r="AT32" s="78">
        <v>125.9</v>
      </c>
      <c r="AU32" s="77">
        <v>4</v>
      </c>
      <c r="AV32" s="76">
        <v>9.64</v>
      </c>
      <c r="AW32" s="76">
        <v>8.6199999999999992</v>
      </c>
      <c r="AX32" s="76">
        <v>9.66</v>
      </c>
      <c r="AY32" s="76">
        <v>0.79</v>
      </c>
      <c r="AZ32" s="76">
        <v>0.79</v>
      </c>
      <c r="BA32" s="76">
        <v>0.81</v>
      </c>
      <c r="BB32" s="76">
        <v>9.99</v>
      </c>
      <c r="BC32" s="76">
        <v>20.82</v>
      </c>
      <c r="BD32" s="76">
        <v>7.35</v>
      </c>
      <c r="BE32" s="76">
        <v>17.11</v>
      </c>
      <c r="BF32" s="76">
        <v>8459</v>
      </c>
      <c r="BG32" s="76">
        <v>9678</v>
      </c>
      <c r="BH32" s="74" t="s">
        <v>109</v>
      </c>
      <c r="BI32" s="74"/>
      <c r="BJ32" s="74" t="s">
        <v>4753</v>
      </c>
      <c r="BK32" s="79"/>
      <c r="BL32" s="79"/>
      <c r="BM32" s="74"/>
      <c r="BN32" s="80"/>
      <c r="BO32" s="81"/>
      <c r="BP32" s="82"/>
      <c r="BQ32" s="93">
        <v>492</v>
      </c>
      <c r="BR32" s="84" t="s">
        <v>78</v>
      </c>
      <c r="BS32" s="84">
        <v>20</v>
      </c>
      <c r="BT32" s="85">
        <v>1</v>
      </c>
      <c r="BU32" s="85" t="s">
        <v>464</v>
      </c>
      <c r="BV32" s="85">
        <v>2</v>
      </c>
      <c r="BW32" s="85"/>
      <c r="BX32" s="86" t="s">
        <v>110</v>
      </c>
      <c r="BY32" s="87"/>
      <c r="BZ32" s="88">
        <v>492</v>
      </c>
      <c r="CA32" s="87" t="s">
        <v>111</v>
      </c>
      <c r="CB32" s="89" t="s">
        <v>145</v>
      </c>
      <c r="CC32" s="90">
        <v>-1</v>
      </c>
      <c r="CD32" s="91"/>
      <c r="CE32" s="89">
        <f>VLOOKUP(AI32,[1]Plan1!$A$6:$D$52,2,0)</f>
        <v>211</v>
      </c>
      <c r="CF32" s="89">
        <f>VLOOKUP(AI32,[1]Plan1!$A$6:$D$52,4,0)</f>
        <v>4.092307692307692</v>
      </c>
      <c r="CG32" s="89">
        <f t="shared" si="0"/>
        <v>274</v>
      </c>
      <c r="CH32" s="89">
        <f t="shared" si="1"/>
        <v>1121</v>
      </c>
      <c r="CI32" s="87" t="s">
        <v>75</v>
      </c>
      <c r="CJ32" s="89">
        <f t="shared" si="2"/>
        <v>492</v>
      </c>
      <c r="CK32" s="87"/>
      <c r="CL32" s="87"/>
      <c r="CM32" s="87"/>
      <c r="CN32" s="80">
        <v>20</v>
      </c>
      <c r="CO32" s="81"/>
      <c r="CP32" s="82"/>
      <c r="CQ32" s="83"/>
      <c r="CR32" s="87">
        <f t="shared" si="3"/>
        <v>66051</v>
      </c>
      <c r="CS32" s="40">
        <f t="shared" si="7"/>
        <v>30</v>
      </c>
      <c r="CT32" s="40" t="str">
        <f>VLOOKUP(B32,Linha!$B$2:$C$60,2,FALSE)</f>
        <v>Flow1</v>
      </c>
      <c r="CU32" s="41" t="str">
        <f>IF(AI32&lt;=Parametros!$E$15,"OK","Não")</f>
        <v>OK</v>
      </c>
      <c r="CV32" s="41" t="str">
        <f>IF(AH32&lt;=Parametros!$E$16,"OK","Não")</f>
        <v>OK</v>
      </c>
      <c r="CW32" s="41" t="str">
        <f>IF(AX32&lt;=Parametros!$E$19,"OK","Não")</f>
        <v>OK</v>
      </c>
      <c r="CX32" s="41" t="str">
        <f t="shared" si="4"/>
        <v>Não</v>
      </c>
      <c r="CY32" s="41" t="str">
        <f t="shared" si="5"/>
        <v>Não</v>
      </c>
      <c r="CZ32" s="41" t="str">
        <f>IF(AND(Parametros!$E$17="Sim",Parametros!$E$18="Sim"),IF(AND(OR(CT32="Flow1",AND(CT32="Flow2",Parametros!$H$7="Fechada")),AI32&lt;=Parametros!$E$15,AH32&lt;Parametros!$E$16,AX32&lt;Parametros!$E$19,CX32&lt;&gt;Parametros!$E$17,CY32&lt;&gt;Parametros!$E$18),"Sim","Não"),
IF(AND(Parametros!$E$17="Sim",Parametros!$E$18="Não"),IF(AND(OR(CT32="Flow1",AND(CT32="Flow2",Parametros!$H$7="Fechada")),AI32&lt;=Parametros!$E$15,AH32&lt;Parametros!$E$16,AX32&lt;Parametros!$E$19,CX32&lt;&gt;Parametros!$E$17),"Sim","Não"),
IF(AND(Parametros!$E$17="Não",Parametros!$E$18="Sim"),IF(AND(OR(CT32="Flow1",AND(CT32="Flow2",Parametros!$H$7="Fechada")),AI32&lt;=Parametros!$E$15,AH32&lt;Parametros!$E$16,AX32&lt;Parametros!$E$19,CY32&lt;&gt;Parametros!$E$18),"Sim","Não"),
IF(AND(OR(CT32="Flow1",AND(CT32="Flow2",Parametros!$H$7="Fechada")),AI32&lt;=Parametros!$E$15,AH32&lt;Parametros!$E$16,AX32&lt;Parametros!$E$19),"Sim","Não"))))</f>
        <v>Sim</v>
      </c>
      <c r="DA32" s="41" t="str">
        <f t="shared" si="6"/>
        <v>Moveu para tubing</v>
      </c>
      <c r="DB32" s="40">
        <f>IF(AND(CT32="Flow1",CZ32="Sim"),4,IF(CT32=Parametros!$D$6,1,IF(CT32=Parametros!$D$7,IF(Parametros!$H$7="Aberta",2,IF('Sequencia APO'!CZ32="Sim",4,1)),IF(CT32=Parametros!$D$9,3,IF(CT32=Parametros!$D$8,4,"Erro")))))</f>
        <v>4</v>
      </c>
      <c r="DC32" s="40">
        <f>IFERROR(VLOOKUP($Q32,Ferts!$A$1:$B$16,2,FALSE),0)</f>
        <v>0</v>
      </c>
      <c r="DD32" s="42">
        <f>(IF(DB32=1,Parametros!$M$6,IF(DB32=2,Parametros!$M$7,IF(DB32=3,Parametros!$M$8,IF(DB32=4,Parametros!$M$9,"Erro"))))*(DC32+1))*60</f>
        <v>102.85714285714285</v>
      </c>
    </row>
    <row r="33" spans="1:108">
      <c r="A33" s="74" t="s">
        <v>4754</v>
      </c>
      <c r="B33" s="74" t="s">
        <v>98</v>
      </c>
      <c r="C33" s="74" t="s">
        <v>99</v>
      </c>
      <c r="D33" s="74" t="s">
        <v>99</v>
      </c>
      <c r="E33" s="74" t="s">
        <v>4755</v>
      </c>
      <c r="F33" s="74" t="s">
        <v>1549</v>
      </c>
      <c r="G33" s="74" t="s">
        <v>4756</v>
      </c>
      <c r="H33" s="74" t="s">
        <v>481</v>
      </c>
      <c r="I33" s="74" t="s">
        <v>464</v>
      </c>
      <c r="J33" s="74" t="s">
        <v>474</v>
      </c>
      <c r="K33" s="74" t="s">
        <v>619</v>
      </c>
      <c r="L33" s="74" t="s">
        <v>1550</v>
      </c>
      <c r="M33" s="74" t="s">
        <v>206</v>
      </c>
      <c r="N33" s="75">
        <v>2</v>
      </c>
      <c r="O33" s="75">
        <v>0</v>
      </c>
      <c r="P33" s="74" t="s">
        <v>534</v>
      </c>
      <c r="Q33" s="108">
        <v>313406</v>
      </c>
      <c r="R33" s="74" t="s">
        <v>102</v>
      </c>
      <c r="S33" s="74" t="s">
        <v>301</v>
      </c>
      <c r="T33" s="74" t="s">
        <v>1552</v>
      </c>
      <c r="U33" s="74" t="s">
        <v>105</v>
      </c>
      <c r="V33" s="74" t="s">
        <v>191</v>
      </c>
      <c r="W33" s="74" t="s">
        <v>1553</v>
      </c>
      <c r="X33" s="74" t="s">
        <v>127</v>
      </c>
      <c r="Y33" s="74" t="s">
        <v>477</v>
      </c>
      <c r="Z33" s="74"/>
      <c r="AA33" s="76">
        <v>97059.847999999998</v>
      </c>
      <c r="AB33" s="76">
        <v>105157.06600000001</v>
      </c>
      <c r="AC33" s="76">
        <v>159</v>
      </c>
      <c r="AD33" s="76">
        <v>132.5</v>
      </c>
      <c r="AE33" s="77">
        <v>617</v>
      </c>
      <c r="AF33" s="76">
        <v>3.085</v>
      </c>
      <c r="AG33" s="77">
        <v>179</v>
      </c>
      <c r="AH33" s="78">
        <v>7.6</v>
      </c>
      <c r="AI33" s="78">
        <v>88.9</v>
      </c>
      <c r="AJ33" s="79">
        <v>42773</v>
      </c>
      <c r="AK33" s="79">
        <v>42755</v>
      </c>
      <c r="AL33" s="79">
        <v>42755</v>
      </c>
      <c r="AM33" s="79">
        <v>42756</v>
      </c>
      <c r="AN33" s="77">
        <v>20229</v>
      </c>
      <c r="AO33" s="79">
        <v>42751</v>
      </c>
      <c r="AP33" s="76">
        <v>91920</v>
      </c>
      <c r="AQ33" s="76">
        <v>0</v>
      </c>
      <c r="AR33" s="77">
        <v>627</v>
      </c>
      <c r="AS33" s="77">
        <v>56</v>
      </c>
      <c r="AT33" s="78">
        <v>192.84</v>
      </c>
      <c r="AU33" s="77">
        <v>3</v>
      </c>
      <c r="AV33" s="76">
        <v>12.77</v>
      </c>
      <c r="AW33" s="76">
        <v>11.75</v>
      </c>
      <c r="AX33" s="76">
        <v>12.78</v>
      </c>
      <c r="AY33" s="76">
        <v>0.67</v>
      </c>
      <c r="AZ33" s="76">
        <v>0.67</v>
      </c>
      <c r="BA33" s="76">
        <v>0.95</v>
      </c>
      <c r="BB33" s="76">
        <v>1.1399999999999999</v>
      </c>
      <c r="BC33" s="76">
        <v>20.440000000000001</v>
      </c>
      <c r="BD33" s="76">
        <v>8.68</v>
      </c>
      <c r="BE33" s="76">
        <v>18.57</v>
      </c>
      <c r="BF33" s="76">
        <v>10670</v>
      </c>
      <c r="BG33" s="76">
        <v>12800</v>
      </c>
      <c r="BH33" s="74" t="s">
        <v>109</v>
      </c>
      <c r="BI33" s="74"/>
      <c r="BJ33" s="74" t="s">
        <v>4757</v>
      </c>
      <c r="BK33" s="79"/>
      <c r="BL33" s="79"/>
      <c r="BM33" s="74"/>
      <c r="BN33" s="80">
        <v>537</v>
      </c>
      <c r="BO33" s="81"/>
      <c r="BP33" s="82"/>
      <c r="BQ33" s="83"/>
      <c r="BR33" s="84" t="s">
        <v>75</v>
      </c>
      <c r="BS33" s="84">
        <v>20</v>
      </c>
      <c r="BT33" s="85">
        <v>1</v>
      </c>
      <c r="BU33" s="85" t="s">
        <v>464</v>
      </c>
      <c r="BV33" s="85">
        <v>2</v>
      </c>
      <c r="BW33" s="85"/>
      <c r="BX33" s="86" t="s">
        <v>1554</v>
      </c>
      <c r="BY33" s="87" t="s">
        <v>183</v>
      </c>
      <c r="BZ33" s="88">
        <v>537</v>
      </c>
      <c r="CA33" s="87" t="s">
        <v>111</v>
      </c>
      <c r="CB33" s="89" t="s">
        <v>145</v>
      </c>
      <c r="CC33" s="90">
        <v>4</v>
      </c>
      <c r="CD33" s="91"/>
      <c r="CE33" s="89">
        <f>VLOOKUP(AI33,[1]Plan1!$A$6:$D$52,2,0)</f>
        <v>211</v>
      </c>
      <c r="CF33" s="89">
        <f>VLOOKUP(AI33,[1]Plan1!$A$6:$D$52,4,0)</f>
        <v>4.092307692307692</v>
      </c>
      <c r="CG33" s="89">
        <f t="shared" si="0"/>
        <v>460</v>
      </c>
      <c r="CH33" s="89">
        <f t="shared" si="1"/>
        <v>1882</v>
      </c>
      <c r="CI33" s="87" t="s">
        <v>75</v>
      </c>
      <c r="CJ33" s="89">
        <f t="shared" si="2"/>
        <v>537</v>
      </c>
      <c r="CK33" s="87"/>
      <c r="CL33" s="87"/>
      <c r="CM33" s="87"/>
      <c r="CN33" s="80">
        <v>6</v>
      </c>
      <c r="CO33" s="81"/>
      <c r="CP33" s="82"/>
      <c r="CQ33" s="83"/>
      <c r="CR33" s="87">
        <f t="shared" si="3"/>
        <v>110443</v>
      </c>
      <c r="CS33" s="40">
        <f t="shared" si="7"/>
        <v>31</v>
      </c>
      <c r="CT33" s="40" t="str">
        <f>VLOOKUP(B33,Linha!$B$2:$C$60,2,FALSE)</f>
        <v>Flow1</v>
      </c>
      <c r="CU33" s="41" t="str">
        <f>IF(AI33&lt;=Parametros!$E$15,"OK","Não")</f>
        <v>OK</v>
      </c>
      <c r="CV33" s="41" t="str">
        <f>IF(AH33&lt;=Parametros!$E$16,"OK","Não")</f>
        <v>OK</v>
      </c>
      <c r="CW33" s="41" t="str">
        <f>IF(AX33&lt;=Parametros!$E$19,"OK","Não")</f>
        <v>OK</v>
      </c>
      <c r="CX33" s="41" t="str">
        <f t="shared" si="4"/>
        <v>Sim</v>
      </c>
      <c r="CY33" s="41" t="str">
        <f t="shared" si="5"/>
        <v>Não</v>
      </c>
      <c r="CZ33" s="41" t="str">
        <f>IF(AND(Parametros!$E$17="Sim",Parametros!$E$18="Sim"),IF(AND(OR(CT33="Flow1",AND(CT33="Flow2",Parametros!$H$7="Fechada")),AI33&lt;=Parametros!$E$15,AH33&lt;Parametros!$E$16,AX33&lt;Parametros!$E$19,CX33&lt;&gt;Parametros!$E$17,CY33&lt;&gt;Parametros!$E$18),"Sim","Não"),
IF(AND(Parametros!$E$17="Sim",Parametros!$E$18="Não"),IF(AND(OR(CT33="Flow1",AND(CT33="Flow2",Parametros!$H$7="Fechada")),AI33&lt;=Parametros!$E$15,AH33&lt;Parametros!$E$16,AX33&lt;Parametros!$E$19,CX33&lt;&gt;Parametros!$E$17),"Sim","Não"),
IF(AND(Parametros!$E$17="Não",Parametros!$E$18="Sim"),IF(AND(OR(CT33="Flow1",AND(CT33="Flow2",Parametros!$H$7="Fechada")),AI33&lt;=Parametros!$E$15,AH33&lt;Parametros!$E$16,AX33&lt;Parametros!$E$19,CY33&lt;&gt;Parametros!$E$18),"Sim","Não"),
IF(AND(OR(CT33="Flow1",AND(CT33="Flow2",Parametros!$H$7="Fechada")),AI33&lt;=Parametros!$E$15,AH33&lt;Parametros!$E$16,AX33&lt;Parametros!$E$19),"Sim","Não"))))</f>
        <v>Não</v>
      </c>
      <c r="DA33" s="41" t="str">
        <f t="shared" si="6"/>
        <v>ok</v>
      </c>
      <c r="DB33" s="40">
        <f>IF(AND(CT33="Flow1",CZ33="Sim"),4,IF(CT33=Parametros!$D$6,1,IF(CT33=Parametros!$D$7,IF(Parametros!$H$7="Aberta",2,IF('Sequencia APO'!CZ33="Sim",4,1)),IF(CT33=Parametros!$D$9,3,IF(CT33=Parametros!$D$8,4,"Erro")))))</f>
        <v>1</v>
      </c>
      <c r="DC33" s="40">
        <f>IFERROR(VLOOKUP($Q33,Ferts!$A$1:$B$16,2,FALSE),0)</f>
        <v>0</v>
      </c>
      <c r="DD33" s="42">
        <f>(IF(DB33=1,Parametros!$M$6,IF(DB33=2,Parametros!$M$7,IF(DB33=3,Parametros!$M$8,IF(DB33=4,Parametros!$M$9,"Erro"))))*(DC33+1))*60</f>
        <v>38.112851481411589</v>
      </c>
    </row>
    <row r="34" spans="1:108">
      <c r="A34" s="74" t="s">
        <v>4758</v>
      </c>
      <c r="B34" s="74" t="s">
        <v>98</v>
      </c>
      <c r="C34" s="74" t="s">
        <v>99</v>
      </c>
      <c r="D34" s="74" t="s">
        <v>99</v>
      </c>
      <c r="E34" s="74" t="s">
        <v>4759</v>
      </c>
      <c r="F34" s="74" t="s">
        <v>1643</v>
      </c>
      <c r="G34" s="74" t="s">
        <v>4760</v>
      </c>
      <c r="H34" s="74" t="s">
        <v>481</v>
      </c>
      <c r="I34" s="74" t="s">
        <v>464</v>
      </c>
      <c r="J34" s="74" t="s">
        <v>465</v>
      </c>
      <c r="K34" s="74" t="s">
        <v>1498</v>
      </c>
      <c r="L34" s="74" t="s">
        <v>1644</v>
      </c>
      <c r="M34" s="74" t="s">
        <v>206</v>
      </c>
      <c r="N34" s="75">
        <v>10</v>
      </c>
      <c r="O34" s="75">
        <v>10</v>
      </c>
      <c r="P34" s="74" t="s">
        <v>137</v>
      </c>
      <c r="Q34" s="108">
        <v>388389</v>
      </c>
      <c r="R34" s="74" t="s">
        <v>138</v>
      </c>
      <c r="S34" s="74" t="s">
        <v>113</v>
      </c>
      <c r="T34" s="74" t="s">
        <v>149</v>
      </c>
      <c r="U34" s="74" t="s">
        <v>156</v>
      </c>
      <c r="V34" s="74" t="s">
        <v>141</v>
      </c>
      <c r="W34" s="74" t="s">
        <v>107</v>
      </c>
      <c r="X34" s="74" t="s">
        <v>127</v>
      </c>
      <c r="Y34" s="74" t="s">
        <v>468</v>
      </c>
      <c r="Z34" s="74"/>
      <c r="AA34" s="76">
        <v>15855.644</v>
      </c>
      <c r="AB34" s="76">
        <v>13048</v>
      </c>
      <c r="AC34" s="76">
        <v>161</v>
      </c>
      <c r="AD34" s="76">
        <v>136.5</v>
      </c>
      <c r="AE34" s="77">
        <v>466</v>
      </c>
      <c r="AF34" s="76">
        <v>2.33</v>
      </c>
      <c r="AG34" s="77">
        <v>40</v>
      </c>
      <c r="AH34" s="78">
        <v>6</v>
      </c>
      <c r="AI34" s="78">
        <v>114.3</v>
      </c>
      <c r="AJ34" s="79">
        <v>42760</v>
      </c>
      <c r="AK34" s="79">
        <v>42756</v>
      </c>
      <c r="AL34" s="79">
        <v>42756</v>
      </c>
      <c r="AM34" s="79">
        <v>42756</v>
      </c>
      <c r="AN34" s="77">
        <v>1205</v>
      </c>
      <c r="AO34" s="79">
        <v>42753</v>
      </c>
      <c r="AP34" s="76">
        <v>25000</v>
      </c>
      <c r="AQ34" s="76">
        <v>12168</v>
      </c>
      <c r="AR34" s="77">
        <v>469</v>
      </c>
      <c r="AS34" s="77">
        <v>74</v>
      </c>
      <c r="AT34" s="78">
        <v>109.4</v>
      </c>
      <c r="AU34" s="77">
        <v>4</v>
      </c>
      <c r="AV34" s="76">
        <v>6.87</v>
      </c>
      <c r="AW34" s="76">
        <v>6.13</v>
      </c>
      <c r="AX34" s="76">
        <v>6.98</v>
      </c>
      <c r="AY34" s="76">
        <v>0.8</v>
      </c>
      <c r="AZ34" s="76">
        <v>0.8</v>
      </c>
      <c r="BA34" s="76">
        <v>0.75</v>
      </c>
      <c r="BB34" s="76">
        <v>0.9</v>
      </c>
      <c r="BC34" s="76">
        <v>21.67</v>
      </c>
      <c r="BD34" s="76">
        <v>6.08</v>
      </c>
      <c r="BE34" s="76">
        <v>14.83</v>
      </c>
      <c r="BF34" s="76">
        <v>5000</v>
      </c>
      <c r="BG34" s="76">
        <v>7000</v>
      </c>
      <c r="BH34" s="74" t="s">
        <v>109</v>
      </c>
      <c r="BI34" s="74"/>
      <c r="BJ34" s="74" t="s">
        <v>4761</v>
      </c>
      <c r="BK34" s="79"/>
      <c r="BL34" s="79"/>
      <c r="BM34" s="74"/>
      <c r="BN34" s="80">
        <v>160</v>
      </c>
      <c r="BO34" s="81"/>
      <c r="BP34" s="82"/>
      <c r="BQ34" s="83"/>
      <c r="BR34" s="84" t="s">
        <v>75</v>
      </c>
      <c r="BS34" s="84">
        <v>21</v>
      </c>
      <c r="BT34" s="85">
        <v>1</v>
      </c>
      <c r="BU34" s="85" t="s">
        <v>464</v>
      </c>
      <c r="BV34" s="85">
        <v>2</v>
      </c>
      <c r="BW34" s="85"/>
      <c r="BX34" s="86" t="s">
        <v>143</v>
      </c>
      <c r="BY34" s="87"/>
      <c r="BZ34" s="88">
        <v>160</v>
      </c>
      <c r="CA34" s="87" t="s">
        <v>144</v>
      </c>
      <c r="CB34" s="89" t="s">
        <v>145</v>
      </c>
      <c r="CC34" s="90">
        <v>3</v>
      </c>
      <c r="CD34" s="91"/>
      <c r="CE34" s="89">
        <f>VLOOKUP(AI34,[1]Plan1!$A$6:$D$52,2,0)</f>
        <v>314</v>
      </c>
      <c r="CF34" s="89">
        <f>VLOOKUP(AI34,[1]Plan1!$A$6:$D$52,4,0)</f>
        <v>2.6086956521739131</v>
      </c>
      <c r="CG34" s="89">
        <f t="shared" si="0"/>
        <v>50</v>
      </c>
      <c r="CH34" s="89">
        <f t="shared" si="1"/>
        <v>130</v>
      </c>
      <c r="CI34" s="87" t="s">
        <v>75</v>
      </c>
      <c r="CJ34" s="89">
        <f t="shared" si="2"/>
        <v>160</v>
      </c>
      <c r="CK34" s="87"/>
      <c r="CL34" s="87"/>
      <c r="CM34" s="87"/>
      <c r="CN34" s="80">
        <v>18</v>
      </c>
      <c r="CO34" s="81"/>
      <c r="CP34" s="82"/>
      <c r="CQ34" s="83"/>
      <c r="CR34" s="87">
        <f t="shared" si="3"/>
        <v>18640</v>
      </c>
      <c r="CS34" s="40">
        <f t="shared" si="7"/>
        <v>32</v>
      </c>
      <c r="CT34" s="40" t="str">
        <f>VLOOKUP(B34,Linha!$B$2:$C$60,2,FALSE)</f>
        <v>Flow1</v>
      </c>
      <c r="CU34" s="41" t="str">
        <f>IF(AI34&lt;=Parametros!$E$15,"OK","Não")</f>
        <v>OK</v>
      </c>
      <c r="CV34" s="41" t="str">
        <f>IF(AH34&lt;=Parametros!$E$16,"OK","Não")</f>
        <v>OK</v>
      </c>
      <c r="CW34" s="41" t="str">
        <f>IF(AX34&lt;=Parametros!$E$19,"OK","Não")</f>
        <v>OK</v>
      </c>
      <c r="CX34" s="41" t="str">
        <f t="shared" si="4"/>
        <v>Não</v>
      </c>
      <c r="CY34" s="41" t="str">
        <f t="shared" si="5"/>
        <v>Sim</v>
      </c>
      <c r="CZ34" s="41" t="str">
        <f>IF(AND(Parametros!$E$17="Sim",Parametros!$E$18="Sim"),IF(AND(OR(CT34="Flow1",AND(CT34="Flow2",Parametros!$H$7="Fechada")),AI34&lt;=Parametros!$E$15,AH34&lt;Parametros!$E$16,AX34&lt;Parametros!$E$19,CX34&lt;&gt;Parametros!$E$17,CY34&lt;&gt;Parametros!$E$18),"Sim","Não"),
IF(AND(Parametros!$E$17="Sim",Parametros!$E$18="Não"),IF(AND(OR(CT34="Flow1",AND(CT34="Flow2",Parametros!$H$7="Fechada")),AI34&lt;=Parametros!$E$15,AH34&lt;Parametros!$E$16,AX34&lt;Parametros!$E$19,CX34&lt;&gt;Parametros!$E$17),"Sim","Não"),
IF(AND(Parametros!$E$17="Não",Parametros!$E$18="Sim"),IF(AND(OR(CT34="Flow1",AND(CT34="Flow2",Parametros!$H$7="Fechada")),AI34&lt;=Parametros!$E$15,AH34&lt;Parametros!$E$16,AX34&lt;Parametros!$E$19,CY34&lt;&gt;Parametros!$E$18),"Sim","Não"),
IF(AND(OR(CT34="Flow1",AND(CT34="Flow2",Parametros!$H$7="Fechada")),AI34&lt;=Parametros!$E$15,AH34&lt;Parametros!$E$16,AX34&lt;Parametros!$E$19),"Sim","Não"))))</f>
        <v>Não</v>
      </c>
      <c r="DA34" s="41" t="str">
        <f t="shared" si="6"/>
        <v>ok</v>
      </c>
      <c r="DB34" s="40">
        <f>IF(AND(CT34="Flow1",CZ34="Sim"),4,IF(CT34=Parametros!$D$6,1,IF(CT34=Parametros!$D$7,IF(Parametros!$H$7="Aberta",2,IF('Sequencia APO'!CZ34="Sim",4,1)),IF(CT34=Parametros!$D$9,3,IF(CT34=Parametros!$D$8,4,"Erro")))))</f>
        <v>1</v>
      </c>
      <c r="DC34" s="40">
        <f>IFERROR(VLOOKUP($Q34,Ferts!$A$1:$B$16,2,FALSE),0)</f>
        <v>0</v>
      </c>
      <c r="DD34" s="42">
        <f>(IF(DB34=1,Parametros!$M$6,IF(DB34=2,Parametros!$M$7,IF(DB34=3,Parametros!$M$8,IF(DB34=4,Parametros!$M$9,"Erro"))))*(DC34+1))*60</f>
        <v>38.112851481411589</v>
      </c>
    </row>
    <row r="35" spans="1:108">
      <c r="A35" s="74" t="s">
        <v>4762</v>
      </c>
      <c r="B35" s="74" t="s">
        <v>98</v>
      </c>
      <c r="C35" s="74" t="s">
        <v>99</v>
      </c>
      <c r="D35" s="74" t="s">
        <v>99</v>
      </c>
      <c r="E35" s="74" t="s">
        <v>4763</v>
      </c>
      <c r="F35" s="74" t="s">
        <v>1643</v>
      </c>
      <c r="G35" s="74" t="s">
        <v>4764</v>
      </c>
      <c r="H35" s="74" t="s">
        <v>481</v>
      </c>
      <c r="I35" s="74" t="s">
        <v>464</v>
      </c>
      <c r="J35" s="74" t="s">
        <v>465</v>
      </c>
      <c r="K35" s="74" t="s">
        <v>1498</v>
      </c>
      <c r="L35" s="74" t="s">
        <v>1644</v>
      </c>
      <c r="M35" s="74" t="s">
        <v>206</v>
      </c>
      <c r="N35" s="75">
        <v>10</v>
      </c>
      <c r="O35" s="75">
        <v>10</v>
      </c>
      <c r="P35" s="74" t="s">
        <v>137</v>
      </c>
      <c r="Q35" s="108">
        <v>388389</v>
      </c>
      <c r="R35" s="74" t="s">
        <v>138</v>
      </c>
      <c r="S35" s="74" t="s">
        <v>113</v>
      </c>
      <c r="T35" s="74" t="s">
        <v>149</v>
      </c>
      <c r="U35" s="74" t="s">
        <v>156</v>
      </c>
      <c r="V35" s="74" t="s">
        <v>141</v>
      </c>
      <c r="W35" s="74" t="s">
        <v>107</v>
      </c>
      <c r="X35" s="74" t="s">
        <v>127</v>
      </c>
      <c r="Y35" s="74" t="s">
        <v>468</v>
      </c>
      <c r="Z35" s="74"/>
      <c r="AA35" s="76">
        <v>36519.315000000002</v>
      </c>
      <c r="AB35" s="76">
        <v>39129.972000000002</v>
      </c>
      <c r="AC35" s="76">
        <v>161</v>
      </c>
      <c r="AD35" s="76">
        <v>136.5</v>
      </c>
      <c r="AE35" s="77">
        <v>471</v>
      </c>
      <c r="AF35" s="76">
        <v>2.355</v>
      </c>
      <c r="AG35" s="77">
        <v>89</v>
      </c>
      <c r="AH35" s="78">
        <v>6</v>
      </c>
      <c r="AI35" s="78">
        <v>114.3</v>
      </c>
      <c r="AJ35" s="79">
        <v>42760</v>
      </c>
      <c r="AK35" s="79">
        <v>42756</v>
      </c>
      <c r="AL35" s="79">
        <v>42756</v>
      </c>
      <c r="AM35" s="79">
        <v>42756</v>
      </c>
      <c r="AN35" s="77">
        <v>2775</v>
      </c>
      <c r="AO35" s="79">
        <v>42753</v>
      </c>
      <c r="AP35" s="76">
        <v>25000</v>
      </c>
      <c r="AQ35" s="76">
        <v>12168</v>
      </c>
      <c r="AR35" s="77">
        <v>469</v>
      </c>
      <c r="AS35" s="77">
        <v>74</v>
      </c>
      <c r="AT35" s="78">
        <v>109.4</v>
      </c>
      <c r="AU35" s="77">
        <v>4</v>
      </c>
      <c r="AV35" s="76">
        <v>6.97</v>
      </c>
      <c r="AW35" s="76">
        <v>6.23</v>
      </c>
      <c r="AX35" s="76">
        <v>6.98</v>
      </c>
      <c r="AY35" s="76">
        <v>0.8</v>
      </c>
      <c r="AZ35" s="76">
        <v>0.8</v>
      </c>
      <c r="BA35" s="76">
        <v>0.75</v>
      </c>
      <c r="BB35" s="76">
        <v>0.9</v>
      </c>
      <c r="BC35" s="76">
        <v>21.9</v>
      </c>
      <c r="BD35" s="76">
        <v>6.08</v>
      </c>
      <c r="BE35" s="76">
        <v>14.83</v>
      </c>
      <c r="BF35" s="76">
        <v>5000</v>
      </c>
      <c r="BG35" s="76">
        <v>7000</v>
      </c>
      <c r="BH35" s="74" t="s">
        <v>109</v>
      </c>
      <c r="BI35" s="74"/>
      <c r="BJ35" s="74" t="s">
        <v>4765</v>
      </c>
      <c r="BK35" s="79"/>
      <c r="BL35" s="79"/>
      <c r="BM35" s="74"/>
      <c r="BN35" s="80">
        <v>356</v>
      </c>
      <c r="BO35" s="81"/>
      <c r="BP35" s="82"/>
      <c r="BQ35" s="83"/>
      <c r="BR35" s="84" t="s">
        <v>75</v>
      </c>
      <c r="BS35" s="84">
        <v>21</v>
      </c>
      <c r="BT35" s="85">
        <v>1</v>
      </c>
      <c r="BU35" s="85" t="s">
        <v>464</v>
      </c>
      <c r="BV35" s="85">
        <v>2</v>
      </c>
      <c r="BW35" s="85"/>
      <c r="BX35" s="86" t="s">
        <v>143</v>
      </c>
      <c r="BY35" s="87"/>
      <c r="BZ35" s="88">
        <v>356</v>
      </c>
      <c r="CA35" s="87" t="s">
        <v>144</v>
      </c>
      <c r="CB35" s="89" t="s">
        <v>145</v>
      </c>
      <c r="CC35" s="90">
        <v>3</v>
      </c>
      <c r="CD35" s="91"/>
      <c r="CE35" s="89">
        <f>VLOOKUP(AI35,[1]Plan1!$A$6:$D$52,2,0)</f>
        <v>314</v>
      </c>
      <c r="CF35" s="89">
        <f>VLOOKUP(AI35,[1]Plan1!$A$6:$D$52,4,0)</f>
        <v>2.6086956521739131</v>
      </c>
      <c r="CG35" s="89">
        <f t="shared" si="0"/>
        <v>116</v>
      </c>
      <c r="CH35" s="89">
        <f t="shared" si="1"/>
        <v>303</v>
      </c>
      <c r="CI35" s="87" t="s">
        <v>75</v>
      </c>
      <c r="CJ35" s="89">
        <f t="shared" si="2"/>
        <v>356</v>
      </c>
      <c r="CK35" s="87"/>
      <c r="CL35" s="87"/>
      <c r="CM35" s="87"/>
      <c r="CN35" s="80">
        <v>726</v>
      </c>
      <c r="CO35" s="81"/>
      <c r="CP35" s="82"/>
      <c r="CQ35" s="83"/>
      <c r="CR35" s="87">
        <f t="shared" si="3"/>
        <v>41919</v>
      </c>
      <c r="CS35" s="40">
        <f t="shared" si="7"/>
        <v>33</v>
      </c>
      <c r="CT35" s="40" t="str">
        <f>VLOOKUP(B35,Linha!$B$2:$C$60,2,FALSE)</f>
        <v>Flow1</v>
      </c>
      <c r="CU35" s="41" t="str">
        <f>IF(AI35&lt;=Parametros!$E$15,"OK","Não")</f>
        <v>OK</v>
      </c>
      <c r="CV35" s="41" t="str">
        <f>IF(AH35&lt;=Parametros!$E$16,"OK","Não")</f>
        <v>OK</v>
      </c>
      <c r="CW35" s="41" t="str">
        <f>IF(AX35&lt;=Parametros!$E$19,"OK","Não")</f>
        <v>OK</v>
      </c>
      <c r="CX35" s="41" t="str">
        <f t="shared" si="4"/>
        <v>Não</v>
      </c>
      <c r="CY35" s="41" t="str">
        <f t="shared" si="5"/>
        <v>Sim</v>
      </c>
      <c r="CZ35" s="41" t="str">
        <f>IF(AND(Parametros!$E$17="Sim",Parametros!$E$18="Sim"),IF(AND(OR(CT35="Flow1",AND(CT35="Flow2",Parametros!$H$7="Fechada")),AI35&lt;=Parametros!$E$15,AH35&lt;Parametros!$E$16,AX35&lt;Parametros!$E$19,CX35&lt;&gt;Parametros!$E$17,CY35&lt;&gt;Parametros!$E$18),"Sim","Não"),
IF(AND(Parametros!$E$17="Sim",Parametros!$E$18="Não"),IF(AND(OR(CT35="Flow1",AND(CT35="Flow2",Parametros!$H$7="Fechada")),AI35&lt;=Parametros!$E$15,AH35&lt;Parametros!$E$16,AX35&lt;Parametros!$E$19,CX35&lt;&gt;Parametros!$E$17),"Sim","Não"),
IF(AND(Parametros!$E$17="Não",Parametros!$E$18="Sim"),IF(AND(OR(CT35="Flow1",AND(CT35="Flow2",Parametros!$H$7="Fechada")),AI35&lt;=Parametros!$E$15,AH35&lt;Parametros!$E$16,AX35&lt;Parametros!$E$19,CY35&lt;&gt;Parametros!$E$18),"Sim","Não"),
IF(AND(OR(CT35="Flow1",AND(CT35="Flow2",Parametros!$H$7="Fechada")),AI35&lt;=Parametros!$E$15,AH35&lt;Parametros!$E$16,AX35&lt;Parametros!$E$19),"Sim","Não"))))</f>
        <v>Não</v>
      </c>
      <c r="DA35" s="41" t="str">
        <f t="shared" si="6"/>
        <v>ok</v>
      </c>
      <c r="DB35" s="40">
        <f>IF(AND(CT35="Flow1",CZ35="Sim"),4,IF(CT35=Parametros!$D$6,1,IF(CT35=Parametros!$D$7,IF(Parametros!$H$7="Aberta",2,IF('Sequencia APO'!CZ35="Sim",4,1)),IF(CT35=Parametros!$D$9,3,IF(CT35=Parametros!$D$8,4,"Erro")))))</f>
        <v>1</v>
      </c>
      <c r="DC35" s="40">
        <f>IFERROR(VLOOKUP($Q35,Ferts!$A$1:$B$16,2,FALSE),0)</f>
        <v>0</v>
      </c>
      <c r="DD35" s="42">
        <f>(IF(DB35=1,Parametros!$M$6,IF(DB35=2,Parametros!$M$7,IF(DB35=3,Parametros!$M$8,IF(DB35=4,Parametros!$M$9,"Erro"))))*(DC35+1))*60</f>
        <v>38.112851481411589</v>
      </c>
    </row>
    <row r="36" spans="1:108">
      <c r="A36" s="74" t="s">
        <v>4766</v>
      </c>
      <c r="B36" s="74" t="s">
        <v>268</v>
      </c>
      <c r="C36" s="74" t="s">
        <v>132</v>
      </c>
      <c r="D36" s="74" t="s">
        <v>132</v>
      </c>
      <c r="E36" s="74" t="s">
        <v>4767</v>
      </c>
      <c r="F36" s="74" t="s">
        <v>4768</v>
      </c>
      <c r="G36" s="74" t="s">
        <v>4769</v>
      </c>
      <c r="H36" s="74" t="s">
        <v>532</v>
      </c>
      <c r="I36" s="74" t="s">
        <v>464</v>
      </c>
      <c r="J36" s="74" t="s">
        <v>465</v>
      </c>
      <c r="K36" s="74" t="s">
        <v>136</v>
      </c>
      <c r="L36" s="74" t="s">
        <v>4770</v>
      </c>
      <c r="M36" s="74" t="s">
        <v>533</v>
      </c>
      <c r="N36" s="75">
        <v>0</v>
      </c>
      <c r="O36" s="75">
        <v>2</v>
      </c>
      <c r="P36" s="74" t="s">
        <v>534</v>
      </c>
      <c r="Q36" s="108">
        <v>316360</v>
      </c>
      <c r="R36" s="74" t="s">
        <v>102</v>
      </c>
      <c r="S36" s="74" t="s">
        <v>1424</v>
      </c>
      <c r="T36" s="74" t="s">
        <v>1613</v>
      </c>
      <c r="U36" s="74" t="s">
        <v>105</v>
      </c>
      <c r="V36" s="74" t="s">
        <v>1</v>
      </c>
      <c r="W36" s="74" t="s">
        <v>535</v>
      </c>
      <c r="X36" s="74" t="s">
        <v>127</v>
      </c>
      <c r="Y36" s="74" t="s">
        <v>468</v>
      </c>
      <c r="Z36" s="74"/>
      <c r="AA36" s="76">
        <v>62590</v>
      </c>
      <c r="AB36" s="76">
        <v>0</v>
      </c>
      <c r="AC36" s="76">
        <v>161</v>
      </c>
      <c r="AD36" s="76">
        <v>134.5</v>
      </c>
      <c r="AE36" s="77">
        <v>437</v>
      </c>
      <c r="AF36" s="76">
        <v>2.1850000000000001</v>
      </c>
      <c r="AG36" s="77">
        <v>168</v>
      </c>
      <c r="AH36" s="78">
        <v>6.88</v>
      </c>
      <c r="AI36" s="78">
        <v>114.3</v>
      </c>
      <c r="AJ36" s="79">
        <v>42676</v>
      </c>
      <c r="AK36" s="79">
        <v>42756</v>
      </c>
      <c r="AL36" s="79">
        <v>42756</v>
      </c>
      <c r="AM36" s="79">
        <v>42756</v>
      </c>
      <c r="AN36" s="77">
        <v>5188</v>
      </c>
      <c r="AO36" s="79">
        <v>42635</v>
      </c>
      <c r="AP36" s="76">
        <v>66500</v>
      </c>
      <c r="AQ36" s="76">
        <v>22971</v>
      </c>
      <c r="AR36" s="77">
        <v>434</v>
      </c>
      <c r="AS36" s="77">
        <v>132</v>
      </c>
      <c r="AT36" s="78">
        <v>189.5</v>
      </c>
      <c r="AU36" s="77">
        <v>2</v>
      </c>
      <c r="AV36" s="76">
        <v>10.71</v>
      </c>
      <c r="AW36" s="76">
        <v>10.45</v>
      </c>
      <c r="AX36" s="76">
        <v>11.04</v>
      </c>
      <c r="AY36" s="76">
        <v>0.37</v>
      </c>
      <c r="AZ36" s="76">
        <v>0.94</v>
      </c>
      <c r="BA36" s="76">
        <v>0.86</v>
      </c>
      <c r="BB36" s="76">
        <v>9.99</v>
      </c>
      <c r="BC36" s="76">
        <v>17.38</v>
      </c>
      <c r="BD36" s="76">
        <v>7.16</v>
      </c>
      <c r="BE36" s="76">
        <v>16.77</v>
      </c>
      <c r="BF36" s="76">
        <v>10450</v>
      </c>
      <c r="BG36" s="76">
        <v>10790</v>
      </c>
      <c r="BH36" s="74" t="s">
        <v>109</v>
      </c>
      <c r="BI36" s="74"/>
      <c r="BJ36" s="74" t="s">
        <v>4771</v>
      </c>
      <c r="BK36" s="79">
        <v>42800</v>
      </c>
      <c r="BL36" s="79"/>
      <c r="BM36" s="74" t="s">
        <v>4772</v>
      </c>
      <c r="BN36" s="80"/>
      <c r="BO36" s="81"/>
      <c r="BP36" s="82"/>
      <c r="BQ36" s="83">
        <v>336</v>
      </c>
      <c r="BR36" s="84" t="s">
        <v>78</v>
      </c>
      <c r="BS36" s="84">
        <v>21</v>
      </c>
      <c r="BT36" s="85">
        <v>1</v>
      </c>
      <c r="BU36" s="85" t="s">
        <v>464</v>
      </c>
      <c r="BV36" s="85">
        <v>2</v>
      </c>
      <c r="BW36" s="85"/>
      <c r="BX36" s="86" t="s">
        <v>110</v>
      </c>
      <c r="BY36" s="87"/>
      <c r="BZ36" s="88">
        <v>336</v>
      </c>
      <c r="CA36" s="87" t="s">
        <v>111</v>
      </c>
      <c r="CB36" s="89" t="s">
        <v>112</v>
      </c>
      <c r="CC36" s="90">
        <v>121</v>
      </c>
      <c r="CD36" s="91"/>
      <c r="CE36" s="89">
        <f>VLOOKUP(AI36,[1]Plan1!$A$6:$D$52,2,0)</f>
        <v>314</v>
      </c>
      <c r="CF36" s="89">
        <f>VLOOKUP(AI36,[1]Plan1!$A$6:$D$52,4,0)</f>
        <v>2.6086956521739131</v>
      </c>
      <c r="CG36" s="89">
        <f t="shared" si="0"/>
        <v>199</v>
      </c>
      <c r="CH36" s="89">
        <f t="shared" si="1"/>
        <v>519</v>
      </c>
      <c r="CI36" s="87" t="s">
        <v>78</v>
      </c>
      <c r="CJ36" s="89">
        <f t="shared" si="2"/>
        <v>336</v>
      </c>
      <c r="CK36" s="87"/>
      <c r="CL36" s="87"/>
      <c r="CM36" s="87"/>
      <c r="CN36" s="80">
        <v>84</v>
      </c>
      <c r="CO36" s="81"/>
      <c r="CP36" s="82"/>
      <c r="CQ36" s="83"/>
      <c r="CR36" s="87">
        <f t="shared" si="3"/>
        <v>73416</v>
      </c>
      <c r="CS36" s="40">
        <f t="shared" si="7"/>
        <v>34</v>
      </c>
      <c r="CT36" s="40" t="str">
        <f>VLOOKUP(B36,Linha!$B$2:$C$60,2,FALSE)</f>
        <v>Tubing Line</v>
      </c>
      <c r="CU36" s="41" t="str">
        <f>IF(AI36&lt;=Parametros!$E$15,"OK","Não")</f>
        <v>OK</v>
      </c>
      <c r="CV36" s="41" t="str">
        <f>IF(AH36&lt;=Parametros!$E$16,"OK","Não")</f>
        <v>OK</v>
      </c>
      <c r="CW36" s="41" t="str">
        <f>IF(AX36&lt;=Parametros!$E$19,"OK","Não")</f>
        <v>OK</v>
      </c>
      <c r="CX36" s="41" t="str">
        <f t="shared" si="4"/>
        <v>Não</v>
      </c>
      <c r="CY36" s="41" t="str">
        <f t="shared" si="5"/>
        <v>Não</v>
      </c>
      <c r="CZ36" s="41" t="str">
        <f>IF(AND(Parametros!$E$17="Sim",Parametros!$E$18="Sim"),IF(AND(OR(CT36="Flow1",AND(CT36="Flow2",Parametros!$H$7="Fechada")),AI36&lt;=Parametros!$E$15,AH36&lt;Parametros!$E$16,AX36&lt;Parametros!$E$19,CX36&lt;&gt;Parametros!$E$17,CY36&lt;&gt;Parametros!$E$18),"Sim","Não"),
IF(AND(Parametros!$E$17="Sim",Parametros!$E$18="Não"),IF(AND(OR(CT36="Flow1",AND(CT36="Flow2",Parametros!$H$7="Fechada")),AI36&lt;=Parametros!$E$15,AH36&lt;Parametros!$E$16,AX36&lt;Parametros!$E$19,CX36&lt;&gt;Parametros!$E$17),"Sim","Não"),
IF(AND(Parametros!$E$17="Não",Parametros!$E$18="Sim"),IF(AND(OR(CT36="Flow1",AND(CT36="Flow2",Parametros!$H$7="Fechada")),AI36&lt;=Parametros!$E$15,AH36&lt;Parametros!$E$16,AX36&lt;Parametros!$E$19,CY36&lt;&gt;Parametros!$E$18),"Sim","Não"),
IF(AND(OR(CT36="Flow1",AND(CT36="Flow2",Parametros!$H$7="Fechada")),AI36&lt;=Parametros!$E$15,AH36&lt;Parametros!$E$16,AX36&lt;Parametros!$E$19),"Sim","Não"))))</f>
        <v>Não</v>
      </c>
      <c r="DA36" s="41" t="str">
        <f t="shared" si="6"/>
        <v>ok</v>
      </c>
      <c r="DB36" s="40">
        <f>IF(AND(CT36="Flow1",CZ36="Sim"),4,IF(CT36=Parametros!$D$6,1,IF(CT36=Parametros!$D$7,IF(Parametros!$H$7="Aberta",2,IF('Sequencia APO'!CZ36="Sim",4,1)),IF(CT36=Parametros!$D$9,3,IF(CT36=Parametros!$D$8,4,"Erro")))))</f>
        <v>4</v>
      </c>
      <c r="DC36" s="40">
        <f>IFERROR(VLOOKUP($Q36,Ferts!$A$1:$B$16,2,FALSE),0)</f>
        <v>0</v>
      </c>
      <c r="DD36" s="42">
        <f>(IF(DB36=1,Parametros!$M$6,IF(DB36=2,Parametros!$M$7,IF(DB36=3,Parametros!$M$8,IF(DB36=4,Parametros!$M$9,"Erro"))))*(DC36+1))*60</f>
        <v>102.85714285714285</v>
      </c>
    </row>
    <row r="37" spans="1:108">
      <c r="A37" s="74" t="s">
        <v>4773</v>
      </c>
      <c r="B37" s="74" t="s">
        <v>98</v>
      </c>
      <c r="C37" s="74" t="s">
        <v>99</v>
      </c>
      <c r="D37" s="74"/>
      <c r="E37" s="74" t="s">
        <v>4774</v>
      </c>
      <c r="F37" s="74" t="s">
        <v>4775</v>
      </c>
      <c r="G37" s="74" t="s">
        <v>4776</v>
      </c>
      <c r="H37" s="74" t="s">
        <v>618</v>
      </c>
      <c r="I37" s="74" t="s">
        <v>464</v>
      </c>
      <c r="J37" s="74" t="s">
        <v>474</v>
      </c>
      <c r="K37" s="74" t="s">
        <v>619</v>
      </c>
      <c r="L37" s="74" t="s">
        <v>4777</v>
      </c>
      <c r="M37" s="74" t="s">
        <v>4778</v>
      </c>
      <c r="N37" s="75">
        <v>0</v>
      </c>
      <c r="O37" s="75">
        <v>0</v>
      </c>
      <c r="P37" s="74" t="s">
        <v>534</v>
      </c>
      <c r="Q37" s="74" t="s">
        <v>4779</v>
      </c>
      <c r="R37" s="74" t="s">
        <v>102</v>
      </c>
      <c r="S37" s="74" t="s">
        <v>103</v>
      </c>
      <c r="T37" s="74" t="s">
        <v>623</v>
      </c>
      <c r="U37" s="74" t="s">
        <v>105</v>
      </c>
      <c r="V37" s="74" t="s">
        <v>1778</v>
      </c>
      <c r="W37" s="74" t="s">
        <v>107</v>
      </c>
      <c r="X37" s="74" t="s">
        <v>176</v>
      </c>
      <c r="Y37" s="74" t="s">
        <v>477</v>
      </c>
      <c r="Z37" s="74"/>
      <c r="AA37" s="76">
        <v>13347.957</v>
      </c>
      <c r="AB37" s="76">
        <v>14104.826999999999</v>
      </c>
      <c r="AC37" s="76">
        <v>145</v>
      </c>
      <c r="AD37" s="76">
        <v>118</v>
      </c>
      <c r="AE37" s="77">
        <v>962</v>
      </c>
      <c r="AF37" s="76">
        <v>4.8099999999999996</v>
      </c>
      <c r="AG37" s="77">
        <v>16</v>
      </c>
      <c r="AH37" s="78">
        <v>14.4</v>
      </c>
      <c r="AI37" s="78">
        <v>114.3</v>
      </c>
      <c r="AJ37" s="79">
        <v>42788</v>
      </c>
      <c r="AK37" s="79">
        <v>42756</v>
      </c>
      <c r="AL37" s="79">
        <v>42756</v>
      </c>
      <c r="AM37" s="79">
        <v>42756</v>
      </c>
      <c r="AN37" s="77">
        <v>747</v>
      </c>
      <c r="AO37" s="79">
        <v>42777</v>
      </c>
      <c r="AP37" s="76">
        <v>12400</v>
      </c>
      <c r="AQ37" s="76">
        <v>0</v>
      </c>
      <c r="AR37" s="77">
        <v>964</v>
      </c>
      <c r="AS37" s="77">
        <v>36</v>
      </c>
      <c r="AT37" s="78">
        <v>303.8</v>
      </c>
      <c r="AU37" s="77">
        <v>3</v>
      </c>
      <c r="AV37" s="76">
        <v>7.79</v>
      </c>
      <c r="AW37" s="76">
        <v>7.43</v>
      </c>
      <c r="AX37" s="76">
        <v>8.16</v>
      </c>
      <c r="AY37" s="76">
        <v>1.1399999999999999</v>
      </c>
      <c r="AZ37" s="76">
        <v>1.1399999999999999</v>
      </c>
      <c r="BA37" s="76">
        <v>0</v>
      </c>
      <c r="BB37" s="76">
        <v>2.88</v>
      </c>
      <c r="BC37" s="76">
        <v>17.95</v>
      </c>
      <c r="BD37" s="76">
        <v>16.28</v>
      </c>
      <c r="BE37" s="76">
        <v>26.26</v>
      </c>
      <c r="BF37" s="76">
        <v>6000</v>
      </c>
      <c r="BG37" s="76">
        <v>10000</v>
      </c>
      <c r="BH37" s="74" t="s">
        <v>109</v>
      </c>
      <c r="BI37" s="74"/>
      <c r="BJ37" s="74" t="s">
        <v>4780</v>
      </c>
      <c r="BK37" s="79">
        <v>42776</v>
      </c>
      <c r="BL37" s="79"/>
      <c r="BM37" s="74"/>
      <c r="BN37" s="80">
        <v>48</v>
      </c>
      <c r="BO37" s="81"/>
      <c r="BP37" s="82"/>
      <c r="BQ37" s="83"/>
      <c r="BR37" s="84" t="s">
        <v>75</v>
      </c>
      <c r="BS37" s="84">
        <v>21</v>
      </c>
      <c r="BT37" s="85">
        <v>1</v>
      </c>
      <c r="BU37" s="85" t="s">
        <v>464</v>
      </c>
      <c r="BV37" s="85">
        <v>2</v>
      </c>
      <c r="BW37" s="85"/>
      <c r="BX37" s="86" t="s">
        <v>110</v>
      </c>
      <c r="BY37" s="87"/>
      <c r="BZ37" s="88">
        <v>48</v>
      </c>
      <c r="CA37" s="87" t="s">
        <v>111</v>
      </c>
      <c r="CB37" s="89" t="s">
        <v>116</v>
      </c>
      <c r="CC37" s="90">
        <v>-21</v>
      </c>
      <c r="CD37" s="91"/>
      <c r="CE37" s="89">
        <f>VLOOKUP(AI37,[1]Plan1!$A$6:$D$52,2,0)</f>
        <v>314</v>
      </c>
      <c r="CF37" s="89">
        <f>VLOOKUP(AI37,[1]Plan1!$A$6:$D$52,4,0)</f>
        <v>2.6086956521739131</v>
      </c>
      <c r="CG37" s="89">
        <f t="shared" si="0"/>
        <v>43</v>
      </c>
      <c r="CH37" s="89">
        <f t="shared" si="1"/>
        <v>112</v>
      </c>
      <c r="CI37" s="87" t="s">
        <v>75</v>
      </c>
      <c r="CJ37" s="89">
        <f t="shared" si="2"/>
        <v>48</v>
      </c>
      <c r="CK37" s="87"/>
      <c r="CL37" s="87"/>
      <c r="CM37" s="87"/>
      <c r="CN37" s="80"/>
      <c r="CO37" s="81"/>
      <c r="CP37" s="82"/>
      <c r="CQ37" s="93">
        <v>124</v>
      </c>
      <c r="CR37" s="87">
        <f t="shared" si="3"/>
        <v>15392</v>
      </c>
      <c r="CS37" s="40">
        <f t="shared" si="7"/>
        <v>35</v>
      </c>
      <c r="CT37" s="40" t="str">
        <f>VLOOKUP(B37,Linha!$B$2:$C$60,2,FALSE)</f>
        <v>Flow1</v>
      </c>
      <c r="CU37" s="41" t="str">
        <f>IF(AI37&lt;=Parametros!$E$15,"OK","Não")</f>
        <v>OK</v>
      </c>
      <c r="CV37" s="41" t="str">
        <f>IF(AH37&lt;=Parametros!$E$16,"OK","Não")</f>
        <v>Não</v>
      </c>
      <c r="CW37" s="41" t="str">
        <f>IF(AX37&lt;=Parametros!$E$19,"OK","Não")</f>
        <v>OK</v>
      </c>
      <c r="CX37" s="41" t="str">
        <f t="shared" si="4"/>
        <v>Não</v>
      </c>
      <c r="CY37" s="41" t="str">
        <f t="shared" si="5"/>
        <v>Não</v>
      </c>
      <c r="CZ37" s="41" t="str">
        <f>IF(AND(Parametros!$E$17="Sim",Parametros!$E$18="Sim"),IF(AND(OR(CT37="Flow1",AND(CT37="Flow2",Parametros!$H$7="Fechada")),AI37&lt;=Parametros!$E$15,AH37&lt;Parametros!$E$16,AX37&lt;Parametros!$E$19,CX37&lt;&gt;Parametros!$E$17,CY37&lt;&gt;Parametros!$E$18),"Sim","Não"),
IF(AND(Parametros!$E$17="Sim",Parametros!$E$18="Não"),IF(AND(OR(CT37="Flow1",AND(CT37="Flow2",Parametros!$H$7="Fechada")),AI37&lt;=Parametros!$E$15,AH37&lt;Parametros!$E$16,AX37&lt;Parametros!$E$19,CX37&lt;&gt;Parametros!$E$17),"Sim","Não"),
IF(AND(Parametros!$E$17="Não",Parametros!$E$18="Sim"),IF(AND(OR(CT37="Flow1",AND(CT37="Flow2",Parametros!$H$7="Fechada")),AI37&lt;=Parametros!$E$15,AH37&lt;Parametros!$E$16,AX37&lt;Parametros!$E$19,CY37&lt;&gt;Parametros!$E$18),"Sim","Não"),
IF(AND(OR(CT37="Flow1",AND(CT37="Flow2",Parametros!$H$7="Fechada")),AI37&lt;=Parametros!$E$15,AH37&lt;Parametros!$E$16,AX37&lt;Parametros!$E$19),"Sim","Não"))))</f>
        <v>Não</v>
      </c>
      <c r="DA37" s="41" t="str">
        <f t="shared" si="6"/>
        <v>ok</v>
      </c>
      <c r="DB37" s="40">
        <f>IF(AND(CT37="Flow1",CZ37="Sim"),4,IF(CT37=Parametros!$D$6,1,IF(CT37=Parametros!$D$7,IF(Parametros!$H$7="Aberta",2,IF('Sequencia APO'!CZ37="Sim",4,1)),IF(CT37=Parametros!$D$9,3,IF(CT37=Parametros!$D$8,4,"Erro")))))</f>
        <v>1</v>
      </c>
      <c r="DC37" s="40">
        <f>IFERROR(VLOOKUP($Q37,Ferts!$A$1:$B$16,2,FALSE),0)</f>
        <v>0</v>
      </c>
      <c r="DD37" s="42">
        <f>(IF(DB37=1,Parametros!$M$6,IF(DB37=2,Parametros!$M$7,IF(DB37=3,Parametros!$M$8,IF(DB37=4,Parametros!$M$9,"Erro"))))*(DC37+1))*60</f>
        <v>38.112851481411589</v>
      </c>
    </row>
    <row r="38" spans="1:108">
      <c r="A38" s="74" t="s">
        <v>4781</v>
      </c>
      <c r="B38" s="74" t="s">
        <v>98</v>
      </c>
      <c r="C38" s="74" t="s">
        <v>99</v>
      </c>
      <c r="D38" s="74" t="s">
        <v>99</v>
      </c>
      <c r="E38" s="74" t="s">
        <v>4782</v>
      </c>
      <c r="F38" s="74" t="s">
        <v>4783</v>
      </c>
      <c r="G38" s="74" t="s">
        <v>4784</v>
      </c>
      <c r="H38" s="74" t="s">
        <v>335</v>
      </c>
      <c r="I38" s="74" t="s">
        <v>464</v>
      </c>
      <c r="J38" s="74" t="s">
        <v>474</v>
      </c>
      <c r="K38" s="74" t="s">
        <v>312</v>
      </c>
      <c r="L38" s="74" t="s">
        <v>4785</v>
      </c>
      <c r="M38" s="74" t="s">
        <v>4786</v>
      </c>
      <c r="N38" s="75">
        <v>10</v>
      </c>
      <c r="O38" s="75">
        <v>10</v>
      </c>
      <c r="P38" s="74" t="s">
        <v>131</v>
      </c>
      <c r="Q38" s="108">
        <v>382160</v>
      </c>
      <c r="R38" s="74" t="s">
        <v>123</v>
      </c>
      <c r="S38" s="74" t="s">
        <v>113</v>
      </c>
      <c r="T38" s="74" t="s">
        <v>114</v>
      </c>
      <c r="U38" s="74" t="s">
        <v>156</v>
      </c>
      <c r="V38" s="74" t="s">
        <v>431</v>
      </c>
      <c r="W38" s="74" t="s">
        <v>107</v>
      </c>
      <c r="X38" s="74" t="s">
        <v>127</v>
      </c>
      <c r="Y38" s="74" t="s">
        <v>477</v>
      </c>
      <c r="Z38" s="74"/>
      <c r="AA38" s="76">
        <v>58336.483999999997</v>
      </c>
      <c r="AB38" s="76">
        <v>59400</v>
      </c>
      <c r="AC38" s="76">
        <v>140</v>
      </c>
      <c r="AD38" s="76">
        <v>115</v>
      </c>
      <c r="AE38" s="77">
        <v>990</v>
      </c>
      <c r="AF38" s="76">
        <v>4.95</v>
      </c>
      <c r="AG38" s="77">
        <v>66</v>
      </c>
      <c r="AH38" s="78">
        <v>16</v>
      </c>
      <c r="AI38" s="78">
        <v>127</v>
      </c>
      <c r="AJ38" s="79">
        <v>42728</v>
      </c>
      <c r="AK38" s="79">
        <v>42756</v>
      </c>
      <c r="AL38" s="79">
        <v>42756</v>
      </c>
      <c r="AM38" s="79">
        <v>42756</v>
      </c>
      <c r="AN38" s="77">
        <v>3215</v>
      </c>
      <c r="AO38" s="79">
        <v>42715</v>
      </c>
      <c r="AP38" s="76">
        <v>15000</v>
      </c>
      <c r="AQ38" s="76">
        <v>5883</v>
      </c>
      <c r="AR38" s="77">
        <v>987</v>
      </c>
      <c r="AS38" s="77">
        <v>35</v>
      </c>
      <c r="AT38" s="78">
        <v>473.5</v>
      </c>
      <c r="AU38" s="77">
        <v>2</v>
      </c>
      <c r="AV38" s="76">
        <v>10.32</v>
      </c>
      <c r="AW38" s="76">
        <v>10.050000000000001</v>
      </c>
      <c r="AX38" s="76">
        <v>10.6</v>
      </c>
      <c r="AY38" s="76">
        <v>0.9</v>
      </c>
      <c r="AZ38" s="76">
        <v>1</v>
      </c>
      <c r="BA38" s="76">
        <v>0.8</v>
      </c>
      <c r="BB38" s="76">
        <v>2.57</v>
      </c>
      <c r="BC38" s="76">
        <v>18.100000000000001</v>
      </c>
      <c r="BD38" s="76">
        <v>16.66</v>
      </c>
      <c r="BE38" s="76">
        <v>26.65</v>
      </c>
      <c r="BF38" s="76">
        <v>1500</v>
      </c>
      <c r="BG38" s="76">
        <v>11000</v>
      </c>
      <c r="BH38" s="74" t="s">
        <v>3475</v>
      </c>
      <c r="BI38" s="74"/>
      <c r="BJ38" s="74" t="s">
        <v>4787</v>
      </c>
      <c r="BK38" s="79">
        <v>42780</v>
      </c>
      <c r="BL38" s="79"/>
      <c r="BM38" s="74"/>
      <c r="BN38" s="80">
        <v>132</v>
      </c>
      <c r="BO38" s="81"/>
      <c r="BP38" s="82"/>
      <c r="BQ38" s="83"/>
      <c r="BR38" s="84" t="s">
        <v>75</v>
      </c>
      <c r="BS38" s="84">
        <v>21</v>
      </c>
      <c r="BT38" s="85">
        <v>1</v>
      </c>
      <c r="BU38" s="85" t="s">
        <v>464</v>
      </c>
      <c r="BV38" s="85">
        <v>2</v>
      </c>
      <c r="BW38" s="85"/>
      <c r="BX38" s="86" t="s">
        <v>110</v>
      </c>
      <c r="BY38" s="87"/>
      <c r="BZ38" s="88">
        <v>132</v>
      </c>
      <c r="CA38" s="87" t="s">
        <v>111</v>
      </c>
      <c r="CB38" s="89" t="s">
        <v>112</v>
      </c>
      <c r="CC38" s="90">
        <v>41</v>
      </c>
      <c r="CD38" s="91"/>
      <c r="CE38" s="89">
        <f>VLOOKUP(AI38,[1]Plan1!$A$6:$D$52,2,0)</f>
        <v>266</v>
      </c>
      <c r="CF38" s="89">
        <f>VLOOKUP(AI38,[1]Plan1!$A$6:$D$52,4,0)</f>
        <v>2.0731707317073171</v>
      </c>
      <c r="CG38" s="89">
        <f t="shared" si="0"/>
        <v>219</v>
      </c>
      <c r="CH38" s="89">
        <f t="shared" si="1"/>
        <v>454</v>
      </c>
      <c r="CI38" s="87" t="s">
        <v>75</v>
      </c>
      <c r="CJ38" s="89">
        <f t="shared" si="2"/>
        <v>132</v>
      </c>
      <c r="CK38" s="87"/>
      <c r="CL38" s="87"/>
      <c r="CM38" s="87"/>
      <c r="CN38" s="80"/>
      <c r="CO38" s="81"/>
      <c r="CP38" s="82"/>
      <c r="CQ38" s="93">
        <v>117</v>
      </c>
      <c r="CR38" s="87">
        <f t="shared" si="3"/>
        <v>65340</v>
      </c>
      <c r="CS38" s="40">
        <f t="shared" si="7"/>
        <v>36</v>
      </c>
      <c r="CT38" s="40" t="str">
        <f>VLOOKUP(B38,Linha!$B$2:$C$60,2,FALSE)</f>
        <v>Flow1</v>
      </c>
      <c r="CU38" s="41" t="str">
        <f>IF(AI38&lt;=Parametros!$E$15,"OK","Não")</f>
        <v>Não</v>
      </c>
      <c r="CV38" s="41" t="str">
        <f>IF(AH38&lt;=Parametros!$E$16,"OK","Não")</f>
        <v>Não</v>
      </c>
      <c r="CW38" s="41" t="str">
        <f>IF(AX38&lt;=Parametros!$E$19,"OK","Não")</f>
        <v>OK</v>
      </c>
      <c r="CX38" s="41" t="str">
        <f t="shared" si="4"/>
        <v>Não</v>
      </c>
      <c r="CY38" s="41" t="str">
        <f t="shared" si="5"/>
        <v>Não</v>
      </c>
      <c r="CZ38" s="41" t="str">
        <f>IF(AND(Parametros!$E$17="Sim",Parametros!$E$18="Sim"),IF(AND(OR(CT38="Flow1",AND(CT38="Flow2",Parametros!$H$7="Fechada")),AI38&lt;=Parametros!$E$15,AH38&lt;Parametros!$E$16,AX38&lt;Parametros!$E$19,CX38&lt;&gt;Parametros!$E$17,CY38&lt;&gt;Parametros!$E$18),"Sim","Não"),
IF(AND(Parametros!$E$17="Sim",Parametros!$E$18="Não"),IF(AND(OR(CT38="Flow1",AND(CT38="Flow2",Parametros!$H$7="Fechada")),AI38&lt;=Parametros!$E$15,AH38&lt;Parametros!$E$16,AX38&lt;Parametros!$E$19,CX38&lt;&gt;Parametros!$E$17),"Sim","Não"),
IF(AND(Parametros!$E$17="Não",Parametros!$E$18="Sim"),IF(AND(OR(CT38="Flow1",AND(CT38="Flow2",Parametros!$H$7="Fechada")),AI38&lt;=Parametros!$E$15,AH38&lt;Parametros!$E$16,AX38&lt;Parametros!$E$19,CY38&lt;&gt;Parametros!$E$18),"Sim","Não"),
IF(AND(OR(CT38="Flow1",AND(CT38="Flow2",Parametros!$H$7="Fechada")),AI38&lt;=Parametros!$E$15,AH38&lt;Parametros!$E$16,AX38&lt;Parametros!$E$19),"Sim","Não"))))</f>
        <v>Não</v>
      </c>
      <c r="DA38" s="41" t="str">
        <f t="shared" si="6"/>
        <v>ok</v>
      </c>
      <c r="DB38" s="40">
        <f>IF(AND(CT38="Flow1",CZ38="Sim"),4,IF(CT38=Parametros!$D$6,1,IF(CT38=Parametros!$D$7,IF(Parametros!$H$7="Aberta",2,IF('Sequencia APO'!CZ38="Sim",4,1)),IF(CT38=Parametros!$D$9,3,IF(CT38=Parametros!$D$8,4,"Erro")))))</f>
        <v>1</v>
      </c>
      <c r="DC38" s="40">
        <f>IFERROR(VLOOKUP($Q38,Ferts!$A$1:$B$16,2,FALSE),0)</f>
        <v>0</v>
      </c>
      <c r="DD38" s="42">
        <f>(IF(DB38=1,Parametros!$M$6,IF(DB38=2,Parametros!$M$7,IF(DB38=3,Parametros!$M$8,IF(DB38=4,Parametros!$M$9,"Erro"))))*(DC38+1))*60</f>
        <v>38.112851481411589</v>
      </c>
    </row>
    <row r="39" spans="1:108">
      <c r="A39" s="74" t="s">
        <v>4788</v>
      </c>
      <c r="B39" s="74" t="s">
        <v>98</v>
      </c>
      <c r="C39" s="74" t="s">
        <v>99</v>
      </c>
      <c r="D39" s="74" t="s">
        <v>99</v>
      </c>
      <c r="E39" s="74" t="s">
        <v>4789</v>
      </c>
      <c r="F39" s="74" t="s">
        <v>4790</v>
      </c>
      <c r="G39" s="74" t="s">
        <v>4791</v>
      </c>
      <c r="H39" s="74" t="s">
        <v>335</v>
      </c>
      <c r="I39" s="74" t="s">
        <v>464</v>
      </c>
      <c r="J39" s="74" t="s">
        <v>581</v>
      </c>
      <c r="K39" s="74" t="s">
        <v>312</v>
      </c>
      <c r="L39" s="74" t="s">
        <v>4792</v>
      </c>
      <c r="M39" s="74" t="s">
        <v>4786</v>
      </c>
      <c r="N39" s="75">
        <v>10</v>
      </c>
      <c r="O39" s="75">
        <v>10</v>
      </c>
      <c r="P39" s="74" t="s">
        <v>131</v>
      </c>
      <c r="Q39" s="108">
        <v>382163</v>
      </c>
      <c r="R39" s="74" t="s">
        <v>123</v>
      </c>
      <c r="S39" s="74" t="s">
        <v>113</v>
      </c>
      <c r="T39" s="74" t="s">
        <v>114</v>
      </c>
      <c r="U39" s="74" t="s">
        <v>156</v>
      </c>
      <c r="V39" s="74" t="s">
        <v>431</v>
      </c>
      <c r="W39" s="74" t="s">
        <v>107</v>
      </c>
      <c r="X39" s="74" t="s">
        <v>127</v>
      </c>
      <c r="Y39" s="74" t="s">
        <v>477</v>
      </c>
      <c r="Z39" s="74"/>
      <c r="AA39" s="76">
        <v>13445.458000000001</v>
      </c>
      <c r="AB39" s="76">
        <v>9840</v>
      </c>
      <c r="AC39" s="76">
        <v>134</v>
      </c>
      <c r="AD39" s="76">
        <v>108.5</v>
      </c>
      <c r="AE39" s="77">
        <v>983</v>
      </c>
      <c r="AF39" s="76">
        <v>4.915</v>
      </c>
      <c r="AG39" s="77">
        <v>15</v>
      </c>
      <c r="AH39" s="78">
        <v>19</v>
      </c>
      <c r="AI39" s="78">
        <v>127</v>
      </c>
      <c r="AJ39" s="79">
        <v>42794</v>
      </c>
      <c r="AK39" s="79">
        <v>42756</v>
      </c>
      <c r="AL39" s="79">
        <v>42756</v>
      </c>
      <c r="AM39" s="79">
        <v>42756</v>
      </c>
      <c r="AN39" s="77">
        <v>744</v>
      </c>
      <c r="AO39" s="79">
        <v>42781</v>
      </c>
      <c r="AP39" s="76">
        <v>15000</v>
      </c>
      <c r="AQ39" s="76">
        <v>0</v>
      </c>
      <c r="AR39" s="77">
        <v>1000</v>
      </c>
      <c r="AS39" s="77">
        <v>34</v>
      </c>
      <c r="AT39" s="78">
        <v>478.9</v>
      </c>
      <c r="AU39" s="77">
        <v>2</v>
      </c>
      <c r="AV39" s="76">
        <v>8.91</v>
      </c>
      <c r="AW39" s="76">
        <v>8.6300000000000008</v>
      </c>
      <c r="AX39" s="76">
        <v>9.18</v>
      </c>
      <c r="AY39" s="76">
        <v>0.9</v>
      </c>
      <c r="AZ39" s="76">
        <v>1</v>
      </c>
      <c r="BA39" s="76">
        <v>1.1000000000000001</v>
      </c>
      <c r="BB39" s="76">
        <v>2.87</v>
      </c>
      <c r="BC39" s="76">
        <v>15.56</v>
      </c>
      <c r="BD39" s="76">
        <v>19.68</v>
      </c>
      <c r="BE39" s="76">
        <v>29.74</v>
      </c>
      <c r="BF39" s="76">
        <v>1500</v>
      </c>
      <c r="BG39" s="76">
        <v>11000</v>
      </c>
      <c r="BH39" s="74" t="s">
        <v>109</v>
      </c>
      <c r="BI39" s="74"/>
      <c r="BJ39" s="74" t="s">
        <v>4793</v>
      </c>
      <c r="BK39" s="79">
        <v>42780</v>
      </c>
      <c r="BL39" s="79"/>
      <c r="BM39" s="74"/>
      <c r="BN39" s="80">
        <v>30</v>
      </c>
      <c r="BO39" s="81"/>
      <c r="BP39" s="82"/>
      <c r="BQ39" s="83"/>
      <c r="BR39" s="84" t="s">
        <v>75</v>
      </c>
      <c r="BS39" s="84">
        <v>21</v>
      </c>
      <c r="BT39" s="85">
        <v>1</v>
      </c>
      <c r="BU39" s="85" t="s">
        <v>464</v>
      </c>
      <c r="BV39" s="85">
        <v>2</v>
      </c>
      <c r="BW39" s="85"/>
      <c r="BX39" s="86" t="s">
        <v>110</v>
      </c>
      <c r="BY39" s="87"/>
      <c r="BZ39" s="88">
        <v>30</v>
      </c>
      <c r="CA39" s="87" t="s">
        <v>111</v>
      </c>
      <c r="CB39" s="89" t="s">
        <v>116</v>
      </c>
      <c r="CC39" s="90">
        <v>-25</v>
      </c>
      <c r="CD39" s="91"/>
      <c r="CE39" s="89">
        <f>VLOOKUP(AI39,[1]Plan1!$A$6:$D$52,2,0)</f>
        <v>266</v>
      </c>
      <c r="CF39" s="89">
        <f>VLOOKUP(AI39,[1]Plan1!$A$6:$D$52,4,0)</f>
        <v>2.0731707317073171</v>
      </c>
      <c r="CG39" s="89">
        <f t="shared" si="0"/>
        <v>51</v>
      </c>
      <c r="CH39" s="89">
        <f t="shared" si="1"/>
        <v>106</v>
      </c>
      <c r="CI39" s="87" t="s">
        <v>75</v>
      </c>
      <c r="CJ39" s="89">
        <f t="shared" si="2"/>
        <v>30</v>
      </c>
      <c r="CK39" s="87"/>
      <c r="CL39" s="87"/>
      <c r="CM39" s="87"/>
      <c r="CN39" s="80"/>
      <c r="CO39" s="81"/>
      <c r="CP39" s="82">
        <v>12</v>
      </c>
      <c r="CQ39" s="83"/>
      <c r="CR39" s="87">
        <f t="shared" si="3"/>
        <v>14745</v>
      </c>
      <c r="CS39" s="40">
        <f t="shared" si="7"/>
        <v>37</v>
      </c>
      <c r="CT39" s="40" t="str">
        <f>VLOOKUP(B39,Linha!$B$2:$C$60,2,FALSE)</f>
        <v>Flow1</v>
      </c>
      <c r="CU39" s="41" t="str">
        <f>IF(AI39&lt;=Parametros!$E$15,"OK","Não")</f>
        <v>Não</v>
      </c>
      <c r="CV39" s="41" t="str">
        <f>IF(AH39&lt;=Parametros!$E$16,"OK","Não")</f>
        <v>Não</v>
      </c>
      <c r="CW39" s="41" t="str">
        <f>IF(AX39&lt;=Parametros!$E$19,"OK","Não")</f>
        <v>OK</v>
      </c>
      <c r="CX39" s="41" t="str">
        <f t="shared" si="4"/>
        <v>Não</v>
      </c>
      <c r="CY39" s="41" t="str">
        <f t="shared" si="5"/>
        <v>Não</v>
      </c>
      <c r="CZ39" s="41" t="str">
        <f>IF(AND(Parametros!$E$17="Sim",Parametros!$E$18="Sim"),IF(AND(OR(CT39="Flow1",AND(CT39="Flow2",Parametros!$H$7="Fechada")),AI39&lt;=Parametros!$E$15,AH39&lt;Parametros!$E$16,AX39&lt;Parametros!$E$19,CX39&lt;&gt;Parametros!$E$17,CY39&lt;&gt;Parametros!$E$18),"Sim","Não"),
IF(AND(Parametros!$E$17="Sim",Parametros!$E$18="Não"),IF(AND(OR(CT39="Flow1",AND(CT39="Flow2",Parametros!$H$7="Fechada")),AI39&lt;=Parametros!$E$15,AH39&lt;Parametros!$E$16,AX39&lt;Parametros!$E$19,CX39&lt;&gt;Parametros!$E$17),"Sim","Não"),
IF(AND(Parametros!$E$17="Não",Parametros!$E$18="Sim"),IF(AND(OR(CT39="Flow1",AND(CT39="Flow2",Parametros!$H$7="Fechada")),AI39&lt;=Parametros!$E$15,AH39&lt;Parametros!$E$16,AX39&lt;Parametros!$E$19,CY39&lt;&gt;Parametros!$E$18),"Sim","Não"),
IF(AND(OR(CT39="Flow1",AND(CT39="Flow2",Parametros!$H$7="Fechada")),AI39&lt;=Parametros!$E$15,AH39&lt;Parametros!$E$16,AX39&lt;Parametros!$E$19),"Sim","Não"))))</f>
        <v>Não</v>
      </c>
      <c r="DA39" s="41" t="str">
        <f t="shared" si="6"/>
        <v>ok</v>
      </c>
      <c r="DB39" s="40">
        <f>IF(AND(CT39="Flow1",CZ39="Sim"),4,IF(CT39=Parametros!$D$6,1,IF(CT39=Parametros!$D$7,IF(Parametros!$H$7="Aberta",2,IF('Sequencia APO'!CZ39="Sim",4,1)),IF(CT39=Parametros!$D$9,3,IF(CT39=Parametros!$D$8,4,"Erro")))))</f>
        <v>1</v>
      </c>
      <c r="DC39" s="40">
        <f>IFERROR(VLOOKUP($Q39,Ferts!$A$1:$B$16,2,FALSE),0)</f>
        <v>0</v>
      </c>
      <c r="DD39" s="42">
        <f>(IF(DB39=1,Parametros!$M$6,IF(DB39=2,Parametros!$M$7,IF(DB39=3,Parametros!$M$8,IF(DB39=4,Parametros!$M$9,"Erro"))))*(DC39+1))*60</f>
        <v>38.112851481411589</v>
      </c>
    </row>
    <row r="40" spans="1:108">
      <c r="A40" s="74" t="s">
        <v>4794</v>
      </c>
      <c r="B40" s="74" t="s">
        <v>98</v>
      </c>
      <c r="C40" s="74" t="s">
        <v>99</v>
      </c>
      <c r="D40" s="74" t="s">
        <v>99</v>
      </c>
      <c r="E40" s="74" t="s">
        <v>4795</v>
      </c>
      <c r="F40" s="74" t="s">
        <v>797</v>
      </c>
      <c r="G40" s="74" t="s">
        <v>4796</v>
      </c>
      <c r="H40" s="74" t="s">
        <v>227</v>
      </c>
      <c r="I40" s="74" t="s">
        <v>464</v>
      </c>
      <c r="J40" s="74" t="s">
        <v>581</v>
      </c>
      <c r="K40" s="74" t="s">
        <v>253</v>
      </c>
      <c r="L40" s="74" t="s">
        <v>798</v>
      </c>
      <c r="M40" s="74" t="s">
        <v>229</v>
      </c>
      <c r="N40" s="75">
        <v>10</v>
      </c>
      <c r="O40" s="75">
        <v>10</v>
      </c>
      <c r="P40" s="74" t="s">
        <v>137</v>
      </c>
      <c r="Q40" s="108">
        <v>379821</v>
      </c>
      <c r="R40" s="74" t="s">
        <v>230</v>
      </c>
      <c r="S40" s="74" t="s">
        <v>113</v>
      </c>
      <c r="T40" s="74" t="s">
        <v>114</v>
      </c>
      <c r="U40" s="74" t="s">
        <v>156</v>
      </c>
      <c r="V40" s="74" t="s">
        <v>252</v>
      </c>
      <c r="W40" s="74" t="s">
        <v>107</v>
      </c>
      <c r="X40" s="74" t="s">
        <v>127</v>
      </c>
      <c r="Y40" s="74" t="s">
        <v>477</v>
      </c>
      <c r="Z40" s="74"/>
      <c r="AA40" s="76">
        <v>11967.15</v>
      </c>
      <c r="AB40" s="76">
        <v>12608.949000000001</v>
      </c>
      <c r="AC40" s="76">
        <v>134</v>
      </c>
      <c r="AD40" s="76">
        <v>107.5</v>
      </c>
      <c r="AE40" s="77">
        <v>963</v>
      </c>
      <c r="AF40" s="76">
        <v>4.8150000000000004</v>
      </c>
      <c r="AG40" s="77">
        <v>15</v>
      </c>
      <c r="AH40" s="78">
        <v>20.7</v>
      </c>
      <c r="AI40" s="78">
        <v>127</v>
      </c>
      <c r="AJ40" s="79">
        <v>42746</v>
      </c>
      <c r="AK40" s="79">
        <v>42756</v>
      </c>
      <c r="AL40" s="79">
        <v>42756</v>
      </c>
      <c r="AM40" s="79">
        <v>42756</v>
      </c>
      <c r="AN40" s="77">
        <v>668</v>
      </c>
      <c r="AO40" s="79">
        <v>42739</v>
      </c>
      <c r="AP40" s="76">
        <v>5000</v>
      </c>
      <c r="AQ40" s="76">
        <v>0</v>
      </c>
      <c r="AR40" s="77">
        <v>1000</v>
      </c>
      <c r="AS40" s="77">
        <v>34</v>
      </c>
      <c r="AT40" s="78">
        <v>474.32</v>
      </c>
      <c r="AU40" s="77">
        <v>2</v>
      </c>
      <c r="AV40" s="76">
        <v>8.32</v>
      </c>
      <c r="AW40" s="76">
        <v>8.06</v>
      </c>
      <c r="AX40" s="76">
        <v>8.58</v>
      </c>
      <c r="AY40" s="76">
        <v>1</v>
      </c>
      <c r="AZ40" s="76">
        <v>1</v>
      </c>
      <c r="BA40" s="76">
        <v>1.66</v>
      </c>
      <c r="BB40" s="76">
        <v>1.66</v>
      </c>
      <c r="BC40" s="76">
        <v>14.66</v>
      </c>
      <c r="BD40" s="76">
        <v>20.6</v>
      </c>
      <c r="BE40" s="76">
        <v>30.68</v>
      </c>
      <c r="BF40" s="76">
        <v>6000</v>
      </c>
      <c r="BG40" s="76">
        <v>10000</v>
      </c>
      <c r="BH40" s="74" t="s">
        <v>3475</v>
      </c>
      <c r="BI40" s="74"/>
      <c r="BJ40" s="74" t="s">
        <v>4797</v>
      </c>
      <c r="BK40" s="79"/>
      <c r="BL40" s="79"/>
      <c r="BM40" s="74"/>
      <c r="BN40" s="80">
        <v>30</v>
      </c>
      <c r="BO40" s="81"/>
      <c r="BP40" s="82"/>
      <c r="BQ40" s="83"/>
      <c r="BR40" s="84" t="s">
        <v>75</v>
      </c>
      <c r="BS40" s="84">
        <v>21</v>
      </c>
      <c r="BT40" s="85">
        <v>1</v>
      </c>
      <c r="BU40" s="85" t="s">
        <v>464</v>
      </c>
      <c r="BV40" s="85">
        <v>2</v>
      </c>
      <c r="BW40" s="85"/>
      <c r="BX40" s="86" t="s">
        <v>143</v>
      </c>
      <c r="BY40" s="87"/>
      <c r="BZ40" s="88">
        <v>30</v>
      </c>
      <c r="CA40" s="87" t="s">
        <v>144</v>
      </c>
      <c r="CB40" s="89" t="s">
        <v>112</v>
      </c>
      <c r="CC40" s="90">
        <v>17</v>
      </c>
      <c r="CD40" s="91"/>
      <c r="CE40" s="89">
        <f>VLOOKUP(AI40,[1]Plan1!$A$6:$D$52,2,0)</f>
        <v>266</v>
      </c>
      <c r="CF40" s="89">
        <f>VLOOKUP(AI40,[1]Plan1!$A$6:$D$52,4,0)</f>
        <v>2.0731707317073171</v>
      </c>
      <c r="CG40" s="89">
        <f t="shared" si="0"/>
        <v>45</v>
      </c>
      <c r="CH40" s="89">
        <f t="shared" si="1"/>
        <v>93</v>
      </c>
      <c r="CI40" s="87" t="s">
        <v>75</v>
      </c>
      <c r="CJ40" s="89">
        <f t="shared" si="2"/>
        <v>30</v>
      </c>
      <c r="CK40" s="87"/>
      <c r="CL40" s="87"/>
      <c r="CM40" s="87"/>
      <c r="CN40" s="80"/>
      <c r="CO40" s="81"/>
      <c r="CP40" s="82">
        <v>8</v>
      </c>
      <c r="CQ40" s="83"/>
      <c r="CR40" s="87">
        <f t="shared" si="3"/>
        <v>14445</v>
      </c>
      <c r="CS40" s="40">
        <f t="shared" si="7"/>
        <v>38</v>
      </c>
      <c r="CT40" s="40" t="str">
        <f>VLOOKUP(B40,Linha!$B$2:$C$60,2,FALSE)</f>
        <v>Flow1</v>
      </c>
      <c r="CU40" s="41" t="str">
        <f>IF(AI40&lt;=Parametros!$E$15,"OK","Não")</f>
        <v>Não</v>
      </c>
      <c r="CV40" s="41" t="str">
        <f>IF(AH40&lt;=Parametros!$E$16,"OK","Não")</f>
        <v>Não</v>
      </c>
      <c r="CW40" s="41" t="str">
        <f>IF(AX40&lt;=Parametros!$E$19,"OK","Não")</f>
        <v>OK</v>
      </c>
      <c r="CX40" s="41" t="str">
        <f t="shared" si="4"/>
        <v>Não</v>
      </c>
      <c r="CY40" s="41" t="str">
        <f t="shared" si="5"/>
        <v>Não</v>
      </c>
      <c r="CZ40" s="41" t="str">
        <f>IF(AND(Parametros!$E$17="Sim",Parametros!$E$18="Sim"),IF(AND(OR(CT40="Flow1",AND(CT40="Flow2",Parametros!$H$7="Fechada")),AI40&lt;=Parametros!$E$15,AH40&lt;Parametros!$E$16,AX40&lt;Parametros!$E$19,CX40&lt;&gt;Parametros!$E$17,CY40&lt;&gt;Parametros!$E$18),"Sim","Não"),
IF(AND(Parametros!$E$17="Sim",Parametros!$E$18="Não"),IF(AND(OR(CT40="Flow1",AND(CT40="Flow2",Parametros!$H$7="Fechada")),AI40&lt;=Parametros!$E$15,AH40&lt;Parametros!$E$16,AX40&lt;Parametros!$E$19,CX40&lt;&gt;Parametros!$E$17),"Sim","Não"),
IF(AND(Parametros!$E$17="Não",Parametros!$E$18="Sim"),IF(AND(OR(CT40="Flow1",AND(CT40="Flow2",Parametros!$H$7="Fechada")),AI40&lt;=Parametros!$E$15,AH40&lt;Parametros!$E$16,AX40&lt;Parametros!$E$19,CY40&lt;&gt;Parametros!$E$18),"Sim","Não"),
IF(AND(OR(CT40="Flow1",AND(CT40="Flow2",Parametros!$H$7="Fechada")),AI40&lt;=Parametros!$E$15,AH40&lt;Parametros!$E$16,AX40&lt;Parametros!$E$19),"Sim","Não"))))</f>
        <v>Não</v>
      </c>
      <c r="DA40" s="41" t="str">
        <f t="shared" si="6"/>
        <v>ok</v>
      </c>
      <c r="DB40" s="40">
        <f>IF(AND(CT40="Flow1",CZ40="Sim"),4,IF(CT40=Parametros!$D$6,1,IF(CT40=Parametros!$D$7,IF(Parametros!$H$7="Aberta",2,IF('Sequencia APO'!CZ40="Sim",4,1)),IF(CT40=Parametros!$D$9,3,IF(CT40=Parametros!$D$8,4,"Erro")))))</f>
        <v>1</v>
      </c>
      <c r="DC40" s="40">
        <f>IFERROR(VLOOKUP($Q40,Ferts!$A$1:$B$16,2,FALSE),0)</f>
        <v>0</v>
      </c>
      <c r="DD40" s="42">
        <f>(IF(DB40=1,Parametros!$M$6,IF(DB40=2,Parametros!$M$7,IF(DB40=3,Parametros!$M$8,IF(DB40=4,Parametros!$M$9,"Erro"))))*(DC40+1))*60</f>
        <v>38.112851481411589</v>
      </c>
    </row>
    <row r="41" spans="1:108">
      <c r="A41" s="74" t="s">
        <v>4798</v>
      </c>
      <c r="B41" s="74" t="s">
        <v>397</v>
      </c>
      <c r="C41" s="74" t="s">
        <v>398</v>
      </c>
      <c r="D41" s="74" t="s">
        <v>99</v>
      </c>
      <c r="E41" s="74" t="s">
        <v>4799</v>
      </c>
      <c r="F41" s="74" t="s">
        <v>1879</v>
      </c>
      <c r="G41" s="74" t="s">
        <v>4800</v>
      </c>
      <c r="H41" s="74" t="s">
        <v>119</v>
      </c>
      <c r="I41" s="74" t="s">
        <v>464</v>
      </c>
      <c r="J41" s="74" t="s">
        <v>581</v>
      </c>
      <c r="K41" s="74" t="s">
        <v>683</v>
      </c>
      <c r="L41" s="74" t="s">
        <v>1880</v>
      </c>
      <c r="M41" s="74" t="s">
        <v>121</v>
      </c>
      <c r="N41" s="75">
        <v>10</v>
      </c>
      <c r="O41" s="75">
        <v>10</v>
      </c>
      <c r="P41" s="74" t="s">
        <v>122</v>
      </c>
      <c r="Q41" s="108">
        <v>321442</v>
      </c>
      <c r="R41" s="74" t="s">
        <v>123</v>
      </c>
      <c r="S41" s="74"/>
      <c r="T41" s="74" t="s">
        <v>114</v>
      </c>
      <c r="U41" s="74" t="s">
        <v>156</v>
      </c>
      <c r="V41" s="74" t="s">
        <v>398</v>
      </c>
      <c r="W41" s="74" t="s">
        <v>337</v>
      </c>
      <c r="X41" s="74" t="s">
        <v>127</v>
      </c>
      <c r="Y41" s="74" t="s">
        <v>477</v>
      </c>
      <c r="Z41" s="74" t="s">
        <v>404</v>
      </c>
      <c r="AA41" s="76">
        <v>24562.06</v>
      </c>
      <c r="AB41" s="76">
        <v>3168</v>
      </c>
      <c r="AC41" s="76">
        <v>134</v>
      </c>
      <c r="AD41" s="76">
        <v>105</v>
      </c>
      <c r="AE41" s="77">
        <v>792</v>
      </c>
      <c r="AF41" s="76">
        <v>3.96</v>
      </c>
      <c r="AG41" s="77">
        <v>35</v>
      </c>
      <c r="AH41" s="78">
        <v>21.75</v>
      </c>
      <c r="AI41" s="78">
        <v>127</v>
      </c>
      <c r="AJ41" s="79">
        <v>42768</v>
      </c>
      <c r="AK41" s="79">
        <v>42756</v>
      </c>
      <c r="AL41" s="79">
        <v>42756</v>
      </c>
      <c r="AM41" s="79">
        <v>42756</v>
      </c>
      <c r="AN41" s="77">
        <v>1442</v>
      </c>
      <c r="AO41" s="79">
        <v>42758</v>
      </c>
      <c r="AP41" s="76">
        <v>9488</v>
      </c>
      <c r="AQ41" s="76">
        <v>0</v>
      </c>
      <c r="AR41" s="77">
        <v>794</v>
      </c>
      <c r="AS41" s="77">
        <v>40</v>
      </c>
      <c r="AT41" s="78">
        <v>626.03</v>
      </c>
      <c r="AU41" s="77">
        <v>2</v>
      </c>
      <c r="AV41" s="76">
        <v>6.73</v>
      </c>
      <c r="AW41" s="76">
        <v>6.67</v>
      </c>
      <c r="AX41" s="76">
        <v>7</v>
      </c>
      <c r="AY41" s="76">
        <v>1.27</v>
      </c>
      <c r="AZ41" s="76">
        <v>1.27</v>
      </c>
      <c r="BA41" s="76">
        <v>2.17</v>
      </c>
      <c r="BB41" s="76">
        <v>2.17</v>
      </c>
      <c r="BC41" s="76">
        <v>11.62</v>
      </c>
      <c r="BD41" s="76">
        <v>21.52</v>
      </c>
      <c r="BE41" s="76">
        <v>31.63</v>
      </c>
      <c r="BF41" s="76">
        <v>2218</v>
      </c>
      <c r="BG41" s="76">
        <v>2223</v>
      </c>
      <c r="BH41" s="74" t="s">
        <v>109</v>
      </c>
      <c r="BI41" s="74"/>
      <c r="BJ41" s="74" t="s">
        <v>4801</v>
      </c>
      <c r="BK41" s="79"/>
      <c r="BL41" s="79"/>
      <c r="BM41" s="74"/>
      <c r="BN41" s="80"/>
      <c r="BO41" s="81"/>
      <c r="BP41" s="82">
        <v>70</v>
      </c>
      <c r="BQ41" s="83"/>
      <c r="BR41" s="84" t="s">
        <v>129</v>
      </c>
      <c r="BS41" s="84">
        <v>21</v>
      </c>
      <c r="BT41" s="85">
        <v>1</v>
      </c>
      <c r="BU41" s="85" t="s">
        <v>464</v>
      </c>
      <c r="BV41" s="85">
        <v>2</v>
      </c>
      <c r="BW41" s="85"/>
      <c r="BX41" s="86" t="s">
        <v>405</v>
      </c>
      <c r="BY41" s="87"/>
      <c r="BZ41" s="88">
        <v>70</v>
      </c>
      <c r="CA41" s="87" t="s">
        <v>111</v>
      </c>
      <c r="CB41" s="89" t="s">
        <v>145</v>
      </c>
      <c r="CC41" s="90">
        <v>-2</v>
      </c>
      <c r="CD41" s="91"/>
      <c r="CE41" s="89">
        <f>VLOOKUP(AI41,[1]Plan1!$A$6:$D$52,2,0)</f>
        <v>266</v>
      </c>
      <c r="CF41" s="89">
        <f>VLOOKUP(AI41,[1]Plan1!$A$6:$D$52,4,0)</f>
        <v>2.0731707317073171</v>
      </c>
      <c r="CG41" s="89">
        <f t="shared" si="0"/>
        <v>92</v>
      </c>
      <c r="CH41" s="89">
        <f t="shared" si="1"/>
        <v>191</v>
      </c>
      <c r="CI41" s="87" t="s">
        <v>129</v>
      </c>
      <c r="CJ41" s="89">
        <f t="shared" si="2"/>
        <v>70</v>
      </c>
      <c r="CK41" s="87"/>
      <c r="CL41" s="87"/>
      <c r="CM41" s="87"/>
      <c r="CN41" s="80"/>
      <c r="CO41" s="81"/>
      <c r="CP41" s="82">
        <v>42</v>
      </c>
      <c r="CQ41" s="83"/>
      <c r="CR41" s="87">
        <f t="shared" si="3"/>
        <v>27720</v>
      </c>
      <c r="CS41" s="40">
        <f t="shared" si="7"/>
        <v>39</v>
      </c>
      <c r="CT41" s="40" t="str">
        <f>VLOOKUP(B41,Linha!$B$2:$C$60,2,FALSE)</f>
        <v>Despacho direto</v>
      </c>
      <c r="CU41" s="41" t="str">
        <f>IF(AI41&lt;=Parametros!$E$15,"OK","Não")</f>
        <v>Não</v>
      </c>
      <c r="CV41" s="41" t="str">
        <f>IF(AH41&lt;=Parametros!$E$16,"OK","Não")</f>
        <v>Não</v>
      </c>
      <c r="CW41" s="41" t="str">
        <f>IF(AX41&lt;=Parametros!$E$19,"OK","Não")</f>
        <v>OK</v>
      </c>
      <c r="CX41" s="41" t="str">
        <f t="shared" si="4"/>
        <v>Não</v>
      </c>
      <c r="CY41" s="41" t="str">
        <f t="shared" si="5"/>
        <v>Não</v>
      </c>
      <c r="CZ41" s="41" t="str">
        <f>IF(AND(Parametros!$E$17="Sim",Parametros!$E$18="Sim"),IF(AND(OR(CT41="Flow1",AND(CT41="Flow2",Parametros!$H$7="Fechada")),AI41&lt;=Parametros!$E$15,AH41&lt;Parametros!$E$16,AX41&lt;Parametros!$E$19,CX41&lt;&gt;Parametros!$E$17,CY41&lt;&gt;Parametros!$E$18),"Sim","Não"),
IF(AND(Parametros!$E$17="Sim",Parametros!$E$18="Não"),IF(AND(OR(CT41="Flow1",AND(CT41="Flow2",Parametros!$H$7="Fechada")),AI41&lt;=Parametros!$E$15,AH41&lt;Parametros!$E$16,AX41&lt;Parametros!$E$19,CX41&lt;&gt;Parametros!$E$17),"Sim","Não"),
IF(AND(Parametros!$E$17="Não",Parametros!$E$18="Sim"),IF(AND(OR(CT41="Flow1",AND(CT41="Flow2",Parametros!$H$7="Fechada")),AI41&lt;=Parametros!$E$15,AH41&lt;Parametros!$E$16,AX41&lt;Parametros!$E$19,CY41&lt;&gt;Parametros!$E$18),"Sim","Não"),
IF(AND(OR(CT41="Flow1",AND(CT41="Flow2",Parametros!$H$7="Fechada")),AI41&lt;=Parametros!$E$15,AH41&lt;Parametros!$E$16,AX41&lt;Parametros!$E$19),"Sim","Não"))))</f>
        <v>Não</v>
      </c>
      <c r="DA41" s="41" t="str">
        <f t="shared" si="6"/>
        <v>ok</v>
      </c>
      <c r="DB41" s="40">
        <f>IF(AND(CT41="Flow1",CZ41="Sim"),4,IF(CT41=Parametros!$D$6,1,IF(CT41=Parametros!$D$7,IF(Parametros!$H$7="Aberta",2,IF('Sequencia APO'!CZ41="Sim",4,1)),IF(CT41=Parametros!$D$9,3,IF(CT41=Parametros!$D$8,4,"Erro")))))</f>
        <v>3</v>
      </c>
      <c r="DC41" s="40">
        <f>IFERROR(VLOOKUP($Q41,Ferts!$A$1:$B$16,2,FALSE),0)</f>
        <v>0</v>
      </c>
      <c r="DD41" s="42">
        <f>(IF(DB41=1,Parametros!$M$6,IF(DB41=2,Parametros!$M$7,IF(DB41=3,Parametros!$M$8,IF(DB41=4,Parametros!$M$9,"Erro"))))*(DC41+1))*60</f>
        <v>33.660000000000004</v>
      </c>
    </row>
    <row r="42" spans="1:108">
      <c r="A42" s="74" t="s">
        <v>4802</v>
      </c>
      <c r="B42" s="74" t="s">
        <v>397</v>
      </c>
      <c r="C42" s="74" t="s">
        <v>398</v>
      </c>
      <c r="D42" s="74" t="s">
        <v>99</v>
      </c>
      <c r="E42" s="74" t="s">
        <v>4803</v>
      </c>
      <c r="F42" s="74" t="s">
        <v>4804</v>
      </c>
      <c r="G42" s="74" t="s">
        <v>4805</v>
      </c>
      <c r="H42" s="74" t="s">
        <v>119</v>
      </c>
      <c r="I42" s="74" t="s">
        <v>464</v>
      </c>
      <c r="J42" s="74" t="s">
        <v>581</v>
      </c>
      <c r="K42" s="74" t="s">
        <v>1859</v>
      </c>
      <c r="L42" s="74" t="s">
        <v>4806</v>
      </c>
      <c r="M42" s="74" t="s">
        <v>121</v>
      </c>
      <c r="N42" s="75">
        <v>10</v>
      </c>
      <c r="O42" s="75">
        <v>10</v>
      </c>
      <c r="P42" s="74" t="s">
        <v>365</v>
      </c>
      <c r="Q42" s="108">
        <v>321463</v>
      </c>
      <c r="R42" s="74" t="s">
        <v>123</v>
      </c>
      <c r="S42" s="74"/>
      <c r="T42" s="74" t="s">
        <v>114</v>
      </c>
      <c r="U42" s="74" t="s">
        <v>156</v>
      </c>
      <c r="V42" s="74" t="s">
        <v>398</v>
      </c>
      <c r="W42" s="74" t="s">
        <v>337</v>
      </c>
      <c r="X42" s="74" t="s">
        <v>127</v>
      </c>
      <c r="Y42" s="74" t="s">
        <v>477</v>
      </c>
      <c r="Z42" s="74" t="s">
        <v>404</v>
      </c>
      <c r="AA42" s="76">
        <v>5023.9759999999997</v>
      </c>
      <c r="AB42" s="76">
        <v>0</v>
      </c>
      <c r="AC42" s="76">
        <v>134</v>
      </c>
      <c r="AD42" s="76">
        <v>105</v>
      </c>
      <c r="AE42" s="77">
        <v>923</v>
      </c>
      <c r="AF42" s="76">
        <v>4.6150000000000002</v>
      </c>
      <c r="AG42" s="77">
        <v>7</v>
      </c>
      <c r="AH42" s="78">
        <v>21.75</v>
      </c>
      <c r="AI42" s="78">
        <v>127</v>
      </c>
      <c r="AJ42" s="79">
        <v>42772</v>
      </c>
      <c r="AK42" s="79">
        <v>42756</v>
      </c>
      <c r="AL42" s="79">
        <v>42756</v>
      </c>
      <c r="AM42" s="79">
        <v>42756</v>
      </c>
      <c r="AN42" s="77">
        <v>289</v>
      </c>
      <c r="AO42" s="79">
        <v>42762</v>
      </c>
      <c r="AP42" s="76">
        <v>4212</v>
      </c>
      <c r="AQ42" s="76">
        <v>0</v>
      </c>
      <c r="AR42" s="77">
        <v>924</v>
      </c>
      <c r="AS42" s="77">
        <v>35</v>
      </c>
      <c r="AT42" s="78">
        <v>587.08000000000004</v>
      </c>
      <c r="AU42" s="77">
        <v>2</v>
      </c>
      <c r="AV42" s="76">
        <v>7.86</v>
      </c>
      <c r="AW42" s="76">
        <v>7.78</v>
      </c>
      <c r="AX42" s="76">
        <v>8.18</v>
      </c>
      <c r="AY42" s="76">
        <v>1.27</v>
      </c>
      <c r="AZ42" s="76">
        <v>1.27</v>
      </c>
      <c r="BA42" s="76">
        <v>2.17</v>
      </c>
      <c r="BB42" s="76">
        <v>2.17</v>
      </c>
      <c r="BC42" s="76">
        <v>13.55</v>
      </c>
      <c r="BD42" s="76">
        <v>21.52</v>
      </c>
      <c r="BE42" s="76">
        <v>31.63</v>
      </c>
      <c r="BF42" s="76">
        <v>2600</v>
      </c>
      <c r="BG42" s="76">
        <v>2605</v>
      </c>
      <c r="BH42" s="74" t="s">
        <v>109</v>
      </c>
      <c r="BI42" s="74"/>
      <c r="BJ42" s="74" t="s">
        <v>4807</v>
      </c>
      <c r="BK42" s="79"/>
      <c r="BL42" s="79"/>
      <c r="BM42" s="74"/>
      <c r="BN42" s="80"/>
      <c r="BO42" s="81"/>
      <c r="BP42" s="82">
        <v>14</v>
      </c>
      <c r="BQ42" s="83"/>
      <c r="BR42" s="84" t="s">
        <v>129</v>
      </c>
      <c r="BS42" s="84">
        <v>21</v>
      </c>
      <c r="BT42" s="85">
        <v>1</v>
      </c>
      <c r="BU42" s="85" t="s">
        <v>464</v>
      </c>
      <c r="BV42" s="85">
        <v>2</v>
      </c>
      <c r="BW42" s="85"/>
      <c r="BX42" s="86" t="s">
        <v>405</v>
      </c>
      <c r="BY42" s="87"/>
      <c r="BZ42" s="88">
        <v>14</v>
      </c>
      <c r="CA42" s="87" t="s">
        <v>111</v>
      </c>
      <c r="CB42" s="89" t="s">
        <v>145</v>
      </c>
      <c r="CC42" s="90">
        <v>-6</v>
      </c>
      <c r="CD42" s="91"/>
      <c r="CE42" s="89">
        <f>VLOOKUP(AI42,[1]Plan1!$A$6:$D$52,2,0)</f>
        <v>266</v>
      </c>
      <c r="CF42" s="89">
        <f>VLOOKUP(AI42,[1]Plan1!$A$6:$D$52,4,0)</f>
        <v>2.0731707317073171</v>
      </c>
      <c r="CG42" s="89">
        <f t="shared" si="0"/>
        <v>19</v>
      </c>
      <c r="CH42" s="89">
        <f t="shared" si="1"/>
        <v>39</v>
      </c>
      <c r="CI42" s="87" t="s">
        <v>129</v>
      </c>
      <c r="CJ42" s="89">
        <f t="shared" si="2"/>
        <v>14</v>
      </c>
      <c r="CK42" s="87"/>
      <c r="CL42" s="87"/>
      <c r="CM42" s="87"/>
      <c r="CN42" s="80"/>
      <c r="CO42" s="81"/>
      <c r="CP42" s="82">
        <v>25</v>
      </c>
      <c r="CQ42" s="83"/>
      <c r="CR42" s="87">
        <f t="shared" si="3"/>
        <v>6461</v>
      </c>
      <c r="CS42" s="40">
        <f t="shared" si="7"/>
        <v>40</v>
      </c>
      <c r="CT42" s="40" t="str">
        <f>VLOOKUP(B42,Linha!$B$2:$C$60,2,FALSE)</f>
        <v>Despacho direto</v>
      </c>
      <c r="CU42" s="41" t="str">
        <f>IF(AI42&lt;=Parametros!$E$15,"OK","Não")</f>
        <v>Não</v>
      </c>
      <c r="CV42" s="41" t="str">
        <f>IF(AH42&lt;=Parametros!$E$16,"OK","Não")</f>
        <v>Não</v>
      </c>
      <c r="CW42" s="41" t="str">
        <f>IF(AX42&lt;=Parametros!$E$19,"OK","Não")</f>
        <v>OK</v>
      </c>
      <c r="CX42" s="41" t="str">
        <f t="shared" si="4"/>
        <v>Não</v>
      </c>
      <c r="CY42" s="41" t="str">
        <f t="shared" si="5"/>
        <v>Não</v>
      </c>
      <c r="CZ42" s="41" t="str">
        <f>IF(AND(Parametros!$E$17="Sim",Parametros!$E$18="Sim"),IF(AND(OR(CT42="Flow1",AND(CT42="Flow2",Parametros!$H$7="Fechada")),AI42&lt;=Parametros!$E$15,AH42&lt;Parametros!$E$16,AX42&lt;Parametros!$E$19,CX42&lt;&gt;Parametros!$E$17,CY42&lt;&gt;Parametros!$E$18),"Sim","Não"),
IF(AND(Parametros!$E$17="Sim",Parametros!$E$18="Não"),IF(AND(OR(CT42="Flow1",AND(CT42="Flow2",Parametros!$H$7="Fechada")),AI42&lt;=Parametros!$E$15,AH42&lt;Parametros!$E$16,AX42&lt;Parametros!$E$19,CX42&lt;&gt;Parametros!$E$17),"Sim","Não"),
IF(AND(Parametros!$E$17="Não",Parametros!$E$18="Sim"),IF(AND(OR(CT42="Flow1",AND(CT42="Flow2",Parametros!$H$7="Fechada")),AI42&lt;=Parametros!$E$15,AH42&lt;Parametros!$E$16,AX42&lt;Parametros!$E$19,CY42&lt;&gt;Parametros!$E$18),"Sim","Não"),
IF(AND(OR(CT42="Flow1",AND(CT42="Flow2",Parametros!$H$7="Fechada")),AI42&lt;=Parametros!$E$15,AH42&lt;Parametros!$E$16,AX42&lt;Parametros!$E$19),"Sim","Não"))))</f>
        <v>Não</v>
      </c>
      <c r="DA42" s="41" t="str">
        <f t="shared" si="6"/>
        <v>ok</v>
      </c>
      <c r="DB42" s="40">
        <f>IF(AND(CT42="Flow1",CZ42="Sim"),4,IF(CT42=Parametros!$D$6,1,IF(CT42=Parametros!$D$7,IF(Parametros!$H$7="Aberta",2,IF('Sequencia APO'!CZ42="Sim",4,1)),IF(CT42=Parametros!$D$9,3,IF(CT42=Parametros!$D$8,4,"Erro")))))</f>
        <v>3</v>
      </c>
      <c r="DC42" s="40">
        <f>IFERROR(VLOOKUP($Q42,Ferts!$A$1:$B$16,2,FALSE),0)</f>
        <v>0</v>
      </c>
      <c r="DD42" s="42">
        <f>(IF(DB42=1,Parametros!$M$6,IF(DB42=2,Parametros!$M$7,IF(DB42=3,Parametros!$M$8,IF(DB42=4,Parametros!$M$9,"Erro"))))*(DC42+1))*60</f>
        <v>33.660000000000004</v>
      </c>
    </row>
    <row r="43" spans="1:108">
      <c r="A43" s="74" t="s">
        <v>4808</v>
      </c>
      <c r="B43" s="74" t="s">
        <v>397</v>
      </c>
      <c r="C43" s="74" t="s">
        <v>398</v>
      </c>
      <c r="D43" s="74" t="s">
        <v>99</v>
      </c>
      <c r="E43" s="74" t="s">
        <v>4809</v>
      </c>
      <c r="F43" s="74" t="s">
        <v>4804</v>
      </c>
      <c r="G43" s="74" t="s">
        <v>4810</v>
      </c>
      <c r="H43" s="74" t="s">
        <v>119</v>
      </c>
      <c r="I43" s="74" t="s">
        <v>464</v>
      </c>
      <c r="J43" s="74" t="s">
        <v>581</v>
      </c>
      <c r="K43" s="74" t="s">
        <v>1859</v>
      </c>
      <c r="L43" s="74" t="s">
        <v>4806</v>
      </c>
      <c r="M43" s="74" t="s">
        <v>121</v>
      </c>
      <c r="N43" s="75">
        <v>10</v>
      </c>
      <c r="O43" s="75">
        <v>10</v>
      </c>
      <c r="P43" s="74" t="s">
        <v>365</v>
      </c>
      <c r="Q43" s="108">
        <v>321463</v>
      </c>
      <c r="R43" s="74" t="s">
        <v>123</v>
      </c>
      <c r="S43" s="74"/>
      <c r="T43" s="74" t="s">
        <v>114</v>
      </c>
      <c r="U43" s="74" t="s">
        <v>156</v>
      </c>
      <c r="V43" s="74" t="s">
        <v>398</v>
      </c>
      <c r="W43" s="74" t="s">
        <v>337</v>
      </c>
      <c r="X43" s="74" t="s">
        <v>127</v>
      </c>
      <c r="Y43" s="74" t="s">
        <v>477</v>
      </c>
      <c r="Z43" s="74" t="s">
        <v>404</v>
      </c>
      <c r="AA43" s="76">
        <v>5624.7240000000002</v>
      </c>
      <c r="AB43" s="76">
        <v>0</v>
      </c>
      <c r="AC43" s="76">
        <v>134</v>
      </c>
      <c r="AD43" s="76">
        <v>105</v>
      </c>
      <c r="AE43" s="77">
        <v>923</v>
      </c>
      <c r="AF43" s="76">
        <v>4.6150000000000002</v>
      </c>
      <c r="AG43" s="77">
        <v>7</v>
      </c>
      <c r="AH43" s="78">
        <v>21.75</v>
      </c>
      <c r="AI43" s="78">
        <v>127</v>
      </c>
      <c r="AJ43" s="79">
        <v>42765</v>
      </c>
      <c r="AK43" s="79">
        <v>42756</v>
      </c>
      <c r="AL43" s="79">
        <v>42756</v>
      </c>
      <c r="AM43" s="79">
        <v>42756</v>
      </c>
      <c r="AN43" s="77">
        <v>323</v>
      </c>
      <c r="AO43" s="79">
        <v>42755</v>
      </c>
      <c r="AP43" s="76">
        <v>4212</v>
      </c>
      <c r="AQ43" s="76">
        <v>1404</v>
      </c>
      <c r="AR43" s="77">
        <v>924</v>
      </c>
      <c r="AS43" s="77">
        <v>35</v>
      </c>
      <c r="AT43" s="78">
        <v>587.08000000000004</v>
      </c>
      <c r="AU43" s="77">
        <v>2</v>
      </c>
      <c r="AV43" s="76">
        <v>7.86</v>
      </c>
      <c r="AW43" s="76">
        <v>7.78</v>
      </c>
      <c r="AX43" s="76">
        <v>8.18</v>
      </c>
      <c r="AY43" s="76">
        <v>1.27</v>
      </c>
      <c r="AZ43" s="76">
        <v>1.27</v>
      </c>
      <c r="BA43" s="76">
        <v>2.17</v>
      </c>
      <c r="BB43" s="76">
        <v>2.17</v>
      </c>
      <c r="BC43" s="76">
        <v>13.55</v>
      </c>
      <c r="BD43" s="76">
        <v>21.52</v>
      </c>
      <c r="BE43" s="76">
        <v>31.63</v>
      </c>
      <c r="BF43" s="76">
        <v>2600</v>
      </c>
      <c r="BG43" s="76">
        <v>2605</v>
      </c>
      <c r="BH43" s="74" t="s">
        <v>109</v>
      </c>
      <c r="BI43" s="74"/>
      <c r="BJ43" s="74" t="s">
        <v>4811</v>
      </c>
      <c r="BK43" s="79"/>
      <c r="BL43" s="79"/>
      <c r="BM43" s="74"/>
      <c r="BN43" s="80"/>
      <c r="BO43" s="81"/>
      <c r="BP43" s="82">
        <v>14</v>
      </c>
      <c r="BQ43" s="83"/>
      <c r="BR43" s="84" t="s">
        <v>129</v>
      </c>
      <c r="BS43" s="84">
        <v>21</v>
      </c>
      <c r="BT43" s="85">
        <v>1</v>
      </c>
      <c r="BU43" s="85" t="s">
        <v>464</v>
      </c>
      <c r="BV43" s="85">
        <v>2</v>
      </c>
      <c r="BW43" s="85"/>
      <c r="BX43" s="86" t="s">
        <v>405</v>
      </c>
      <c r="BY43" s="87"/>
      <c r="BZ43" s="88">
        <v>14</v>
      </c>
      <c r="CA43" s="87" t="s">
        <v>111</v>
      </c>
      <c r="CB43" s="89" t="s">
        <v>145</v>
      </c>
      <c r="CC43" s="90">
        <v>1</v>
      </c>
      <c r="CD43" s="91"/>
      <c r="CE43" s="89">
        <f>VLOOKUP(AI43,[1]Plan1!$A$6:$D$52,2,0)</f>
        <v>266</v>
      </c>
      <c r="CF43" s="89">
        <f>VLOOKUP(AI43,[1]Plan1!$A$6:$D$52,4,0)</f>
        <v>2.0731707317073171</v>
      </c>
      <c r="CG43" s="89">
        <f t="shared" si="0"/>
        <v>21</v>
      </c>
      <c r="CH43" s="89">
        <f t="shared" si="1"/>
        <v>44</v>
      </c>
      <c r="CI43" s="87" t="s">
        <v>129</v>
      </c>
      <c r="CJ43" s="89">
        <f t="shared" si="2"/>
        <v>14</v>
      </c>
      <c r="CK43" s="87"/>
      <c r="CL43" s="87"/>
      <c r="CM43" s="87"/>
      <c r="CN43" s="80"/>
      <c r="CO43" s="81"/>
      <c r="CP43" s="82">
        <v>28</v>
      </c>
      <c r="CQ43" s="83"/>
      <c r="CR43" s="87">
        <f t="shared" si="3"/>
        <v>6461</v>
      </c>
      <c r="CS43" s="40">
        <f t="shared" si="7"/>
        <v>41</v>
      </c>
      <c r="CT43" s="40" t="str">
        <f>VLOOKUP(B43,Linha!$B$2:$C$60,2,FALSE)</f>
        <v>Despacho direto</v>
      </c>
      <c r="CU43" s="41" t="str">
        <f>IF(AI43&lt;=Parametros!$E$15,"OK","Não")</f>
        <v>Não</v>
      </c>
      <c r="CV43" s="41" t="str">
        <f>IF(AH43&lt;=Parametros!$E$16,"OK","Não")</f>
        <v>Não</v>
      </c>
      <c r="CW43" s="41" t="str">
        <f>IF(AX43&lt;=Parametros!$E$19,"OK","Não")</f>
        <v>OK</v>
      </c>
      <c r="CX43" s="41" t="str">
        <f t="shared" si="4"/>
        <v>Não</v>
      </c>
      <c r="CY43" s="41" t="str">
        <f t="shared" si="5"/>
        <v>Não</v>
      </c>
      <c r="CZ43" s="41" t="str">
        <f>IF(AND(Parametros!$E$17="Sim",Parametros!$E$18="Sim"),IF(AND(OR(CT43="Flow1",AND(CT43="Flow2",Parametros!$H$7="Fechada")),AI43&lt;=Parametros!$E$15,AH43&lt;Parametros!$E$16,AX43&lt;Parametros!$E$19,CX43&lt;&gt;Parametros!$E$17,CY43&lt;&gt;Parametros!$E$18),"Sim","Não"),
IF(AND(Parametros!$E$17="Sim",Parametros!$E$18="Não"),IF(AND(OR(CT43="Flow1",AND(CT43="Flow2",Parametros!$H$7="Fechada")),AI43&lt;=Parametros!$E$15,AH43&lt;Parametros!$E$16,AX43&lt;Parametros!$E$19,CX43&lt;&gt;Parametros!$E$17),"Sim","Não"),
IF(AND(Parametros!$E$17="Não",Parametros!$E$18="Sim"),IF(AND(OR(CT43="Flow1",AND(CT43="Flow2",Parametros!$H$7="Fechada")),AI43&lt;=Parametros!$E$15,AH43&lt;Parametros!$E$16,AX43&lt;Parametros!$E$19,CY43&lt;&gt;Parametros!$E$18),"Sim","Não"),
IF(AND(OR(CT43="Flow1",AND(CT43="Flow2",Parametros!$H$7="Fechada")),AI43&lt;=Parametros!$E$15,AH43&lt;Parametros!$E$16,AX43&lt;Parametros!$E$19),"Sim","Não"))))</f>
        <v>Não</v>
      </c>
      <c r="DA43" s="41" t="str">
        <f t="shared" si="6"/>
        <v>ok</v>
      </c>
      <c r="DB43" s="40">
        <f>IF(AND(CT43="Flow1",CZ43="Sim"),4,IF(CT43=Parametros!$D$6,1,IF(CT43=Parametros!$D$7,IF(Parametros!$H$7="Aberta",2,IF('Sequencia APO'!CZ43="Sim",4,1)),IF(CT43=Parametros!$D$9,3,IF(CT43=Parametros!$D$8,4,"Erro")))))</f>
        <v>3</v>
      </c>
      <c r="DC43" s="40">
        <f>IFERROR(VLOOKUP($Q43,Ferts!$A$1:$B$16,2,FALSE),0)</f>
        <v>0</v>
      </c>
      <c r="DD43" s="42">
        <f>(IF(DB43=1,Parametros!$M$6,IF(DB43=2,Parametros!$M$7,IF(DB43=3,Parametros!$M$8,IF(DB43=4,Parametros!$M$9,"Erro"))))*(DC43+1))*60</f>
        <v>33.660000000000004</v>
      </c>
    </row>
    <row r="44" spans="1:108">
      <c r="A44" s="74" t="s">
        <v>4812</v>
      </c>
      <c r="B44" s="74" t="s">
        <v>397</v>
      </c>
      <c r="C44" s="74" t="s">
        <v>398</v>
      </c>
      <c r="D44" s="74" t="s">
        <v>99</v>
      </c>
      <c r="E44" s="74" t="s">
        <v>4813</v>
      </c>
      <c r="F44" s="74" t="s">
        <v>1872</v>
      </c>
      <c r="G44" s="74" t="s">
        <v>4814</v>
      </c>
      <c r="H44" s="74" t="s">
        <v>119</v>
      </c>
      <c r="I44" s="74" t="s">
        <v>464</v>
      </c>
      <c r="J44" s="74" t="s">
        <v>581</v>
      </c>
      <c r="K44" s="74" t="s">
        <v>1859</v>
      </c>
      <c r="L44" s="74" t="s">
        <v>1873</v>
      </c>
      <c r="M44" s="74" t="s">
        <v>121</v>
      </c>
      <c r="N44" s="75">
        <v>10</v>
      </c>
      <c r="O44" s="75">
        <v>10</v>
      </c>
      <c r="P44" s="74" t="s">
        <v>365</v>
      </c>
      <c r="Q44" s="108">
        <v>321462</v>
      </c>
      <c r="R44" s="74" t="s">
        <v>123</v>
      </c>
      <c r="S44" s="74"/>
      <c r="T44" s="74" t="s">
        <v>114</v>
      </c>
      <c r="U44" s="74" t="s">
        <v>156</v>
      </c>
      <c r="V44" s="74" t="s">
        <v>398</v>
      </c>
      <c r="W44" s="74" t="s">
        <v>337</v>
      </c>
      <c r="X44" s="74" t="s">
        <v>127</v>
      </c>
      <c r="Y44" s="74" t="s">
        <v>477</v>
      </c>
      <c r="Z44" s="74" t="s">
        <v>404</v>
      </c>
      <c r="AA44" s="76">
        <v>36852.9</v>
      </c>
      <c r="AB44" s="76">
        <v>9980</v>
      </c>
      <c r="AC44" s="76">
        <v>134</v>
      </c>
      <c r="AD44" s="76">
        <v>105</v>
      </c>
      <c r="AE44" s="77">
        <v>997</v>
      </c>
      <c r="AF44" s="76">
        <v>4.9850000000000003</v>
      </c>
      <c r="AG44" s="77">
        <v>42</v>
      </c>
      <c r="AH44" s="78">
        <v>21.75</v>
      </c>
      <c r="AI44" s="78">
        <v>127</v>
      </c>
      <c r="AJ44" s="79">
        <v>42772</v>
      </c>
      <c r="AK44" s="79">
        <v>42756</v>
      </c>
      <c r="AL44" s="79">
        <v>42756</v>
      </c>
      <c r="AM44" s="79">
        <v>42756</v>
      </c>
      <c r="AN44" s="77">
        <v>2138</v>
      </c>
      <c r="AO44" s="79">
        <v>42762</v>
      </c>
      <c r="AP44" s="76">
        <v>16905</v>
      </c>
      <c r="AQ44" s="76">
        <v>0</v>
      </c>
      <c r="AR44" s="77">
        <v>1000</v>
      </c>
      <c r="AS44" s="77">
        <v>32</v>
      </c>
      <c r="AT44" s="78">
        <v>595.54999999999995</v>
      </c>
      <c r="AU44" s="77">
        <v>2</v>
      </c>
      <c r="AV44" s="76">
        <v>8.51</v>
      </c>
      <c r="AW44" s="76">
        <v>8.4600000000000009</v>
      </c>
      <c r="AX44" s="76">
        <v>8.83</v>
      </c>
      <c r="AY44" s="76">
        <v>1.27</v>
      </c>
      <c r="AZ44" s="76">
        <v>1.27</v>
      </c>
      <c r="BA44" s="76">
        <v>2.17</v>
      </c>
      <c r="BB44" s="76">
        <v>2.17</v>
      </c>
      <c r="BC44" s="76">
        <v>14.63</v>
      </c>
      <c r="BD44" s="76">
        <v>21.52</v>
      </c>
      <c r="BE44" s="76">
        <v>31.63</v>
      </c>
      <c r="BF44" s="76">
        <v>2110</v>
      </c>
      <c r="BG44" s="76">
        <v>2115</v>
      </c>
      <c r="BH44" s="74" t="s">
        <v>109</v>
      </c>
      <c r="BI44" s="74"/>
      <c r="BJ44" s="74" t="s">
        <v>4815</v>
      </c>
      <c r="BK44" s="79"/>
      <c r="BL44" s="79"/>
      <c r="BM44" s="74"/>
      <c r="BN44" s="80"/>
      <c r="BO44" s="81"/>
      <c r="BP44" s="82">
        <v>84</v>
      </c>
      <c r="BQ44" s="83"/>
      <c r="BR44" s="84" t="s">
        <v>129</v>
      </c>
      <c r="BS44" s="84">
        <v>21</v>
      </c>
      <c r="BT44" s="85">
        <v>1</v>
      </c>
      <c r="BU44" s="85" t="s">
        <v>464</v>
      </c>
      <c r="BV44" s="85">
        <v>2</v>
      </c>
      <c r="BW44" s="85"/>
      <c r="BX44" s="86" t="s">
        <v>405</v>
      </c>
      <c r="BY44" s="87"/>
      <c r="BZ44" s="88">
        <v>84</v>
      </c>
      <c r="CA44" s="87" t="s">
        <v>111</v>
      </c>
      <c r="CB44" s="89" t="s">
        <v>145</v>
      </c>
      <c r="CC44" s="90">
        <v>-6</v>
      </c>
      <c r="CD44" s="91"/>
      <c r="CE44" s="89">
        <f>VLOOKUP(AI44,[1]Plan1!$A$6:$D$52,2,0)</f>
        <v>266</v>
      </c>
      <c r="CF44" s="89">
        <f>VLOOKUP(AI44,[1]Plan1!$A$6:$D$52,4,0)</f>
        <v>2.0731707317073171</v>
      </c>
      <c r="CG44" s="89">
        <f t="shared" si="0"/>
        <v>139</v>
      </c>
      <c r="CH44" s="89">
        <f t="shared" si="1"/>
        <v>288</v>
      </c>
      <c r="CI44" s="87" t="s">
        <v>129</v>
      </c>
      <c r="CJ44" s="89">
        <f t="shared" si="2"/>
        <v>84</v>
      </c>
      <c r="CK44" s="87"/>
      <c r="CL44" s="87"/>
      <c r="CM44" s="87"/>
      <c r="CN44" s="80"/>
      <c r="CO44" s="81"/>
      <c r="CP44" s="82">
        <v>48</v>
      </c>
      <c r="CQ44" s="83"/>
      <c r="CR44" s="87">
        <f t="shared" si="3"/>
        <v>41874</v>
      </c>
      <c r="CS44" s="40">
        <f t="shared" si="7"/>
        <v>42</v>
      </c>
      <c r="CT44" s="40" t="str">
        <f>VLOOKUP(B44,Linha!$B$2:$C$60,2,FALSE)</f>
        <v>Despacho direto</v>
      </c>
      <c r="CU44" s="41" t="str">
        <f>IF(AI44&lt;=Parametros!$E$15,"OK","Não")</f>
        <v>Não</v>
      </c>
      <c r="CV44" s="41" t="str">
        <f>IF(AH44&lt;=Parametros!$E$16,"OK","Não")</f>
        <v>Não</v>
      </c>
      <c r="CW44" s="41" t="str">
        <f>IF(AX44&lt;=Parametros!$E$19,"OK","Não")</f>
        <v>OK</v>
      </c>
      <c r="CX44" s="41" t="str">
        <f t="shared" si="4"/>
        <v>Não</v>
      </c>
      <c r="CY44" s="41" t="str">
        <f t="shared" si="5"/>
        <v>Não</v>
      </c>
      <c r="CZ44" s="41" t="str">
        <f>IF(AND(Parametros!$E$17="Sim",Parametros!$E$18="Sim"),IF(AND(OR(CT44="Flow1",AND(CT44="Flow2",Parametros!$H$7="Fechada")),AI44&lt;=Parametros!$E$15,AH44&lt;Parametros!$E$16,AX44&lt;Parametros!$E$19,CX44&lt;&gt;Parametros!$E$17,CY44&lt;&gt;Parametros!$E$18),"Sim","Não"),
IF(AND(Parametros!$E$17="Sim",Parametros!$E$18="Não"),IF(AND(OR(CT44="Flow1",AND(CT44="Flow2",Parametros!$H$7="Fechada")),AI44&lt;=Parametros!$E$15,AH44&lt;Parametros!$E$16,AX44&lt;Parametros!$E$19,CX44&lt;&gt;Parametros!$E$17),"Sim","Não"),
IF(AND(Parametros!$E$17="Não",Parametros!$E$18="Sim"),IF(AND(OR(CT44="Flow1",AND(CT44="Flow2",Parametros!$H$7="Fechada")),AI44&lt;=Parametros!$E$15,AH44&lt;Parametros!$E$16,AX44&lt;Parametros!$E$19,CY44&lt;&gt;Parametros!$E$18),"Sim","Não"),
IF(AND(OR(CT44="Flow1",AND(CT44="Flow2",Parametros!$H$7="Fechada")),AI44&lt;=Parametros!$E$15,AH44&lt;Parametros!$E$16,AX44&lt;Parametros!$E$19),"Sim","Não"))))</f>
        <v>Não</v>
      </c>
      <c r="DA44" s="41" t="str">
        <f t="shared" si="6"/>
        <v>ok</v>
      </c>
      <c r="DB44" s="40">
        <f>IF(AND(CT44="Flow1",CZ44="Sim"),4,IF(CT44=Parametros!$D$6,1,IF(CT44=Parametros!$D$7,IF(Parametros!$H$7="Aberta",2,IF('Sequencia APO'!CZ44="Sim",4,1)),IF(CT44=Parametros!$D$9,3,IF(CT44=Parametros!$D$8,4,"Erro")))))</f>
        <v>3</v>
      </c>
      <c r="DC44" s="40">
        <f>IFERROR(VLOOKUP($Q44,Ferts!$A$1:$B$16,2,FALSE),0)</f>
        <v>0</v>
      </c>
      <c r="DD44" s="42">
        <f>(IF(DB44=1,Parametros!$M$6,IF(DB44=2,Parametros!$M$7,IF(DB44=3,Parametros!$M$8,IF(DB44=4,Parametros!$M$9,"Erro"))))*(DC44+1))*60</f>
        <v>33.660000000000004</v>
      </c>
    </row>
    <row r="45" spans="1:108">
      <c r="A45" s="74" t="s">
        <v>4816</v>
      </c>
      <c r="B45" s="74" t="s">
        <v>397</v>
      </c>
      <c r="C45" s="74" t="s">
        <v>398</v>
      </c>
      <c r="D45" s="74" t="s">
        <v>99</v>
      </c>
      <c r="E45" s="74" t="s">
        <v>4817</v>
      </c>
      <c r="F45" s="74" t="s">
        <v>1872</v>
      </c>
      <c r="G45" s="74" t="s">
        <v>4818</v>
      </c>
      <c r="H45" s="74" t="s">
        <v>119</v>
      </c>
      <c r="I45" s="74" t="s">
        <v>464</v>
      </c>
      <c r="J45" s="74" t="s">
        <v>581</v>
      </c>
      <c r="K45" s="74" t="s">
        <v>1859</v>
      </c>
      <c r="L45" s="74" t="s">
        <v>1873</v>
      </c>
      <c r="M45" s="74" t="s">
        <v>121</v>
      </c>
      <c r="N45" s="75">
        <v>10</v>
      </c>
      <c r="O45" s="75">
        <v>10</v>
      </c>
      <c r="P45" s="74" t="s">
        <v>365</v>
      </c>
      <c r="Q45" s="108">
        <v>321462</v>
      </c>
      <c r="R45" s="74" t="s">
        <v>123</v>
      </c>
      <c r="S45" s="74"/>
      <c r="T45" s="74" t="s">
        <v>114</v>
      </c>
      <c r="U45" s="74" t="s">
        <v>156</v>
      </c>
      <c r="V45" s="74" t="s">
        <v>398</v>
      </c>
      <c r="W45" s="74" t="s">
        <v>337</v>
      </c>
      <c r="X45" s="74" t="s">
        <v>127</v>
      </c>
      <c r="Y45" s="74" t="s">
        <v>477</v>
      </c>
      <c r="Z45" s="74" t="s">
        <v>404</v>
      </c>
      <c r="AA45" s="76">
        <v>15220.04</v>
      </c>
      <c r="AB45" s="76">
        <v>0</v>
      </c>
      <c r="AC45" s="76">
        <v>134</v>
      </c>
      <c r="AD45" s="76">
        <v>105</v>
      </c>
      <c r="AE45" s="77">
        <v>997</v>
      </c>
      <c r="AF45" s="76">
        <v>4.9850000000000003</v>
      </c>
      <c r="AG45" s="77">
        <v>18</v>
      </c>
      <c r="AH45" s="78">
        <v>21.75</v>
      </c>
      <c r="AI45" s="78">
        <v>127</v>
      </c>
      <c r="AJ45" s="79">
        <v>42772</v>
      </c>
      <c r="AK45" s="79">
        <v>42756</v>
      </c>
      <c r="AL45" s="79">
        <v>42756</v>
      </c>
      <c r="AM45" s="79">
        <v>42756</v>
      </c>
      <c r="AN45" s="77">
        <v>883</v>
      </c>
      <c r="AO45" s="79">
        <v>42762</v>
      </c>
      <c r="AP45" s="76">
        <v>16905</v>
      </c>
      <c r="AQ45" s="76">
        <v>0</v>
      </c>
      <c r="AR45" s="77">
        <v>1000</v>
      </c>
      <c r="AS45" s="77">
        <v>32</v>
      </c>
      <c r="AT45" s="78">
        <v>595.54999999999995</v>
      </c>
      <c r="AU45" s="77">
        <v>2</v>
      </c>
      <c r="AV45" s="76">
        <v>8.51</v>
      </c>
      <c r="AW45" s="76">
        <v>8.4600000000000009</v>
      </c>
      <c r="AX45" s="76">
        <v>8.83</v>
      </c>
      <c r="AY45" s="76">
        <v>1.27</v>
      </c>
      <c r="AZ45" s="76">
        <v>1.27</v>
      </c>
      <c r="BA45" s="76">
        <v>2.17</v>
      </c>
      <c r="BB45" s="76">
        <v>2.17</v>
      </c>
      <c r="BC45" s="76">
        <v>14.63</v>
      </c>
      <c r="BD45" s="76">
        <v>21.52</v>
      </c>
      <c r="BE45" s="76">
        <v>31.63</v>
      </c>
      <c r="BF45" s="76">
        <v>2110</v>
      </c>
      <c r="BG45" s="76">
        <v>2115</v>
      </c>
      <c r="BH45" s="74" t="s">
        <v>109</v>
      </c>
      <c r="BI45" s="74"/>
      <c r="BJ45" s="74" t="s">
        <v>4819</v>
      </c>
      <c r="BK45" s="79"/>
      <c r="BL45" s="79"/>
      <c r="BM45" s="74"/>
      <c r="BN45" s="80"/>
      <c r="BO45" s="81"/>
      <c r="BP45" s="82">
        <v>36</v>
      </c>
      <c r="BQ45" s="83"/>
      <c r="BR45" s="84" t="s">
        <v>129</v>
      </c>
      <c r="BS45" s="84">
        <v>21</v>
      </c>
      <c r="BT45" s="85">
        <v>1</v>
      </c>
      <c r="BU45" s="85" t="s">
        <v>464</v>
      </c>
      <c r="BV45" s="85">
        <v>2</v>
      </c>
      <c r="BW45" s="85"/>
      <c r="BX45" s="86" t="s">
        <v>405</v>
      </c>
      <c r="BY45" s="87"/>
      <c r="BZ45" s="88">
        <v>36</v>
      </c>
      <c r="CA45" s="87" t="s">
        <v>111</v>
      </c>
      <c r="CB45" s="89" t="s">
        <v>145</v>
      </c>
      <c r="CC45" s="90">
        <v>-6</v>
      </c>
      <c r="CD45" s="91"/>
      <c r="CE45" s="89">
        <f>VLOOKUP(AI45,[1]Plan1!$A$6:$D$52,2,0)</f>
        <v>266</v>
      </c>
      <c r="CF45" s="89">
        <f>VLOOKUP(AI45,[1]Plan1!$A$6:$D$52,4,0)</f>
        <v>2.0731707317073171</v>
      </c>
      <c r="CG45" s="89">
        <f t="shared" si="0"/>
        <v>57</v>
      </c>
      <c r="CH45" s="89">
        <f t="shared" si="1"/>
        <v>118</v>
      </c>
      <c r="CI45" s="87" t="s">
        <v>129</v>
      </c>
      <c r="CJ45" s="89">
        <f t="shared" si="2"/>
        <v>36</v>
      </c>
      <c r="CK45" s="87"/>
      <c r="CL45" s="87"/>
      <c r="CM45" s="87"/>
      <c r="CN45" s="80"/>
      <c r="CO45" s="81"/>
      <c r="CP45" s="82">
        <v>16</v>
      </c>
      <c r="CQ45" s="83"/>
      <c r="CR45" s="87">
        <f t="shared" si="3"/>
        <v>17946</v>
      </c>
      <c r="CS45" s="40">
        <f t="shared" si="7"/>
        <v>43</v>
      </c>
      <c r="CT45" s="40" t="str">
        <f>VLOOKUP(B45,Linha!$B$2:$C$60,2,FALSE)</f>
        <v>Despacho direto</v>
      </c>
      <c r="CU45" s="41" t="str">
        <f>IF(AI45&lt;=Parametros!$E$15,"OK","Não")</f>
        <v>Não</v>
      </c>
      <c r="CV45" s="41" t="str">
        <f>IF(AH45&lt;=Parametros!$E$16,"OK","Não")</f>
        <v>Não</v>
      </c>
      <c r="CW45" s="41" t="str">
        <f>IF(AX45&lt;=Parametros!$E$19,"OK","Não")</f>
        <v>OK</v>
      </c>
      <c r="CX45" s="41" t="str">
        <f t="shared" si="4"/>
        <v>Não</v>
      </c>
      <c r="CY45" s="41" t="str">
        <f t="shared" si="5"/>
        <v>Não</v>
      </c>
      <c r="CZ45" s="41" t="str">
        <f>IF(AND(Parametros!$E$17="Sim",Parametros!$E$18="Sim"),IF(AND(OR(CT45="Flow1",AND(CT45="Flow2",Parametros!$H$7="Fechada")),AI45&lt;=Parametros!$E$15,AH45&lt;Parametros!$E$16,AX45&lt;Parametros!$E$19,CX45&lt;&gt;Parametros!$E$17,CY45&lt;&gt;Parametros!$E$18),"Sim","Não"),
IF(AND(Parametros!$E$17="Sim",Parametros!$E$18="Não"),IF(AND(OR(CT45="Flow1",AND(CT45="Flow2",Parametros!$H$7="Fechada")),AI45&lt;=Parametros!$E$15,AH45&lt;Parametros!$E$16,AX45&lt;Parametros!$E$19,CX45&lt;&gt;Parametros!$E$17),"Sim","Não"),
IF(AND(Parametros!$E$17="Não",Parametros!$E$18="Sim"),IF(AND(OR(CT45="Flow1",AND(CT45="Flow2",Parametros!$H$7="Fechada")),AI45&lt;=Parametros!$E$15,AH45&lt;Parametros!$E$16,AX45&lt;Parametros!$E$19,CY45&lt;&gt;Parametros!$E$18),"Sim","Não"),
IF(AND(OR(CT45="Flow1",AND(CT45="Flow2",Parametros!$H$7="Fechada")),AI45&lt;=Parametros!$E$15,AH45&lt;Parametros!$E$16,AX45&lt;Parametros!$E$19),"Sim","Não"))))</f>
        <v>Não</v>
      </c>
      <c r="DA45" s="41" t="str">
        <f t="shared" si="6"/>
        <v>ok</v>
      </c>
      <c r="DB45" s="40">
        <f>IF(AND(CT45="Flow1",CZ45="Sim"),4,IF(CT45=Parametros!$D$6,1,IF(CT45=Parametros!$D$7,IF(Parametros!$H$7="Aberta",2,IF('Sequencia APO'!CZ45="Sim",4,1)),IF(CT45=Parametros!$D$9,3,IF(CT45=Parametros!$D$8,4,"Erro")))))</f>
        <v>3</v>
      </c>
      <c r="DC45" s="40">
        <f>IFERROR(VLOOKUP($Q45,Ferts!$A$1:$B$16,2,FALSE),0)</f>
        <v>0</v>
      </c>
      <c r="DD45" s="42">
        <f>(IF(DB45=1,Parametros!$M$6,IF(DB45=2,Parametros!$M$7,IF(DB45=3,Parametros!$M$8,IF(DB45=4,Parametros!$M$9,"Erro"))))*(DC45+1))*60</f>
        <v>33.660000000000004</v>
      </c>
    </row>
    <row r="46" spans="1:108">
      <c r="A46" s="74" t="s">
        <v>4820</v>
      </c>
      <c r="B46" s="74" t="s">
        <v>397</v>
      </c>
      <c r="C46" s="74" t="s">
        <v>398</v>
      </c>
      <c r="D46" s="74" t="s">
        <v>99</v>
      </c>
      <c r="E46" s="74" t="s">
        <v>4821</v>
      </c>
      <c r="F46" s="74" t="s">
        <v>1879</v>
      </c>
      <c r="G46" s="74" t="s">
        <v>4822</v>
      </c>
      <c r="H46" s="74" t="s">
        <v>119</v>
      </c>
      <c r="I46" s="74" t="s">
        <v>464</v>
      </c>
      <c r="J46" s="74" t="s">
        <v>581</v>
      </c>
      <c r="K46" s="74" t="s">
        <v>683</v>
      </c>
      <c r="L46" s="74" t="s">
        <v>1880</v>
      </c>
      <c r="M46" s="74" t="s">
        <v>121</v>
      </c>
      <c r="N46" s="75">
        <v>10</v>
      </c>
      <c r="O46" s="75">
        <v>10</v>
      </c>
      <c r="P46" s="74" t="s">
        <v>122</v>
      </c>
      <c r="Q46" s="108">
        <v>321442</v>
      </c>
      <c r="R46" s="74" t="s">
        <v>123</v>
      </c>
      <c r="S46" s="74"/>
      <c r="T46" s="74" t="s">
        <v>114</v>
      </c>
      <c r="U46" s="74" t="s">
        <v>156</v>
      </c>
      <c r="V46" s="74" t="s">
        <v>398</v>
      </c>
      <c r="W46" s="74" t="s">
        <v>337</v>
      </c>
      <c r="X46" s="74" t="s">
        <v>127</v>
      </c>
      <c r="Y46" s="74" t="s">
        <v>477</v>
      </c>
      <c r="Z46" s="74" t="s">
        <v>404</v>
      </c>
      <c r="AA46" s="76">
        <v>25619.465</v>
      </c>
      <c r="AB46" s="76">
        <v>0</v>
      </c>
      <c r="AC46" s="76">
        <v>134</v>
      </c>
      <c r="AD46" s="76">
        <v>105</v>
      </c>
      <c r="AE46" s="77">
        <v>791</v>
      </c>
      <c r="AF46" s="76">
        <v>3.9550000000000001</v>
      </c>
      <c r="AG46" s="77">
        <v>37</v>
      </c>
      <c r="AH46" s="78">
        <v>21.75</v>
      </c>
      <c r="AI46" s="78">
        <v>127</v>
      </c>
      <c r="AJ46" s="79">
        <v>42758</v>
      </c>
      <c r="AK46" s="79">
        <v>42756</v>
      </c>
      <c r="AL46" s="79">
        <v>42756</v>
      </c>
      <c r="AM46" s="79">
        <v>42756</v>
      </c>
      <c r="AN46" s="77">
        <v>1503</v>
      </c>
      <c r="AO46" s="79">
        <v>42748</v>
      </c>
      <c r="AP46" s="76">
        <v>13046</v>
      </c>
      <c r="AQ46" s="76">
        <v>10555.4</v>
      </c>
      <c r="AR46" s="77">
        <v>794</v>
      </c>
      <c r="AS46" s="77">
        <v>40</v>
      </c>
      <c r="AT46" s="78">
        <v>626.03</v>
      </c>
      <c r="AU46" s="77">
        <v>2</v>
      </c>
      <c r="AV46" s="76">
        <v>6.71</v>
      </c>
      <c r="AW46" s="76">
        <v>6.67</v>
      </c>
      <c r="AX46" s="76">
        <v>7</v>
      </c>
      <c r="AY46" s="76">
        <v>1.27</v>
      </c>
      <c r="AZ46" s="76">
        <v>1.27</v>
      </c>
      <c r="BA46" s="76">
        <v>2.17</v>
      </c>
      <c r="BB46" s="76">
        <v>2.17</v>
      </c>
      <c r="BC46" s="76">
        <v>11.61</v>
      </c>
      <c r="BD46" s="76">
        <v>21.52</v>
      </c>
      <c r="BE46" s="76">
        <v>31.63</v>
      </c>
      <c r="BF46" s="76">
        <v>2218</v>
      </c>
      <c r="BG46" s="76">
        <v>2223</v>
      </c>
      <c r="BH46" s="74" t="s">
        <v>3475</v>
      </c>
      <c r="BI46" s="74"/>
      <c r="BJ46" s="74" t="s">
        <v>4823</v>
      </c>
      <c r="BK46" s="79"/>
      <c r="BL46" s="79"/>
      <c r="BM46" s="74"/>
      <c r="BN46" s="80"/>
      <c r="BO46" s="81"/>
      <c r="BP46" s="82">
        <v>74</v>
      </c>
      <c r="BQ46" s="83"/>
      <c r="BR46" s="84" t="s">
        <v>129</v>
      </c>
      <c r="BS46" s="84">
        <v>21</v>
      </c>
      <c r="BT46" s="85">
        <v>1</v>
      </c>
      <c r="BU46" s="85" t="s">
        <v>464</v>
      </c>
      <c r="BV46" s="85">
        <v>2</v>
      </c>
      <c r="BW46" s="85"/>
      <c r="BX46" s="86" t="s">
        <v>405</v>
      </c>
      <c r="BY46" s="87"/>
      <c r="BZ46" s="88">
        <v>74</v>
      </c>
      <c r="CA46" s="87" t="s">
        <v>111</v>
      </c>
      <c r="CB46" s="89" t="s">
        <v>145</v>
      </c>
      <c r="CC46" s="90">
        <v>8</v>
      </c>
      <c r="CD46" s="91"/>
      <c r="CE46" s="89">
        <f>VLOOKUP(AI46,[1]Plan1!$A$6:$D$52,2,0)</f>
        <v>266</v>
      </c>
      <c r="CF46" s="89">
        <f>VLOOKUP(AI46,[1]Plan1!$A$6:$D$52,4,0)</f>
        <v>2.0731707317073171</v>
      </c>
      <c r="CG46" s="89">
        <f t="shared" si="0"/>
        <v>96</v>
      </c>
      <c r="CH46" s="89">
        <f t="shared" si="1"/>
        <v>199</v>
      </c>
      <c r="CI46" s="87" t="s">
        <v>129</v>
      </c>
      <c r="CJ46" s="89">
        <f t="shared" si="2"/>
        <v>74</v>
      </c>
      <c r="CK46" s="87"/>
      <c r="CL46" s="87"/>
      <c r="CM46" s="87"/>
      <c r="CN46" s="80"/>
      <c r="CO46" s="81"/>
      <c r="CP46" s="82"/>
      <c r="CQ46" s="93">
        <v>14</v>
      </c>
      <c r="CR46" s="87">
        <f t="shared" si="3"/>
        <v>29267</v>
      </c>
      <c r="CS46" s="40">
        <f t="shared" si="7"/>
        <v>44</v>
      </c>
      <c r="CT46" s="40" t="str">
        <f>VLOOKUP(B46,Linha!$B$2:$C$60,2,FALSE)</f>
        <v>Despacho direto</v>
      </c>
      <c r="CU46" s="41" t="str">
        <f>IF(AI46&lt;=Parametros!$E$15,"OK","Não")</f>
        <v>Não</v>
      </c>
      <c r="CV46" s="41" t="str">
        <f>IF(AH46&lt;=Parametros!$E$16,"OK","Não")</f>
        <v>Não</v>
      </c>
      <c r="CW46" s="41" t="str">
        <f>IF(AX46&lt;=Parametros!$E$19,"OK","Não")</f>
        <v>OK</v>
      </c>
      <c r="CX46" s="41" t="str">
        <f t="shared" si="4"/>
        <v>Não</v>
      </c>
      <c r="CY46" s="41" t="str">
        <f t="shared" si="5"/>
        <v>Não</v>
      </c>
      <c r="CZ46" s="41" t="str">
        <f>IF(AND(Parametros!$E$17="Sim",Parametros!$E$18="Sim"),IF(AND(OR(CT46="Flow1",AND(CT46="Flow2",Parametros!$H$7="Fechada")),AI46&lt;=Parametros!$E$15,AH46&lt;Parametros!$E$16,AX46&lt;Parametros!$E$19,CX46&lt;&gt;Parametros!$E$17,CY46&lt;&gt;Parametros!$E$18),"Sim","Não"),
IF(AND(Parametros!$E$17="Sim",Parametros!$E$18="Não"),IF(AND(OR(CT46="Flow1",AND(CT46="Flow2",Parametros!$H$7="Fechada")),AI46&lt;=Parametros!$E$15,AH46&lt;Parametros!$E$16,AX46&lt;Parametros!$E$19,CX46&lt;&gt;Parametros!$E$17),"Sim","Não"),
IF(AND(Parametros!$E$17="Não",Parametros!$E$18="Sim"),IF(AND(OR(CT46="Flow1",AND(CT46="Flow2",Parametros!$H$7="Fechada")),AI46&lt;=Parametros!$E$15,AH46&lt;Parametros!$E$16,AX46&lt;Parametros!$E$19,CY46&lt;&gt;Parametros!$E$18),"Sim","Não"),
IF(AND(OR(CT46="Flow1",AND(CT46="Flow2",Parametros!$H$7="Fechada")),AI46&lt;=Parametros!$E$15,AH46&lt;Parametros!$E$16,AX46&lt;Parametros!$E$19),"Sim","Não"))))</f>
        <v>Não</v>
      </c>
      <c r="DA46" s="41" t="str">
        <f t="shared" si="6"/>
        <v>ok</v>
      </c>
      <c r="DB46" s="40">
        <f>IF(AND(CT46="Flow1",CZ46="Sim"),4,IF(CT46=Parametros!$D$6,1,IF(CT46=Parametros!$D$7,IF(Parametros!$H$7="Aberta",2,IF('Sequencia APO'!CZ46="Sim",4,1)),IF(CT46=Parametros!$D$9,3,IF(CT46=Parametros!$D$8,4,"Erro")))))</f>
        <v>3</v>
      </c>
      <c r="DC46" s="40">
        <f>IFERROR(VLOOKUP($Q46,Ferts!$A$1:$B$16,2,FALSE),0)</f>
        <v>0</v>
      </c>
      <c r="DD46" s="42">
        <f>(IF(DB46=1,Parametros!$M$6,IF(DB46=2,Parametros!$M$7,IF(DB46=3,Parametros!$M$8,IF(DB46=4,Parametros!$M$9,"Erro"))))*(DC46+1))*60</f>
        <v>33.660000000000004</v>
      </c>
    </row>
    <row r="47" spans="1:108">
      <c r="A47" s="74" t="s">
        <v>4824</v>
      </c>
      <c r="B47" s="74" t="s">
        <v>397</v>
      </c>
      <c r="C47" s="74" t="s">
        <v>398</v>
      </c>
      <c r="D47" s="74" t="s">
        <v>99</v>
      </c>
      <c r="E47" s="74" t="s">
        <v>4825</v>
      </c>
      <c r="F47" s="74" t="s">
        <v>1872</v>
      </c>
      <c r="G47" s="74" t="s">
        <v>4826</v>
      </c>
      <c r="H47" s="74" t="s">
        <v>119</v>
      </c>
      <c r="I47" s="74" t="s">
        <v>464</v>
      </c>
      <c r="J47" s="74" t="s">
        <v>581</v>
      </c>
      <c r="K47" s="74" t="s">
        <v>1859</v>
      </c>
      <c r="L47" s="74" t="s">
        <v>1873</v>
      </c>
      <c r="M47" s="74" t="s">
        <v>121</v>
      </c>
      <c r="N47" s="75">
        <v>10</v>
      </c>
      <c r="O47" s="75">
        <v>10</v>
      </c>
      <c r="P47" s="74" t="s">
        <v>365</v>
      </c>
      <c r="Q47" s="108">
        <v>321462</v>
      </c>
      <c r="R47" s="74" t="s">
        <v>123</v>
      </c>
      <c r="S47" s="74"/>
      <c r="T47" s="74" t="s">
        <v>114</v>
      </c>
      <c r="U47" s="74" t="s">
        <v>156</v>
      </c>
      <c r="V47" s="74" t="s">
        <v>398</v>
      </c>
      <c r="W47" s="74" t="s">
        <v>337</v>
      </c>
      <c r="X47" s="74" t="s">
        <v>127</v>
      </c>
      <c r="Y47" s="74" t="s">
        <v>477</v>
      </c>
      <c r="Z47" s="74" t="s">
        <v>404</v>
      </c>
      <c r="AA47" s="76">
        <v>24568.6</v>
      </c>
      <c r="AB47" s="76">
        <v>0</v>
      </c>
      <c r="AC47" s="76">
        <v>134</v>
      </c>
      <c r="AD47" s="76">
        <v>105</v>
      </c>
      <c r="AE47" s="77">
        <v>998</v>
      </c>
      <c r="AF47" s="76">
        <v>4.99</v>
      </c>
      <c r="AG47" s="77">
        <v>28</v>
      </c>
      <c r="AH47" s="78">
        <v>21.75</v>
      </c>
      <c r="AI47" s="78">
        <v>127</v>
      </c>
      <c r="AJ47" s="79">
        <v>42786</v>
      </c>
      <c r="AK47" s="79">
        <v>42756</v>
      </c>
      <c r="AL47" s="79">
        <v>42756</v>
      </c>
      <c r="AM47" s="79">
        <v>42756</v>
      </c>
      <c r="AN47" s="77">
        <v>1426</v>
      </c>
      <c r="AO47" s="79">
        <v>42776</v>
      </c>
      <c r="AP47" s="76">
        <v>16905</v>
      </c>
      <c r="AQ47" s="76">
        <v>0</v>
      </c>
      <c r="AR47" s="77">
        <v>1000</v>
      </c>
      <c r="AS47" s="77">
        <v>32</v>
      </c>
      <c r="AT47" s="78">
        <v>595.54999999999995</v>
      </c>
      <c r="AU47" s="77">
        <v>2</v>
      </c>
      <c r="AV47" s="76">
        <v>8.52</v>
      </c>
      <c r="AW47" s="76">
        <v>8.4600000000000009</v>
      </c>
      <c r="AX47" s="76">
        <v>8.84</v>
      </c>
      <c r="AY47" s="76">
        <v>1.27</v>
      </c>
      <c r="AZ47" s="76">
        <v>1.27</v>
      </c>
      <c r="BA47" s="76">
        <v>2.17</v>
      </c>
      <c r="BB47" s="76">
        <v>2.17</v>
      </c>
      <c r="BC47" s="76">
        <v>14.65</v>
      </c>
      <c r="BD47" s="76">
        <v>21.52</v>
      </c>
      <c r="BE47" s="76">
        <v>31.63</v>
      </c>
      <c r="BF47" s="76">
        <v>2110</v>
      </c>
      <c r="BG47" s="76">
        <v>2115</v>
      </c>
      <c r="BH47" s="74" t="s">
        <v>109</v>
      </c>
      <c r="BI47" s="74"/>
      <c r="BJ47" s="74" t="s">
        <v>4819</v>
      </c>
      <c r="BK47" s="79"/>
      <c r="BL47" s="79"/>
      <c r="BM47" s="74"/>
      <c r="BN47" s="80"/>
      <c r="BO47" s="81"/>
      <c r="BP47" s="82">
        <v>56</v>
      </c>
      <c r="BQ47" s="83"/>
      <c r="BR47" s="84" t="s">
        <v>129</v>
      </c>
      <c r="BS47" s="84">
        <v>21</v>
      </c>
      <c r="BT47" s="85">
        <v>1</v>
      </c>
      <c r="BU47" s="85" t="s">
        <v>464</v>
      </c>
      <c r="BV47" s="85">
        <v>2</v>
      </c>
      <c r="BW47" s="85"/>
      <c r="BX47" s="86" t="s">
        <v>405</v>
      </c>
      <c r="BY47" s="87"/>
      <c r="BZ47" s="88">
        <v>56</v>
      </c>
      <c r="CA47" s="87" t="s">
        <v>111</v>
      </c>
      <c r="CB47" s="89" t="s">
        <v>116</v>
      </c>
      <c r="CC47" s="90">
        <v>-20</v>
      </c>
      <c r="CD47" s="91"/>
      <c r="CE47" s="89">
        <f>VLOOKUP(AI47,[1]Plan1!$A$6:$D$52,2,0)</f>
        <v>266</v>
      </c>
      <c r="CF47" s="89">
        <f>VLOOKUP(AI47,[1]Plan1!$A$6:$D$52,4,0)</f>
        <v>2.0731707317073171</v>
      </c>
      <c r="CG47" s="89">
        <f t="shared" si="0"/>
        <v>92</v>
      </c>
      <c r="CH47" s="89">
        <f t="shared" si="1"/>
        <v>191</v>
      </c>
      <c r="CI47" s="87" t="s">
        <v>129</v>
      </c>
      <c r="CJ47" s="89">
        <f t="shared" si="2"/>
        <v>56</v>
      </c>
      <c r="CK47" s="87"/>
      <c r="CL47" s="87"/>
      <c r="CM47" s="87"/>
      <c r="CN47" s="80">
        <v>12</v>
      </c>
      <c r="CO47" s="81"/>
      <c r="CP47" s="82"/>
      <c r="CQ47" s="83"/>
      <c r="CR47" s="87">
        <f t="shared" si="3"/>
        <v>27944</v>
      </c>
      <c r="CS47" s="40">
        <f t="shared" si="7"/>
        <v>45</v>
      </c>
      <c r="CT47" s="40" t="str">
        <f>VLOOKUP(B47,Linha!$B$2:$C$60,2,FALSE)</f>
        <v>Despacho direto</v>
      </c>
      <c r="CU47" s="41" t="str">
        <f>IF(AI47&lt;=Parametros!$E$15,"OK","Não")</f>
        <v>Não</v>
      </c>
      <c r="CV47" s="41" t="str">
        <f>IF(AH47&lt;=Parametros!$E$16,"OK","Não")</f>
        <v>Não</v>
      </c>
      <c r="CW47" s="41" t="str">
        <f>IF(AX47&lt;=Parametros!$E$19,"OK","Não")</f>
        <v>OK</v>
      </c>
      <c r="CX47" s="41" t="str">
        <f t="shared" si="4"/>
        <v>Não</v>
      </c>
      <c r="CY47" s="41" t="str">
        <f t="shared" si="5"/>
        <v>Não</v>
      </c>
      <c r="CZ47" s="41" t="str">
        <f>IF(AND(Parametros!$E$17="Sim",Parametros!$E$18="Sim"),IF(AND(OR(CT47="Flow1",AND(CT47="Flow2",Parametros!$H$7="Fechada")),AI47&lt;=Parametros!$E$15,AH47&lt;Parametros!$E$16,AX47&lt;Parametros!$E$19,CX47&lt;&gt;Parametros!$E$17,CY47&lt;&gt;Parametros!$E$18),"Sim","Não"),
IF(AND(Parametros!$E$17="Sim",Parametros!$E$18="Não"),IF(AND(OR(CT47="Flow1",AND(CT47="Flow2",Parametros!$H$7="Fechada")),AI47&lt;=Parametros!$E$15,AH47&lt;Parametros!$E$16,AX47&lt;Parametros!$E$19,CX47&lt;&gt;Parametros!$E$17),"Sim","Não"),
IF(AND(Parametros!$E$17="Não",Parametros!$E$18="Sim"),IF(AND(OR(CT47="Flow1",AND(CT47="Flow2",Parametros!$H$7="Fechada")),AI47&lt;=Parametros!$E$15,AH47&lt;Parametros!$E$16,AX47&lt;Parametros!$E$19,CY47&lt;&gt;Parametros!$E$18),"Sim","Não"),
IF(AND(OR(CT47="Flow1",AND(CT47="Flow2",Parametros!$H$7="Fechada")),AI47&lt;=Parametros!$E$15,AH47&lt;Parametros!$E$16,AX47&lt;Parametros!$E$19),"Sim","Não"))))</f>
        <v>Não</v>
      </c>
      <c r="DA47" s="41" t="str">
        <f t="shared" si="6"/>
        <v>ok</v>
      </c>
      <c r="DB47" s="40">
        <f>IF(AND(CT47="Flow1",CZ47="Sim"),4,IF(CT47=Parametros!$D$6,1,IF(CT47=Parametros!$D$7,IF(Parametros!$H$7="Aberta",2,IF('Sequencia APO'!CZ47="Sim",4,1)),IF(CT47=Parametros!$D$9,3,IF(CT47=Parametros!$D$8,4,"Erro")))))</f>
        <v>3</v>
      </c>
      <c r="DC47" s="40">
        <f>IFERROR(VLOOKUP($Q47,Ferts!$A$1:$B$16,2,FALSE),0)</f>
        <v>0</v>
      </c>
      <c r="DD47" s="42">
        <f>(IF(DB47=1,Parametros!$M$6,IF(DB47=2,Parametros!$M$7,IF(DB47=3,Parametros!$M$8,IF(DB47=4,Parametros!$M$9,"Erro"))))*(DC47+1))*60</f>
        <v>33.660000000000004</v>
      </c>
    </row>
    <row r="48" spans="1:108">
      <c r="A48" s="74" t="s">
        <v>4827</v>
      </c>
      <c r="B48" s="74" t="s">
        <v>98</v>
      </c>
      <c r="C48" s="74" t="s">
        <v>132</v>
      </c>
      <c r="D48" s="74" t="s">
        <v>132</v>
      </c>
      <c r="E48" s="74" t="s">
        <v>4828</v>
      </c>
      <c r="F48" s="74" t="s">
        <v>4829</v>
      </c>
      <c r="G48" s="74" t="s">
        <v>4830</v>
      </c>
      <c r="H48" s="74" t="s">
        <v>225</v>
      </c>
      <c r="I48" s="74" t="s">
        <v>464</v>
      </c>
      <c r="J48" s="74" t="s">
        <v>474</v>
      </c>
      <c r="K48" s="74" t="s">
        <v>4698</v>
      </c>
      <c r="L48" s="74" t="s">
        <v>4831</v>
      </c>
      <c r="M48" s="74" t="s">
        <v>226</v>
      </c>
      <c r="N48" s="75">
        <v>10</v>
      </c>
      <c r="O48" s="75">
        <v>0</v>
      </c>
      <c r="P48" s="74" t="s">
        <v>186</v>
      </c>
      <c r="Q48" s="108">
        <v>270257</v>
      </c>
      <c r="R48" s="74" t="s">
        <v>230</v>
      </c>
      <c r="S48" s="74" t="s">
        <v>113</v>
      </c>
      <c r="T48" s="74" t="s">
        <v>114</v>
      </c>
      <c r="U48" s="74" t="s">
        <v>105</v>
      </c>
      <c r="V48" s="74" t="s">
        <v>252</v>
      </c>
      <c r="W48" s="74" t="s">
        <v>126</v>
      </c>
      <c r="X48" s="74" t="s">
        <v>127</v>
      </c>
      <c r="Y48" s="74" t="s">
        <v>477</v>
      </c>
      <c r="Z48" s="74"/>
      <c r="AA48" s="76">
        <v>2142.84</v>
      </c>
      <c r="AB48" s="76">
        <v>2283.9380000000001</v>
      </c>
      <c r="AC48" s="76">
        <v>140</v>
      </c>
      <c r="AD48" s="76">
        <v>112</v>
      </c>
      <c r="AE48" s="77">
        <v>555</v>
      </c>
      <c r="AF48" s="76">
        <v>2.7749999999999999</v>
      </c>
      <c r="AG48" s="77">
        <v>5</v>
      </c>
      <c r="AH48" s="78">
        <v>19.05</v>
      </c>
      <c r="AI48" s="78">
        <v>139.69999999999999</v>
      </c>
      <c r="AJ48" s="79">
        <v>42765</v>
      </c>
      <c r="AK48" s="79">
        <v>42756</v>
      </c>
      <c r="AL48" s="79">
        <v>42756</v>
      </c>
      <c r="AM48" s="79">
        <v>42756</v>
      </c>
      <c r="AN48" s="77">
        <v>148</v>
      </c>
      <c r="AO48" s="79">
        <v>42759</v>
      </c>
      <c r="AP48" s="76">
        <v>1929</v>
      </c>
      <c r="AQ48" s="76">
        <v>0</v>
      </c>
      <c r="AR48" s="77">
        <v>552</v>
      </c>
      <c r="AS48" s="77">
        <v>33</v>
      </c>
      <c r="AT48" s="78">
        <v>484.61</v>
      </c>
      <c r="AU48" s="77">
        <v>1</v>
      </c>
      <c r="AV48" s="76">
        <v>0</v>
      </c>
      <c r="AW48" s="76">
        <v>8.83</v>
      </c>
      <c r="AX48" s="76">
        <v>9.2799999999999994</v>
      </c>
      <c r="AY48" s="76">
        <v>1</v>
      </c>
      <c r="AZ48" s="76">
        <v>1</v>
      </c>
      <c r="BA48" s="76">
        <v>1.91</v>
      </c>
      <c r="BB48" s="76">
        <v>1.91</v>
      </c>
      <c r="BC48" s="76">
        <v>9.1</v>
      </c>
      <c r="BD48" s="76">
        <v>18.87</v>
      </c>
      <c r="BE48" s="76">
        <v>28.91</v>
      </c>
      <c r="BF48" s="76">
        <v>8500</v>
      </c>
      <c r="BG48" s="76">
        <v>8600</v>
      </c>
      <c r="BH48" s="74" t="s">
        <v>109</v>
      </c>
      <c r="BI48" s="74"/>
      <c r="BJ48" s="74" t="s">
        <v>4832</v>
      </c>
      <c r="BK48" s="79"/>
      <c r="BL48" s="79"/>
      <c r="BM48" s="74"/>
      <c r="BN48" s="80">
        <v>5</v>
      </c>
      <c r="BO48" s="81"/>
      <c r="BP48" s="82"/>
      <c r="BQ48" s="83"/>
      <c r="BR48" s="84" t="s">
        <v>75</v>
      </c>
      <c r="BS48" s="84">
        <v>21</v>
      </c>
      <c r="BT48" s="85">
        <v>1</v>
      </c>
      <c r="BU48" s="85" t="s">
        <v>464</v>
      </c>
      <c r="BV48" s="85">
        <v>2</v>
      </c>
      <c r="BW48" s="85"/>
      <c r="BX48" s="86" t="s">
        <v>143</v>
      </c>
      <c r="BY48" s="87"/>
      <c r="BZ48" s="88">
        <v>5</v>
      </c>
      <c r="CA48" s="87" t="s">
        <v>144</v>
      </c>
      <c r="CB48" s="89" t="s">
        <v>145</v>
      </c>
      <c r="CC48" s="90">
        <v>-3</v>
      </c>
      <c r="CD48" s="91"/>
      <c r="CE48" s="89">
        <f>VLOOKUP(AI48,[1]Plan1!$A$6:$D$52,2,0)</f>
        <v>385</v>
      </c>
      <c r="CF48" s="89">
        <f>VLOOKUP(AI48,[1]Plan1!$A$6:$D$52,4,0)</f>
        <v>1.5555555555555556</v>
      </c>
      <c r="CG48" s="89">
        <f t="shared" si="0"/>
        <v>6</v>
      </c>
      <c r="CH48" s="89">
        <f t="shared" si="1"/>
        <v>9</v>
      </c>
      <c r="CI48" s="87" t="s">
        <v>75</v>
      </c>
      <c r="CJ48" s="89">
        <f t="shared" si="2"/>
        <v>5</v>
      </c>
      <c r="CK48" s="87"/>
      <c r="CL48" s="87"/>
      <c r="CM48" s="87"/>
      <c r="CN48" s="80">
        <v>20</v>
      </c>
      <c r="CO48" s="81"/>
      <c r="CP48" s="82"/>
      <c r="CQ48" s="83"/>
      <c r="CR48" s="87">
        <f t="shared" si="3"/>
        <v>2775</v>
      </c>
      <c r="CS48" s="40">
        <f t="shared" si="7"/>
        <v>46</v>
      </c>
      <c r="CT48" s="40" t="str">
        <f>VLOOKUP(B48,Linha!$B$2:$C$60,2,FALSE)</f>
        <v>Flow1</v>
      </c>
      <c r="CU48" s="41" t="str">
        <f>IF(AI48&lt;=Parametros!$E$15,"OK","Não")</f>
        <v>Não</v>
      </c>
      <c r="CV48" s="41" t="str">
        <f>IF(AH48&lt;=Parametros!$E$16,"OK","Não")</f>
        <v>Não</v>
      </c>
      <c r="CW48" s="41" t="str">
        <f>IF(AX48&lt;=Parametros!$E$19,"OK","Não")</f>
        <v>OK</v>
      </c>
      <c r="CX48" s="41" t="str">
        <f t="shared" si="4"/>
        <v>Sim</v>
      </c>
      <c r="CY48" s="41" t="str">
        <f t="shared" si="5"/>
        <v>Não</v>
      </c>
      <c r="CZ48" s="41" t="str">
        <f>IF(AND(Parametros!$E$17="Sim",Parametros!$E$18="Sim"),IF(AND(OR(CT48="Flow1",AND(CT48="Flow2",Parametros!$H$7="Fechada")),AI48&lt;=Parametros!$E$15,AH48&lt;Parametros!$E$16,AX48&lt;Parametros!$E$19,CX48&lt;&gt;Parametros!$E$17,CY48&lt;&gt;Parametros!$E$18),"Sim","Não"),
IF(AND(Parametros!$E$17="Sim",Parametros!$E$18="Não"),IF(AND(OR(CT48="Flow1",AND(CT48="Flow2",Parametros!$H$7="Fechada")),AI48&lt;=Parametros!$E$15,AH48&lt;Parametros!$E$16,AX48&lt;Parametros!$E$19,CX48&lt;&gt;Parametros!$E$17),"Sim","Não"),
IF(AND(Parametros!$E$17="Não",Parametros!$E$18="Sim"),IF(AND(OR(CT48="Flow1",AND(CT48="Flow2",Parametros!$H$7="Fechada")),AI48&lt;=Parametros!$E$15,AH48&lt;Parametros!$E$16,AX48&lt;Parametros!$E$19,CY48&lt;&gt;Parametros!$E$18),"Sim","Não"),
IF(AND(OR(CT48="Flow1",AND(CT48="Flow2",Parametros!$H$7="Fechada")),AI48&lt;=Parametros!$E$15,AH48&lt;Parametros!$E$16,AX48&lt;Parametros!$E$19),"Sim","Não"))))</f>
        <v>Não</v>
      </c>
      <c r="DA48" s="41" t="str">
        <f t="shared" si="6"/>
        <v>ok</v>
      </c>
      <c r="DB48" s="40">
        <f>IF(AND(CT48="Flow1",CZ48="Sim"),4,IF(CT48=Parametros!$D$6,1,IF(CT48=Parametros!$D$7,IF(Parametros!$H$7="Aberta",2,IF('Sequencia APO'!CZ48="Sim",4,1)),IF(CT48=Parametros!$D$9,3,IF(CT48=Parametros!$D$8,4,"Erro")))))</f>
        <v>1</v>
      </c>
      <c r="DC48" s="40">
        <f>IFERROR(VLOOKUP($Q48,Ferts!$A$1:$B$16,2,FALSE),0)</f>
        <v>0</v>
      </c>
      <c r="DD48" s="42">
        <f>(IF(DB48=1,Parametros!$M$6,IF(DB48=2,Parametros!$M$7,IF(DB48=3,Parametros!$M$8,IF(DB48=4,Parametros!$M$9,"Erro"))))*(DC48+1))*60</f>
        <v>38.112851481411589</v>
      </c>
    </row>
    <row r="49" spans="1:108">
      <c r="A49" s="74" t="s">
        <v>4833</v>
      </c>
      <c r="B49" s="74" t="s">
        <v>397</v>
      </c>
      <c r="C49" s="74" t="s">
        <v>398</v>
      </c>
      <c r="D49" s="74" t="s">
        <v>99</v>
      </c>
      <c r="E49" s="74" t="s">
        <v>4834</v>
      </c>
      <c r="F49" s="74" t="s">
        <v>1961</v>
      </c>
      <c r="G49" s="74" t="s">
        <v>4835</v>
      </c>
      <c r="H49" s="74" t="s">
        <v>335</v>
      </c>
      <c r="I49" s="74" t="s">
        <v>464</v>
      </c>
      <c r="J49" s="74" t="s">
        <v>581</v>
      </c>
      <c r="K49" s="74" t="s">
        <v>808</v>
      </c>
      <c r="L49" s="74" t="s">
        <v>1962</v>
      </c>
      <c r="M49" s="74" t="s">
        <v>810</v>
      </c>
      <c r="N49" s="75">
        <v>10</v>
      </c>
      <c r="O49" s="75">
        <v>10</v>
      </c>
      <c r="P49" s="74" t="s">
        <v>365</v>
      </c>
      <c r="Q49" s="108">
        <v>321371</v>
      </c>
      <c r="R49" s="74" t="s">
        <v>123</v>
      </c>
      <c r="S49" s="74"/>
      <c r="T49" s="74" t="s">
        <v>114</v>
      </c>
      <c r="U49" s="74" t="s">
        <v>124</v>
      </c>
      <c r="V49" s="74" t="s">
        <v>398</v>
      </c>
      <c r="W49" s="74" t="s">
        <v>337</v>
      </c>
      <c r="X49" s="74" t="s">
        <v>127</v>
      </c>
      <c r="Y49" s="74" t="s">
        <v>477</v>
      </c>
      <c r="Z49" s="74" t="s">
        <v>404</v>
      </c>
      <c r="AA49" s="76">
        <v>24465.723999999998</v>
      </c>
      <c r="AB49" s="76">
        <v>25688</v>
      </c>
      <c r="AC49" s="76">
        <v>120</v>
      </c>
      <c r="AD49" s="76">
        <v>93</v>
      </c>
      <c r="AE49" s="77">
        <v>988</v>
      </c>
      <c r="AF49" s="76">
        <v>4.9400000000000004</v>
      </c>
      <c r="AG49" s="77">
        <v>28</v>
      </c>
      <c r="AH49" s="78">
        <v>28.35</v>
      </c>
      <c r="AI49" s="78">
        <v>139.69999999999999</v>
      </c>
      <c r="AJ49" s="79">
        <v>42736</v>
      </c>
      <c r="AK49" s="79">
        <v>42756</v>
      </c>
      <c r="AL49" s="79">
        <v>42756</v>
      </c>
      <c r="AM49" s="79">
        <v>42756</v>
      </c>
      <c r="AN49" s="77">
        <v>1346</v>
      </c>
      <c r="AO49" s="79">
        <v>42726</v>
      </c>
      <c r="AP49" s="76">
        <v>26364</v>
      </c>
      <c r="AQ49" s="76">
        <v>22659</v>
      </c>
      <c r="AR49" s="77">
        <v>993</v>
      </c>
      <c r="AS49" s="77">
        <v>32</v>
      </c>
      <c r="AT49" s="78">
        <v>840.78</v>
      </c>
      <c r="AU49" s="77">
        <v>2</v>
      </c>
      <c r="AV49" s="76">
        <v>6.07</v>
      </c>
      <c r="AW49" s="76">
        <v>6</v>
      </c>
      <c r="AX49" s="76">
        <v>6.32</v>
      </c>
      <c r="AY49" s="76">
        <v>1.4</v>
      </c>
      <c r="AZ49" s="76">
        <v>1.4</v>
      </c>
      <c r="BA49" s="76">
        <v>2.84</v>
      </c>
      <c r="BB49" s="76">
        <v>2.84</v>
      </c>
      <c r="BC49" s="76">
        <v>11.65</v>
      </c>
      <c r="BD49" s="76">
        <v>28.21</v>
      </c>
      <c r="BE49" s="76">
        <v>38.590000000000003</v>
      </c>
      <c r="BF49" s="76">
        <v>600</v>
      </c>
      <c r="BG49" s="76">
        <v>605</v>
      </c>
      <c r="BH49" s="74" t="s">
        <v>3475</v>
      </c>
      <c r="BI49" s="74"/>
      <c r="BJ49" s="74" t="s">
        <v>4836</v>
      </c>
      <c r="BK49" s="79"/>
      <c r="BL49" s="79"/>
      <c r="BM49" s="74"/>
      <c r="BN49" s="80"/>
      <c r="BO49" s="81"/>
      <c r="BP49" s="82">
        <v>56</v>
      </c>
      <c r="BQ49" s="83"/>
      <c r="BR49" s="84" t="s">
        <v>129</v>
      </c>
      <c r="BS49" s="84">
        <v>21</v>
      </c>
      <c r="BT49" s="85">
        <v>1</v>
      </c>
      <c r="BU49" s="85" t="s">
        <v>464</v>
      </c>
      <c r="BV49" s="85">
        <v>2</v>
      </c>
      <c r="BW49" s="85"/>
      <c r="BX49" s="86" t="s">
        <v>405</v>
      </c>
      <c r="BY49" s="87"/>
      <c r="BZ49" s="88">
        <v>56</v>
      </c>
      <c r="CA49" s="87" t="s">
        <v>111</v>
      </c>
      <c r="CB49" s="89" t="s">
        <v>112</v>
      </c>
      <c r="CC49" s="90">
        <v>30</v>
      </c>
      <c r="CD49" s="91"/>
      <c r="CE49" s="89">
        <f>VLOOKUP(AI49,[1]Plan1!$A$6:$D$52,2,0)</f>
        <v>385</v>
      </c>
      <c r="CF49" s="89">
        <f>VLOOKUP(AI49,[1]Plan1!$A$6:$D$52,4,0)</f>
        <v>1.5555555555555556</v>
      </c>
      <c r="CG49" s="89">
        <f t="shared" si="0"/>
        <v>64</v>
      </c>
      <c r="CH49" s="89">
        <f t="shared" si="1"/>
        <v>100</v>
      </c>
      <c r="CI49" s="87" t="s">
        <v>129</v>
      </c>
      <c r="CJ49" s="89">
        <f t="shared" si="2"/>
        <v>56</v>
      </c>
      <c r="CK49" s="87"/>
      <c r="CL49" s="87"/>
      <c r="CM49" s="87"/>
      <c r="CN49" s="80"/>
      <c r="CO49" s="81"/>
      <c r="CP49" s="82">
        <v>12</v>
      </c>
      <c r="CQ49" s="83"/>
      <c r="CR49" s="87">
        <f t="shared" si="3"/>
        <v>27664</v>
      </c>
      <c r="CS49" s="40">
        <f t="shared" si="7"/>
        <v>47</v>
      </c>
      <c r="CT49" s="40" t="str">
        <f>VLOOKUP(B49,Linha!$B$2:$C$60,2,FALSE)</f>
        <v>Despacho direto</v>
      </c>
      <c r="CU49" s="41" t="str">
        <f>IF(AI49&lt;=Parametros!$E$15,"OK","Não")</f>
        <v>Não</v>
      </c>
      <c r="CV49" s="41" t="str">
        <f>IF(AH49&lt;=Parametros!$E$16,"OK","Não")</f>
        <v>Não</v>
      </c>
      <c r="CW49" s="41" t="str">
        <f>IF(AX49&lt;=Parametros!$E$19,"OK","Não")</f>
        <v>OK</v>
      </c>
      <c r="CX49" s="41" t="str">
        <f t="shared" si="4"/>
        <v>Não</v>
      </c>
      <c r="CY49" s="41" t="str">
        <f t="shared" si="5"/>
        <v>Não</v>
      </c>
      <c r="CZ49" s="41" t="str">
        <f>IF(AND(Parametros!$E$17="Sim",Parametros!$E$18="Sim"),IF(AND(OR(CT49="Flow1",AND(CT49="Flow2",Parametros!$H$7="Fechada")),AI49&lt;=Parametros!$E$15,AH49&lt;Parametros!$E$16,AX49&lt;Parametros!$E$19,CX49&lt;&gt;Parametros!$E$17,CY49&lt;&gt;Parametros!$E$18),"Sim","Não"),
IF(AND(Parametros!$E$17="Sim",Parametros!$E$18="Não"),IF(AND(OR(CT49="Flow1",AND(CT49="Flow2",Parametros!$H$7="Fechada")),AI49&lt;=Parametros!$E$15,AH49&lt;Parametros!$E$16,AX49&lt;Parametros!$E$19,CX49&lt;&gt;Parametros!$E$17),"Sim","Não"),
IF(AND(Parametros!$E$17="Não",Parametros!$E$18="Sim"),IF(AND(OR(CT49="Flow1",AND(CT49="Flow2",Parametros!$H$7="Fechada")),AI49&lt;=Parametros!$E$15,AH49&lt;Parametros!$E$16,AX49&lt;Parametros!$E$19,CY49&lt;&gt;Parametros!$E$18),"Sim","Não"),
IF(AND(OR(CT49="Flow1",AND(CT49="Flow2",Parametros!$H$7="Fechada")),AI49&lt;=Parametros!$E$15,AH49&lt;Parametros!$E$16,AX49&lt;Parametros!$E$19),"Sim","Não"))))</f>
        <v>Não</v>
      </c>
      <c r="DA49" s="41" t="str">
        <f t="shared" si="6"/>
        <v>ok</v>
      </c>
      <c r="DB49" s="40">
        <f>IF(AND(CT49="Flow1",CZ49="Sim"),4,IF(CT49=Parametros!$D$6,1,IF(CT49=Parametros!$D$7,IF(Parametros!$H$7="Aberta",2,IF('Sequencia APO'!CZ49="Sim",4,1)),IF(CT49=Parametros!$D$9,3,IF(CT49=Parametros!$D$8,4,"Erro")))))</f>
        <v>3</v>
      </c>
      <c r="DC49" s="40">
        <f>IFERROR(VLOOKUP($Q49,Ferts!$A$1:$B$16,2,FALSE),0)</f>
        <v>0</v>
      </c>
      <c r="DD49" s="42">
        <f>(IF(DB49=1,Parametros!$M$6,IF(DB49=2,Parametros!$M$7,IF(DB49=3,Parametros!$M$8,IF(DB49=4,Parametros!$M$9,"Erro"))))*(DC49+1))*60</f>
        <v>33.660000000000004</v>
      </c>
    </row>
    <row r="50" spans="1:108">
      <c r="A50" s="74" t="s">
        <v>4837</v>
      </c>
      <c r="B50" s="74" t="s">
        <v>98</v>
      </c>
      <c r="C50" s="74" t="s">
        <v>99</v>
      </c>
      <c r="D50" s="74" t="s">
        <v>99</v>
      </c>
      <c r="E50" s="74" t="s">
        <v>4838</v>
      </c>
      <c r="F50" s="74" t="s">
        <v>4839</v>
      </c>
      <c r="G50" s="74" t="s">
        <v>4840</v>
      </c>
      <c r="H50" s="74" t="s">
        <v>481</v>
      </c>
      <c r="I50" s="74" t="s">
        <v>464</v>
      </c>
      <c r="J50" s="74" t="s">
        <v>474</v>
      </c>
      <c r="K50" s="74" t="s">
        <v>329</v>
      </c>
      <c r="L50" s="74" t="s">
        <v>4841</v>
      </c>
      <c r="M50" s="74" t="s">
        <v>975</v>
      </c>
      <c r="N50" s="75">
        <v>5</v>
      </c>
      <c r="O50" s="75">
        <v>10</v>
      </c>
      <c r="P50" s="74" t="s">
        <v>137</v>
      </c>
      <c r="Q50" s="108">
        <v>272467</v>
      </c>
      <c r="R50" s="74" t="s">
        <v>138</v>
      </c>
      <c r="S50" s="74" t="s">
        <v>113</v>
      </c>
      <c r="T50" s="74" t="s">
        <v>149</v>
      </c>
      <c r="U50" s="74" t="s">
        <v>156</v>
      </c>
      <c r="V50" s="74" t="s">
        <v>191</v>
      </c>
      <c r="W50" s="74" t="s">
        <v>107</v>
      </c>
      <c r="X50" s="74" t="s">
        <v>127</v>
      </c>
      <c r="Y50" s="74" t="s">
        <v>477</v>
      </c>
      <c r="Z50" s="74"/>
      <c r="AA50" s="76">
        <v>5216.4799999999996</v>
      </c>
      <c r="AB50" s="76">
        <v>0</v>
      </c>
      <c r="AC50" s="76">
        <v>140</v>
      </c>
      <c r="AD50" s="76">
        <v>112</v>
      </c>
      <c r="AE50" s="77">
        <v>827</v>
      </c>
      <c r="AF50" s="76">
        <v>4.1349999999999998</v>
      </c>
      <c r="AG50" s="77">
        <v>7</v>
      </c>
      <c r="AH50" s="78">
        <v>19.100000000000001</v>
      </c>
      <c r="AI50" s="78">
        <v>141.30000000000001</v>
      </c>
      <c r="AJ50" s="79">
        <v>42761</v>
      </c>
      <c r="AK50" s="79">
        <v>42756</v>
      </c>
      <c r="AL50" s="79">
        <v>42756</v>
      </c>
      <c r="AM50" s="79">
        <v>42756</v>
      </c>
      <c r="AN50" s="77">
        <v>297</v>
      </c>
      <c r="AO50" s="79">
        <v>42754</v>
      </c>
      <c r="AP50" s="76">
        <v>5000</v>
      </c>
      <c r="AQ50" s="76">
        <v>0</v>
      </c>
      <c r="AR50" s="77">
        <v>832</v>
      </c>
      <c r="AS50" s="77">
        <v>29</v>
      </c>
      <c r="AT50" s="78">
        <v>396.01</v>
      </c>
      <c r="AU50" s="77">
        <v>2</v>
      </c>
      <c r="AV50" s="76">
        <v>6.84</v>
      </c>
      <c r="AW50" s="76">
        <v>6.48</v>
      </c>
      <c r="AX50" s="76">
        <v>6.98</v>
      </c>
      <c r="AY50" s="76">
        <v>0.8</v>
      </c>
      <c r="AZ50" s="76">
        <v>1.06</v>
      </c>
      <c r="BA50" s="76">
        <v>2.39</v>
      </c>
      <c r="BB50" s="76">
        <v>2.87</v>
      </c>
      <c r="BC50" s="76">
        <v>13.5</v>
      </c>
      <c r="BD50" s="76">
        <v>18.97</v>
      </c>
      <c r="BE50" s="76">
        <v>29.01</v>
      </c>
      <c r="BF50" s="76">
        <v>5000</v>
      </c>
      <c r="BG50" s="76">
        <v>7000</v>
      </c>
      <c r="BH50" s="74" t="s">
        <v>109</v>
      </c>
      <c r="BI50" s="74"/>
      <c r="BJ50" s="74" t="s">
        <v>4842</v>
      </c>
      <c r="BK50" s="79"/>
      <c r="BL50" s="79"/>
      <c r="BM50" s="74"/>
      <c r="BN50" s="80">
        <v>14</v>
      </c>
      <c r="BO50" s="81"/>
      <c r="BP50" s="82"/>
      <c r="BQ50" s="83"/>
      <c r="BR50" s="84" t="s">
        <v>75</v>
      </c>
      <c r="BS50" s="84">
        <v>21</v>
      </c>
      <c r="BT50" s="85">
        <v>1</v>
      </c>
      <c r="BU50" s="85" t="s">
        <v>464</v>
      </c>
      <c r="BV50" s="85">
        <v>2</v>
      </c>
      <c r="BW50" s="85"/>
      <c r="BX50" s="86" t="s">
        <v>143</v>
      </c>
      <c r="BY50" s="87"/>
      <c r="BZ50" s="88">
        <v>14</v>
      </c>
      <c r="CA50" s="87" t="s">
        <v>144</v>
      </c>
      <c r="CB50" s="89" t="s">
        <v>145</v>
      </c>
      <c r="CC50" s="90">
        <v>2</v>
      </c>
      <c r="CD50" s="91"/>
      <c r="CE50" s="89">
        <f>VLOOKUP(AI50,[1]Plan1!$A$6:$D$52,2,0)</f>
        <v>389</v>
      </c>
      <c r="CF50" s="89">
        <f>VLOOKUP(AI50,[1]Plan1!$A$6:$D$52,4,0)</f>
        <v>2.0249999999999999</v>
      </c>
      <c r="CG50" s="89">
        <f t="shared" si="0"/>
        <v>13</v>
      </c>
      <c r="CH50" s="89">
        <f t="shared" si="1"/>
        <v>26</v>
      </c>
      <c r="CI50" s="87" t="s">
        <v>75</v>
      </c>
      <c r="CJ50" s="89">
        <f t="shared" si="2"/>
        <v>14</v>
      </c>
      <c r="CK50" s="87"/>
      <c r="CL50" s="87"/>
      <c r="CM50" s="87"/>
      <c r="CN50" s="80"/>
      <c r="CO50" s="81"/>
      <c r="CP50" s="82">
        <v>42</v>
      </c>
      <c r="CQ50" s="83"/>
      <c r="CR50" s="87">
        <f t="shared" si="3"/>
        <v>5789</v>
      </c>
      <c r="CS50" s="40">
        <f t="shared" si="7"/>
        <v>48</v>
      </c>
      <c r="CT50" s="40" t="str">
        <f>VLOOKUP(B50,Linha!$B$2:$C$60,2,FALSE)</f>
        <v>Flow1</v>
      </c>
      <c r="CU50" s="41" t="str">
        <f>IF(AI50&lt;=Parametros!$E$15,"OK","Não")</f>
        <v>Não</v>
      </c>
      <c r="CV50" s="41" t="str">
        <f>IF(AH50&lt;=Parametros!$E$16,"OK","Não")</f>
        <v>Não</v>
      </c>
      <c r="CW50" s="41" t="str">
        <f>IF(AX50&lt;=Parametros!$E$19,"OK","Não")</f>
        <v>OK</v>
      </c>
      <c r="CX50" s="41" t="str">
        <f t="shared" si="4"/>
        <v>Não</v>
      </c>
      <c r="CY50" s="41" t="str">
        <f t="shared" si="5"/>
        <v>Sim</v>
      </c>
      <c r="CZ50" s="41" t="str">
        <f>IF(AND(Parametros!$E$17="Sim",Parametros!$E$18="Sim"),IF(AND(OR(CT50="Flow1",AND(CT50="Flow2",Parametros!$H$7="Fechada")),AI50&lt;=Parametros!$E$15,AH50&lt;Parametros!$E$16,AX50&lt;Parametros!$E$19,CX50&lt;&gt;Parametros!$E$17,CY50&lt;&gt;Parametros!$E$18),"Sim","Não"),
IF(AND(Parametros!$E$17="Sim",Parametros!$E$18="Não"),IF(AND(OR(CT50="Flow1",AND(CT50="Flow2",Parametros!$H$7="Fechada")),AI50&lt;=Parametros!$E$15,AH50&lt;Parametros!$E$16,AX50&lt;Parametros!$E$19,CX50&lt;&gt;Parametros!$E$17),"Sim","Não"),
IF(AND(Parametros!$E$17="Não",Parametros!$E$18="Sim"),IF(AND(OR(CT50="Flow1",AND(CT50="Flow2",Parametros!$H$7="Fechada")),AI50&lt;=Parametros!$E$15,AH50&lt;Parametros!$E$16,AX50&lt;Parametros!$E$19,CY50&lt;&gt;Parametros!$E$18),"Sim","Não"),
IF(AND(OR(CT50="Flow1",AND(CT50="Flow2",Parametros!$H$7="Fechada")),AI50&lt;=Parametros!$E$15,AH50&lt;Parametros!$E$16,AX50&lt;Parametros!$E$19),"Sim","Não"))))</f>
        <v>Não</v>
      </c>
      <c r="DA50" s="41" t="str">
        <f t="shared" si="6"/>
        <v>ok</v>
      </c>
      <c r="DB50" s="40">
        <f>IF(AND(CT50="Flow1",CZ50="Sim"),4,IF(CT50=Parametros!$D$6,1,IF(CT50=Parametros!$D$7,IF(Parametros!$H$7="Aberta",2,IF('Sequencia APO'!CZ50="Sim",4,1)),IF(CT50=Parametros!$D$9,3,IF(CT50=Parametros!$D$8,4,"Erro")))))</f>
        <v>1</v>
      </c>
      <c r="DC50" s="40">
        <f>IFERROR(VLOOKUP($Q50,Ferts!$A$1:$B$16,2,FALSE),0)</f>
        <v>0</v>
      </c>
      <c r="DD50" s="42">
        <f>(IF(DB50=1,Parametros!$M$6,IF(DB50=2,Parametros!$M$7,IF(DB50=3,Parametros!$M$8,IF(DB50=4,Parametros!$M$9,"Erro"))))*(DC50+1))*60</f>
        <v>38.112851481411589</v>
      </c>
    </row>
    <row r="51" spans="1:108">
      <c r="A51" s="74" t="s">
        <v>4843</v>
      </c>
      <c r="B51" s="74" t="s">
        <v>98</v>
      </c>
      <c r="C51" s="74" t="s">
        <v>99</v>
      </c>
      <c r="D51" s="74" t="s">
        <v>99</v>
      </c>
      <c r="E51" s="74" t="s">
        <v>4844</v>
      </c>
      <c r="F51" s="74" t="s">
        <v>4845</v>
      </c>
      <c r="G51" s="74" t="s">
        <v>4846</v>
      </c>
      <c r="H51" s="74" t="s">
        <v>147</v>
      </c>
      <c r="I51" s="74" t="s">
        <v>464</v>
      </c>
      <c r="J51" s="74" t="s">
        <v>474</v>
      </c>
      <c r="K51" s="74" t="s">
        <v>264</v>
      </c>
      <c r="L51" s="74" t="s">
        <v>4847</v>
      </c>
      <c r="M51" s="74" t="s">
        <v>206</v>
      </c>
      <c r="N51" s="75">
        <v>0</v>
      </c>
      <c r="O51" s="75">
        <v>10</v>
      </c>
      <c r="P51" s="74" t="s">
        <v>137</v>
      </c>
      <c r="Q51" s="108">
        <v>270467</v>
      </c>
      <c r="R51" s="74" t="s">
        <v>138</v>
      </c>
      <c r="S51" s="74" t="s">
        <v>113</v>
      </c>
      <c r="T51" s="74" t="s">
        <v>149</v>
      </c>
      <c r="U51" s="74" t="s">
        <v>156</v>
      </c>
      <c r="V51" s="74" t="s">
        <v>208</v>
      </c>
      <c r="W51" s="74" t="s">
        <v>107</v>
      </c>
      <c r="X51" s="74" t="s">
        <v>127</v>
      </c>
      <c r="Y51" s="74" t="s">
        <v>477</v>
      </c>
      <c r="Z51" s="74"/>
      <c r="AA51" s="76">
        <v>5217.38</v>
      </c>
      <c r="AB51" s="76">
        <v>0</v>
      </c>
      <c r="AC51" s="76">
        <v>159</v>
      </c>
      <c r="AD51" s="76">
        <v>132.5</v>
      </c>
      <c r="AE51" s="77">
        <v>655</v>
      </c>
      <c r="AF51" s="76">
        <v>3.2749999999999999</v>
      </c>
      <c r="AG51" s="77">
        <v>9</v>
      </c>
      <c r="AH51" s="78">
        <v>7.01</v>
      </c>
      <c r="AI51" s="78">
        <v>73</v>
      </c>
      <c r="AJ51" s="79">
        <v>42785</v>
      </c>
      <c r="AK51" s="79">
        <v>42756</v>
      </c>
      <c r="AL51" s="79">
        <v>42756</v>
      </c>
      <c r="AM51" s="79">
        <v>42756</v>
      </c>
      <c r="AN51" s="77">
        <v>378</v>
      </c>
      <c r="AO51" s="79">
        <v>42778</v>
      </c>
      <c r="AP51" s="76">
        <v>5000</v>
      </c>
      <c r="AQ51" s="76">
        <v>0</v>
      </c>
      <c r="AR51" s="77">
        <v>588</v>
      </c>
      <c r="AS51" s="77">
        <v>34</v>
      </c>
      <c r="AT51" s="78">
        <v>78.17</v>
      </c>
      <c r="AU51" s="77">
        <v>8</v>
      </c>
      <c r="AV51" s="76">
        <v>6.75</v>
      </c>
      <c r="AW51" s="76">
        <v>5.07</v>
      </c>
      <c r="AX51" s="76">
        <v>6.98</v>
      </c>
      <c r="AY51" s="76">
        <v>0.73</v>
      </c>
      <c r="AZ51" s="76">
        <v>0.73</v>
      </c>
      <c r="BA51" s="76">
        <v>0.88</v>
      </c>
      <c r="BB51" s="76">
        <v>9.99</v>
      </c>
      <c r="BC51" s="76">
        <v>22.47</v>
      </c>
      <c r="BD51" s="76">
        <v>8.3699999999999992</v>
      </c>
      <c r="BE51" s="76">
        <v>18.260000000000002</v>
      </c>
      <c r="BF51" s="76">
        <v>5000</v>
      </c>
      <c r="BG51" s="76">
        <v>7000</v>
      </c>
      <c r="BH51" s="74" t="s">
        <v>109</v>
      </c>
      <c r="BI51" s="74"/>
      <c r="BJ51" s="74" t="s">
        <v>4848</v>
      </c>
      <c r="BK51" s="79"/>
      <c r="BL51" s="79"/>
      <c r="BM51" s="74"/>
      <c r="BN51" s="80">
        <v>72</v>
      </c>
      <c r="BO51" s="81"/>
      <c r="BP51" s="82"/>
      <c r="BQ51" s="83"/>
      <c r="BR51" s="84" t="s">
        <v>75</v>
      </c>
      <c r="BS51" s="84">
        <v>21</v>
      </c>
      <c r="BT51" s="85">
        <v>1</v>
      </c>
      <c r="BU51" s="85" t="s">
        <v>464</v>
      </c>
      <c r="BV51" s="85">
        <v>2</v>
      </c>
      <c r="BW51" s="85"/>
      <c r="BX51" s="86" t="s">
        <v>143</v>
      </c>
      <c r="BY51" s="87"/>
      <c r="BZ51" s="88">
        <v>72</v>
      </c>
      <c r="CA51" s="87" t="s">
        <v>144</v>
      </c>
      <c r="CB51" s="89" t="s">
        <v>116</v>
      </c>
      <c r="CC51" s="90">
        <v>-22</v>
      </c>
      <c r="CD51" s="91"/>
      <c r="CE51" s="89">
        <f>VLOOKUP(AI51,[1]Plan1!$A$6:$D$52,2,0)</f>
        <v>328</v>
      </c>
      <c r="CF51" s="89">
        <f>VLOOKUP(AI51,[1]Plan1!$A$6:$D$52,4,0)</f>
        <v>4.5555555555555554</v>
      </c>
      <c r="CG51" s="89">
        <f t="shared" si="0"/>
        <v>16</v>
      </c>
      <c r="CH51" s="89">
        <f t="shared" si="1"/>
        <v>73</v>
      </c>
      <c r="CI51" s="87" t="s">
        <v>75</v>
      </c>
      <c r="CJ51" s="89">
        <f t="shared" si="2"/>
        <v>72</v>
      </c>
      <c r="CK51" s="87"/>
      <c r="CL51" s="87"/>
      <c r="CM51" s="87"/>
      <c r="CN51" s="80"/>
      <c r="CO51" s="81">
        <v>51</v>
      </c>
      <c r="CP51" s="82"/>
      <c r="CQ51" s="83"/>
      <c r="CR51" s="87">
        <f t="shared" si="3"/>
        <v>5895</v>
      </c>
      <c r="CS51" s="40">
        <f t="shared" si="7"/>
        <v>49</v>
      </c>
      <c r="CT51" s="40" t="str">
        <f>VLOOKUP(B51,Linha!$B$2:$C$60,2,FALSE)</f>
        <v>Flow1</v>
      </c>
      <c r="CU51" s="41" t="str">
        <f>IF(AI51&lt;=Parametros!$E$15,"OK","Não")</f>
        <v>OK</v>
      </c>
      <c r="CV51" s="41" t="str">
        <f>IF(AH51&lt;=Parametros!$E$16,"OK","Não")</f>
        <v>OK</v>
      </c>
      <c r="CW51" s="41" t="str">
        <f>IF(AX51&lt;=Parametros!$E$19,"OK","Não")</f>
        <v>OK</v>
      </c>
      <c r="CX51" s="41" t="str">
        <f t="shared" si="4"/>
        <v>Não</v>
      </c>
      <c r="CY51" s="41" t="str">
        <f t="shared" si="5"/>
        <v>Sim</v>
      </c>
      <c r="CZ51" s="41" t="str">
        <f>IF(AND(Parametros!$E$17="Sim",Parametros!$E$18="Sim"),IF(AND(OR(CT51="Flow1",AND(CT51="Flow2",Parametros!$H$7="Fechada")),AI51&lt;=Parametros!$E$15,AH51&lt;Parametros!$E$16,AX51&lt;Parametros!$E$19,CX51&lt;&gt;Parametros!$E$17,CY51&lt;&gt;Parametros!$E$18),"Sim","Não"),
IF(AND(Parametros!$E$17="Sim",Parametros!$E$18="Não"),IF(AND(OR(CT51="Flow1",AND(CT51="Flow2",Parametros!$H$7="Fechada")),AI51&lt;=Parametros!$E$15,AH51&lt;Parametros!$E$16,AX51&lt;Parametros!$E$19,CX51&lt;&gt;Parametros!$E$17),"Sim","Não"),
IF(AND(Parametros!$E$17="Não",Parametros!$E$18="Sim"),IF(AND(OR(CT51="Flow1",AND(CT51="Flow2",Parametros!$H$7="Fechada")),AI51&lt;=Parametros!$E$15,AH51&lt;Parametros!$E$16,AX51&lt;Parametros!$E$19,CY51&lt;&gt;Parametros!$E$18),"Sim","Não"),
IF(AND(OR(CT51="Flow1",AND(CT51="Flow2",Parametros!$H$7="Fechada")),AI51&lt;=Parametros!$E$15,AH51&lt;Parametros!$E$16,AX51&lt;Parametros!$E$19),"Sim","Não"))))</f>
        <v>Não</v>
      </c>
      <c r="DA51" s="41" t="str">
        <f t="shared" si="6"/>
        <v>ok</v>
      </c>
      <c r="DB51" s="40">
        <f>IF(AND(CT51="Flow1",CZ51="Sim"),4,IF(CT51=Parametros!$D$6,1,IF(CT51=Parametros!$D$7,IF(Parametros!$H$7="Aberta",2,IF('Sequencia APO'!CZ51="Sim",4,1)),IF(CT51=Parametros!$D$9,3,IF(CT51=Parametros!$D$8,4,"Erro")))))</f>
        <v>1</v>
      </c>
      <c r="DC51" s="40">
        <f>IFERROR(VLOOKUP($Q51,Ferts!$A$1:$B$16,2,FALSE),0)</f>
        <v>0</v>
      </c>
      <c r="DD51" s="42">
        <f>(IF(DB51=1,Parametros!$M$6,IF(DB51=2,Parametros!$M$7,IF(DB51=3,Parametros!$M$8,IF(DB51=4,Parametros!$M$9,"Erro"))))*(DC51+1))*60</f>
        <v>38.112851481411589</v>
      </c>
    </row>
    <row r="52" spans="1:108">
      <c r="A52" s="74" t="s">
        <v>4849</v>
      </c>
      <c r="B52" s="74" t="s">
        <v>98</v>
      </c>
      <c r="C52" s="74" t="s">
        <v>99</v>
      </c>
      <c r="D52" s="74" t="s">
        <v>99</v>
      </c>
      <c r="E52" s="74" t="s">
        <v>4850</v>
      </c>
      <c r="F52" s="74" t="s">
        <v>1484</v>
      </c>
      <c r="G52" s="74" t="s">
        <v>4851</v>
      </c>
      <c r="H52" s="74" t="s">
        <v>147</v>
      </c>
      <c r="I52" s="74" t="s">
        <v>464</v>
      </c>
      <c r="J52" s="74" t="s">
        <v>465</v>
      </c>
      <c r="K52" s="74" t="s">
        <v>264</v>
      </c>
      <c r="L52" s="74" t="s">
        <v>1485</v>
      </c>
      <c r="M52" s="74" t="s">
        <v>206</v>
      </c>
      <c r="N52" s="75">
        <v>0</v>
      </c>
      <c r="O52" s="75">
        <v>10</v>
      </c>
      <c r="P52" s="74" t="s">
        <v>137</v>
      </c>
      <c r="Q52" s="108">
        <v>270465</v>
      </c>
      <c r="R52" s="74" t="s">
        <v>138</v>
      </c>
      <c r="S52" s="74" t="s">
        <v>113</v>
      </c>
      <c r="T52" s="74" t="s">
        <v>149</v>
      </c>
      <c r="U52" s="74" t="s">
        <v>156</v>
      </c>
      <c r="V52" s="74" t="s">
        <v>208</v>
      </c>
      <c r="W52" s="74" t="s">
        <v>107</v>
      </c>
      <c r="X52" s="74" t="s">
        <v>127</v>
      </c>
      <c r="Y52" s="74" t="s">
        <v>468</v>
      </c>
      <c r="Z52" s="74"/>
      <c r="AA52" s="76">
        <v>8802.5619999999999</v>
      </c>
      <c r="AB52" s="76">
        <v>9587.1880000000001</v>
      </c>
      <c r="AC52" s="76">
        <v>161</v>
      </c>
      <c r="AD52" s="76">
        <v>136.5</v>
      </c>
      <c r="AE52" s="77">
        <v>445</v>
      </c>
      <c r="AF52" s="76">
        <v>2.2250000000000001</v>
      </c>
      <c r="AG52" s="77">
        <v>24</v>
      </c>
      <c r="AH52" s="78">
        <v>5.16</v>
      </c>
      <c r="AI52" s="78">
        <v>73</v>
      </c>
      <c r="AJ52" s="79">
        <v>42762</v>
      </c>
      <c r="AK52" s="79">
        <v>42756</v>
      </c>
      <c r="AL52" s="79">
        <v>42756</v>
      </c>
      <c r="AM52" s="79">
        <v>42756</v>
      </c>
      <c r="AN52" s="77">
        <v>775</v>
      </c>
      <c r="AO52" s="79">
        <v>42754</v>
      </c>
      <c r="AP52" s="76">
        <v>5000</v>
      </c>
      <c r="AQ52" s="76">
        <v>566</v>
      </c>
      <c r="AR52" s="77">
        <v>449</v>
      </c>
      <c r="AS52" s="77">
        <v>45</v>
      </c>
      <c r="AT52" s="78">
        <v>58.82</v>
      </c>
      <c r="AU52" s="77">
        <v>7</v>
      </c>
      <c r="AV52" s="76">
        <v>6.79</v>
      </c>
      <c r="AW52" s="76">
        <v>5.48</v>
      </c>
      <c r="AX52" s="76">
        <v>6.98</v>
      </c>
      <c r="AY52" s="76">
        <v>0.73</v>
      </c>
      <c r="AZ52" s="76">
        <v>0.73</v>
      </c>
      <c r="BA52" s="76">
        <v>0.65</v>
      </c>
      <c r="BB52" s="76">
        <v>9.99</v>
      </c>
      <c r="BC52" s="76">
        <v>20.02</v>
      </c>
      <c r="BD52" s="76">
        <v>6.29</v>
      </c>
      <c r="BE52" s="76">
        <v>15.21</v>
      </c>
      <c r="BF52" s="76">
        <v>5000</v>
      </c>
      <c r="BG52" s="76">
        <v>7000</v>
      </c>
      <c r="BH52" s="74" t="s">
        <v>109</v>
      </c>
      <c r="BI52" s="74"/>
      <c r="BJ52" s="74" t="s">
        <v>4852</v>
      </c>
      <c r="BK52" s="79"/>
      <c r="BL52" s="79"/>
      <c r="BM52" s="74"/>
      <c r="BN52" s="80">
        <v>168</v>
      </c>
      <c r="BO52" s="81"/>
      <c r="BP52" s="82"/>
      <c r="BQ52" s="83"/>
      <c r="BR52" s="84" t="s">
        <v>75</v>
      </c>
      <c r="BS52" s="84">
        <v>21</v>
      </c>
      <c r="BT52" s="85">
        <v>1</v>
      </c>
      <c r="BU52" s="85" t="s">
        <v>464</v>
      </c>
      <c r="BV52" s="85">
        <v>2</v>
      </c>
      <c r="BW52" s="85"/>
      <c r="BX52" s="86" t="s">
        <v>143</v>
      </c>
      <c r="BY52" s="87"/>
      <c r="BZ52" s="88">
        <v>168</v>
      </c>
      <c r="CA52" s="87" t="s">
        <v>144</v>
      </c>
      <c r="CB52" s="89" t="s">
        <v>145</v>
      </c>
      <c r="CC52" s="90">
        <v>2</v>
      </c>
      <c r="CD52" s="91"/>
      <c r="CE52" s="89">
        <f>VLOOKUP(AI52,[1]Plan1!$A$6:$D$52,2,0)</f>
        <v>328</v>
      </c>
      <c r="CF52" s="89">
        <f>VLOOKUP(AI52,[1]Plan1!$A$6:$D$52,4,0)</f>
        <v>4.5555555555555554</v>
      </c>
      <c r="CG52" s="89">
        <f t="shared" si="0"/>
        <v>27</v>
      </c>
      <c r="CH52" s="89">
        <f t="shared" si="1"/>
        <v>123</v>
      </c>
      <c r="CI52" s="87" t="s">
        <v>75</v>
      </c>
      <c r="CJ52" s="89">
        <f t="shared" si="2"/>
        <v>168</v>
      </c>
      <c r="CK52" s="87"/>
      <c r="CL52" s="87"/>
      <c r="CM52" s="87"/>
      <c r="CN52" s="80"/>
      <c r="CO52" s="81"/>
      <c r="CP52" s="82">
        <v>30</v>
      </c>
      <c r="CQ52" s="83"/>
      <c r="CR52" s="87">
        <f t="shared" si="3"/>
        <v>10680</v>
      </c>
      <c r="CS52" s="40">
        <f t="shared" si="7"/>
        <v>50</v>
      </c>
      <c r="CT52" s="40" t="str">
        <f>VLOOKUP(B52,Linha!$B$2:$C$60,2,FALSE)</f>
        <v>Flow1</v>
      </c>
      <c r="CU52" s="41" t="str">
        <f>IF(AI52&lt;=Parametros!$E$15,"OK","Não")</f>
        <v>OK</v>
      </c>
      <c r="CV52" s="41" t="str">
        <f>IF(AH52&lt;=Parametros!$E$16,"OK","Não")</f>
        <v>OK</v>
      </c>
      <c r="CW52" s="41" t="str">
        <f>IF(AX52&lt;=Parametros!$E$19,"OK","Não")</f>
        <v>OK</v>
      </c>
      <c r="CX52" s="41" t="str">
        <f t="shared" si="4"/>
        <v>Não</v>
      </c>
      <c r="CY52" s="41" t="str">
        <f t="shared" si="5"/>
        <v>Sim</v>
      </c>
      <c r="CZ52" s="41" t="str">
        <f>IF(AND(Parametros!$E$17="Sim",Parametros!$E$18="Sim"),IF(AND(OR(CT52="Flow1",AND(CT52="Flow2",Parametros!$H$7="Fechada")),AI52&lt;=Parametros!$E$15,AH52&lt;Parametros!$E$16,AX52&lt;Parametros!$E$19,CX52&lt;&gt;Parametros!$E$17,CY52&lt;&gt;Parametros!$E$18),"Sim","Não"),
IF(AND(Parametros!$E$17="Sim",Parametros!$E$18="Não"),IF(AND(OR(CT52="Flow1",AND(CT52="Flow2",Parametros!$H$7="Fechada")),AI52&lt;=Parametros!$E$15,AH52&lt;Parametros!$E$16,AX52&lt;Parametros!$E$19,CX52&lt;&gt;Parametros!$E$17),"Sim","Não"),
IF(AND(Parametros!$E$17="Não",Parametros!$E$18="Sim"),IF(AND(OR(CT52="Flow1",AND(CT52="Flow2",Parametros!$H$7="Fechada")),AI52&lt;=Parametros!$E$15,AH52&lt;Parametros!$E$16,AX52&lt;Parametros!$E$19,CY52&lt;&gt;Parametros!$E$18),"Sim","Não"),
IF(AND(OR(CT52="Flow1",AND(CT52="Flow2",Parametros!$H$7="Fechada")),AI52&lt;=Parametros!$E$15,AH52&lt;Parametros!$E$16,AX52&lt;Parametros!$E$19),"Sim","Não"))))</f>
        <v>Não</v>
      </c>
      <c r="DA52" s="41" t="str">
        <f t="shared" si="6"/>
        <v>ok</v>
      </c>
      <c r="DB52" s="40">
        <f>IF(AND(CT52="Flow1",CZ52="Sim"),4,IF(CT52=Parametros!$D$6,1,IF(CT52=Parametros!$D$7,IF(Parametros!$H$7="Aberta",2,IF('Sequencia APO'!CZ52="Sim",4,1)),IF(CT52=Parametros!$D$9,3,IF(CT52=Parametros!$D$8,4,"Erro")))))</f>
        <v>1</v>
      </c>
      <c r="DC52" s="40">
        <f>IFERROR(VLOOKUP($Q52,Ferts!$A$1:$B$16,2,FALSE),0)</f>
        <v>0</v>
      </c>
      <c r="DD52" s="42">
        <f>(IF(DB52=1,Parametros!$M$6,IF(DB52=2,Parametros!$M$7,IF(DB52=3,Parametros!$M$8,IF(DB52=4,Parametros!$M$9,"Erro"))))*(DC52+1))*60</f>
        <v>38.112851481411589</v>
      </c>
    </row>
    <row r="53" spans="1:108">
      <c r="A53" s="74" t="s">
        <v>4853</v>
      </c>
      <c r="B53" s="74" t="s">
        <v>98</v>
      </c>
      <c r="C53" s="74" t="s">
        <v>99</v>
      </c>
      <c r="D53" s="74" t="s">
        <v>99</v>
      </c>
      <c r="E53" s="74" t="s">
        <v>4854</v>
      </c>
      <c r="F53" s="74" t="s">
        <v>4855</v>
      </c>
      <c r="G53" s="74" t="s">
        <v>4856</v>
      </c>
      <c r="H53" s="74" t="s">
        <v>481</v>
      </c>
      <c r="I53" s="74" t="s">
        <v>464</v>
      </c>
      <c r="J53" s="74" t="s">
        <v>465</v>
      </c>
      <c r="K53" s="74" t="s">
        <v>329</v>
      </c>
      <c r="L53" s="74" t="s">
        <v>4857</v>
      </c>
      <c r="M53" s="74" t="s">
        <v>206</v>
      </c>
      <c r="N53" s="75">
        <v>5</v>
      </c>
      <c r="O53" s="75">
        <v>10</v>
      </c>
      <c r="P53" s="74" t="s">
        <v>137</v>
      </c>
      <c r="Q53" s="108">
        <v>270383</v>
      </c>
      <c r="R53" s="74" t="s">
        <v>138</v>
      </c>
      <c r="S53" s="74" t="s">
        <v>113</v>
      </c>
      <c r="T53" s="74" t="s">
        <v>149</v>
      </c>
      <c r="U53" s="74" t="s">
        <v>156</v>
      </c>
      <c r="V53" s="74" t="s">
        <v>141</v>
      </c>
      <c r="W53" s="74" t="s">
        <v>107</v>
      </c>
      <c r="X53" s="74" t="s">
        <v>127</v>
      </c>
      <c r="Y53" s="74" t="s">
        <v>468</v>
      </c>
      <c r="Z53" s="74"/>
      <c r="AA53" s="76">
        <v>1223.597</v>
      </c>
      <c r="AB53" s="76">
        <v>1331.394</v>
      </c>
      <c r="AC53" s="76">
        <v>161</v>
      </c>
      <c r="AD53" s="76">
        <v>136.5</v>
      </c>
      <c r="AE53" s="77">
        <v>505</v>
      </c>
      <c r="AF53" s="76">
        <v>2.5249999999999999</v>
      </c>
      <c r="AG53" s="77">
        <v>3</v>
      </c>
      <c r="AH53" s="78">
        <v>5.2</v>
      </c>
      <c r="AI53" s="78">
        <v>73</v>
      </c>
      <c r="AJ53" s="79">
        <v>42765</v>
      </c>
      <c r="AK53" s="79">
        <v>42756</v>
      </c>
      <c r="AL53" s="79">
        <v>42756</v>
      </c>
      <c r="AM53" s="79">
        <v>42756</v>
      </c>
      <c r="AN53" s="77">
        <v>104</v>
      </c>
      <c r="AO53" s="79">
        <v>42757</v>
      </c>
      <c r="AP53" s="76">
        <v>5000</v>
      </c>
      <c r="AQ53" s="76">
        <v>0</v>
      </c>
      <c r="AR53" s="77">
        <v>458</v>
      </c>
      <c r="AS53" s="77">
        <v>54</v>
      </c>
      <c r="AT53" s="78">
        <v>60.05</v>
      </c>
      <c r="AU53" s="77">
        <v>8</v>
      </c>
      <c r="AV53" s="76">
        <v>6.74</v>
      </c>
      <c r="AW53" s="76">
        <v>5.05</v>
      </c>
      <c r="AX53" s="76">
        <v>6.98</v>
      </c>
      <c r="AY53" s="76">
        <v>0.55000000000000004</v>
      </c>
      <c r="AZ53" s="76">
        <v>0.55000000000000004</v>
      </c>
      <c r="BA53" s="76">
        <v>0.65</v>
      </c>
      <c r="BB53" s="76">
        <v>0.78</v>
      </c>
      <c r="BC53" s="76">
        <v>22.59</v>
      </c>
      <c r="BD53" s="76">
        <v>6.33</v>
      </c>
      <c r="BE53" s="76">
        <v>15.28</v>
      </c>
      <c r="BF53" s="76">
        <v>5000</v>
      </c>
      <c r="BG53" s="76">
        <v>7000</v>
      </c>
      <c r="BH53" s="74" t="s">
        <v>109</v>
      </c>
      <c r="BI53" s="74"/>
      <c r="BJ53" s="74" t="s">
        <v>4858</v>
      </c>
      <c r="BK53" s="79"/>
      <c r="BL53" s="79"/>
      <c r="BM53" s="74"/>
      <c r="BN53" s="80">
        <v>24</v>
      </c>
      <c r="BO53" s="81"/>
      <c r="BP53" s="82"/>
      <c r="BQ53" s="83"/>
      <c r="BR53" s="84" t="s">
        <v>75</v>
      </c>
      <c r="BS53" s="84">
        <v>21</v>
      </c>
      <c r="BT53" s="85">
        <v>1</v>
      </c>
      <c r="BU53" s="85" t="s">
        <v>464</v>
      </c>
      <c r="BV53" s="85">
        <v>2</v>
      </c>
      <c r="BW53" s="85"/>
      <c r="BX53" s="86" t="s">
        <v>143</v>
      </c>
      <c r="BY53" s="87"/>
      <c r="BZ53" s="88">
        <v>24</v>
      </c>
      <c r="CA53" s="87" t="s">
        <v>144</v>
      </c>
      <c r="CB53" s="89" t="s">
        <v>145</v>
      </c>
      <c r="CC53" s="90">
        <v>-1</v>
      </c>
      <c r="CD53" s="91"/>
      <c r="CE53" s="89">
        <f>VLOOKUP(AI53,[1]Plan1!$A$6:$D$52,2,0)</f>
        <v>328</v>
      </c>
      <c r="CF53" s="89">
        <f>VLOOKUP(AI53,[1]Plan1!$A$6:$D$52,4,0)</f>
        <v>4.5555555555555554</v>
      </c>
      <c r="CG53" s="89">
        <f t="shared" si="0"/>
        <v>4</v>
      </c>
      <c r="CH53" s="89">
        <f t="shared" si="1"/>
        <v>18</v>
      </c>
      <c r="CI53" s="87" t="s">
        <v>75</v>
      </c>
      <c r="CJ53" s="89">
        <f t="shared" si="2"/>
        <v>24</v>
      </c>
      <c r="CK53" s="87"/>
      <c r="CL53" s="87"/>
      <c r="CM53" s="87"/>
      <c r="CN53" s="80"/>
      <c r="CO53" s="81"/>
      <c r="CP53" s="82">
        <v>8</v>
      </c>
      <c r="CQ53" s="83"/>
      <c r="CR53" s="87">
        <f t="shared" si="3"/>
        <v>1515</v>
      </c>
      <c r="CS53" s="40">
        <f t="shared" si="7"/>
        <v>51</v>
      </c>
      <c r="CT53" s="40" t="str">
        <f>VLOOKUP(B53,Linha!$B$2:$C$60,2,FALSE)</f>
        <v>Flow1</v>
      </c>
      <c r="CU53" s="41" t="str">
        <f>IF(AI53&lt;=Parametros!$E$15,"OK","Não")</f>
        <v>OK</v>
      </c>
      <c r="CV53" s="41" t="str">
        <f>IF(AH53&lt;=Parametros!$E$16,"OK","Não")</f>
        <v>OK</v>
      </c>
      <c r="CW53" s="41" t="str">
        <f>IF(AX53&lt;=Parametros!$E$19,"OK","Não")</f>
        <v>OK</v>
      </c>
      <c r="CX53" s="41" t="str">
        <f t="shared" si="4"/>
        <v>Não</v>
      </c>
      <c r="CY53" s="41" t="str">
        <f t="shared" si="5"/>
        <v>Sim</v>
      </c>
      <c r="CZ53" s="41" t="str">
        <f>IF(AND(Parametros!$E$17="Sim",Parametros!$E$18="Sim"),IF(AND(OR(CT53="Flow1",AND(CT53="Flow2",Parametros!$H$7="Fechada")),AI53&lt;=Parametros!$E$15,AH53&lt;Parametros!$E$16,AX53&lt;Parametros!$E$19,CX53&lt;&gt;Parametros!$E$17,CY53&lt;&gt;Parametros!$E$18),"Sim","Não"),
IF(AND(Parametros!$E$17="Sim",Parametros!$E$18="Não"),IF(AND(OR(CT53="Flow1",AND(CT53="Flow2",Parametros!$H$7="Fechada")),AI53&lt;=Parametros!$E$15,AH53&lt;Parametros!$E$16,AX53&lt;Parametros!$E$19,CX53&lt;&gt;Parametros!$E$17),"Sim","Não"),
IF(AND(Parametros!$E$17="Não",Parametros!$E$18="Sim"),IF(AND(OR(CT53="Flow1",AND(CT53="Flow2",Parametros!$H$7="Fechada")),AI53&lt;=Parametros!$E$15,AH53&lt;Parametros!$E$16,AX53&lt;Parametros!$E$19,CY53&lt;&gt;Parametros!$E$18),"Sim","Não"),
IF(AND(OR(CT53="Flow1",AND(CT53="Flow2",Parametros!$H$7="Fechada")),AI53&lt;=Parametros!$E$15,AH53&lt;Parametros!$E$16,AX53&lt;Parametros!$E$19),"Sim","Não"))))</f>
        <v>Não</v>
      </c>
      <c r="DA53" s="41" t="str">
        <f t="shared" si="6"/>
        <v>ok</v>
      </c>
      <c r="DB53" s="40">
        <f>IF(AND(CT53="Flow1",CZ53="Sim"),4,IF(CT53=Parametros!$D$6,1,IF(CT53=Parametros!$D$7,IF(Parametros!$H$7="Aberta",2,IF('Sequencia APO'!CZ53="Sim",4,1)),IF(CT53=Parametros!$D$9,3,IF(CT53=Parametros!$D$8,4,"Erro")))))</f>
        <v>1</v>
      </c>
      <c r="DC53" s="40">
        <f>IFERROR(VLOOKUP($Q53,Ferts!$A$1:$B$16,2,FALSE),0)</f>
        <v>0</v>
      </c>
      <c r="DD53" s="42">
        <f>(IF(DB53=1,Parametros!$M$6,IF(DB53=2,Parametros!$M$7,IF(DB53=3,Parametros!$M$8,IF(DB53=4,Parametros!$M$9,"Erro"))))*(DC53+1))*60</f>
        <v>38.112851481411589</v>
      </c>
    </row>
    <row r="54" spans="1:108">
      <c r="A54" s="74" t="s">
        <v>4859</v>
      </c>
      <c r="B54" s="74" t="s">
        <v>98</v>
      </c>
      <c r="C54" s="74" t="s">
        <v>99</v>
      </c>
      <c r="D54" s="74" t="s">
        <v>99</v>
      </c>
      <c r="E54" s="74" t="s">
        <v>4860</v>
      </c>
      <c r="F54" s="74" t="s">
        <v>480</v>
      </c>
      <c r="G54" s="74" t="s">
        <v>3538</v>
      </c>
      <c r="H54" s="74" t="s">
        <v>481</v>
      </c>
      <c r="I54" s="74" t="s">
        <v>464</v>
      </c>
      <c r="J54" s="74" t="s">
        <v>474</v>
      </c>
      <c r="K54" s="74" t="s">
        <v>204</v>
      </c>
      <c r="L54" s="74" t="s">
        <v>482</v>
      </c>
      <c r="M54" s="74" t="s">
        <v>206</v>
      </c>
      <c r="N54" s="75">
        <v>10</v>
      </c>
      <c r="O54" s="75">
        <v>10</v>
      </c>
      <c r="P54" s="74" t="s">
        <v>137</v>
      </c>
      <c r="Q54" s="108">
        <v>270381</v>
      </c>
      <c r="R54" s="74" t="s">
        <v>138</v>
      </c>
      <c r="S54" s="74" t="s">
        <v>113</v>
      </c>
      <c r="T54" s="74" t="s">
        <v>149</v>
      </c>
      <c r="U54" s="74" t="s">
        <v>156</v>
      </c>
      <c r="V54" s="74" t="s">
        <v>141</v>
      </c>
      <c r="W54" s="74" t="s">
        <v>107</v>
      </c>
      <c r="X54" s="74" t="s">
        <v>127</v>
      </c>
      <c r="Y54" s="74" t="s">
        <v>477</v>
      </c>
      <c r="Z54" s="74"/>
      <c r="AA54" s="76">
        <v>6239.625</v>
      </c>
      <c r="AB54" s="76">
        <v>6759.9960000000001</v>
      </c>
      <c r="AC54" s="76">
        <v>159</v>
      </c>
      <c r="AD54" s="76">
        <v>132.5</v>
      </c>
      <c r="AE54" s="77">
        <v>589</v>
      </c>
      <c r="AF54" s="76">
        <v>2.9449999999999998</v>
      </c>
      <c r="AG54" s="77">
        <v>12</v>
      </c>
      <c r="AH54" s="78">
        <v>7</v>
      </c>
      <c r="AI54" s="78">
        <v>73</v>
      </c>
      <c r="AJ54" s="79">
        <v>42758</v>
      </c>
      <c r="AK54" s="79">
        <v>42756</v>
      </c>
      <c r="AL54" s="79">
        <v>42756</v>
      </c>
      <c r="AM54" s="79">
        <v>42756</v>
      </c>
      <c r="AN54" s="77">
        <v>478</v>
      </c>
      <c r="AO54" s="79">
        <v>42750</v>
      </c>
      <c r="AP54" s="76">
        <v>15000</v>
      </c>
      <c r="AQ54" s="76">
        <v>9752</v>
      </c>
      <c r="AR54" s="77">
        <v>590</v>
      </c>
      <c r="AS54" s="77">
        <v>41</v>
      </c>
      <c r="AT54" s="78">
        <v>137.22</v>
      </c>
      <c r="AU54" s="77">
        <v>4</v>
      </c>
      <c r="AV54" s="76">
        <v>11.96</v>
      </c>
      <c r="AW54" s="76">
        <v>11.2</v>
      </c>
      <c r="AX54" s="76">
        <v>12.72</v>
      </c>
      <c r="AY54" s="76">
        <v>0.55000000000000004</v>
      </c>
      <c r="AZ54" s="76">
        <v>0.55000000000000004</v>
      </c>
      <c r="BA54" s="76">
        <v>0.88</v>
      </c>
      <c r="BB54" s="76">
        <v>1.05</v>
      </c>
      <c r="BC54" s="76">
        <v>20.23</v>
      </c>
      <c r="BD54" s="76">
        <v>8.36</v>
      </c>
      <c r="BE54" s="76">
        <v>18.25</v>
      </c>
      <c r="BF54" s="76">
        <v>11000</v>
      </c>
      <c r="BG54" s="76">
        <v>13000</v>
      </c>
      <c r="BH54" s="74" t="s">
        <v>3475</v>
      </c>
      <c r="BI54" s="74"/>
      <c r="BJ54" s="74" t="s">
        <v>484</v>
      </c>
      <c r="BK54" s="79"/>
      <c r="BL54" s="79"/>
      <c r="BM54" s="74"/>
      <c r="BN54" s="80">
        <v>48</v>
      </c>
      <c r="BO54" s="81"/>
      <c r="BP54" s="82"/>
      <c r="BQ54" s="83"/>
      <c r="BR54" s="84" t="s">
        <v>75</v>
      </c>
      <c r="BS54" s="84">
        <v>21</v>
      </c>
      <c r="BT54" s="85">
        <v>1</v>
      </c>
      <c r="BU54" s="85" t="s">
        <v>464</v>
      </c>
      <c r="BV54" s="85">
        <v>2</v>
      </c>
      <c r="BW54" s="85"/>
      <c r="BX54" s="86" t="s">
        <v>143</v>
      </c>
      <c r="BY54" s="87"/>
      <c r="BZ54" s="88">
        <v>48</v>
      </c>
      <c r="CA54" s="87" t="s">
        <v>144</v>
      </c>
      <c r="CB54" s="89" t="s">
        <v>145</v>
      </c>
      <c r="CC54" s="90">
        <v>6</v>
      </c>
      <c r="CD54" s="91"/>
      <c r="CE54" s="89">
        <f>VLOOKUP(AI54,[1]Plan1!$A$6:$D$52,2,0)</f>
        <v>328</v>
      </c>
      <c r="CF54" s="89">
        <f>VLOOKUP(AI54,[1]Plan1!$A$6:$D$52,4,0)</f>
        <v>4.5555555555555554</v>
      </c>
      <c r="CG54" s="89">
        <f t="shared" si="0"/>
        <v>19</v>
      </c>
      <c r="CH54" s="89">
        <f t="shared" si="1"/>
        <v>87</v>
      </c>
      <c r="CI54" s="87" t="s">
        <v>75</v>
      </c>
      <c r="CJ54" s="89">
        <f t="shared" si="2"/>
        <v>48</v>
      </c>
      <c r="CK54" s="87"/>
      <c r="CL54" s="87"/>
      <c r="CM54" s="87"/>
      <c r="CN54" s="80"/>
      <c r="CO54" s="81">
        <v>80</v>
      </c>
      <c r="CP54" s="82"/>
      <c r="CQ54" s="83"/>
      <c r="CR54" s="87">
        <f t="shared" si="3"/>
        <v>7068</v>
      </c>
      <c r="CS54" s="40">
        <f t="shared" si="7"/>
        <v>52</v>
      </c>
      <c r="CT54" s="40" t="str">
        <f>VLOOKUP(B54,Linha!$B$2:$C$60,2,FALSE)</f>
        <v>Flow1</v>
      </c>
      <c r="CU54" s="41" t="str">
        <f>IF(AI54&lt;=Parametros!$E$15,"OK","Não")</f>
        <v>OK</v>
      </c>
      <c r="CV54" s="41" t="str">
        <f>IF(AH54&lt;=Parametros!$E$16,"OK","Não")</f>
        <v>OK</v>
      </c>
      <c r="CW54" s="41" t="str">
        <f>IF(AX54&lt;=Parametros!$E$19,"OK","Não")</f>
        <v>OK</v>
      </c>
      <c r="CX54" s="41" t="str">
        <f t="shared" si="4"/>
        <v>Não</v>
      </c>
      <c r="CY54" s="41" t="str">
        <f t="shared" si="5"/>
        <v>Sim</v>
      </c>
      <c r="CZ54" s="41" t="str">
        <f>IF(AND(Parametros!$E$17="Sim",Parametros!$E$18="Sim"),IF(AND(OR(CT54="Flow1",AND(CT54="Flow2",Parametros!$H$7="Fechada")),AI54&lt;=Parametros!$E$15,AH54&lt;Parametros!$E$16,AX54&lt;Parametros!$E$19,CX54&lt;&gt;Parametros!$E$17,CY54&lt;&gt;Parametros!$E$18),"Sim","Não"),
IF(AND(Parametros!$E$17="Sim",Parametros!$E$18="Não"),IF(AND(OR(CT54="Flow1",AND(CT54="Flow2",Parametros!$H$7="Fechada")),AI54&lt;=Parametros!$E$15,AH54&lt;Parametros!$E$16,AX54&lt;Parametros!$E$19,CX54&lt;&gt;Parametros!$E$17),"Sim","Não"),
IF(AND(Parametros!$E$17="Não",Parametros!$E$18="Sim"),IF(AND(OR(CT54="Flow1",AND(CT54="Flow2",Parametros!$H$7="Fechada")),AI54&lt;=Parametros!$E$15,AH54&lt;Parametros!$E$16,AX54&lt;Parametros!$E$19,CY54&lt;&gt;Parametros!$E$18),"Sim","Não"),
IF(AND(OR(CT54="Flow1",AND(CT54="Flow2",Parametros!$H$7="Fechada")),AI54&lt;=Parametros!$E$15,AH54&lt;Parametros!$E$16,AX54&lt;Parametros!$E$19),"Sim","Não"))))</f>
        <v>Não</v>
      </c>
      <c r="DA54" s="41" t="str">
        <f t="shared" si="6"/>
        <v>ok</v>
      </c>
      <c r="DB54" s="40">
        <f>IF(AND(CT54="Flow1",CZ54="Sim"),4,IF(CT54=Parametros!$D$6,1,IF(CT54=Parametros!$D$7,IF(Parametros!$H$7="Aberta",2,IF('Sequencia APO'!CZ54="Sim",4,1)),IF(CT54=Parametros!$D$9,3,IF(CT54=Parametros!$D$8,4,"Erro")))))</f>
        <v>1</v>
      </c>
      <c r="DC54" s="40">
        <f>IFERROR(VLOOKUP($Q54,Ferts!$A$1:$B$16,2,FALSE),0)</f>
        <v>0</v>
      </c>
      <c r="DD54" s="42">
        <f>(IF(DB54=1,Parametros!$M$6,IF(DB54=2,Parametros!$M$7,IF(DB54=3,Parametros!$M$8,IF(DB54=4,Parametros!$M$9,"Erro"))))*(DC54+1))*60</f>
        <v>38.112851481411589</v>
      </c>
    </row>
    <row r="55" spans="1:108">
      <c r="A55" s="74" t="s">
        <v>4861</v>
      </c>
      <c r="B55" s="74" t="s">
        <v>98</v>
      </c>
      <c r="C55" s="74" t="s">
        <v>99</v>
      </c>
      <c r="D55" s="74" t="s">
        <v>99</v>
      </c>
      <c r="E55" s="74" t="s">
        <v>4862</v>
      </c>
      <c r="F55" s="74" t="s">
        <v>4863</v>
      </c>
      <c r="G55" s="74" t="s">
        <v>4864</v>
      </c>
      <c r="H55" s="74" t="s">
        <v>481</v>
      </c>
      <c r="I55" s="74" t="s">
        <v>464</v>
      </c>
      <c r="J55" s="74" t="s">
        <v>474</v>
      </c>
      <c r="K55" s="74" t="s">
        <v>329</v>
      </c>
      <c r="L55" s="74" t="s">
        <v>4865</v>
      </c>
      <c r="M55" s="74" t="s">
        <v>975</v>
      </c>
      <c r="N55" s="75">
        <v>5</v>
      </c>
      <c r="O55" s="75">
        <v>10</v>
      </c>
      <c r="P55" s="74" t="s">
        <v>137</v>
      </c>
      <c r="Q55" s="108">
        <v>396308</v>
      </c>
      <c r="R55" s="74" t="s">
        <v>138</v>
      </c>
      <c r="S55" s="74" t="s">
        <v>113</v>
      </c>
      <c r="T55" s="74" t="s">
        <v>149</v>
      </c>
      <c r="U55" s="74" t="s">
        <v>156</v>
      </c>
      <c r="V55" s="74" t="s">
        <v>141</v>
      </c>
      <c r="W55" s="74" t="s">
        <v>107</v>
      </c>
      <c r="X55" s="74" t="s">
        <v>127</v>
      </c>
      <c r="Y55" s="74" t="s">
        <v>477</v>
      </c>
      <c r="Z55" s="74"/>
      <c r="AA55" s="76">
        <v>5212.17</v>
      </c>
      <c r="AB55" s="76">
        <v>5540</v>
      </c>
      <c r="AC55" s="76">
        <v>152</v>
      </c>
      <c r="AD55" s="76">
        <v>127</v>
      </c>
      <c r="AE55" s="77">
        <v>752</v>
      </c>
      <c r="AF55" s="76">
        <v>3.76</v>
      </c>
      <c r="AG55" s="77">
        <v>8</v>
      </c>
      <c r="AH55" s="78">
        <v>9.5</v>
      </c>
      <c r="AI55" s="78">
        <v>73</v>
      </c>
      <c r="AJ55" s="79">
        <v>42761</v>
      </c>
      <c r="AK55" s="79">
        <v>42756</v>
      </c>
      <c r="AL55" s="79">
        <v>42756</v>
      </c>
      <c r="AM55" s="79">
        <v>42756</v>
      </c>
      <c r="AN55" s="77">
        <v>313</v>
      </c>
      <c r="AO55" s="79">
        <v>42753</v>
      </c>
      <c r="AP55" s="76">
        <v>5000</v>
      </c>
      <c r="AQ55" s="76">
        <v>0</v>
      </c>
      <c r="AR55" s="77">
        <v>763</v>
      </c>
      <c r="AS55" s="77">
        <v>32</v>
      </c>
      <c r="AT55" s="78">
        <v>179.56</v>
      </c>
      <c r="AU55" s="77">
        <v>4</v>
      </c>
      <c r="AV55" s="76">
        <v>11.78</v>
      </c>
      <c r="AW55" s="76">
        <v>11</v>
      </c>
      <c r="AX55" s="76">
        <v>12.69</v>
      </c>
      <c r="AY55" s="76">
        <v>0.55000000000000004</v>
      </c>
      <c r="AZ55" s="76">
        <v>0.55000000000000004</v>
      </c>
      <c r="BA55" s="76">
        <v>1.19</v>
      </c>
      <c r="BB55" s="76">
        <v>1.43</v>
      </c>
      <c r="BC55" s="76">
        <v>20.420000000000002</v>
      </c>
      <c r="BD55" s="76">
        <v>10.74</v>
      </c>
      <c r="BE55" s="76">
        <v>20.64</v>
      </c>
      <c r="BF55" s="76">
        <v>11000</v>
      </c>
      <c r="BG55" s="76">
        <v>13000</v>
      </c>
      <c r="BH55" s="74" t="s">
        <v>109</v>
      </c>
      <c r="BI55" s="74"/>
      <c r="BJ55" s="74" t="s">
        <v>4866</v>
      </c>
      <c r="BK55" s="79"/>
      <c r="BL55" s="79"/>
      <c r="BM55" s="74"/>
      <c r="BN55" s="80">
        <v>32</v>
      </c>
      <c r="BO55" s="81"/>
      <c r="BP55" s="82"/>
      <c r="BQ55" s="83"/>
      <c r="BR55" s="84" t="s">
        <v>75</v>
      </c>
      <c r="BS55" s="84">
        <v>21</v>
      </c>
      <c r="BT55" s="85">
        <v>1</v>
      </c>
      <c r="BU55" s="85" t="s">
        <v>464</v>
      </c>
      <c r="BV55" s="85">
        <v>2</v>
      </c>
      <c r="BW55" s="85"/>
      <c r="BX55" s="86" t="s">
        <v>143</v>
      </c>
      <c r="BY55" s="87"/>
      <c r="BZ55" s="88">
        <v>32</v>
      </c>
      <c r="CA55" s="87" t="s">
        <v>144</v>
      </c>
      <c r="CB55" s="89" t="s">
        <v>145</v>
      </c>
      <c r="CC55" s="90">
        <v>3</v>
      </c>
      <c r="CD55" s="91"/>
      <c r="CE55" s="89">
        <f>VLOOKUP(AI55,[1]Plan1!$A$6:$D$52,2,0)</f>
        <v>328</v>
      </c>
      <c r="CF55" s="89">
        <f>VLOOKUP(AI55,[1]Plan1!$A$6:$D$52,4,0)</f>
        <v>4.5555555555555554</v>
      </c>
      <c r="CG55" s="89">
        <f t="shared" si="0"/>
        <v>16</v>
      </c>
      <c r="CH55" s="89">
        <f t="shared" si="1"/>
        <v>73</v>
      </c>
      <c r="CI55" s="87" t="s">
        <v>75</v>
      </c>
      <c r="CJ55" s="89">
        <f t="shared" si="2"/>
        <v>32</v>
      </c>
      <c r="CK55" s="87"/>
      <c r="CL55" s="87"/>
      <c r="CM55" s="87"/>
      <c r="CN55" s="80">
        <v>16</v>
      </c>
      <c r="CO55" s="81"/>
      <c r="CP55" s="82"/>
      <c r="CQ55" s="83"/>
      <c r="CR55" s="87">
        <f t="shared" si="3"/>
        <v>6016</v>
      </c>
      <c r="CS55" s="40">
        <f t="shared" si="7"/>
        <v>53</v>
      </c>
      <c r="CT55" s="40" t="str">
        <f>VLOOKUP(B55,Linha!$B$2:$C$60,2,FALSE)</f>
        <v>Flow1</v>
      </c>
      <c r="CU55" s="41" t="str">
        <f>IF(AI55&lt;=Parametros!$E$15,"OK","Não")</f>
        <v>OK</v>
      </c>
      <c r="CV55" s="41" t="str">
        <f>IF(AH55&lt;=Parametros!$E$16,"OK","Não")</f>
        <v>OK</v>
      </c>
      <c r="CW55" s="41" t="str">
        <f>IF(AX55&lt;=Parametros!$E$19,"OK","Não")</f>
        <v>OK</v>
      </c>
      <c r="CX55" s="41" t="str">
        <f t="shared" si="4"/>
        <v>Não</v>
      </c>
      <c r="CY55" s="41" t="str">
        <f t="shared" si="5"/>
        <v>Sim</v>
      </c>
      <c r="CZ55" s="41" t="str">
        <f>IF(AND(Parametros!$E$17="Sim",Parametros!$E$18="Sim"),IF(AND(OR(CT55="Flow1",AND(CT55="Flow2",Parametros!$H$7="Fechada")),AI55&lt;=Parametros!$E$15,AH55&lt;Parametros!$E$16,AX55&lt;Parametros!$E$19,CX55&lt;&gt;Parametros!$E$17,CY55&lt;&gt;Parametros!$E$18),"Sim","Não"),
IF(AND(Parametros!$E$17="Sim",Parametros!$E$18="Não"),IF(AND(OR(CT55="Flow1",AND(CT55="Flow2",Parametros!$H$7="Fechada")),AI55&lt;=Parametros!$E$15,AH55&lt;Parametros!$E$16,AX55&lt;Parametros!$E$19,CX55&lt;&gt;Parametros!$E$17),"Sim","Não"),
IF(AND(Parametros!$E$17="Não",Parametros!$E$18="Sim"),IF(AND(OR(CT55="Flow1",AND(CT55="Flow2",Parametros!$H$7="Fechada")),AI55&lt;=Parametros!$E$15,AH55&lt;Parametros!$E$16,AX55&lt;Parametros!$E$19,CY55&lt;&gt;Parametros!$E$18),"Sim","Não"),
IF(AND(OR(CT55="Flow1",AND(CT55="Flow2",Parametros!$H$7="Fechada")),AI55&lt;=Parametros!$E$15,AH55&lt;Parametros!$E$16,AX55&lt;Parametros!$E$19),"Sim","Não"))))</f>
        <v>Não</v>
      </c>
      <c r="DA55" s="41" t="str">
        <f t="shared" si="6"/>
        <v>ok</v>
      </c>
      <c r="DB55" s="40">
        <f>IF(AND(CT55="Flow1",CZ55="Sim"),4,IF(CT55=Parametros!$D$6,1,IF(CT55=Parametros!$D$7,IF(Parametros!$H$7="Aberta",2,IF('Sequencia APO'!CZ55="Sim",4,1)),IF(CT55=Parametros!$D$9,3,IF(CT55=Parametros!$D$8,4,"Erro")))))</f>
        <v>1</v>
      </c>
      <c r="DC55" s="40">
        <f>IFERROR(VLOOKUP($Q55,Ferts!$A$1:$B$16,2,FALSE),0)</f>
        <v>0</v>
      </c>
      <c r="DD55" s="42">
        <f>(IF(DB55=1,Parametros!$M$6,IF(DB55=2,Parametros!$M$7,IF(DB55=3,Parametros!$M$8,IF(DB55=4,Parametros!$M$9,"Erro"))))*(DC55+1))*60</f>
        <v>38.112851481411589</v>
      </c>
    </row>
    <row r="56" spans="1:108">
      <c r="A56" s="74" t="s">
        <v>4867</v>
      </c>
      <c r="B56" s="74" t="s">
        <v>98</v>
      </c>
      <c r="C56" s="74" t="s">
        <v>99</v>
      </c>
      <c r="D56" s="74" t="s">
        <v>99</v>
      </c>
      <c r="E56" s="74" t="s">
        <v>4868</v>
      </c>
      <c r="F56" s="74" t="s">
        <v>1493</v>
      </c>
      <c r="G56" s="74" t="s">
        <v>4869</v>
      </c>
      <c r="H56" s="74" t="s">
        <v>147</v>
      </c>
      <c r="I56" s="74" t="s">
        <v>464</v>
      </c>
      <c r="J56" s="74" t="s">
        <v>465</v>
      </c>
      <c r="K56" s="74" t="s">
        <v>264</v>
      </c>
      <c r="L56" s="74" t="s">
        <v>1494</v>
      </c>
      <c r="M56" s="74" t="s">
        <v>206</v>
      </c>
      <c r="N56" s="75">
        <v>0</v>
      </c>
      <c r="O56" s="75">
        <v>10</v>
      </c>
      <c r="P56" s="74" t="s">
        <v>137</v>
      </c>
      <c r="Q56" s="108">
        <v>270479</v>
      </c>
      <c r="R56" s="74" t="s">
        <v>138</v>
      </c>
      <c r="S56" s="74" t="s">
        <v>113</v>
      </c>
      <c r="T56" s="74" t="s">
        <v>149</v>
      </c>
      <c r="U56" s="74" t="s">
        <v>156</v>
      </c>
      <c r="V56" s="74" t="s">
        <v>208</v>
      </c>
      <c r="W56" s="74" t="s">
        <v>107</v>
      </c>
      <c r="X56" s="74" t="s">
        <v>127</v>
      </c>
      <c r="Y56" s="74" t="s">
        <v>468</v>
      </c>
      <c r="Z56" s="74"/>
      <c r="AA56" s="76">
        <v>33963.866000000002</v>
      </c>
      <c r="AB56" s="76">
        <v>36027</v>
      </c>
      <c r="AC56" s="76">
        <v>161</v>
      </c>
      <c r="AD56" s="76">
        <v>136.5</v>
      </c>
      <c r="AE56" s="77">
        <v>529</v>
      </c>
      <c r="AF56" s="76">
        <v>2.645</v>
      </c>
      <c r="AG56" s="77">
        <v>74</v>
      </c>
      <c r="AH56" s="78">
        <v>5.49</v>
      </c>
      <c r="AI56" s="78">
        <v>88.9</v>
      </c>
      <c r="AJ56" s="79">
        <v>42730</v>
      </c>
      <c r="AK56" s="79">
        <v>42756</v>
      </c>
      <c r="AL56" s="79">
        <v>42756</v>
      </c>
      <c r="AM56" s="79">
        <v>42756</v>
      </c>
      <c r="AN56" s="77">
        <v>3047</v>
      </c>
      <c r="AO56" s="79">
        <v>42723</v>
      </c>
      <c r="AP56" s="76">
        <v>15000</v>
      </c>
      <c r="AQ56" s="76">
        <v>11787</v>
      </c>
      <c r="AR56" s="77">
        <v>527</v>
      </c>
      <c r="AS56" s="77">
        <v>38</v>
      </c>
      <c r="AT56" s="78">
        <v>69.84</v>
      </c>
      <c r="AU56" s="77">
        <v>7</v>
      </c>
      <c r="AV56" s="76">
        <v>6.19</v>
      </c>
      <c r="AW56" s="76">
        <v>5.6</v>
      </c>
      <c r="AX56" s="76">
        <v>6.78</v>
      </c>
      <c r="AY56" s="76">
        <v>0.89</v>
      </c>
      <c r="AZ56" s="76">
        <v>0.89</v>
      </c>
      <c r="BA56" s="76">
        <v>0.69</v>
      </c>
      <c r="BB56" s="76">
        <v>9.99</v>
      </c>
      <c r="BC56" s="76">
        <v>23.97</v>
      </c>
      <c r="BD56" s="76">
        <v>6.24</v>
      </c>
      <c r="BE56" s="76">
        <v>15.13</v>
      </c>
      <c r="BF56" s="76">
        <v>5000</v>
      </c>
      <c r="BG56" s="76">
        <v>7000</v>
      </c>
      <c r="BH56" s="74" t="s">
        <v>3475</v>
      </c>
      <c r="BI56" s="74"/>
      <c r="BJ56" s="74" t="s">
        <v>4870</v>
      </c>
      <c r="BK56" s="79"/>
      <c r="BL56" s="79"/>
      <c r="BM56" s="74"/>
      <c r="BN56" s="80">
        <v>518</v>
      </c>
      <c r="BO56" s="81"/>
      <c r="BP56" s="82"/>
      <c r="BQ56" s="83"/>
      <c r="BR56" s="84" t="s">
        <v>75</v>
      </c>
      <c r="BS56" s="84">
        <v>21</v>
      </c>
      <c r="BT56" s="85">
        <v>1</v>
      </c>
      <c r="BU56" s="85" t="s">
        <v>464</v>
      </c>
      <c r="BV56" s="85">
        <v>2</v>
      </c>
      <c r="BW56" s="85"/>
      <c r="BX56" s="86" t="s">
        <v>143</v>
      </c>
      <c r="BY56" s="87"/>
      <c r="BZ56" s="88">
        <v>518</v>
      </c>
      <c r="CA56" s="87" t="s">
        <v>144</v>
      </c>
      <c r="CB56" s="89" t="s">
        <v>112</v>
      </c>
      <c r="CC56" s="90">
        <v>33</v>
      </c>
      <c r="CD56" s="91"/>
      <c r="CE56" s="89">
        <f>VLOOKUP(AI56,[1]Plan1!$A$6:$D$52,2,0)</f>
        <v>211</v>
      </c>
      <c r="CF56" s="89">
        <f>VLOOKUP(AI56,[1]Plan1!$A$6:$D$52,4,0)</f>
        <v>4.092307692307692</v>
      </c>
      <c r="CG56" s="89">
        <f t="shared" si="0"/>
        <v>161</v>
      </c>
      <c r="CH56" s="89">
        <f t="shared" si="1"/>
        <v>659</v>
      </c>
      <c r="CI56" s="87" t="s">
        <v>75</v>
      </c>
      <c r="CJ56" s="89">
        <f t="shared" si="2"/>
        <v>518</v>
      </c>
      <c r="CK56" s="87"/>
      <c r="CL56" s="87"/>
      <c r="CM56" s="87"/>
      <c r="CN56" s="80"/>
      <c r="CO56" s="81">
        <v>12</v>
      </c>
      <c r="CP56" s="82"/>
      <c r="CQ56" s="83"/>
      <c r="CR56" s="87">
        <f t="shared" si="3"/>
        <v>39146</v>
      </c>
      <c r="CS56" s="40">
        <f t="shared" si="7"/>
        <v>54</v>
      </c>
      <c r="CT56" s="40" t="str">
        <f>VLOOKUP(B56,Linha!$B$2:$C$60,2,FALSE)</f>
        <v>Flow1</v>
      </c>
      <c r="CU56" s="41" t="str">
        <f>IF(AI56&lt;=Parametros!$E$15,"OK","Não")</f>
        <v>OK</v>
      </c>
      <c r="CV56" s="41" t="str">
        <f>IF(AH56&lt;=Parametros!$E$16,"OK","Não")</f>
        <v>OK</v>
      </c>
      <c r="CW56" s="41" t="str">
        <f>IF(AX56&lt;=Parametros!$E$19,"OK","Não")</f>
        <v>OK</v>
      </c>
      <c r="CX56" s="41" t="str">
        <f t="shared" si="4"/>
        <v>Não</v>
      </c>
      <c r="CY56" s="41" t="str">
        <f t="shared" si="5"/>
        <v>Sim</v>
      </c>
      <c r="CZ56" s="41" t="str">
        <f>IF(AND(Parametros!$E$17="Sim",Parametros!$E$18="Sim"),IF(AND(OR(CT56="Flow1",AND(CT56="Flow2",Parametros!$H$7="Fechada")),AI56&lt;=Parametros!$E$15,AH56&lt;Parametros!$E$16,AX56&lt;Parametros!$E$19,CX56&lt;&gt;Parametros!$E$17,CY56&lt;&gt;Parametros!$E$18),"Sim","Não"),
IF(AND(Parametros!$E$17="Sim",Parametros!$E$18="Não"),IF(AND(OR(CT56="Flow1",AND(CT56="Flow2",Parametros!$H$7="Fechada")),AI56&lt;=Parametros!$E$15,AH56&lt;Parametros!$E$16,AX56&lt;Parametros!$E$19,CX56&lt;&gt;Parametros!$E$17),"Sim","Não"),
IF(AND(Parametros!$E$17="Não",Parametros!$E$18="Sim"),IF(AND(OR(CT56="Flow1",AND(CT56="Flow2",Parametros!$H$7="Fechada")),AI56&lt;=Parametros!$E$15,AH56&lt;Parametros!$E$16,AX56&lt;Parametros!$E$19,CY56&lt;&gt;Parametros!$E$18),"Sim","Não"),
IF(AND(OR(CT56="Flow1",AND(CT56="Flow2",Parametros!$H$7="Fechada")),AI56&lt;=Parametros!$E$15,AH56&lt;Parametros!$E$16,AX56&lt;Parametros!$E$19),"Sim","Não"))))</f>
        <v>Não</v>
      </c>
      <c r="DA56" s="41" t="str">
        <f t="shared" si="6"/>
        <v>ok</v>
      </c>
      <c r="DB56" s="40">
        <f>IF(AND(CT56="Flow1",CZ56="Sim"),4,IF(CT56=Parametros!$D$6,1,IF(CT56=Parametros!$D$7,IF(Parametros!$H$7="Aberta",2,IF('Sequencia APO'!CZ56="Sim",4,1)),IF(CT56=Parametros!$D$9,3,IF(CT56=Parametros!$D$8,4,"Erro")))))</f>
        <v>1</v>
      </c>
      <c r="DC56" s="40">
        <f>IFERROR(VLOOKUP($Q56,Ferts!$A$1:$B$16,2,FALSE),0)</f>
        <v>0</v>
      </c>
      <c r="DD56" s="42">
        <f>(IF(DB56=1,Parametros!$M$6,IF(DB56=2,Parametros!$M$7,IF(DB56=3,Parametros!$M$8,IF(DB56=4,Parametros!$M$9,"Erro"))))*(DC56+1))*60</f>
        <v>38.112851481411589</v>
      </c>
    </row>
    <row r="57" spans="1:108">
      <c r="A57" s="74" t="s">
        <v>4871</v>
      </c>
      <c r="B57" s="74" t="s">
        <v>98</v>
      </c>
      <c r="C57" s="74" t="s">
        <v>132</v>
      </c>
      <c r="D57" s="74" t="s">
        <v>132</v>
      </c>
      <c r="E57" s="74" t="s">
        <v>4872</v>
      </c>
      <c r="F57" s="74" t="s">
        <v>4873</v>
      </c>
      <c r="G57" s="74" t="s">
        <v>4874</v>
      </c>
      <c r="H57" s="74" t="s">
        <v>133</v>
      </c>
      <c r="I57" s="74" t="s">
        <v>464</v>
      </c>
      <c r="J57" s="74" t="s">
        <v>465</v>
      </c>
      <c r="K57" s="74" t="s">
        <v>136</v>
      </c>
      <c r="L57" s="74" t="s">
        <v>4875</v>
      </c>
      <c r="M57" s="74" t="s">
        <v>1402</v>
      </c>
      <c r="N57" s="75">
        <v>10</v>
      </c>
      <c r="O57" s="75">
        <v>10</v>
      </c>
      <c r="P57" s="74" t="s">
        <v>137</v>
      </c>
      <c r="Q57" s="108">
        <v>272426</v>
      </c>
      <c r="R57" s="74" t="s">
        <v>138</v>
      </c>
      <c r="S57" s="74" t="s">
        <v>139</v>
      </c>
      <c r="T57" s="74" t="s">
        <v>140</v>
      </c>
      <c r="U57" s="74" t="s">
        <v>105</v>
      </c>
      <c r="V57" s="74" t="s">
        <v>141</v>
      </c>
      <c r="W57" s="74" t="s">
        <v>107</v>
      </c>
      <c r="X57" s="74" t="s">
        <v>127</v>
      </c>
      <c r="Y57" s="74" t="s">
        <v>468</v>
      </c>
      <c r="Z57" s="74"/>
      <c r="AA57" s="76">
        <v>147267.962</v>
      </c>
      <c r="AB57" s="76">
        <v>70266</v>
      </c>
      <c r="AC57" s="76">
        <v>161</v>
      </c>
      <c r="AD57" s="76">
        <v>136.5</v>
      </c>
      <c r="AE57" s="77">
        <v>477</v>
      </c>
      <c r="AF57" s="76">
        <v>2.3849999999999998</v>
      </c>
      <c r="AG57" s="77">
        <v>356</v>
      </c>
      <c r="AH57" s="78">
        <v>5.49</v>
      </c>
      <c r="AI57" s="78">
        <v>88.9</v>
      </c>
      <c r="AJ57" s="79">
        <v>42768</v>
      </c>
      <c r="AK57" s="79">
        <v>42756</v>
      </c>
      <c r="AL57" s="79">
        <v>42756</v>
      </c>
      <c r="AM57" s="79">
        <v>42756</v>
      </c>
      <c r="AN57" s="77">
        <v>14911</v>
      </c>
      <c r="AO57" s="79">
        <v>42762</v>
      </c>
      <c r="AP57" s="76">
        <v>79147.415999999997</v>
      </c>
      <c r="AQ57" s="76">
        <v>0</v>
      </c>
      <c r="AR57" s="77">
        <v>463</v>
      </c>
      <c r="AS57" s="77">
        <v>53</v>
      </c>
      <c r="AT57" s="78">
        <v>142.71</v>
      </c>
      <c r="AU57" s="77">
        <v>3</v>
      </c>
      <c r="AV57" s="76">
        <v>12.78</v>
      </c>
      <c r="AW57" s="76">
        <v>11.83</v>
      </c>
      <c r="AX57" s="76">
        <v>12.78</v>
      </c>
      <c r="AY57" s="76">
        <v>0.67</v>
      </c>
      <c r="AZ57" s="76">
        <v>0.67</v>
      </c>
      <c r="BA57" s="76">
        <v>0.69</v>
      </c>
      <c r="BB57" s="76">
        <v>0.82</v>
      </c>
      <c r="BC57" s="76">
        <v>21.03</v>
      </c>
      <c r="BD57" s="76">
        <v>6.42</v>
      </c>
      <c r="BE57" s="76">
        <v>15.45</v>
      </c>
      <c r="BF57" s="76">
        <v>10973</v>
      </c>
      <c r="BG57" s="76">
        <v>12802</v>
      </c>
      <c r="BH57" s="74" t="s">
        <v>109</v>
      </c>
      <c r="BI57" s="74"/>
      <c r="BJ57" s="74" t="s">
        <v>4876</v>
      </c>
      <c r="BK57" s="79"/>
      <c r="BL57" s="79"/>
      <c r="BM57" s="74"/>
      <c r="BN57" s="80">
        <v>1068</v>
      </c>
      <c r="BO57" s="81"/>
      <c r="BP57" s="82"/>
      <c r="BQ57" s="83"/>
      <c r="BR57" s="84" t="s">
        <v>75</v>
      </c>
      <c r="BS57" s="84">
        <v>21</v>
      </c>
      <c r="BT57" s="85">
        <v>1</v>
      </c>
      <c r="BU57" s="85" t="s">
        <v>464</v>
      </c>
      <c r="BV57" s="85">
        <v>2</v>
      </c>
      <c r="BW57" s="85"/>
      <c r="BX57" s="86" t="s">
        <v>143</v>
      </c>
      <c r="BY57" s="87"/>
      <c r="BZ57" s="88">
        <v>1068</v>
      </c>
      <c r="CA57" s="87" t="s">
        <v>144</v>
      </c>
      <c r="CB57" s="89" t="s">
        <v>145</v>
      </c>
      <c r="CC57" s="90">
        <v>-6</v>
      </c>
      <c r="CD57" s="91"/>
      <c r="CE57" s="89">
        <f>VLOOKUP(AI57,[1]Plan1!$A$6:$D$52,2,0)</f>
        <v>211</v>
      </c>
      <c r="CF57" s="89">
        <f>VLOOKUP(AI57,[1]Plan1!$A$6:$D$52,4,0)</f>
        <v>4.092307692307692</v>
      </c>
      <c r="CG57" s="89">
        <f t="shared" si="0"/>
        <v>698</v>
      </c>
      <c r="CH57" s="89">
        <f t="shared" si="1"/>
        <v>2856</v>
      </c>
      <c r="CI57" s="87" t="s">
        <v>75</v>
      </c>
      <c r="CJ57" s="89">
        <f t="shared" si="2"/>
        <v>1068</v>
      </c>
      <c r="CK57" s="87"/>
      <c r="CL57" s="87"/>
      <c r="CM57" s="87"/>
      <c r="CN57" s="80"/>
      <c r="CO57" s="81"/>
      <c r="CP57" s="82">
        <v>171</v>
      </c>
      <c r="CQ57" s="83"/>
      <c r="CR57" s="87">
        <f t="shared" si="3"/>
        <v>169812</v>
      </c>
      <c r="CS57" s="40">
        <f t="shared" si="7"/>
        <v>55</v>
      </c>
      <c r="CT57" s="40" t="str">
        <f>VLOOKUP(B57,Linha!$B$2:$C$60,2,FALSE)</f>
        <v>Flow1</v>
      </c>
      <c r="CU57" s="41" t="str">
        <f>IF(AI57&lt;=Parametros!$E$15,"OK","Não")</f>
        <v>OK</v>
      </c>
      <c r="CV57" s="41" t="str">
        <f>IF(AH57&lt;=Parametros!$E$16,"OK","Não")</f>
        <v>OK</v>
      </c>
      <c r="CW57" s="41" t="str">
        <f>IF(AX57&lt;=Parametros!$E$19,"OK","Não")</f>
        <v>OK</v>
      </c>
      <c r="CX57" s="41" t="str">
        <f t="shared" si="4"/>
        <v>Sim</v>
      </c>
      <c r="CY57" s="41" t="str">
        <f t="shared" si="5"/>
        <v>Sim</v>
      </c>
      <c r="CZ57" s="41" t="str">
        <f>IF(AND(Parametros!$E$17="Sim",Parametros!$E$18="Sim"),IF(AND(OR(CT57="Flow1",AND(CT57="Flow2",Parametros!$H$7="Fechada")),AI57&lt;=Parametros!$E$15,AH57&lt;Parametros!$E$16,AX57&lt;Parametros!$E$19,CX57&lt;&gt;Parametros!$E$17,CY57&lt;&gt;Parametros!$E$18),"Sim","Não"),
IF(AND(Parametros!$E$17="Sim",Parametros!$E$18="Não"),IF(AND(OR(CT57="Flow1",AND(CT57="Flow2",Parametros!$H$7="Fechada")),AI57&lt;=Parametros!$E$15,AH57&lt;Parametros!$E$16,AX57&lt;Parametros!$E$19,CX57&lt;&gt;Parametros!$E$17),"Sim","Não"),
IF(AND(Parametros!$E$17="Não",Parametros!$E$18="Sim"),IF(AND(OR(CT57="Flow1",AND(CT57="Flow2",Parametros!$H$7="Fechada")),AI57&lt;=Parametros!$E$15,AH57&lt;Parametros!$E$16,AX57&lt;Parametros!$E$19,CY57&lt;&gt;Parametros!$E$18),"Sim","Não"),
IF(AND(OR(CT57="Flow1",AND(CT57="Flow2",Parametros!$H$7="Fechada")),AI57&lt;=Parametros!$E$15,AH57&lt;Parametros!$E$16,AX57&lt;Parametros!$E$19),"Sim","Não"))))</f>
        <v>Não</v>
      </c>
      <c r="DA57" s="41" t="str">
        <f t="shared" si="6"/>
        <v>ok</v>
      </c>
      <c r="DB57" s="40">
        <f>IF(AND(CT57="Flow1",CZ57="Sim"),4,IF(CT57=Parametros!$D$6,1,IF(CT57=Parametros!$D$7,IF(Parametros!$H$7="Aberta",2,IF('Sequencia APO'!CZ57="Sim",4,1)),IF(CT57=Parametros!$D$9,3,IF(CT57=Parametros!$D$8,4,"Erro")))))</f>
        <v>1</v>
      </c>
      <c r="DC57" s="40">
        <f>IFERROR(VLOOKUP($Q57,Ferts!$A$1:$B$16,2,FALSE),0)</f>
        <v>0</v>
      </c>
      <c r="DD57" s="42">
        <f>(IF(DB57=1,Parametros!$M$6,IF(DB57=2,Parametros!$M$7,IF(DB57=3,Parametros!$M$8,IF(DB57=4,Parametros!$M$9,"Erro"))))*(DC57+1))*60</f>
        <v>38.112851481411589</v>
      </c>
    </row>
    <row r="58" spans="1:108">
      <c r="A58" s="74" t="s">
        <v>4877</v>
      </c>
      <c r="B58" s="74" t="s">
        <v>98</v>
      </c>
      <c r="C58" s="74" t="s">
        <v>132</v>
      </c>
      <c r="D58" s="74" t="s">
        <v>132</v>
      </c>
      <c r="E58" s="74" t="s">
        <v>4878</v>
      </c>
      <c r="F58" s="74" t="s">
        <v>4879</v>
      </c>
      <c r="G58" s="74" t="s">
        <v>4880</v>
      </c>
      <c r="H58" s="74" t="s">
        <v>133</v>
      </c>
      <c r="I58" s="74" t="s">
        <v>464</v>
      </c>
      <c r="J58" s="74" t="s">
        <v>465</v>
      </c>
      <c r="K58" s="74" t="s">
        <v>136</v>
      </c>
      <c r="L58" s="74" t="s">
        <v>4881</v>
      </c>
      <c r="M58" s="74" t="s">
        <v>1402</v>
      </c>
      <c r="N58" s="75">
        <v>10</v>
      </c>
      <c r="O58" s="75">
        <v>10</v>
      </c>
      <c r="P58" s="74" t="s">
        <v>137</v>
      </c>
      <c r="Q58" s="108">
        <v>272425</v>
      </c>
      <c r="R58" s="74" t="s">
        <v>138</v>
      </c>
      <c r="S58" s="74" t="s">
        <v>139</v>
      </c>
      <c r="T58" s="74" t="s">
        <v>140</v>
      </c>
      <c r="U58" s="74" t="s">
        <v>105</v>
      </c>
      <c r="V58" s="74" t="s">
        <v>141</v>
      </c>
      <c r="W58" s="74" t="s">
        <v>107</v>
      </c>
      <c r="X58" s="74" t="s">
        <v>127</v>
      </c>
      <c r="Y58" s="74" t="s">
        <v>468</v>
      </c>
      <c r="Z58" s="74"/>
      <c r="AA58" s="76">
        <v>21172.859</v>
      </c>
      <c r="AB58" s="76">
        <v>0</v>
      </c>
      <c r="AC58" s="76">
        <v>161</v>
      </c>
      <c r="AD58" s="76">
        <v>136.5</v>
      </c>
      <c r="AE58" s="77">
        <v>540</v>
      </c>
      <c r="AF58" s="76">
        <v>2.7</v>
      </c>
      <c r="AG58" s="77">
        <v>46</v>
      </c>
      <c r="AH58" s="78">
        <v>5.49</v>
      </c>
      <c r="AI58" s="78">
        <v>88.9</v>
      </c>
      <c r="AJ58" s="79">
        <v>42768</v>
      </c>
      <c r="AK58" s="79">
        <v>42756</v>
      </c>
      <c r="AL58" s="79">
        <v>42756</v>
      </c>
      <c r="AM58" s="79">
        <v>42756</v>
      </c>
      <c r="AN58" s="77">
        <v>1879</v>
      </c>
      <c r="AO58" s="79">
        <v>42762</v>
      </c>
      <c r="AP58" s="76">
        <v>19958.914000000001</v>
      </c>
      <c r="AQ58" s="76">
        <v>0</v>
      </c>
      <c r="AR58" s="77">
        <v>529</v>
      </c>
      <c r="AS58" s="77">
        <v>46</v>
      </c>
      <c r="AT58" s="78">
        <v>70.3</v>
      </c>
      <c r="AU58" s="77">
        <v>7</v>
      </c>
      <c r="AV58" s="76">
        <v>6.14</v>
      </c>
      <c r="AW58" s="76">
        <v>5.48</v>
      </c>
      <c r="AX58" s="76">
        <v>6.84</v>
      </c>
      <c r="AY58" s="76">
        <v>0.67</v>
      </c>
      <c r="AZ58" s="76">
        <v>0.67</v>
      </c>
      <c r="BA58" s="76">
        <v>0.69</v>
      </c>
      <c r="BB58" s="76">
        <v>0.82</v>
      </c>
      <c r="BC58" s="76">
        <v>23.81</v>
      </c>
      <c r="BD58" s="76">
        <v>6.42</v>
      </c>
      <c r="BE58" s="76">
        <v>15.45</v>
      </c>
      <c r="BF58" s="76">
        <v>5480</v>
      </c>
      <c r="BG58" s="76">
        <v>6700</v>
      </c>
      <c r="BH58" s="74" t="s">
        <v>109</v>
      </c>
      <c r="BI58" s="74"/>
      <c r="BJ58" s="74" t="s">
        <v>4882</v>
      </c>
      <c r="BK58" s="79"/>
      <c r="BL58" s="79"/>
      <c r="BM58" s="74"/>
      <c r="BN58" s="80">
        <v>322</v>
      </c>
      <c r="BO58" s="81"/>
      <c r="BP58" s="82"/>
      <c r="BQ58" s="83"/>
      <c r="BR58" s="84" t="s">
        <v>75</v>
      </c>
      <c r="BS58" s="84">
        <v>21</v>
      </c>
      <c r="BT58" s="85">
        <v>1</v>
      </c>
      <c r="BU58" s="85" t="s">
        <v>464</v>
      </c>
      <c r="BV58" s="85">
        <v>2</v>
      </c>
      <c r="BW58" s="85"/>
      <c r="BX58" s="86" t="s">
        <v>143</v>
      </c>
      <c r="BY58" s="87"/>
      <c r="BZ58" s="88">
        <v>322</v>
      </c>
      <c r="CA58" s="87" t="s">
        <v>144</v>
      </c>
      <c r="CB58" s="89" t="s">
        <v>145</v>
      </c>
      <c r="CC58" s="90">
        <v>-6</v>
      </c>
      <c r="CD58" s="91"/>
      <c r="CE58" s="89">
        <f>VLOOKUP(AI58,[1]Plan1!$A$6:$D$52,2,0)</f>
        <v>211</v>
      </c>
      <c r="CF58" s="89">
        <f>VLOOKUP(AI58,[1]Plan1!$A$6:$D$52,4,0)</f>
        <v>4.092307692307692</v>
      </c>
      <c r="CG58" s="89">
        <f t="shared" si="0"/>
        <v>100</v>
      </c>
      <c r="CH58" s="89">
        <f t="shared" si="1"/>
        <v>409</v>
      </c>
      <c r="CI58" s="87" t="s">
        <v>75</v>
      </c>
      <c r="CJ58" s="89">
        <f t="shared" si="2"/>
        <v>322</v>
      </c>
      <c r="CK58" s="87"/>
      <c r="CL58" s="87"/>
      <c r="CM58" s="87"/>
      <c r="CN58" s="80">
        <v>4</v>
      </c>
      <c r="CO58" s="81"/>
      <c r="CP58" s="82"/>
      <c r="CQ58" s="83"/>
      <c r="CR58" s="87">
        <f t="shared" si="3"/>
        <v>24840</v>
      </c>
      <c r="CS58" s="40">
        <f t="shared" si="7"/>
        <v>56</v>
      </c>
      <c r="CT58" s="40" t="str">
        <f>VLOOKUP(B58,Linha!$B$2:$C$60,2,FALSE)</f>
        <v>Flow1</v>
      </c>
      <c r="CU58" s="41" t="str">
        <f>IF(AI58&lt;=Parametros!$E$15,"OK","Não")</f>
        <v>OK</v>
      </c>
      <c r="CV58" s="41" t="str">
        <f>IF(AH58&lt;=Parametros!$E$16,"OK","Não")</f>
        <v>OK</v>
      </c>
      <c r="CW58" s="41" t="str">
        <f>IF(AX58&lt;=Parametros!$E$19,"OK","Não")</f>
        <v>OK</v>
      </c>
      <c r="CX58" s="41" t="str">
        <f t="shared" si="4"/>
        <v>Sim</v>
      </c>
      <c r="CY58" s="41" t="str">
        <f t="shared" si="5"/>
        <v>Sim</v>
      </c>
      <c r="CZ58" s="41" t="str">
        <f>IF(AND(Parametros!$E$17="Sim",Parametros!$E$18="Sim"),IF(AND(OR(CT58="Flow1",AND(CT58="Flow2",Parametros!$H$7="Fechada")),AI58&lt;=Parametros!$E$15,AH58&lt;Parametros!$E$16,AX58&lt;Parametros!$E$19,CX58&lt;&gt;Parametros!$E$17,CY58&lt;&gt;Parametros!$E$18),"Sim","Não"),
IF(AND(Parametros!$E$17="Sim",Parametros!$E$18="Não"),IF(AND(OR(CT58="Flow1",AND(CT58="Flow2",Parametros!$H$7="Fechada")),AI58&lt;=Parametros!$E$15,AH58&lt;Parametros!$E$16,AX58&lt;Parametros!$E$19,CX58&lt;&gt;Parametros!$E$17),"Sim","Não"),
IF(AND(Parametros!$E$17="Não",Parametros!$E$18="Sim"),IF(AND(OR(CT58="Flow1",AND(CT58="Flow2",Parametros!$H$7="Fechada")),AI58&lt;=Parametros!$E$15,AH58&lt;Parametros!$E$16,AX58&lt;Parametros!$E$19,CY58&lt;&gt;Parametros!$E$18),"Sim","Não"),
IF(AND(OR(CT58="Flow1",AND(CT58="Flow2",Parametros!$H$7="Fechada")),AI58&lt;=Parametros!$E$15,AH58&lt;Parametros!$E$16,AX58&lt;Parametros!$E$19),"Sim","Não"))))</f>
        <v>Não</v>
      </c>
      <c r="DA58" s="41" t="str">
        <f t="shared" si="6"/>
        <v>ok</v>
      </c>
      <c r="DB58" s="40">
        <f>IF(AND(CT58="Flow1",CZ58="Sim"),4,IF(CT58=Parametros!$D$6,1,IF(CT58=Parametros!$D$7,IF(Parametros!$H$7="Aberta",2,IF('Sequencia APO'!CZ58="Sim",4,1)),IF(CT58=Parametros!$D$9,3,IF(CT58=Parametros!$D$8,4,"Erro")))))</f>
        <v>1</v>
      </c>
      <c r="DC58" s="40">
        <f>IFERROR(VLOOKUP($Q58,Ferts!$A$1:$B$16,2,FALSE),0)</f>
        <v>0</v>
      </c>
      <c r="DD58" s="42">
        <f>(IF(DB58=1,Parametros!$M$6,IF(DB58=2,Parametros!$M$7,IF(DB58=3,Parametros!$M$8,IF(DB58=4,Parametros!$M$9,"Erro"))))*(DC58+1))*60</f>
        <v>38.112851481411589</v>
      </c>
    </row>
    <row r="59" spans="1:108">
      <c r="A59" s="74" t="s">
        <v>4883</v>
      </c>
      <c r="B59" s="74" t="s">
        <v>98</v>
      </c>
      <c r="C59" s="74" t="s">
        <v>99</v>
      </c>
      <c r="D59" s="74" t="s">
        <v>99</v>
      </c>
      <c r="E59" s="74" t="s">
        <v>4884</v>
      </c>
      <c r="F59" s="74" t="s">
        <v>4885</v>
      </c>
      <c r="G59" s="74" t="s">
        <v>4886</v>
      </c>
      <c r="H59" s="74" t="s">
        <v>170</v>
      </c>
      <c r="I59" s="74" t="s">
        <v>464</v>
      </c>
      <c r="J59" s="74" t="s">
        <v>465</v>
      </c>
      <c r="K59" s="74" t="s">
        <v>169</v>
      </c>
      <c r="L59" s="74" t="s">
        <v>4887</v>
      </c>
      <c r="M59" s="74" t="s">
        <v>172</v>
      </c>
      <c r="N59" s="75">
        <v>10</v>
      </c>
      <c r="O59" s="75">
        <v>10</v>
      </c>
      <c r="P59" s="74" t="s">
        <v>154</v>
      </c>
      <c r="Q59" s="108">
        <v>272402</v>
      </c>
      <c r="R59" s="74" t="s">
        <v>155</v>
      </c>
      <c r="S59" s="74" t="s">
        <v>113</v>
      </c>
      <c r="T59" s="74" t="s">
        <v>114</v>
      </c>
      <c r="U59" s="74" t="s">
        <v>156</v>
      </c>
      <c r="V59" s="74" t="s">
        <v>157</v>
      </c>
      <c r="W59" s="74" t="s">
        <v>107</v>
      </c>
      <c r="X59" s="74" t="s">
        <v>127</v>
      </c>
      <c r="Y59" s="74" t="s">
        <v>468</v>
      </c>
      <c r="Z59" s="74" t="s">
        <v>158</v>
      </c>
      <c r="AA59" s="76">
        <v>5219.1400000000003</v>
      </c>
      <c r="AB59" s="76">
        <v>5629.9960000000001</v>
      </c>
      <c r="AC59" s="76">
        <v>161</v>
      </c>
      <c r="AD59" s="76">
        <v>136.5</v>
      </c>
      <c r="AE59" s="77">
        <v>529</v>
      </c>
      <c r="AF59" s="76">
        <v>2.645</v>
      </c>
      <c r="AG59" s="77">
        <v>12</v>
      </c>
      <c r="AH59" s="78">
        <v>5.49</v>
      </c>
      <c r="AI59" s="78">
        <v>88.9</v>
      </c>
      <c r="AJ59" s="79">
        <v>42777</v>
      </c>
      <c r="AK59" s="79">
        <v>42756</v>
      </c>
      <c r="AL59" s="79">
        <v>42756</v>
      </c>
      <c r="AM59" s="79">
        <v>42756</v>
      </c>
      <c r="AN59" s="77">
        <v>435</v>
      </c>
      <c r="AO59" s="79">
        <v>42770</v>
      </c>
      <c r="AP59" s="76">
        <v>5000</v>
      </c>
      <c r="AQ59" s="76">
        <v>0</v>
      </c>
      <c r="AR59" s="77">
        <v>529</v>
      </c>
      <c r="AS59" s="77">
        <v>24</v>
      </c>
      <c r="AT59" s="78">
        <v>81.66</v>
      </c>
      <c r="AU59" s="77">
        <v>6</v>
      </c>
      <c r="AV59" s="76">
        <v>7.2</v>
      </c>
      <c r="AW59" s="76">
        <v>6.52</v>
      </c>
      <c r="AX59" s="76">
        <v>7.89</v>
      </c>
      <c r="AY59" s="76">
        <v>0.89</v>
      </c>
      <c r="AZ59" s="76">
        <v>0.89</v>
      </c>
      <c r="BA59" s="76">
        <v>0.69</v>
      </c>
      <c r="BB59" s="76">
        <v>9.99</v>
      </c>
      <c r="BC59" s="76">
        <v>23.97</v>
      </c>
      <c r="BD59" s="76">
        <v>6.24</v>
      </c>
      <c r="BE59" s="76">
        <v>15.13</v>
      </c>
      <c r="BF59" s="76">
        <v>6000</v>
      </c>
      <c r="BG59" s="76">
        <v>8000</v>
      </c>
      <c r="BH59" s="74" t="s">
        <v>109</v>
      </c>
      <c r="BI59" s="74"/>
      <c r="BJ59" s="74" t="s">
        <v>4888</v>
      </c>
      <c r="BK59" s="79"/>
      <c r="BL59" s="79"/>
      <c r="BM59" s="74"/>
      <c r="BN59" s="80"/>
      <c r="BO59" s="81"/>
      <c r="BP59" s="82"/>
      <c r="BQ59" s="93">
        <v>72</v>
      </c>
      <c r="BR59" s="84" t="s">
        <v>78</v>
      </c>
      <c r="BS59" s="84">
        <v>21</v>
      </c>
      <c r="BT59" s="85">
        <v>1</v>
      </c>
      <c r="BU59" s="85" t="s">
        <v>464</v>
      </c>
      <c r="BV59" s="85">
        <v>2</v>
      </c>
      <c r="BW59" s="85"/>
      <c r="BX59" s="86" t="s">
        <v>143</v>
      </c>
      <c r="BY59" s="87"/>
      <c r="BZ59" s="88">
        <v>72</v>
      </c>
      <c r="CA59" s="87" t="s">
        <v>144</v>
      </c>
      <c r="CB59" s="89" t="s">
        <v>145</v>
      </c>
      <c r="CC59" s="90">
        <v>-14</v>
      </c>
      <c r="CD59" s="91"/>
      <c r="CE59" s="89">
        <f>VLOOKUP(AI59,[1]Plan1!$A$6:$D$52,2,0)</f>
        <v>211</v>
      </c>
      <c r="CF59" s="89">
        <f>VLOOKUP(AI59,[1]Plan1!$A$6:$D$52,4,0)</f>
        <v>4.092307692307692</v>
      </c>
      <c r="CG59" s="89">
        <f t="shared" si="0"/>
        <v>25</v>
      </c>
      <c r="CH59" s="89">
        <f t="shared" si="1"/>
        <v>102</v>
      </c>
      <c r="CI59" s="87" t="s">
        <v>75</v>
      </c>
      <c r="CJ59" s="89">
        <f t="shared" si="2"/>
        <v>72</v>
      </c>
      <c r="CK59" s="87"/>
      <c r="CL59" s="87"/>
      <c r="CM59" s="87"/>
      <c r="CN59" s="80">
        <v>48</v>
      </c>
      <c r="CO59" s="81"/>
      <c r="CP59" s="82"/>
      <c r="CQ59" s="83"/>
      <c r="CR59" s="87">
        <f t="shared" si="3"/>
        <v>6348</v>
      </c>
      <c r="CS59" s="40">
        <f t="shared" si="7"/>
        <v>57</v>
      </c>
      <c r="CT59" s="40" t="str">
        <f>VLOOKUP(B59,Linha!$B$2:$C$60,2,FALSE)</f>
        <v>Flow1</v>
      </c>
      <c r="CU59" s="41" t="str">
        <f>IF(AI59&lt;=Parametros!$E$15,"OK","Não")</f>
        <v>OK</v>
      </c>
      <c r="CV59" s="41" t="str">
        <f>IF(AH59&lt;=Parametros!$E$16,"OK","Não")</f>
        <v>OK</v>
      </c>
      <c r="CW59" s="41" t="str">
        <f>IF(AX59&lt;=Parametros!$E$19,"OK","Não")</f>
        <v>OK</v>
      </c>
      <c r="CX59" s="41" t="str">
        <f t="shared" si="4"/>
        <v>Não</v>
      </c>
      <c r="CY59" s="41" t="str">
        <f t="shared" si="5"/>
        <v>Não</v>
      </c>
      <c r="CZ59" s="41" t="str">
        <f>IF(AND(Parametros!$E$17="Sim",Parametros!$E$18="Sim"),IF(AND(OR(CT59="Flow1",AND(CT59="Flow2",Parametros!$H$7="Fechada")),AI59&lt;=Parametros!$E$15,AH59&lt;Parametros!$E$16,AX59&lt;Parametros!$E$19,CX59&lt;&gt;Parametros!$E$17,CY59&lt;&gt;Parametros!$E$18),"Sim","Não"),
IF(AND(Parametros!$E$17="Sim",Parametros!$E$18="Não"),IF(AND(OR(CT59="Flow1",AND(CT59="Flow2",Parametros!$H$7="Fechada")),AI59&lt;=Parametros!$E$15,AH59&lt;Parametros!$E$16,AX59&lt;Parametros!$E$19,CX59&lt;&gt;Parametros!$E$17),"Sim","Não"),
IF(AND(Parametros!$E$17="Não",Parametros!$E$18="Sim"),IF(AND(OR(CT59="Flow1",AND(CT59="Flow2",Parametros!$H$7="Fechada")),AI59&lt;=Parametros!$E$15,AH59&lt;Parametros!$E$16,AX59&lt;Parametros!$E$19,CY59&lt;&gt;Parametros!$E$18),"Sim","Não"),
IF(AND(OR(CT59="Flow1",AND(CT59="Flow2",Parametros!$H$7="Fechada")),AI59&lt;=Parametros!$E$15,AH59&lt;Parametros!$E$16,AX59&lt;Parametros!$E$19),"Sim","Não"))))</f>
        <v>Sim</v>
      </c>
      <c r="DA59" s="41" t="str">
        <f t="shared" si="6"/>
        <v>Moveu para tubing</v>
      </c>
      <c r="DB59" s="40">
        <f>IF(AND(CT59="Flow1",CZ59="Sim"),4,IF(CT59=Parametros!$D$6,1,IF(CT59=Parametros!$D$7,IF(Parametros!$H$7="Aberta",2,IF('Sequencia APO'!CZ59="Sim",4,1)),IF(CT59=Parametros!$D$9,3,IF(CT59=Parametros!$D$8,4,"Erro")))))</f>
        <v>4</v>
      </c>
      <c r="DC59" s="40">
        <f>IFERROR(VLOOKUP($Q59,Ferts!$A$1:$B$16,2,FALSE),0)</f>
        <v>0</v>
      </c>
      <c r="DD59" s="42">
        <f>(IF(DB59=1,Parametros!$M$6,IF(DB59=2,Parametros!$M$7,IF(DB59=3,Parametros!$M$8,IF(DB59=4,Parametros!$M$9,"Erro"))))*(DC59+1))*60</f>
        <v>102.85714285714285</v>
      </c>
    </row>
    <row r="60" spans="1:108">
      <c r="A60" s="74" t="s">
        <v>4889</v>
      </c>
      <c r="B60" s="74" t="s">
        <v>98</v>
      </c>
      <c r="C60" s="74" t="s">
        <v>132</v>
      </c>
      <c r="D60" s="74" t="s">
        <v>132</v>
      </c>
      <c r="E60" s="74" t="s">
        <v>4890</v>
      </c>
      <c r="F60" s="74" t="s">
        <v>4891</v>
      </c>
      <c r="G60" s="74" t="s">
        <v>4892</v>
      </c>
      <c r="H60" s="74" t="s">
        <v>187</v>
      </c>
      <c r="I60" s="74" t="s">
        <v>464</v>
      </c>
      <c r="J60" s="74" t="s">
        <v>465</v>
      </c>
      <c r="K60" s="74" t="s">
        <v>136</v>
      </c>
      <c r="L60" s="74" t="s">
        <v>4893</v>
      </c>
      <c r="M60" s="74" t="s">
        <v>1405</v>
      </c>
      <c r="N60" s="75">
        <v>10</v>
      </c>
      <c r="O60" s="75">
        <v>10</v>
      </c>
      <c r="P60" s="74" t="s">
        <v>137</v>
      </c>
      <c r="Q60" s="108">
        <v>270062</v>
      </c>
      <c r="R60" s="74" t="s">
        <v>138</v>
      </c>
      <c r="S60" s="74" t="s">
        <v>139</v>
      </c>
      <c r="T60" s="74" t="s">
        <v>140</v>
      </c>
      <c r="U60" s="74" t="s">
        <v>105</v>
      </c>
      <c r="V60" s="74" t="s">
        <v>141</v>
      </c>
      <c r="W60" s="74" t="s">
        <v>107</v>
      </c>
      <c r="X60" s="74" t="s">
        <v>127</v>
      </c>
      <c r="Y60" s="74" t="s">
        <v>468</v>
      </c>
      <c r="Z60" s="74"/>
      <c r="AA60" s="76">
        <v>13148.466</v>
      </c>
      <c r="AB60" s="76">
        <v>14183.527</v>
      </c>
      <c r="AC60" s="76">
        <v>161</v>
      </c>
      <c r="AD60" s="76">
        <v>136.5</v>
      </c>
      <c r="AE60" s="77">
        <v>530</v>
      </c>
      <c r="AF60" s="76">
        <v>2.65</v>
      </c>
      <c r="AG60" s="77">
        <v>29</v>
      </c>
      <c r="AH60" s="78">
        <v>5.5</v>
      </c>
      <c r="AI60" s="78">
        <v>88.9</v>
      </c>
      <c r="AJ60" s="79">
        <v>42768</v>
      </c>
      <c r="AK60" s="79">
        <v>42756</v>
      </c>
      <c r="AL60" s="79">
        <v>42756</v>
      </c>
      <c r="AM60" s="79">
        <v>42756</v>
      </c>
      <c r="AN60" s="77">
        <v>1141</v>
      </c>
      <c r="AO60" s="79">
        <v>42762</v>
      </c>
      <c r="AP60" s="76">
        <v>12410.236999999999</v>
      </c>
      <c r="AQ60" s="76">
        <v>0</v>
      </c>
      <c r="AR60" s="77">
        <v>525</v>
      </c>
      <c r="AS60" s="77">
        <v>47</v>
      </c>
      <c r="AT60" s="78">
        <v>81.02</v>
      </c>
      <c r="AU60" s="77">
        <v>6</v>
      </c>
      <c r="AV60" s="76">
        <v>7.09</v>
      </c>
      <c r="AW60" s="76">
        <v>5.96</v>
      </c>
      <c r="AX60" s="76">
        <v>7.3</v>
      </c>
      <c r="AY60" s="76">
        <v>0.67</v>
      </c>
      <c r="AZ60" s="76">
        <v>0.67</v>
      </c>
      <c r="BA60" s="76">
        <v>0.69</v>
      </c>
      <c r="BB60" s="76">
        <v>0.83</v>
      </c>
      <c r="BC60" s="76">
        <v>23.33</v>
      </c>
      <c r="BD60" s="76">
        <v>6.43</v>
      </c>
      <c r="BE60" s="76">
        <v>15.47</v>
      </c>
      <c r="BF60" s="76">
        <v>5182</v>
      </c>
      <c r="BG60" s="76">
        <v>7315</v>
      </c>
      <c r="BH60" s="74" t="s">
        <v>109</v>
      </c>
      <c r="BI60" s="74"/>
      <c r="BJ60" s="74" t="s">
        <v>4894</v>
      </c>
      <c r="BK60" s="79"/>
      <c r="BL60" s="79"/>
      <c r="BM60" s="74"/>
      <c r="BN60" s="80">
        <v>174</v>
      </c>
      <c r="BO60" s="81"/>
      <c r="BP60" s="82"/>
      <c r="BQ60" s="83"/>
      <c r="BR60" s="84" t="s">
        <v>75</v>
      </c>
      <c r="BS60" s="84">
        <v>21</v>
      </c>
      <c r="BT60" s="85">
        <v>1</v>
      </c>
      <c r="BU60" s="85" t="s">
        <v>464</v>
      </c>
      <c r="BV60" s="85">
        <v>2</v>
      </c>
      <c r="BW60" s="85"/>
      <c r="BX60" s="86" t="s">
        <v>143</v>
      </c>
      <c r="BY60" s="87"/>
      <c r="BZ60" s="88">
        <v>174</v>
      </c>
      <c r="CA60" s="87" t="s">
        <v>144</v>
      </c>
      <c r="CB60" s="89" t="s">
        <v>145</v>
      </c>
      <c r="CC60" s="90">
        <v>-6</v>
      </c>
      <c r="CD60" s="91"/>
      <c r="CE60" s="89">
        <f>VLOOKUP(AI60,[1]Plan1!$A$6:$D$52,2,0)</f>
        <v>211</v>
      </c>
      <c r="CF60" s="89">
        <f>VLOOKUP(AI60,[1]Plan1!$A$6:$D$52,4,0)</f>
        <v>4.092307692307692</v>
      </c>
      <c r="CG60" s="89">
        <f t="shared" si="0"/>
        <v>62</v>
      </c>
      <c r="CH60" s="89">
        <f t="shared" si="1"/>
        <v>254</v>
      </c>
      <c r="CI60" s="87" t="s">
        <v>75</v>
      </c>
      <c r="CJ60" s="89">
        <f t="shared" si="2"/>
        <v>174</v>
      </c>
      <c r="CK60" s="87"/>
      <c r="CL60" s="87"/>
      <c r="CM60" s="87"/>
      <c r="CN60" s="80"/>
      <c r="CO60" s="81"/>
      <c r="CP60" s="82">
        <v>6</v>
      </c>
      <c r="CQ60" s="83"/>
      <c r="CR60" s="87">
        <f t="shared" si="3"/>
        <v>15370</v>
      </c>
      <c r="CS60" s="40">
        <f t="shared" si="7"/>
        <v>58</v>
      </c>
      <c r="CT60" s="40" t="str">
        <f>VLOOKUP(B60,Linha!$B$2:$C$60,2,FALSE)</f>
        <v>Flow1</v>
      </c>
      <c r="CU60" s="41" t="str">
        <f>IF(AI60&lt;=Parametros!$E$15,"OK","Não")</f>
        <v>OK</v>
      </c>
      <c r="CV60" s="41" t="str">
        <f>IF(AH60&lt;=Parametros!$E$16,"OK","Não")</f>
        <v>OK</v>
      </c>
      <c r="CW60" s="41" t="str">
        <f>IF(AX60&lt;=Parametros!$E$19,"OK","Não")</f>
        <v>OK</v>
      </c>
      <c r="CX60" s="41" t="str">
        <f t="shared" si="4"/>
        <v>Sim</v>
      </c>
      <c r="CY60" s="41" t="str">
        <f t="shared" si="5"/>
        <v>Sim</v>
      </c>
      <c r="CZ60" s="41" t="str">
        <f>IF(AND(Parametros!$E$17="Sim",Parametros!$E$18="Sim"),IF(AND(OR(CT60="Flow1",AND(CT60="Flow2",Parametros!$H$7="Fechada")),AI60&lt;=Parametros!$E$15,AH60&lt;Parametros!$E$16,AX60&lt;Parametros!$E$19,CX60&lt;&gt;Parametros!$E$17,CY60&lt;&gt;Parametros!$E$18),"Sim","Não"),
IF(AND(Parametros!$E$17="Sim",Parametros!$E$18="Não"),IF(AND(OR(CT60="Flow1",AND(CT60="Flow2",Parametros!$H$7="Fechada")),AI60&lt;=Parametros!$E$15,AH60&lt;Parametros!$E$16,AX60&lt;Parametros!$E$19,CX60&lt;&gt;Parametros!$E$17),"Sim","Não"),
IF(AND(Parametros!$E$17="Não",Parametros!$E$18="Sim"),IF(AND(OR(CT60="Flow1",AND(CT60="Flow2",Parametros!$H$7="Fechada")),AI60&lt;=Parametros!$E$15,AH60&lt;Parametros!$E$16,AX60&lt;Parametros!$E$19,CY60&lt;&gt;Parametros!$E$18),"Sim","Não"),
IF(AND(OR(CT60="Flow1",AND(CT60="Flow2",Parametros!$H$7="Fechada")),AI60&lt;=Parametros!$E$15,AH60&lt;Parametros!$E$16,AX60&lt;Parametros!$E$19),"Sim","Não"))))</f>
        <v>Não</v>
      </c>
      <c r="DA60" s="41" t="str">
        <f t="shared" si="6"/>
        <v>ok</v>
      </c>
      <c r="DB60" s="40">
        <f>IF(AND(CT60="Flow1",CZ60="Sim"),4,IF(CT60=Parametros!$D$6,1,IF(CT60=Parametros!$D$7,IF(Parametros!$H$7="Aberta",2,IF('Sequencia APO'!CZ60="Sim",4,1)),IF(CT60=Parametros!$D$9,3,IF(CT60=Parametros!$D$8,4,"Erro")))))</f>
        <v>1</v>
      </c>
      <c r="DC60" s="40">
        <f>IFERROR(VLOOKUP($Q60,Ferts!$A$1:$B$16,2,FALSE),0)</f>
        <v>0</v>
      </c>
      <c r="DD60" s="42">
        <f>(IF(DB60=1,Parametros!$M$6,IF(DB60=2,Parametros!$M$7,IF(DB60=3,Parametros!$M$8,IF(DB60=4,Parametros!$M$9,"Erro"))))*(DC60+1))*60</f>
        <v>38.112851481411589</v>
      </c>
    </row>
    <row r="61" spans="1:108">
      <c r="A61" s="74" t="s">
        <v>4895</v>
      </c>
      <c r="B61" s="74" t="s">
        <v>98</v>
      </c>
      <c r="C61" s="74" t="s">
        <v>132</v>
      </c>
      <c r="D61" s="74" t="s">
        <v>132</v>
      </c>
      <c r="E61" s="74" t="s">
        <v>4896</v>
      </c>
      <c r="F61" s="74" t="s">
        <v>4897</v>
      </c>
      <c r="G61" s="74" t="s">
        <v>4898</v>
      </c>
      <c r="H61" s="74" t="s">
        <v>187</v>
      </c>
      <c r="I61" s="74" t="s">
        <v>464</v>
      </c>
      <c r="J61" s="74" t="s">
        <v>465</v>
      </c>
      <c r="K61" s="74" t="s">
        <v>136</v>
      </c>
      <c r="L61" s="74" t="s">
        <v>4899</v>
      </c>
      <c r="M61" s="74" t="s">
        <v>1405</v>
      </c>
      <c r="N61" s="75">
        <v>10</v>
      </c>
      <c r="O61" s="75">
        <v>10</v>
      </c>
      <c r="P61" s="74" t="s">
        <v>137</v>
      </c>
      <c r="Q61" s="108">
        <v>272352</v>
      </c>
      <c r="R61" s="74" t="s">
        <v>138</v>
      </c>
      <c r="S61" s="74" t="s">
        <v>139</v>
      </c>
      <c r="T61" s="74" t="s">
        <v>140</v>
      </c>
      <c r="U61" s="74" t="s">
        <v>105</v>
      </c>
      <c r="V61" s="74" t="s">
        <v>141</v>
      </c>
      <c r="W61" s="74" t="s">
        <v>107</v>
      </c>
      <c r="X61" s="74" t="s">
        <v>127</v>
      </c>
      <c r="Y61" s="74" t="s">
        <v>468</v>
      </c>
      <c r="Z61" s="74"/>
      <c r="AA61" s="76">
        <v>10957.055</v>
      </c>
      <c r="AB61" s="76">
        <v>11842.714</v>
      </c>
      <c r="AC61" s="76">
        <v>161</v>
      </c>
      <c r="AD61" s="76">
        <v>136.5</v>
      </c>
      <c r="AE61" s="77">
        <v>477</v>
      </c>
      <c r="AF61" s="76">
        <v>2.3849999999999998</v>
      </c>
      <c r="AG61" s="77">
        <v>27</v>
      </c>
      <c r="AH61" s="78">
        <v>5.5</v>
      </c>
      <c r="AI61" s="78">
        <v>88.9</v>
      </c>
      <c r="AJ61" s="79">
        <v>42768</v>
      </c>
      <c r="AK61" s="79">
        <v>42756</v>
      </c>
      <c r="AL61" s="79">
        <v>42756</v>
      </c>
      <c r="AM61" s="79">
        <v>42756</v>
      </c>
      <c r="AN61" s="77">
        <v>852</v>
      </c>
      <c r="AO61" s="79">
        <v>42762</v>
      </c>
      <c r="AP61" s="76">
        <v>10341.864</v>
      </c>
      <c r="AQ61" s="76">
        <v>0</v>
      </c>
      <c r="AR61" s="77">
        <v>464</v>
      </c>
      <c r="AS61" s="77">
        <v>53</v>
      </c>
      <c r="AT61" s="78">
        <v>143.03</v>
      </c>
      <c r="AU61" s="77">
        <v>3</v>
      </c>
      <c r="AV61" s="76">
        <v>12.75</v>
      </c>
      <c r="AW61" s="76">
        <v>11.58</v>
      </c>
      <c r="AX61" s="76">
        <v>12.78</v>
      </c>
      <c r="AY61" s="76">
        <v>0.67</v>
      </c>
      <c r="AZ61" s="76">
        <v>0.67</v>
      </c>
      <c r="BA61" s="76">
        <v>0.69</v>
      </c>
      <c r="BB61" s="76">
        <v>0.83</v>
      </c>
      <c r="BC61" s="76">
        <v>21</v>
      </c>
      <c r="BD61" s="76">
        <v>6.43</v>
      </c>
      <c r="BE61" s="76">
        <v>15.47</v>
      </c>
      <c r="BF61" s="76">
        <v>10973</v>
      </c>
      <c r="BG61" s="76">
        <v>12802</v>
      </c>
      <c r="BH61" s="74" t="s">
        <v>109</v>
      </c>
      <c r="BI61" s="74"/>
      <c r="BJ61" s="74" t="s">
        <v>4900</v>
      </c>
      <c r="BK61" s="79"/>
      <c r="BL61" s="79"/>
      <c r="BM61" s="74"/>
      <c r="BN61" s="80">
        <v>81</v>
      </c>
      <c r="BO61" s="81"/>
      <c r="BP61" s="82"/>
      <c r="BQ61" s="83"/>
      <c r="BR61" s="84" t="s">
        <v>75</v>
      </c>
      <c r="BS61" s="84">
        <v>21</v>
      </c>
      <c r="BT61" s="85">
        <v>1</v>
      </c>
      <c r="BU61" s="85" t="s">
        <v>464</v>
      </c>
      <c r="BV61" s="85">
        <v>2</v>
      </c>
      <c r="BW61" s="85"/>
      <c r="BX61" s="86" t="s">
        <v>143</v>
      </c>
      <c r="BY61" s="87"/>
      <c r="BZ61" s="88">
        <v>81</v>
      </c>
      <c r="CA61" s="87" t="s">
        <v>144</v>
      </c>
      <c r="CB61" s="89" t="s">
        <v>145</v>
      </c>
      <c r="CC61" s="90">
        <v>-6</v>
      </c>
      <c r="CD61" s="91"/>
      <c r="CE61" s="89">
        <f>VLOOKUP(AI61,[1]Plan1!$A$6:$D$52,2,0)</f>
        <v>211</v>
      </c>
      <c r="CF61" s="89">
        <f>VLOOKUP(AI61,[1]Plan1!$A$6:$D$52,4,0)</f>
        <v>4.092307692307692</v>
      </c>
      <c r="CG61" s="89">
        <f t="shared" si="0"/>
        <v>52</v>
      </c>
      <c r="CH61" s="89">
        <f t="shared" si="1"/>
        <v>213</v>
      </c>
      <c r="CI61" s="87" t="s">
        <v>75</v>
      </c>
      <c r="CJ61" s="89">
        <f t="shared" si="2"/>
        <v>81</v>
      </c>
      <c r="CK61" s="87"/>
      <c r="CL61" s="87"/>
      <c r="CM61" s="87"/>
      <c r="CN61" s="80">
        <v>8</v>
      </c>
      <c r="CO61" s="81"/>
      <c r="CP61" s="82"/>
      <c r="CQ61" s="83"/>
      <c r="CR61" s="87">
        <f t="shared" si="3"/>
        <v>12879</v>
      </c>
      <c r="CS61" s="40">
        <f t="shared" si="7"/>
        <v>59</v>
      </c>
      <c r="CT61" s="40" t="str">
        <f>VLOOKUP(B61,Linha!$B$2:$C$60,2,FALSE)</f>
        <v>Flow1</v>
      </c>
      <c r="CU61" s="41" t="str">
        <f>IF(AI61&lt;=Parametros!$E$15,"OK","Não")</f>
        <v>OK</v>
      </c>
      <c r="CV61" s="41" t="str">
        <f>IF(AH61&lt;=Parametros!$E$16,"OK","Não")</f>
        <v>OK</v>
      </c>
      <c r="CW61" s="41" t="str">
        <f>IF(AX61&lt;=Parametros!$E$19,"OK","Não")</f>
        <v>OK</v>
      </c>
      <c r="CX61" s="41" t="str">
        <f t="shared" si="4"/>
        <v>Sim</v>
      </c>
      <c r="CY61" s="41" t="str">
        <f t="shared" si="5"/>
        <v>Sim</v>
      </c>
      <c r="CZ61" s="41" t="str">
        <f>IF(AND(Parametros!$E$17="Sim",Parametros!$E$18="Sim"),IF(AND(OR(CT61="Flow1",AND(CT61="Flow2",Parametros!$H$7="Fechada")),AI61&lt;=Parametros!$E$15,AH61&lt;Parametros!$E$16,AX61&lt;Parametros!$E$19,CX61&lt;&gt;Parametros!$E$17,CY61&lt;&gt;Parametros!$E$18),"Sim","Não"),
IF(AND(Parametros!$E$17="Sim",Parametros!$E$18="Não"),IF(AND(OR(CT61="Flow1",AND(CT61="Flow2",Parametros!$H$7="Fechada")),AI61&lt;=Parametros!$E$15,AH61&lt;Parametros!$E$16,AX61&lt;Parametros!$E$19,CX61&lt;&gt;Parametros!$E$17),"Sim","Não"),
IF(AND(Parametros!$E$17="Não",Parametros!$E$18="Sim"),IF(AND(OR(CT61="Flow1",AND(CT61="Flow2",Parametros!$H$7="Fechada")),AI61&lt;=Parametros!$E$15,AH61&lt;Parametros!$E$16,AX61&lt;Parametros!$E$19,CY61&lt;&gt;Parametros!$E$18),"Sim","Não"),
IF(AND(OR(CT61="Flow1",AND(CT61="Flow2",Parametros!$H$7="Fechada")),AI61&lt;=Parametros!$E$15,AH61&lt;Parametros!$E$16,AX61&lt;Parametros!$E$19),"Sim","Não"))))</f>
        <v>Não</v>
      </c>
      <c r="DA61" s="41" t="str">
        <f t="shared" si="6"/>
        <v>ok</v>
      </c>
      <c r="DB61" s="40">
        <f>IF(AND(CT61="Flow1",CZ61="Sim"),4,IF(CT61=Parametros!$D$6,1,IF(CT61=Parametros!$D$7,IF(Parametros!$H$7="Aberta",2,IF('Sequencia APO'!CZ61="Sim",4,1)),IF(CT61=Parametros!$D$9,3,IF(CT61=Parametros!$D$8,4,"Erro")))))</f>
        <v>1</v>
      </c>
      <c r="DC61" s="40">
        <f>IFERROR(VLOOKUP($Q61,Ferts!$A$1:$B$16,2,FALSE),0)</f>
        <v>0</v>
      </c>
      <c r="DD61" s="42">
        <f>(IF(DB61=1,Parametros!$M$6,IF(DB61=2,Parametros!$M$7,IF(DB61=3,Parametros!$M$8,IF(DB61=4,Parametros!$M$9,"Erro"))))*(DC61+1))*60</f>
        <v>38.112851481411589</v>
      </c>
    </row>
    <row r="62" spans="1:108">
      <c r="A62" s="74" t="s">
        <v>4901</v>
      </c>
      <c r="B62" s="74" t="s">
        <v>160</v>
      </c>
      <c r="C62" s="74" t="s">
        <v>118</v>
      </c>
      <c r="D62" s="74" t="s">
        <v>99</v>
      </c>
      <c r="E62" s="74" t="s">
        <v>4902</v>
      </c>
      <c r="F62" s="74" t="s">
        <v>4903</v>
      </c>
      <c r="G62" s="74" t="s">
        <v>4904</v>
      </c>
      <c r="H62" s="74" t="s">
        <v>225</v>
      </c>
      <c r="I62" s="74" t="s">
        <v>464</v>
      </c>
      <c r="J62" s="74" t="s">
        <v>465</v>
      </c>
      <c r="K62" s="74" t="s">
        <v>4905</v>
      </c>
      <c r="L62" s="74" t="s">
        <v>4906</v>
      </c>
      <c r="M62" s="74" t="s">
        <v>226</v>
      </c>
      <c r="N62" s="75">
        <v>15</v>
      </c>
      <c r="O62" s="75">
        <v>0</v>
      </c>
      <c r="P62" s="74" t="s">
        <v>131</v>
      </c>
      <c r="Q62" s="108">
        <v>407889</v>
      </c>
      <c r="R62" s="74" t="s">
        <v>175</v>
      </c>
      <c r="S62" s="74"/>
      <c r="T62" s="74" t="s">
        <v>114</v>
      </c>
      <c r="U62" s="74" t="s">
        <v>124</v>
      </c>
      <c r="V62" s="74" t="s">
        <v>125</v>
      </c>
      <c r="W62" s="74" t="s">
        <v>107</v>
      </c>
      <c r="X62" s="74" t="s">
        <v>127</v>
      </c>
      <c r="Y62" s="74" t="s">
        <v>468</v>
      </c>
      <c r="Z62" s="74" t="s">
        <v>163</v>
      </c>
      <c r="AA62" s="76">
        <v>14583.546</v>
      </c>
      <c r="AB62" s="76">
        <v>16832</v>
      </c>
      <c r="AC62" s="76">
        <v>166</v>
      </c>
      <c r="AD62" s="76">
        <v>138</v>
      </c>
      <c r="AE62" s="77">
        <v>365</v>
      </c>
      <c r="AF62" s="76">
        <v>1.825</v>
      </c>
      <c r="AG62" s="77">
        <v>47</v>
      </c>
      <c r="AH62" s="78">
        <v>4.5</v>
      </c>
      <c r="AI62" s="78">
        <v>88.9</v>
      </c>
      <c r="AJ62" s="79">
        <v>42775</v>
      </c>
      <c r="AK62" s="79">
        <v>42756</v>
      </c>
      <c r="AL62" s="79">
        <v>42756</v>
      </c>
      <c r="AM62" s="79">
        <v>42756</v>
      </c>
      <c r="AN62" s="77">
        <v>2059</v>
      </c>
      <c r="AO62" s="79">
        <v>42758</v>
      </c>
      <c r="AP62" s="76">
        <v>17000</v>
      </c>
      <c r="AQ62" s="76">
        <v>0</v>
      </c>
      <c r="AR62" s="77">
        <v>249</v>
      </c>
      <c r="AS62" s="77">
        <v>53</v>
      </c>
      <c r="AT62" s="78">
        <v>56.17</v>
      </c>
      <c r="AU62" s="77">
        <v>6</v>
      </c>
      <c r="AV62" s="76">
        <v>6.04</v>
      </c>
      <c r="AW62" s="76">
        <v>5.0999999999999996</v>
      </c>
      <c r="AX62" s="76">
        <v>6.24</v>
      </c>
      <c r="AY62" s="76">
        <v>0.89</v>
      </c>
      <c r="AZ62" s="76">
        <v>0.89</v>
      </c>
      <c r="BA62" s="76">
        <v>0.45</v>
      </c>
      <c r="BB62" s="76">
        <v>0.45</v>
      </c>
      <c r="BC62" s="76">
        <v>20.05</v>
      </c>
      <c r="BD62" s="76">
        <v>5.1100000000000003</v>
      </c>
      <c r="BE62" s="76">
        <v>13.1</v>
      </c>
      <c r="BF62" s="76">
        <v>5100</v>
      </c>
      <c r="BG62" s="76">
        <v>6100</v>
      </c>
      <c r="BH62" s="74" t="s">
        <v>109</v>
      </c>
      <c r="BI62" s="74"/>
      <c r="BJ62" s="74" t="s">
        <v>4907</v>
      </c>
      <c r="BK62" s="79"/>
      <c r="BL62" s="79"/>
      <c r="BM62" s="74"/>
      <c r="BN62" s="80"/>
      <c r="BO62" s="81"/>
      <c r="BP62" s="82">
        <v>282</v>
      </c>
      <c r="BQ62" s="83"/>
      <c r="BR62" s="84" t="s">
        <v>129</v>
      </c>
      <c r="BS62" s="84">
        <v>21</v>
      </c>
      <c r="BT62" s="85">
        <v>1</v>
      </c>
      <c r="BU62" s="85" t="s">
        <v>464</v>
      </c>
      <c r="BV62" s="85">
        <v>2</v>
      </c>
      <c r="BW62" s="85"/>
      <c r="BX62" s="86" t="s">
        <v>130</v>
      </c>
      <c r="BY62" s="87"/>
      <c r="BZ62" s="88">
        <v>282</v>
      </c>
      <c r="CA62" s="87" t="s">
        <v>111</v>
      </c>
      <c r="CB62" s="89" t="s">
        <v>145</v>
      </c>
      <c r="CC62" s="90">
        <v>-2</v>
      </c>
      <c r="CD62" s="91"/>
      <c r="CE62" s="89">
        <f>VLOOKUP(AI62,[1]Plan1!$A$6:$D$52,2,0)</f>
        <v>211</v>
      </c>
      <c r="CF62" s="89">
        <f>VLOOKUP(AI62,[1]Plan1!$A$6:$D$52,4,0)</f>
        <v>4.092307692307692</v>
      </c>
      <c r="CG62" s="89">
        <f t="shared" si="0"/>
        <v>69</v>
      </c>
      <c r="CH62" s="89">
        <f t="shared" si="1"/>
        <v>282</v>
      </c>
      <c r="CI62" s="87" t="s">
        <v>129</v>
      </c>
      <c r="CJ62" s="89">
        <f t="shared" si="2"/>
        <v>282</v>
      </c>
      <c r="CK62" s="87"/>
      <c r="CL62" s="87"/>
      <c r="CM62" s="87"/>
      <c r="CN62" s="80"/>
      <c r="CO62" s="81"/>
      <c r="CP62" s="82">
        <v>186</v>
      </c>
      <c r="CQ62" s="83"/>
      <c r="CR62" s="87">
        <f t="shared" si="3"/>
        <v>17155</v>
      </c>
      <c r="CS62" s="40">
        <f t="shared" si="7"/>
        <v>60</v>
      </c>
      <c r="CT62" s="40" t="str">
        <f>VLOOKUP(B62,Linha!$B$2:$C$60,2,FALSE)</f>
        <v>Flow1</v>
      </c>
      <c r="CU62" s="41" t="str">
        <f>IF(AI62&lt;=Parametros!$E$15,"OK","Não")</f>
        <v>OK</v>
      </c>
      <c r="CV62" s="41" t="str">
        <f>IF(AH62&lt;=Parametros!$E$16,"OK","Não")</f>
        <v>OK</v>
      </c>
      <c r="CW62" s="41" t="str">
        <f>IF(AX62&lt;=Parametros!$E$19,"OK","Não")</f>
        <v>OK</v>
      </c>
      <c r="CX62" s="41" t="str">
        <f t="shared" si="4"/>
        <v>Não</v>
      </c>
      <c r="CY62" s="41" t="str">
        <f t="shared" si="5"/>
        <v>Não</v>
      </c>
      <c r="CZ62" s="41" t="str">
        <f>IF(AND(Parametros!$E$17="Sim",Parametros!$E$18="Sim"),IF(AND(OR(CT62="Flow1",AND(CT62="Flow2",Parametros!$H$7="Fechada")),AI62&lt;=Parametros!$E$15,AH62&lt;Parametros!$E$16,AX62&lt;Parametros!$E$19,CX62&lt;&gt;Parametros!$E$17,CY62&lt;&gt;Parametros!$E$18),"Sim","Não"),
IF(AND(Parametros!$E$17="Sim",Parametros!$E$18="Não"),IF(AND(OR(CT62="Flow1",AND(CT62="Flow2",Parametros!$H$7="Fechada")),AI62&lt;=Parametros!$E$15,AH62&lt;Parametros!$E$16,AX62&lt;Parametros!$E$19,CX62&lt;&gt;Parametros!$E$17),"Sim","Não"),
IF(AND(Parametros!$E$17="Não",Parametros!$E$18="Sim"),IF(AND(OR(CT62="Flow1",AND(CT62="Flow2",Parametros!$H$7="Fechada")),AI62&lt;=Parametros!$E$15,AH62&lt;Parametros!$E$16,AX62&lt;Parametros!$E$19,CY62&lt;&gt;Parametros!$E$18),"Sim","Não"),
IF(AND(OR(CT62="Flow1",AND(CT62="Flow2",Parametros!$H$7="Fechada")),AI62&lt;=Parametros!$E$15,AH62&lt;Parametros!$E$16,AX62&lt;Parametros!$E$19),"Sim","Não"))))</f>
        <v>Sim</v>
      </c>
      <c r="DA62" s="41" t="str">
        <f t="shared" si="6"/>
        <v>ok</v>
      </c>
      <c r="DB62" s="40">
        <f>IF(AND(CT62="Flow1",CZ62="Sim"),4,IF(CT62=Parametros!$D$6,1,IF(CT62=Parametros!$D$7,IF(Parametros!$H$7="Aberta",2,IF('Sequencia APO'!CZ62="Sim",4,1)),IF(CT62=Parametros!$D$9,3,IF(CT62=Parametros!$D$8,4,"Erro")))))</f>
        <v>4</v>
      </c>
      <c r="DC62" s="40">
        <f>IFERROR(VLOOKUP($Q62,Ferts!$A$1:$B$16,2,FALSE),0)</f>
        <v>0</v>
      </c>
      <c r="DD62" s="42">
        <f>(IF(DB62=1,Parametros!$M$6,IF(DB62=2,Parametros!$M$7,IF(DB62=3,Parametros!$M$8,IF(DB62=4,Parametros!$M$9,"Erro"))))*(DC62+1))*60</f>
        <v>102.85714285714285</v>
      </c>
    </row>
    <row r="63" spans="1:108">
      <c r="A63" s="74" t="s">
        <v>4908</v>
      </c>
      <c r="B63" s="74" t="s">
        <v>98</v>
      </c>
      <c r="C63" s="74" t="s">
        <v>99</v>
      </c>
      <c r="D63" s="74" t="s">
        <v>99</v>
      </c>
      <c r="E63" s="74" t="s">
        <v>4909</v>
      </c>
      <c r="F63" s="74" t="s">
        <v>4910</v>
      </c>
      <c r="G63" s="74" t="s">
        <v>4911</v>
      </c>
      <c r="H63" s="74" t="s">
        <v>196</v>
      </c>
      <c r="I63" s="74" t="s">
        <v>464</v>
      </c>
      <c r="J63" s="74" t="s">
        <v>465</v>
      </c>
      <c r="K63" s="74" t="s">
        <v>4912</v>
      </c>
      <c r="L63" s="74" t="s">
        <v>4913</v>
      </c>
      <c r="M63" s="74" t="s">
        <v>1411</v>
      </c>
      <c r="N63" s="75">
        <v>15</v>
      </c>
      <c r="O63" s="75">
        <v>15</v>
      </c>
      <c r="P63" s="74" t="s">
        <v>362</v>
      </c>
      <c r="Q63" s="108">
        <v>381967</v>
      </c>
      <c r="R63" s="74" t="s">
        <v>522</v>
      </c>
      <c r="S63" s="74" t="s">
        <v>113</v>
      </c>
      <c r="T63" s="74" t="s">
        <v>114</v>
      </c>
      <c r="U63" s="74" t="s">
        <v>156</v>
      </c>
      <c r="V63" s="74" t="s">
        <v>1412</v>
      </c>
      <c r="W63" s="74" t="s">
        <v>107</v>
      </c>
      <c r="X63" s="74" t="s">
        <v>127</v>
      </c>
      <c r="Y63" s="74" t="s">
        <v>468</v>
      </c>
      <c r="Z63" s="74"/>
      <c r="AA63" s="76">
        <v>10420.719999999999</v>
      </c>
      <c r="AB63" s="76">
        <v>11209.995999999999</v>
      </c>
      <c r="AC63" s="76">
        <v>166</v>
      </c>
      <c r="AD63" s="76">
        <v>139.5</v>
      </c>
      <c r="AE63" s="77">
        <v>385</v>
      </c>
      <c r="AF63" s="76">
        <v>1.925</v>
      </c>
      <c r="AG63" s="77">
        <v>34</v>
      </c>
      <c r="AH63" s="78">
        <v>4.5</v>
      </c>
      <c r="AI63" s="78">
        <v>139.69999999999999</v>
      </c>
      <c r="AJ63" s="79">
        <v>42772</v>
      </c>
      <c r="AK63" s="79">
        <v>42756</v>
      </c>
      <c r="AL63" s="79">
        <v>42756</v>
      </c>
      <c r="AM63" s="79">
        <v>42756</v>
      </c>
      <c r="AN63" s="77">
        <v>1139</v>
      </c>
      <c r="AO63" s="79">
        <v>42765</v>
      </c>
      <c r="AP63" s="76">
        <v>10000</v>
      </c>
      <c r="AQ63" s="76">
        <v>0</v>
      </c>
      <c r="AR63" s="77">
        <v>386</v>
      </c>
      <c r="AS63" s="77">
        <v>90</v>
      </c>
      <c r="AT63" s="78">
        <v>179.46</v>
      </c>
      <c r="AU63" s="77">
        <v>2</v>
      </c>
      <c r="AV63" s="76">
        <v>10.79</v>
      </c>
      <c r="AW63" s="76">
        <v>10.42</v>
      </c>
      <c r="AX63" s="76">
        <v>11.15</v>
      </c>
      <c r="AY63" s="76">
        <v>1.4</v>
      </c>
      <c r="AZ63" s="76">
        <v>1.4</v>
      </c>
      <c r="BA63" s="76">
        <v>0.56000000000000005</v>
      </c>
      <c r="BB63" s="76">
        <v>0.68</v>
      </c>
      <c r="BC63" s="76">
        <v>23.46</v>
      </c>
      <c r="BD63" s="76">
        <v>4.59</v>
      </c>
      <c r="BE63" s="76">
        <v>12.18</v>
      </c>
      <c r="BF63" s="76">
        <v>4000</v>
      </c>
      <c r="BG63" s="76">
        <v>12000</v>
      </c>
      <c r="BH63" s="74" t="s">
        <v>109</v>
      </c>
      <c r="BI63" s="74"/>
      <c r="BJ63" s="74" t="s">
        <v>4914</v>
      </c>
      <c r="BK63" s="79"/>
      <c r="BL63" s="79"/>
      <c r="BM63" s="74"/>
      <c r="BN63" s="80">
        <v>68</v>
      </c>
      <c r="BO63" s="81"/>
      <c r="BP63" s="82"/>
      <c r="BQ63" s="83"/>
      <c r="BR63" s="84" t="s">
        <v>75</v>
      </c>
      <c r="BS63" s="84">
        <v>21</v>
      </c>
      <c r="BT63" s="85">
        <v>1</v>
      </c>
      <c r="BU63" s="85" t="s">
        <v>464</v>
      </c>
      <c r="BV63" s="85">
        <v>2</v>
      </c>
      <c r="BW63" s="85"/>
      <c r="BX63" s="86" t="s">
        <v>143</v>
      </c>
      <c r="BY63" s="87"/>
      <c r="BZ63" s="88">
        <v>68</v>
      </c>
      <c r="CA63" s="87" t="s">
        <v>144</v>
      </c>
      <c r="CB63" s="89" t="s">
        <v>145</v>
      </c>
      <c r="CC63" s="90">
        <v>-9</v>
      </c>
      <c r="CD63" s="91"/>
      <c r="CE63" s="89">
        <f>VLOOKUP(AI63,[1]Plan1!$A$6:$D$52,2,0)</f>
        <v>385</v>
      </c>
      <c r="CF63" s="89">
        <f>VLOOKUP(AI63,[1]Plan1!$A$6:$D$52,4,0)</f>
        <v>1.5555555555555556</v>
      </c>
      <c r="CG63" s="89">
        <f t="shared" si="0"/>
        <v>27</v>
      </c>
      <c r="CH63" s="89">
        <f t="shared" si="1"/>
        <v>42</v>
      </c>
      <c r="CI63" s="87" t="s">
        <v>75</v>
      </c>
      <c r="CJ63" s="89">
        <f t="shared" si="2"/>
        <v>68</v>
      </c>
      <c r="CK63" s="87"/>
      <c r="CL63" s="87"/>
      <c r="CM63" s="87"/>
      <c r="CN63" s="80"/>
      <c r="CO63" s="81">
        <v>12</v>
      </c>
      <c r="CP63" s="82"/>
      <c r="CQ63" s="83"/>
      <c r="CR63" s="87">
        <f t="shared" si="3"/>
        <v>13090</v>
      </c>
      <c r="CS63" s="40">
        <f t="shared" si="7"/>
        <v>61</v>
      </c>
      <c r="CT63" s="40" t="str">
        <f>VLOOKUP(B63,Linha!$B$2:$C$60,2,FALSE)</f>
        <v>Flow1</v>
      </c>
      <c r="CU63" s="41" t="str">
        <f>IF(AI63&lt;=Parametros!$E$15,"OK","Não")</f>
        <v>Não</v>
      </c>
      <c r="CV63" s="41" t="str">
        <f>IF(AH63&lt;=Parametros!$E$16,"OK","Não")</f>
        <v>OK</v>
      </c>
      <c r="CW63" s="41" t="str">
        <f>IF(AX63&lt;=Parametros!$E$19,"OK","Não")</f>
        <v>OK</v>
      </c>
      <c r="CX63" s="41" t="str">
        <f t="shared" si="4"/>
        <v>Não</v>
      </c>
      <c r="CY63" s="41" t="str">
        <f t="shared" si="5"/>
        <v>Não</v>
      </c>
      <c r="CZ63" s="41" t="str">
        <f>IF(AND(Parametros!$E$17="Sim",Parametros!$E$18="Sim"),IF(AND(OR(CT63="Flow1",AND(CT63="Flow2",Parametros!$H$7="Fechada")),AI63&lt;=Parametros!$E$15,AH63&lt;Parametros!$E$16,AX63&lt;Parametros!$E$19,CX63&lt;&gt;Parametros!$E$17,CY63&lt;&gt;Parametros!$E$18),"Sim","Não"),
IF(AND(Parametros!$E$17="Sim",Parametros!$E$18="Não"),IF(AND(OR(CT63="Flow1",AND(CT63="Flow2",Parametros!$H$7="Fechada")),AI63&lt;=Parametros!$E$15,AH63&lt;Parametros!$E$16,AX63&lt;Parametros!$E$19,CX63&lt;&gt;Parametros!$E$17),"Sim","Não"),
IF(AND(Parametros!$E$17="Não",Parametros!$E$18="Sim"),IF(AND(OR(CT63="Flow1",AND(CT63="Flow2",Parametros!$H$7="Fechada")),AI63&lt;=Parametros!$E$15,AH63&lt;Parametros!$E$16,AX63&lt;Parametros!$E$19,CY63&lt;&gt;Parametros!$E$18),"Sim","Não"),
IF(AND(OR(CT63="Flow1",AND(CT63="Flow2",Parametros!$H$7="Fechada")),AI63&lt;=Parametros!$E$15,AH63&lt;Parametros!$E$16,AX63&lt;Parametros!$E$19),"Sim","Não"))))</f>
        <v>Não</v>
      </c>
      <c r="DA63" s="41" t="str">
        <f t="shared" si="6"/>
        <v>ok</v>
      </c>
      <c r="DB63" s="40">
        <f>IF(AND(CT63="Flow1",CZ63="Sim"),4,IF(CT63=Parametros!$D$6,1,IF(CT63=Parametros!$D$7,IF(Parametros!$H$7="Aberta",2,IF('Sequencia APO'!CZ63="Sim",4,1)),IF(CT63=Parametros!$D$9,3,IF(CT63=Parametros!$D$8,4,"Erro")))))</f>
        <v>1</v>
      </c>
      <c r="DC63" s="40">
        <f>IFERROR(VLOOKUP($Q63,Ferts!$A$1:$B$16,2,FALSE),0)</f>
        <v>0</v>
      </c>
      <c r="DD63" s="42">
        <f>(IF(DB63=1,Parametros!$M$6,IF(DB63=2,Parametros!$M$7,IF(DB63=3,Parametros!$M$8,IF(DB63=4,Parametros!$M$9,"Erro"))))*(DC63+1))*60</f>
        <v>38.112851481411589</v>
      </c>
    </row>
    <row r="64" spans="1:108">
      <c r="A64" s="74" t="s">
        <v>4915</v>
      </c>
      <c r="B64" s="74" t="s">
        <v>98</v>
      </c>
      <c r="C64" s="74" t="s">
        <v>99</v>
      </c>
      <c r="D64" s="74" t="s">
        <v>99</v>
      </c>
      <c r="E64" s="74" t="s">
        <v>4916</v>
      </c>
      <c r="F64" s="74" t="s">
        <v>4917</v>
      </c>
      <c r="G64" s="74" t="s">
        <v>4918</v>
      </c>
      <c r="H64" s="74" t="s">
        <v>481</v>
      </c>
      <c r="I64" s="74" t="s">
        <v>464</v>
      </c>
      <c r="J64" s="74" t="s">
        <v>465</v>
      </c>
      <c r="K64" s="74" t="s">
        <v>264</v>
      </c>
      <c r="L64" s="74" t="s">
        <v>4919</v>
      </c>
      <c r="M64" s="74" t="s">
        <v>206</v>
      </c>
      <c r="N64" s="75">
        <v>0</v>
      </c>
      <c r="O64" s="75">
        <v>10</v>
      </c>
      <c r="P64" s="74" t="s">
        <v>137</v>
      </c>
      <c r="Q64" s="108">
        <v>270400</v>
      </c>
      <c r="R64" s="74" t="s">
        <v>138</v>
      </c>
      <c r="S64" s="74" t="s">
        <v>113</v>
      </c>
      <c r="T64" s="74" t="s">
        <v>149</v>
      </c>
      <c r="U64" s="74" t="s">
        <v>156</v>
      </c>
      <c r="V64" s="74" t="s">
        <v>141</v>
      </c>
      <c r="W64" s="74" t="s">
        <v>107</v>
      </c>
      <c r="X64" s="74" t="s">
        <v>127</v>
      </c>
      <c r="Y64" s="74" t="s">
        <v>468</v>
      </c>
      <c r="Z64" s="74"/>
      <c r="AA64" s="76">
        <v>10421.41</v>
      </c>
      <c r="AB64" s="76">
        <v>0</v>
      </c>
      <c r="AC64" s="76">
        <v>161</v>
      </c>
      <c r="AD64" s="76">
        <v>136.5</v>
      </c>
      <c r="AE64" s="77">
        <v>433</v>
      </c>
      <c r="AF64" s="76">
        <v>2.165</v>
      </c>
      <c r="AG64" s="77">
        <v>28</v>
      </c>
      <c r="AH64" s="78">
        <v>6</v>
      </c>
      <c r="AI64" s="78">
        <v>114.3</v>
      </c>
      <c r="AJ64" s="79">
        <v>42762</v>
      </c>
      <c r="AK64" s="79">
        <v>42756</v>
      </c>
      <c r="AL64" s="79">
        <v>42756</v>
      </c>
      <c r="AM64" s="79">
        <v>42756</v>
      </c>
      <c r="AN64" s="77">
        <v>869</v>
      </c>
      <c r="AO64" s="79">
        <v>42755</v>
      </c>
      <c r="AP64" s="76">
        <v>10000</v>
      </c>
      <c r="AQ64" s="76">
        <v>0</v>
      </c>
      <c r="AR64" s="77">
        <v>437</v>
      </c>
      <c r="AS64" s="77">
        <v>56</v>
      </c>
      <c r="AT64" s="78">
        <v>203.26</v>
      </c>
      <c r="AU64" s="77">
        <v>2</v>
      </c>
      <c r="AV64" s="76">
        <v>12.58</v>
      </c>
      <c r="AW64" s="76">
        <v>12.18</v>
      </c>
      <c r="AX64" s="76">
        <v>12.98</v>
      </c>
      <c r="AY64" s="76">
        <v>0.8</v>
      </c>
      <c r="AZ64" s="76">
        <v>0.8</v>
      </c>
      <c r="BA64" s="76">
        <v>0.75</v>
      </c>
      <c r="BB64" s="76">
        <v>0.9</v>
      </c>
      <c r="BC64" s="76">
        <v>20.13</v>
      </c>
      <c r="BD64" s="76">
        <v>6.08</v>
      </c>
      <c r="BE64" s="76">
        <v>14.83</v>
      </c>
      <c r="BF64" s="76">
        <v>11000</v>
      </c>
      <c r="BG64" s="76">
        <v>13000</v>
      </c>
      <c r="BH64" s="74" t="s">
        <v>109</v>
      </c>
      <c r="BI64" s="74"/>
      <c r="BJ64" s="74" t="s">
        <v>4920</v>
      </c>
      <c r="BK64" s="79"/>
      <c r="BL64" s="79"/>
      <c r="BM64" s="74"/>
      <c r="BN64" s="80">
        <v>56</v>
      </c>
      <c r="BO64" s="81"/>
      <c r="BP64" s="82"/>
      <c r="BQ64" s="83"/>
      <c r="BR64" s="84" t="s">
        <v>75</v>
      </c>
      <c r="BS64" s="84">
        <v>21</v>
      </c>
      <c r="BT64" s="85">
        <v>1</v>
      </c>
      <c r="BU64" s="85" t="s">
        <v>464</v>
      </c>
      <c r="BV64" s="85">
        <v>2</v>
      </c>
      <c r="BW64" s="85"/>
      <c r="BX64" s="86" t="s">
        <v>143</v>
      </c>
      <c r="BY64" s="87"/>
      <c r="BZ64" s="88">
        <v>56</v>
      </c>
      <c r="CA64" s="87" t="s">
        <v>144</v>
      </c>
      <c r="CB64" s="89" t="s">
        <v>145</v>
      </c>
      <c r="CC64" s="90">
        <v>1</v>
      </c>
      <c r="CD64" s="91"/>
      <c r="CE64" s="89">
        <f>VLOOKUP(AI64,[1]Plan1!$A$6:$D$52,2,0)</f>
        <v>314</v>
      </c>
      <c r="CF64" s="89">
        <f>VLOOKUP(AI64,[1]Plan1!$A$6:$D$52,4,0)</f>
        <v>2.6086956521739131</v>
      </c>
      <c r="CG64" s="89">
        <f t="shared" si="0"/>
        <v>33</v>
      </c>
      <c r="CH64" s="89">
        <f t="shared" si="1"/>
        <v>86</v>
      </c>
      <c r="CI64" s="87" t="s">
        <v>75</v>
      </c>
      <c r="CJ64" s="89">
        <f t="shared" si="2"/>
        <v>56</v>
      </c>
      <c r="CK64" s="87"/>
      <c r="CL64" s="87"/>
      <c r="CM64" s="87"/>
      <c r="CN64" s="80"/>
      <c r="CO64" s="81">
        <v>6</v>
      </c>
      <c r="CP64" s="82"/>
      <c r="CQ64" s="83"/>
      <c r="CR64" s="87">
        <f t="shared" si="3"/>
        <v>12124</v>
      </c>
      <c r="CS64" s="40">
        <f t="shared" si="7"/>
        <v>62</v>
      </c>
      <c r="CT64" s="40" t="str">
        <f>VLOOKUP(B64,Linha!$B$2:$C$60,2,FALSE)</f>
        <v>Flow1</v>
      </c>
      <c r="CU64" s="41" t="str">
        <f>IF(AI64&lt;=Parametros!$E$15,"OK","Não")</f>
        <v>OK</v>
      </c>
      <c r="CV64" s="41" t="str">
        <f>IF(AH64&lt;=Parametros!$E$16,"OK","Não")</f>
        <v>OK</v>
      </c>
      <c r="CW64" s="41" t="str">
        <f>IF(AX64&lt;=Parametros!$E$19,"OK","Não")</f>
        <v>OK</v>
      </c>
      <c r="CX64" s="41" t="str">
        <f t="shared" si="4"/>
        <v>Não</v>
      </c>
      <c r="CY64" s="41" t="str">
        <f t="shared" si="5"/>
        <v>Sim</v>
      </c>
      <c r="CZ64" s="41" t="str">
        <f>IF(AND(Parametros!$E$17="Sim",Parametros!$E$18="Sim"),IF(AND(OR(CT64="Flow1",AND(CT64="Flow2",Parametros!$H$7="Fechada")),AI64&lt;=Parametros!$E$15,AH64&lt;Parametros!$E$16,AX64&lt;Parametros!$E$19,CX64&lt;&gt;Parametros!$E$17,CY64&lt;&gt;Parametros!$E$18),"Sim","Não"),
IF(AND(Parametros!$E$17="Sim",Parametros!$E$18="Não"),IF(AND(OR(CT64="Flow1",AND(CT64="Flow2",Parametros!$H$7="Fechada")),AI64&lt;=Parametros!$E$15,AH64&lt;Parametros!$E$16,AX64&lt;Parametros!$E$19,CX64&lt;&gt;Parametros!$E$17),"Sim","Não"),
IF(AND(Parametros!$E$17="Não",Parametros!$E$18="Sim"),IF(AND(OR(CT64="Flow1",AND(CT64="Flow2",Parametros!$H$7="Fechada")),AI64&lt;=Parametros!$E$15,AH64&lt;Parametros!$E$16,AX64&lt;Parametros!$E$19,CY64&lt;&gt;Parametros!$E$18),"Sim","Não"),
IF(AND(OR(CT64="Flow1",AND(CT64="Flow2",Parametros!$H$7="Fechada")),AI64&lt;=Parametros!$E$15,AH64&lt;Parametros!$E$16,AX64&lt;Parametros!$E$19),"Sim","Não"))))</f>
        <v>Não</v>
      </c>
      <c r="DA64" s="41" t="str">
        <f t="shared" si="6"/>
        <v>ok</v>
      </c>
      <c r="DB64" s="40">
        <f>IF(AND(CT64="Flow1",CZ64="Sim"),4,IF(CT64=Parametros!$D$6,1,IF(CT64=Parametros!$D$7,IF(Parametros!$H$7="Aberta",2,IF('Sequencia APO'!CZ64="Sim",4,1)),IF(CT64=Parametros!$D$9,3,IF(CT64=Parametros!$D$8,4,"Erro")))))</f>
        <v>1</v>
      </c>
      <c r="DC64" s="40">
        <f>IFERROR(VLOOKUP($Q64,Ferts!$A$1:$B$16,2,FALSE),0)</f>
        <v>0</v>
      </c>
      <c r="DD64" s="42">
        <f>(IF(DB64=1,Parametros!$M$6,IF(DB64=2,Parametros!$M$7,IF(DB64=3,Parametros!$M$8,IF(DB64=4,Parametros!$M$9,"Erro"))))*(DC64+1))*60</f>
        <v>38.112851481411589</v>
      </c>
    </row>
    <row r="65" spans="1:108">
      <c r="A65" s="74" t="s">
        <v>4921</v>
      </c>
      <c r="B65" s="74" t="s">
        <v>98</v>
      </c>
      <c r="C65" s="74" t="s">
        <v>99</v>
      </c>
      <c r="D65" s="74" t="s">
        <v>99</v>
      </c>
      <c r="E65" s="74" t="s">
        <v>4922</v>
      </c>
      <c r="F65" s="74" t="s">
        <v>511</v>
      </c>
      <c r="G65" s="74" t="s">
        <v>1647</v>
      </c>
      <c r="H65" s="74" t="s">
        <v>147</v>
      </c>
      <c r="I65" s="74" t="s">
        <v>464</v>
      </c>
      <c r="J65" s="74" t="s">
        <v>465</v>
      </c>
      <c r="K65" s="74" t="s">
        <v>204</v>
      </c>
      <c r="L65" s="74" t="s">
        <v>512</v>
      </c>
      <c r="M65" s="74" t="s">
        <v>206</v>
      </c>
      <c r="N65" s="75">
        <v>10</v>
      </c>
      <c r="O65" s="75">
        <v>10</v>
      </c>
      <c r="P65" s="74" t="s">
        <v>137</v>
      </c>
      <c r="Q65" s="108">
        <v>271647</v>
      </c>
      <c r="R65" s="74" t="s">
        <v>138</v>
      </c>
      <c r="S65" s="74" t="s">
        <v>113</v>
      </c>
      <c r="T65" s="74" t="s">
        <v>149</v>
      </c>
      <c r="U65" s="74" t="s">
        <v>156</v>
      </c>
      <c r="V65" s="74" t="s">
        <v>208</v>
      </c>
      <c r="W65" s="74" t="s">
        <v>107</v>
      </c>
      <c r="X65" s="74" t="s">
        <v>127</v>
      </c>
      <c r="Y65" s="74" t="s">
        <v>468</v>
      </c>
      <c r="Z65" s="74"/>
      <c r="AA65" s="76">
        <v>13842.682000000001</v>
      </c>
      <c r="AB65" s="76">
        <v>13503</v>
      </c>
      <c r="AC65" s="76">
        <v>161</v>
      </c>
      <c r="AD65" s="76">
        <v>136.5</v>
      </c>
      <c r="AE65" s="77">
        <v>421</v>
      </c>
      <c r="AF65" s="76">
        <v>2.105</v>
      </c>
      <c r="AG65" s="77">
        <v>37</v>
      </c>
      <c r="AH65" s="78">
        <v>6.02</v>
      </c>
      <c r="AI65" s="78">
        <v>114.3</v>
      </c>
      <c r="AJ65" s="79">
        <v>42758</v>
      </c>
      <c r="AK65" s="79">
        <v>42756</v>
      </c>
      <c r="AL65" s="79">
        <v>42756</v>
      </c>
      <c r="AM65" s="79">
        <v>42756</v>
      </c>
      <c r="AN65" s="77">
        <v>1147</v>
      </c>
      <c r="AO65" s="79">
        <v>42751</v>
      </c>
      <c r="AP65" s="76">
        <v>145000</v>
      </c>
      <c r="AQ65" s="76">
        <v>75743</v>
      </c>
      <c r="AR65" s="77">
        <v>421</v>
      </c>
      <c r="AS65" s="77">
        <v>47</v>
      </c>
      <c r="AT65" s="78">
        <v>196.98</v>
      </c>
      <c r="AU65" s="77">
        <v>2</v>
      </c>
      <c r="AV65" s="76">
        <v>12.27</v>
      </c>
      <c r="AW65" s="76">
        <v>11.71</v>
      </c>
      <c r="AX65" s="76">
        <v>12.48</v>
      </c>
      <c r="AY65" s="76">
        <v>1.1399999999999999</v>
      </c>
      <c r="AZ65" s="76">
        <v>1.1399999999999999</v>
      </c>
      <c r="BA65" s="76">
        <v>0.75</v>
      </c>
      <c r="BB65" s="76">
        <v>9.99</v>
      </c>
      <c r="BC65" s="76">
        <v>19.510000000000002</v>
      </c>
      <c r="BD65" s="76">
        <v>6.1</v>
      </c>
      <c r="BE65" s="76">
        <v>14.87</v>
      </c>
      <c r="BF65" s="76">
        <v>11500</v>
      </c>
      <c r="BG65" s="76">
        <v>12500</v>
      </c>
      <c r="BH65" s="74" t="s">
        <v>109</v>
      </c>
      <c r="BI65" s="74"/>
      <c r="BJ65" s="74" t="s">
        <v>4923</v>
      </c>
      <c r="BK65" s="79"/>
      <c r="BL65" s="79"/>
      <c r="BM65" s="74"/>
      <c r="BN65" s="80">
        <v>74</v>
      </c>
      <c r="BO65" s="81"/>
      <c r="BP65" s="82"/>
      <c r="BQ65" s="83"/>
      <c r="BR65" s="84" t="s">
        <v>75</v>
      </c>
      <c r="BS65" s="84">
        <v>21</v>
      </c>
      <c r="BT65" s="85">
        <v>1</v>
      </c>
      <c r="BU65" s="85" t="s">
        <v>464</v>
      </c>
      <c r="BV65" s="85">
        <v>2</v>
      </c>
      <c r="BW65" s="85"/>
      <c r="BX65" s="86" t="s">
        <v>143</v>
      </c>
      <c r="BY65" s="87"/>
      <c r="BZ65" s="88">
        <v>74</v>
      </c>
      <c r="CA65" s="87" t="s">
        <v>144</v>
      </c>
      <c r="CB65" s="89" t="s">
        <v>145</v>
      </c>
      <c r="CC65" s="90">
        <v>5</v>
      </c>
      <c r="CD65" s="91"/>
      <c r="CE65" s="89">
        <f>VLOOKUP(AI65,[1]Plan1!$A$6:$D$52,2,0)</f>
        <v>314</v>
      </c>
      <c r="CF65" s="89">
        <f>VLOOKUP(AI65,[1]Plan1!$A$6:$D$52,4,0)</f>
        <v>2.6086956521739131</v>
      </c>
      <c r="CG65" s="89">
        <f t="shared" si="0"/>
        <v>44</v>
      </c>
      <c r="CH65" s="89">
        <f t="shared" si="1"/>
        <v>115</v>
      </c>
      <c r="CI65" s="87" t="s">
        <v>75</v>
      </c>
      <c r="CJ65" s="89">
        <f t="shared" si="2"/>
        <v>74</v>
      </c>
      <c r="CK65" s="87"/>
      <c r="CL65" s="87"/>
      <c r="CM65" s="87"/>
      <c r="CN65" s="80"/>
      <c r="CO65" s="81"/>
      <c r="CP65" s="82">
        <v>6</v>
      </c>
      <c r="CQ65" s="83"/>
      <c r="CR65" s="87">
        <f t="shared" si="3"/>
        <v>15577</v>
      </c>
      <c r="CS65" s="40">
        <f t="shared" si="7"/>
        <v>63</v>
      </c>
      <c r="CT65" s="40" t="str">
        <f>VLOOKUP(B65,Linha!$B$2:$C$60,2,FALSE)</f>
        <v>Flow1</v>
      </c>
      <c r="CU65" s="41" t="str">
        <f>IF(AI65&lt;=Parametros!$E$15,"OK","Não")</f>
        <v>OK</v>
      </c>
      <c r="CV65" s="41" t="str">
        <f>IF(AH65&lt;=Parametros!$E$16,"OK","Não")</f>
        <v>OK</v>
      </c>
      <c r="CW65" s="41" t="str">
        <f>IF(AX65&lt;=Parametros!$E$19,"OK","Não")</f>
        <v>OK</v>
      </c>
      <c r="CX65" s="41" t="str">
        <f t="shared" si="4"/>
        <v>Não</v>
      </c>
      <c r="CY65" s="41" t="str">
        <f t="shared" si="5"/>
        <v>Sim</v>
      </c>
      <c r="CZ65" s="41" t="str">
        <f>IF(AND(Parametros!$E$17="Sim",Parametros!$E$18="Sim"),IF(AND(OR(CT65="Flow1",AND(CT65="Flow2",Parametros!$H$7="Fechada")),AI65&lt;=Parametros!$E$15,AH65&lt;Parametros!$E$16,AX65&lt;Parametros!$E$19,CX65&lt;&gt;Parametros!$E$17,CY65&lt;&gt;Parametros!$E$18),"Sim","Não"),
IF(AND(Parametros!$E$17="Sim",Parametros!$E$18="Não"),IF(AND(OR(CT65="Flow1",AND(CT65="Flow2",Parametros!$H$7="Fechada")),AI65&lt;=Parametros!$E$15,AH65&lt;Parametros!$E$16,AX65&lt;Parametros!$E$19,CX65&lt;&gt;Parametros!$E$17),"Sim","Não"),
IF(AND(Parametros!$E$17="Não",Parametros!$E$18="Sim"),IF(AND(OR(CT65="Flow1",AND(CT65="Flow2",Parametros!$H$7="Fechada")),AI65&lt;=Parametros!$E$15,AH65&lt;Parametros!$E$16,AX65&lt;Parametros!$E$19,CY65&lt;&gt;Parametros!$E$18),"Sim","Não"),
IF(AND(OR(CT65="Flow1",AND(CT65="Flow2",Parametros!$H$7="Fechada")),AI65&lt;=Parametros!$E$15,AH65&lt;Parametros!$E$16,AX65&lt;Parametros!$E$19),"Sim","Não"))))</f>
        <v>Não</v>
      </c>
      <c r="DA65" s="41" t="str">
        <f t="shared" si="6"/>
        <v>ok</v>
      </c>
      <c r="DB65" s="40">
        <f>IF(AND(CT65="Flow1",CZ65="Sim"),4,IF(CT65=Parametros!$D$6,1,IF(CT65=Parametros!$D$7,IF(Parametros!$H$7="Aberta",2,IF('Sequencia APO'!CZ65="Sim",4,1)),IF(CT65=Parametros!$D$9,3,IF(CT65=Parametros!$D$8,4,"Erro")))))</f>
        <v>1</v>
      </c>
      <c r="DC65" s="40">
        <f>IFERROR(VLOOKUP($Q65,Ferts!$A$1:$B$16,2,FALSE),0)</f>
        <v>0</v>
      </c>
      <c r="DD65" s="42">
        <f>(IF(DB65=1,Parametros!$M$6,IF(DB65=2,Parametros!$M$7,IF(DB65=3,Parametros!$M$8,IF(DB65=4,Parametros!$M$9,"Erro"))))*(DC65+1))*60</f>
        <v>38.112851481411589</v>
      </c>
    </row>
    <row r="66" spans="1:108">
      <c r="A66" s="74" t="s">
        <v>4924</v>
      </c>
      <c r="B66" s="74" t="s">
        <v>98</v>
      </c>
      <c r="C66" s="74" t="s">
        <v>99</v>
      </c>
      <c r="D66" s="74" t="s">
        <v>99</v>
      </c>
      <c r="E66" s="74" t="s">
        <v>4925</v>
      </c>
      <c r="F66" s="74" t="s">
        <v>1650</v>
      </c>
      <c r="G66" s="74" t="s">
        <v>4926</v>
      </c>
      <c r="H66" s="74" t="s">
        <v>147</v>
      </c>
      <c r="I66" s="74" t="s">
        <v>464</v>
      </c>
      <c r="J66" s="74" t="s">
        <v>465</v>
      </c>
      <c r="K66" s="74" t="s">
        <v>264</v>
      </c>
      <c r="L66" s="74" t="s">
        <v>1651</v>
      </c>
      <c r="M66" s="74" t="s">
        <v>206</v>
      </c>
      <c r="N66" s="75">
        <v>0</v>
      </c>
      <c r="O66" s="75">
        <v>10</v>
      </c>
      <c r="P66" s="74" t="s">
        <v>137</v>
      </c>
      <c r="Q66" s="108">
        <v>270498</v>
      </c>
      <c r="R66" s="74" t="s">
        <v>138</v>
      </c>
      <c r="S66" s="74" t="s">
        <v>113</v>
      </c>
      <c r="T66" s="74" t="s">
        <v>149</v>
      </c>
      <c r="U66" s="74" t="s">
        <v>156</v>
      </c>
      <c r="V66" s="74" t="s">
        <v>208</v>
      </c>
      <c r="W66" s="74" t="s">
        <v>107</v>
      </c>
      <c r="X66" s="74" t="s">
        <v>127</v>
      </c>
      <c r="Y66" s="74" t="s">
        <v>468</v>
      </c>
      <c r="Z66" s="74"/>
      <c r="AA66" s="76">
        <v>80930.395999999993</v>
      </c>
      <c r="AB66" s="76">
        <v>86127.099000000002</v>
      </c>
      <c r="AC66" s="76">
        <v>161</v>
      </c>
      <c r="AD66" s="76">
        <v>136.5</v>
      </c>
      <c r="AE66" s="77">
        <v>473</v>
      </c>
      <c r="AF66" s="76">
        <v>2.3650000000000002</v>
      </c>
      <c r="AG66" s="77">
        <v>194</v>
      </c>
      <c r="AH66" s="78">
        <v>6.02</v>
      </c>
      <c r="AI66" s="78">
        <v>114.3</v>
      </c>
      <c r="AJ66" s="79">
        <v>42760</v>
      </c>
      <c r="AK66" s="79">
        <v>42756</v>
      </c>
      <c r="AL66" s="79">
        <v>42756</v>
      </c>
      <c r="AM66" s="79">
        <v>42756</v>
      </c>
      <c r="AN66" s="77">
        <v>6771</v>
      </c>
      <c r="AO66" s="79">
        <v>42753</v>
      </c>
      <c r="AP66" s="76">
        <v>10000</v>
      </c>
      <c r="AQ66" s="76">
        <v>8450</v>
      </c>
      <c r="AR66" s="77">
        <v>470</v>
      </c>
      <c r="AS66" s="77">
        <v>42</v>
      </c>
      <c r="AT66" s="78">
        <v>110.39</v>
      </c>
      <c r="AU66" s="77">
        <v>4</v>
      </c>
      <c r="AV66" s="76">
        <v>6.98</v>
      </c>
      <c r="AW66" s="76">
        <v>6.23</v>
      </c>
      <c r="AX66" s="76">
        <v>6.98</v>
      </c>
      <c r="AY66" s="76">
        <v>1.1399999999999999</v>
      </c>
      <c r="AZ66" s="76">
        <v>1.1399999999999999</v>
      </c>
      <c r="BA66" s="76">
        <v>0.75</v>
      </c>
      <c r="BB66" s="76">
        <v>9.99</v>
      </c>
      <c r="BC66" s="76">
        <v>21.92</v>
      </c>
      <c r="BD66" s="76">
        <v>6.1</v>
      </c>
      <c r="BE66" s="76">
        <v>14.87</v>
      </c>
      <c r="BF66" s="76">
        <v>5000</v>
      </c>
      <c r="BG66" s="76">
        <v>7000</v>
      </c>
      <c r="BH66" s="74" t="s">
        <v>3475</v>
      </c>
      <c r="BI66" s="74"/>
      <c r="BJ66" s="74" t="s">
        <v>4927</v>
      </c>
      <c r="BK66" s="79"/>
      <c r="BL66" s="79"/>
      <c r="BM66" s="74"/>
      <c r="BN66" s="80">
        <v>776</v>
      </c>
      <c r="BO66" s="81"/>
      <c r="BP66" s="82"/>
      <c r="BQ66" s="83"/>
      <c r="BR66" s="84" t="s">
        <v>75</v>
      </c>
      <c r="BS66" s="84">
        <v>21</v>
      </c>
      <c r="BT66" s="85">
        <v>1</v>
      </c>
      <c r="BU66" s="85" t="s">
        <v>464</v>
      </c>
      <c r="BV66" s="85">
        <v>2</v>
      </c>
      <c r="BW66" s="85"/>
      <c r="BX66" s="86" t="s">
        <v>143</v>
      </c>
      <c r="BY66" s="87"/>
      <c r="BZ66" s="88">
        <v>776</v>
      </c>
      <c r="CA66" s="87" t="s">
        <v>144</v>
      </c>
      <c r="CB66" s="89" t="s">
        <v>145</v>
      </c>
      <c r="CC66" s="90">
        <v>3</v>
      </c>
      <c r="CD66" s="91"/>
      <c r="CE66" s="89">
        <f>VLOOKUP(AI66,[1]Plan1!$A$6:$D$52,2,0)</f>
        <v>314</v>
      </c>
      <c r="CF66" s="89">
        <f>VLOOKUP(AI66,[1]Plan1!$A$6:$D$52,4,0)</f>
        <v>2.6086956521739131</v>
      </c>
      <c r="CG66" s="89">
        <f t="shared" si="0"/>
        <v>258</v>
      </c>
      <c r="CH66" s="89">
        <f t="shared" si="1"/>
        <v>673</v>
      </c>
      <c r="CI66" s="87" t="s">
        <v>75</v>
      </c>
      <c r="CJ66" s="89">
        <f t="shared" si="2"/>
        <v>776</v>
      </c>
      <c r="CK66" s="87"/>
      <c r="CL66" s="87"/>
      <c r="CM66" s="87"/>
      <c r="CN66" s="80"/>
      <c r="CO66" s="81"/>
      <c r="CP66" s="82">
        <v>24</v>
      </c>
      <c r="CQ66" s="83"/>
      <c r="CR66" s="87">
        <f t="shared" si="3"/>
        <v>91762</v>
      </c>
      <c r="CS66" s="40">
        <f t="shared" si="7"/>
        <v>64</v>
      </c>
      <c r="CT66" s="40" t="str">
        <f>VLOOKUP(B66,Linha!$B$2:$C$60,2,FALSE)</f>
        <v>Flow1</v>
      </c>
      <c r="CU66" s="41" t="str">
        <f>IF(AI66&lt;=Parametros!$E$15,"OK","Não")</f>
        <v>OK</v>
      </c>
      <c r="CV66" s="41" t="str">
        <f>IF(AH66&lt;=Parametros!$E$16,"OK","Não")</f>
        <v>OK</v>
      </c>
      <c r="CW66" s="41" t="str">
        <f>IF(AX66&lt;=Parametros!$E$19,"OK","Não")</f>
        <v>OK</v>
      </c>
      <c r="CX66" s="41" t="str">
        <f t="shared" si="4"/>
        <v>Não</v>
      </c>
      <c r="CY66" s="41" t="str">
        <f t="shared" si="5"/>
        <v>Sim</v>
      </c>
      <c r="CZ66" s="41" t="str">
        <f>IF(AND(Parametros!$E$17="Sim",Parametros!$E$18="Sim"),IF(AND(OR(CT66="Flow1",AND(CT66="Flow2",Parametros!$H$7="Fechada")),AI66&lt;=Parametros!$E$15,AH66&lt;Parametros!$E$16,AX66&lt;Parametros!$E$19,CX66&lt;&gt;Parametros!$E$17,CY66&lt;&gt;Parametros!$E$18),"Sim","Não"),
IF(AND(Parametros!$E$17="Sim",Parametros!$E$18="Não"),IF(AND(OR(CT66="Flow1",AND(CT66="Flow2",Parametros!$H$7="Fechada")),AI66&lt;=Parametros!$E$15,AH66&lt;Parametros!$E$16,AX66&lt;Parametros!$E$19,CX66&lt;&gt;Parametros!$E$17),"Sim","Não"),
IF(AND(Parametros!$E$17="Não",Parametros!$E$18="Sim"),IF(AND(OR(CT66="Flow1",AND(CT66="Flow2",Parametros!$H$7="Fechada")),AI66&lt;=Parametros!$E$15,AH66&lt;Parametros!$E$16,AX66&lt;Parametros!$E$19,CY66&lt;&gt;Parametros!$E$18),"Sim","Não"),
IF(AND(OR(CT66="Flow1",AND(CT66="Flow2",Parametros!$H$7="Fechada")),AI66&lt;=Parametros!$E$15,AH66&lt;Parametros!$E$16,AX66&lt;Parametros!$E$19),"Sim","Não"))))</f>
        <v>Não</v>
      </c>
      <c r="DA66" s="41" t="str">
        <f t="shared" si="6"/>
        <v>ok</v>
      </c>
      <c r="DB66" s="40">
        <f>IF(AND(CT66="Flow1",CZ66="Sim"),4,IF(CT66=Parametros!$D$6,1,IF(CT66=Parametros!$D$7,IF(Parametros!$H$7="Aberta",2,IF('Sequencia APO'!CZ66="Sim",4,1)),IF(CT66=Parametros!$D$9,3,IF(CT66=Parametros!$D$8,4,"Erro")))))</f>
        <v>1</v>
      </c>
      <c r="DC66" s="40">
        <f>IFERROR(VLOOKUP($Q66,Ferts!$A$1:$B$16,2,FALSE),0)</f>
        <v>0</v>
      </c>
      <c r="DD66" s="42">
        <f>(IF(DB66=1,Parametros!$M$6,IF(DB66=2,Parametros!$M$7,IF(DB66=3,Parametros!$M$8,IF(DB66=4,Parametros!$M$9,"Erro"))))*(DC66+1))*60</f>
        <v>38.112851481411589</v>
      </c>
    </row>
    <row r="67" spans="1:108">
      <c r="A67" s="74" t="s">
        <v>4928</v>
      </c>
      <c r="B67" s="74" t="s">
        <v>98</v>
      </c>
      <c r="C67" s="74" t="s">
        <v>99</v>
      </c>
      <c r="D67" s="74" t="s">
        <v>99</v>
      </c>
      <c r="E67" s="74" t="s">
        <v>4929</v>
      </c>
      <c r="F67" s="74" t="s">
        <v>4930</v>
      </c>
      <c r="G67" s="74" t="s">
        <v>4931</v>
      </c>
      <c r="H67" s="74" t="s">
        <v>147</v>
      </c>
      <c r="I67" s="74" t="s">
        <v>464</v>
      </c>
      <c r="J67" s="74" t="s">
        <v>465</v>
      </c>
      <c r="K67" s="74" t="s">
        <v>264</v>
      </c>
      <c r="L67" s="74" t="s">
        <v>4932</v>
      </c>
      <c r="M67" s="74" t="s">
        <v>206</v>
      </c>
      <c r="N67" s="75">
        <v>0</v>
      </c>
      <c r="O67" s="75">
        <v>10</v>
      </c>
      <c r="P67" s="74" t="s">
        <v>137</v>
      </c>
      <c r="Q67" s="108">
        <v>270499</v>
      </c>
      <c r="R67" s="74" t="s">
        <v>138</v>
      </c>
      <c r="S67" s="74" t="s">
        <v>113</v>
      </c>
      <c r="T67" s="74" t="s">
        <v>149</v>
      </c>
      <c r="U67" s="74" t="s">
        <v>156</v>
      </c>
      <c r="V67" s="74" t="s">
        <v>208</v>
      </c>
      <c r="W67" s="74" t="s">
        <v>107</v>
      </c>
      <c r="X67" s="74" t="s">
        <v>127</v>
      </c>
      <c r="Y67" s="74" t="s">
        <v>468</v>
      </c>
      <c r="Z67" s="74"/>
      <c r="AA67" s="76">
        <v>15641.58</v>
      </c>
      <c r="AB67" s="76">
        <v>14892</v>
      </c>
      <c r="AC67" s="76">
        <v>161</v>
      </c>
      <c r="AD67" s="76">
        <v>136.5</v>
      </c>
      <c r="AE67" s="77">
        <v>437</v>
      </c>
      <c r="AF67" s="76">
        <v>2.1850000000000001</v>
      </c>
      <c r="AG67" s="77">
        <v>42</v>
      </c>
      <c r="AH67" s="78">
        <v>6.02</v>
      </c>
      <c r="AI67" s="78">
        <v>114.3</v>
      </c>
      <c r="AJ67" s="79">
        <v>42762</v>
      </c>
      <c r="AK67" s="79">
        <v>42756</v>
      </c>
      <c r="AL67" s="79">
        <v>42756</v>
      </c>
      <c r="AM67" s="79">
        <v>42756</v>
      </c>
      <c r="AN67" s="77">
        <v>1298</v>
      </c>
      <c r="AO67" s="79">
        <v>42755</v>
      </c>
      <c r="AP67" s="76">
        <v>15000</v>
      </c>
      <c r="AQ67" s="76">
        <v>0</v>
      </c>
      <c r="AR67" s="77">
        <v>439</v>
      </c>
      <c r="AS67" s="77">
        <v>45</v>
      </c>
      <c r="AT67" s="78">
        <v>205.74</v>
      </c>
      <c r="AU67" s="77">
        <v>2</v>
      </c>
      <c r="AV67" s="76">
        <v>12.74</v>
      </c>
      <c r="AW67" s="76">
        <v>12.18</v>
      </c>
      <c r="AX67" s="76">
        <v>12.98</v>
      </c>
      <c r="AY67" s="76">
        <v>1.1399999999999999</v>
      </c>
      <c r="AZ67" s="76">
        <v>1.1399999999999999</v>
      </c>
      <c r="BA67" s="76">
        <v>0.75</v>
      </c>
      <c r="BB67" s="76">
        <v>9.99</v>
      </c>
      <c r="BC67" s="76">
        <v>20.25</v>
      </c>
      <c r="BD67" s="76">
        <v>6.1</v>
      </c>
      <c r="BE67" s="76">
        <v>14.87</v>
      </c>
      <c r="BF67" s="76">
        <v>11000</v>
      </c>
      <c r="BG67" s="76">
        <v>13000</v>
      </c>
      <c r="BH67" s="74" t="s">
        <v>109</v>
      </c>
      <c r="BI67" s="74"/>
      <c r="BJ67" s="74" t="s">
        <v>4933</v>
      </c>
      <c r="BK67" s="79"/>
      <c r="BL67" s="79"/>
      <c r="BM67" s="74"/>
      <c r="BN67" s="80">
        <v>84</v>
      </c>
      <c r="BO67" s="81"/>
      <c r="BP67" s="82"/>
      <c r="BQ67" s="83"/>
      <c r="BR67" s="84" t="s">
        <v>75</v>
      </c>
      <c r="BS67" s="84">
        <v>21</v>
      </c>
      <c r="BT67" s="85">
        <v>1</v>
      </c>
      <c r="BU67" s="85" t="s">
        <v>464</v>
      </c>
      <c r="BV67" s="85">
        <v>2</v>
      </c>
      <c r="BW67" s="85"/>
      <c r="BX67" s="86" t="s">
        <v>143</v>
      </c>
      <c r="BY67" s="87"/>
      <c r="BZ67" s="88">
        <v>84</v>
      </c>
      <c r="CA67" s="87" t="s">
        <v>144</v>
      </c>
      <c r="CB67" s="89" t="s">
        <v>145</v>
      </c>
      <c r="CC67" s="90">
        <v>1</v>
      </c>
      <c r="CD67" s="91"/>
      <c r="CE67" s="89">
        <f>VLOOKUP(AI67,[1]Plan1!$A$6:$D$52,2,0)</f>
        <v>314</v>
      </c>
      <c r="CF67" s="89">
        <f>VLOOKUP(AI67,[1]Plan1!$A$6:$D$52,4,0)</f>
        <v>2.6086956521739131</v>
      </c>
      <c r="CG67" s="89">
        <f t="shared" ref="CG67:CG130" si="8">ROUND(AA67/CE67,0)</f>
        <v>50</v>
      </c>
      <c r="CH67" s="89">
        <f t="shared" ref="CH67:CH130" si="9">ROUND(CG67*CF67,0)</f>
        <v>130</v>
      </c>
      <c r="CI67" s="87" t="s">
        <v>75</v>
      </c>
      <c r="CJ67" s="89">
        <f t="shared" ref="CJ67:CJ130" si="10">IF(BZ67=0,CH67,BZ67)</f>
        <v>84</v>
      </c>
      <c r="CK67" s="87"/>
      <c r="CL67" s="87"/>
      <c r="CM67" s="87"/>
      <c r="CN67" s="80"/>
      <c r="CO67" s="81"/>
      <c r="CP67" s="82">
        <v>16</v>
      </c>
      <c r="CQ67" s="83"/>
      <c r="CR67" s="87">
        <f t="shared" ref="CR67:CR130" si="11">+AG67*AE67</f>
        <v>18354</v>
      </c>
      <c r="CS67" s="40">
        <f t="shared" si="7"/>
        <v>65</v>
      </c>
      <c r="CT67" s="40" t="str">
        <f>VLOOKUP(B67,Linha!$B$2:$C$60,2,FALSE)</f>
        <v>Flow1</v>
      </c>
      <c r="CU67" s="41" t="str">
        <f>IF(AI67&lt;=Parametros!$E$15,"OK","Não")</f>
        <v>OK</v>
      </c>
      <c r="CV67" s="41" t="str">
        <f>IF(AH67&lt;=Parametros!$E$16,"OK","Não")</f>
        <v>OK</v>
      </c>
      <c r="CW67" s="41" t="str">
        <f>IF(AX67&lt;=Parametros!$E$19,"OK","Não")</f>
        <v>OK</v>
      </c>
      <c r="CX67" s="41" t="str">
        <f t="shared" ref="CX67:CX130" si="12">IF(AND(OR(U67="LAQUE SOMENTE SOBRE A MARCAÇÃO",U67="LAQUE INCOLOR"),BX67&lt;&gt;"Têmpera PC"),"Sim","Não")</f>
        <v>Não</v>
      </c>
      <c r="CY67" s="41" t="str">
        <f t="shared" si="5"/>
        <v>Sim</v>
      </c>
      <c r="CZ67" s="41" t="str">
        <f>IF(AND(Parametros!$E$17="Sim",Parametros!$E$18="Sim"),IF(AND(OR(CT67="Flow1",AND(CT67="Flow2",Parametros!$H$7="Fechada")),AI67&lt;=Parametros!$E$15,AH67&lt;Parametros!$E$16,AX67&lt;Parametros!$E$19,CX67&lt;&gt;Parametros!$E$17,CY67&lt;&gt;Parametros!$E$18),"Sim","Não"),
IF(AND(Parametros!$E$17="Sim",Parametros!$E$18="Não"),IF(AND(OR(CT67="Flow1",AND(CT67="Flow2",Parametros!$H$7="Fechada")),AI67&lt;=Parametros!$E$15,AH67&lt;Parametros!$E$16,AX67&lt;Parametros!$E$19,CX67&lt;&gt;Parametros!$E$17),"Sim","Não"),
IF(AND(Parametros!$E$17="Não",Parametros!$E$18="Sim"),IF(AND(OR(CT67="Flow1",AND(CT67="Flow2",Parametros!$H$7="Fechada")),AI67&lt;=Parametros!$E$15,AH67&lt;Parametros!$E$16,AX67&lt;Parametros!$E$19,CY67&lt;&gt;Parametros!$E$18),"Sim","Não"),
IF(AND(OR(CT67="Flow1",AND(CT67="Flow2",Parametros!$H$7="Fechada")),AI67&lt;=Parametros!$E$15,AH67&lt;Parametros!$E$16,AX67&lt;Parametros!$E$19),"Sim","Não"))))</f>
        <v>Não</v>
      </c>
      <c r="DA67" s="41" t="str">
        <f t="shared" si="6"/>
        <v>ok</v>
      </c>
      <c r="DB67" s="40">
        <f>IF(AND(CT67="Flow1",CZ67="Sim"),4,IF(CT67=Parametros!$D$6,1,IF(CT67=Parametros!$D$7,IF(Parametros!$H$7="Aberta",2,IF('Sequencia APO'!CZ67="Sim",4,1)),IF(CT67=Parametros!$D$9,3,IF(CT67=Parametros!$D$8,4,"Erro")))))</f>
        <v>1</v>
      </c>
      <c r="DC67" s="40">
        <f>IFERROR(VLOOKUP($Q67,Ferts!$A$1:$B$16,2,FALSE),0)</f>
        <v>0</v>
      </c>
      <c r="DD67" s="42">
        <f>(IF(DB67=1,Parametros!$M$6,IF(DB67=2,Parametros!$M$7,IF(DB67=3,Parametros!$M$8,IF(DB67=4,Parametros!$M$9,"Erro"))))*(DC67+1))*60</f>
        <v>38.112851481411589</v>
      </c>
    </row>
    <row r="68" spans="1:108">
      <c r="A68" s="74" t="s">
        <v>4934</v>
      </c>
      <c r="B68" s="74" t="s">
        <v>98</v>
      </c>
      <c r="C68" s="74" t="s">
        <v>99</v>
      </c>
      <c r="D68" s="74" t="s">
        <v>99</v>
      </c>
      <c r="E68" s="74" t="s">
        <v>4935</v>
      </c>
      <c r="F68" s="74" t="s">
        <v>4936</v>
      </c>
      <c r="G68" s="74" t="s">
        <v>4937</v>
      </c>
      <c r="H68" s="74" t="s">
        <v>147</v>
      </c>
      <c r="I68" s="74" t="s">
        <v>464</v>
      </c>
      <c r="J68" s="74" t="s">
        <v>465</v>
      </c>
      <c r="K68" s="74" t="s">
        <v>364</v>
      </c>
      <c r="L68" s="74" t="s">
        <v>4938</v>
      </c>
      <c r="M68" s="74" t="s">
        <v>603</v>
      </c>
      <c r="N68" s="75">
        <v>10</v>
      </c>
      <c r="O68" s="75">
        <v>0</v>
      </c>
      <c r="P68" s="74" t="s">
        <v>365</v>
      </c>
      <c r="Q68" s="108">
        <v>393080</v>
      </c>
      <c r="R68" s="74" t="s">
        <v>283</v>
      </c>
      <c r="S68" s="74"/>
      <c r="T68" s="74" t="s">
        <v>114</v>
      </c>
      <c r="U68" s="74" t="s">
        <v>156</v>
      </c>
      <c r="V68" s="74" t="s">
        <v>507</v>
      </c>
      <c r="W68" s="74" t="s">
        <v>107</v>
      </c>
      <c r="X68" s="74" t="s">
        <v>127</v>
      </c>
      <c r="Y68" s="74" t="s">
        <v>468</v>
      </c>
      <c r="Z68" s="74"/>
      <c r="AA68" s="76">
        <v>1095.8520000000001</v>
      </c>
      <c r="AB68" s="76">
        <v>1157.1010000000001</v>
      </c>
      <c r="AC68" s="76">
        <v>161</v>
      </c>
      <c r="AD68" s="76">
        <v>136.5</v>
      </c>
      <c r="AE68" s="77">
        <v>420</v>
      </c>
      <c r="AF68" s="76">
        <v>2.1</v>
      </c>
      <c r="AG68" s="77">
        <v>3</v>
      </c>
      <c r="AH68" s="78">
        <v>6.35</v>
      </c>
      <c r="AI68" s="78">
        <v>141.30000000000001</v>
      </c>
      <c r="AJ68" s="79">
        <v>42788</v>
      </c>
      <c r="AK68" s="79">
        <v>42756</v>
      </c>
      <c r="AL68" s="79">
        <v>42756</v>
      </c>
      <c r="AM68" s="79">
        <v>42756</v>
      </c>
      <c r="AN68" s="77">
        <v>91</v>
      </c>
      <c r="AO68" s="79">
        <v>42770</v>
      </c>
      <c r="AP68" s="76">
        <v>1000</v>
      </c>
      <c r="AQ68" s="76">
        <v>0</v>
      </c>
      <c r="AR68" s="77">
        <v>538</v>
      </c>
      <c r="AS68" s="77">
        <v>15</v>
      </c>
      <c r="AT68" s="78">
        <v>254.62</v>
      </c>
      <c r="AU68" s="77">
        <v>2</v>
      </c>
      <c r="AV68" s="76">
        <v>9.26</v>
      </c>
      <c r="AW68" s="76">
        <v>8.93</v>
      </c>
      <c r="AX68" s="76">
        <v>9.6</v>
      </c>
      <c r="AY68" s="76">
        <v>1.41</v>
      </c>
      <c r="AZ68" s="76">
        <v>1.41</v>
      </c>
      <c r="BA68" s="76">
        <v>0.79</v>
      </c>
      <c r="BB68" s="76">
        <v>0.95</v>
      </c>
      <c r="BC68" s="76">
        <v>18.72</v>
      </c>
      <c r="BD68" s="76">
        <v>6.35</v>
      </c>
      <c r="BE68" s="76">
        <v>15.32</v>
      </c>
      <c r="BF68" s="76">
        <v>8400</v>
      </c>
      <c r="BG68" s="76">
        <v>13000</v>
      </c>
      <c r="BH68" s="74" t="s">
        <v>109</v>
      </c>
      <c r="BI68" s="74"/>
      <c r="BJ68" s="74" t="s">
        <v>4939</v>
      </c>
      <c r="BK68" s="79"/>
      <c r="BL68" s="79"/>
      <c r="BM68" s="74"/>
      <c r="BN68" s="80">
        <v>6</v>
      </c>
      <c r="BO68" s="81"/>
      <c r="BP68" s="82"/>
      <c r="BQ68" s="83"/>
      <c r="BR68" s="84" t="s">
        <v>75</v>
      </c>
      <c r="BS68" s="84">
        <v>21</v>
      </c>
      <c r="BT68" s="85">
        <v>1</v>
      </c>
      <c r="BU68" s="85" t="s">
        <v>464</v>
      </c>
      <c r="BV68" s="85">
        <v>2</v>
      </c>
      <c r="BW68" s="85"/>
      <c r="BX68" s="86" t="s">
        <v>143</v>
      </c>
      <c r="BY68" s="87"/>
      <c r="BZ68" s="88">
        <v>6</v>
      </c>
      <c r="CA68" s="87" t="s">
        <v>144</v>
      </c>
      <c r="CB68" s="89" t="s">
        <v>145</v>
      </c>
      <c r="CC68" s="90">
        <v>-14</v>
      </c>
      <c r="CD68" s="91"/>
      <c r="CE68" s="89">
        <f>VLOOKUP(AI68,[1]Plan1!$A$6:$D$52,2,0)</f>
        <v>389</v>
      </c>
      <c r="CF68" s="89">
        <f>VLOOKUP(AI68,[1]Plan1!$A$6:$D$52,4,0)</f>
        <v>2.0249999999999999</v>
      </c>
      <c r="CG68" s="89">
        <f t="shared" si="8"/>
        <v>3</v>
      </c>
      <c r="CH68" s="89">
        <f t="shared" si="9"/>
        <v>6</v>
      </c>
      <c r="CI68" s="87" t="s">
        <v>75</v>
      </c>
      <c r="CJ68" s="89">
        <f t="shared" si="10"/>
        <v>6</v>
      </c>
      <c r="CK68" s="87"/>
      <c r="CL68" s="87"/>
      <c r="CM68" s="87"/>
      <c r="CN68" s="80"/>
      <c r="CO68" s="81"/>
      <c r="CP68" s="82">
        <v>8</v>
      </c>
      <c r="CQ68" s="83"/>
      <c r="CR68" s="87">
        <f t="shared" si="11"/>
        <v>1260</v>
      </c>
      <c r="CS68" s="40">
        <f t="shared" si="7"/>
        <v>66</v>
      </c>
      <c r="CT68" s="40" t="str">
        <f>VLOOKUP(B68,Linha!$B$2:$C$60,2,FALSE)</f>
        <v>Flow1</v>
      </c>
      <c r="CU68" s="41" t="str">
        <f>IF(AI68&lt;=Parametros!$E$15,"OK","Não")</f>
        <v>Não</v>
      </c>
      <c r="CV68" s="41" t="str">
        <f>IF(AH68&lt;=Parametros!$E$16,"OK","Não")</f>
        <v>OK</v>
      </c>
      <c r="CW68" s="41" t="str">
        <f>IF(AX68&lt;=Parametros!$E$19,"OK","Não")</f>
        <v>OK</v>
      </c>
      <c r="CX68" s="41" t="str">
        <f t="shared" si="12"/>
        <v>Não</v>
      </c>
      <c r="CY68" s="41" t="str">
        <f t="shared" ref="CY68:CY131" si="13">IF(OR(T68="PONTA CHANFRADA 30 GR.",T68="PONTA CHANFRADA 37,5 GR."),"Sim","Não")</f>
        <v>Não</v>
      </c>
      <c r="CZ68" s="41" t="str">
        <f>IF(AND(Parametros!$E$17="Sim",Parametros!$E$18="Sim"),IF(AND(OR(CT68="Flow1",AND(CT68="Flow2",Parametros!$H$7="Fechada")),AI68&lt;=Parametros!$E$15,AH68&lt;Parametros!$E$16,AX68&lt;Parametros!$E$19,CX68&lt;&gt;Parametros!$E$17,CY68&lt;&gt;Parametros!$E$18),"Sim","Não"),
IF(AND(Parametros!$E$17="Sim",Parametros!$E$18="Não"),IF(AND(OR(CT68="Flow1",AND(CT68="Flow2",Parametros!$H$7="Fechada")),AI68&lt;=Parametros!$E$15,AH68&lt;Parametros!$E$16,AX68&lt;Parametros!$E$19,CX68&lt;&gt;Parametros!$E$17),"Sim","Não"),
IF(AND(Parametros!$E$17="Não",Parametros!$E$18="Sim"),IF(AND(OR(CT68="Flow1",AND(CT68="Flow2",Parametros!$H$7="Fechada")),AI68&lt;=Parametros!$E$15,AH68&lt;Parametros!$E$16,AX68&lt;Parametros!$E$19,CY68&lt;&gt;Parametros!$E$18),"Sim","Não"),
IF(AND(OR(CT68="Flow1",AND(CT68="Flow2",Parametros!$H$7="Fechada")),AI68&lt;=Parametros!$E$15,AH68&lt;Parametros!$E$16,AX68&lt;Parametros!$E$19),"Sim","Não"))))</f>
        <v>Não</v>
      </c>
      <c r="DA68" s="41" t="str">
        <f t="shared" ref="DA68:DA131" si="14">IF(AND(CT68="Flow1",BQ68&lt;&gt;""),"Moveu para tubing","ok")</f>
        <v>ok</v>
      </c>
      <c r="DB68" s="40">
        <f>IF(AND(CT68="Flow1",CZ68="Sim"),4,IF(CT68=Parametros!$D$6,1,IF(CT68=Parametros!$D$7,IF(Parametros!$H$7="Aberta",2,IF('Sequencia APO'!CZ68="Sim",4,1)),IF(CT68=Parametros!$D$9,3,IF(CT68=Parametros!$D$8,4,"Erro")))))</f>
        <v>1</v>
      </c>
      <c r="DC68" s="40">
        <f>IFERROR(VLOOKUP($Q68,Ferts!$A$1:$B$16,2,FALSE),0)</f>
        <v>0</v>
      </c>
      <c r="DD68" s="42">
        <f>(IF(DB68=1,Parametros!$M$6,IF(DB68=2,Parametros!$M$7,IF(DB68=3,Parametros!$M$8,IF(DB68=4,Parametros!$M$9,"Erro"))))*(DC68+1))*60</f>
        <v>38.112851481411589</v>
      </c>
    </row>
    <row r="69" spans="1:108">
      <c r="A69" s="74" t="s">
        <v>4940</v>
      </c>
      <c r="B69" s="74" t="s">
        <v>98</v>
      </c>
      <c r="C69" s="74" t="s">
        <v>99</v>
      </c>
      <c r="D69" s="74" t="s">
        <v>99</v>
      </c>
      <c r="E69" s="74" t="s">
        <v>4941</v>
      </c>
      <c r="F69" s="74" t="s">
        <v>4942</v>
      </c>
      <c r="G69" s="74" t="s">
        <v>4943</v>
      </c>
      <c r="H69" s="74" t="s">
        <v>147</v>
      </c>
      <c r="I69" s="74" t="s">
        <v>464</v>
      </c>
      <c r="J69" s="74" t="s">
        <v>465</v>
      </c>
      <c r="K69" s="74" t="s">
        <v>364</v>
      </c>
      <c r="L69" s="74" t="s">
        <v>4944</v>
      </c>
      <c r="M69" s="74" t="s">
        <v>603</v>
      </c>
      <c r="N69" s="75">
        <v>10</v>
      </c>
      <c r="O69" s="75">
        <v>0</v>
      </c>
      <c r="P69" s="74" t="s">
        <v>365</v>
      </c>
      <c r="Q69" s="108">
        <v>393086</v>
      </c>
      <c r="R69" s="74" t="s">
        <v>283</v>
      </c>
      <c r="S69" s="74"/>
      <c r="T69" s="74" t="s">
        <v>114</v>
      </c>
      <c r="U69" s="74" t="s">
        <v>156</v>
      </c>
      <c r="V69" s="74" t="s">
        <v>507</v>
      </c>
      <c r="W69" s="74" t="s">
        <v>126</v>
      </c>
      <c r="X69" s="74" t="s">
        <v>127</v>
      </c>
      <c r="Y69" s="74" t="s">
        <v>468</v>
      </c>
      <c r="Z69" s="74"/>
      <c r="AA69" s="76">
        <v>2053.7620000000002</v>
      </c>
      <c r="AB69" s="76">
        <v>2187.8159999999998</v>
      </c>
      <c r="AC69" s="76">
        <v>161</v>
      </c>
      <c r="AD69" s="76">
        <v>136.5</v>
      </c>
      <c r="AE69" s="77">
        <v>418</v>
      </c>
      <c r="AF69" s="76">
        <v>2.09</v>
      </c>
      <c r="AG69" s="77">
        <v>6</v>
      </c>
      <c r="AH69" s="78">
        <v>6.35</v>
      </c>
      <c r="AI69" s="78">
        <v>141.30000000000001</v>
      </c>
      <c r="AJ69" s="79">
        <v>42788</v>
      </c>
      <c r="AK69" s="79">
        <v>42756</v>
      </c>
      <c r="AL69" s="79">
        <v>42756</v>
      </c>
      <c r="AM69" s="79">
        <v>42756</v>
      </c>
      <c r="AN69" s="77">
        <v>216</v>
      </c>
      <c r="AO69" s="79">
        <v>42770</v>
      </c>
      <c r="AP69" s="76">
        <v>899.95</v>
      </c>
      <c r="AQ69" s="76">
        <v>0</v>
      </c>
      <c r="AR69" s="77">
        <v>411</v>
      </c>
      <c r="AS69" s="77">
        <v>20</v>
      </c>
      <c r="AT69" s="78">
        <v>188.44</v>
      </c>
      <c r="AU69" s="77">
        <v>2</v>
      </c>
      <c r="AV69" s="76">
        <v>8.9499999999999993</v>
      </c>
      <c r="AW69" s="76">
        <v>9.16</v>
      </c>
      <c r="AX69" s="76">
        <v>9.82</v>
      </c>
      <c r="AY69" s="76">
        <v>1.41</v>
      </c>
      <c r="AZ69" s="76">
        <v>1.41</v>
      </c>
      <c r="BA69" s="76">
        <v>0.79</v>
      </c>
      <c r="BB69" s="76">
        <v>0.95</v>
      </c>
      <c r="BC69" s="76">
        <v>18.63</v>
      </c>
      <c r="BD69" s="76">
        <v>6.35</v>
      </c>
      <c r="BE69" s="76">
        <v>15.32</v>
      </c>
      <c r="BF69" s="76">
        <v>8768</v>
      </c>
      <c r="BG69" s="76">
        <v>8968</v>
      </c>
      <c r="BH69" s="74" t="s">
        <v>109</v>
      </c>
      <c r="BI69" s="74"/>
      <c r="BJ69" s="74" t="s">
        <v>4945</v>
      </c>
      <c r="BK69" s="79"/>
      <c r="BL69" s="79"/>
      <c r="BM69" s="74"/>
      <c r="BN69" s="80">
        <v>12</v>
      </c>
      <c r="BO69" s="81"/>
      <c r="BP69" s="82"/>
      <c r="BQ69" s="83"/>
      <c r="BR69" s="84" t="s">
        <v>75</v>
      </c>
      <c r="BS69" s="84">
        <v>21</v>
      </c>
      <c r="BT69" s="85">
        <v>1</v>
      </c>
      <c r="BU69" s="85" t="s">
        <v>464</v>
      </c>
      <c r="BV69" s="85">
        <v>2</v>
      </c>
      <c r="BW69" s="85"/>
      <c r="BX69" s="86" t="s">
        <v>143</v>
      </c>
      <c r="BY69" s="87"/>
      <c r="BZ69" s="88">
        <v>12</v>
      </c>
      <c r="CA69" s="87" t="s">
        <v>144</v>
      </c>
      <c r="CB69" s="89" t="s">
        <v>145</v>
      </c>
      <c r="CC69" s="90">
        <v>-14</v>
      </c>
      <c r="CD69" s="91"/>
      <c r="CE69" s="89">
        <f>VLOOKUP(AI69,[1]Plan1!$A$6:$D$52,2,0)</f>
        <v>389</v>
      </c>
      <c r="CF69" s="89">
        <f>VLOOKUP(AI69,[1]Plan1!$A$6:$D$52,4,0)</f>
        <v>2.0249999999999999</v>
      </c>
      <c r="CG69" s="89">
        <f t="shared" si="8"/>
        <v>5</v>
      </c>
      <c r="CH69" s="89">
        <f t="shared" si="9"/>
        <v>10</v>
      </c>
      <c r="CI69" s="87" t="s">
        <v>75</v>
      </c>
      <c r="CJ69" s="89">
        <f t="shared" si="10"/>
        <v>12</v>
      </c>
      <c r="CK69" s="87"/>
      <c r="CL69" s="87"/>
      <c r="CM69" s="87"/>
      <c r="CN69" s="80"/>
      <c r="CO69" s="81"/>
      <c r="CP69" s="82">
        <v>32</v>
      </c>
      <c r="CQ69" s="83"/>
      <c r="CR69" s="87">
        <f t="shared" si="11"/>
        <v>2508</v>
      </c>
      <c r="CS69" s="40">
        <f t="shared" ref="CS69:CS132" si="15">CS68+1</f>
        <v>67</v>
      </c>
      <c r="CT69" s="40" t="str">
        <f>VLOOKUP(B69,Linha!$B$2:$C$60,2,FALSE)</f>
        <v>Flow1</v>
      </c>
      <c r="CU69" s="41" t="str">
        <f>IF(AI69&lt;=Parametros!$E$15,"OK","Não")</f>
        <v>Não</v>
      </c>
      <c r="CV69" s="41" t="str">
        <f>IF(AH69&lt;=Parametros!$E$16,"OK","Não")</f>
        <v>OK</v>
      </c>
      <c r="CW69" s="41" t="str">
        <f>IF(AX69&lt;=Parametros!$E$19,"OK","Não")</f>
        <v>OK</v>
      </c>
      <c r="CX69" s="41" t="str">
        <f t="shared" si="12"/>
        <v>Não</v>
      </c>
      <c r="CY69" s="41" t="str">
        <f t="shared" si="13"/>
        <v>Não</v>
      </c>
      <c r="CZ69" s="41" t="str">
        <f>IF(AND(Parametros!$E$17="Sim",Parametros!$E$18="Sim"),IF(AND(OR(CT69="Flow1",AND(CT69="Flow2",Parametros!$H$7="Fechada")),AI69&lt;=Parametros!$E$15,AH69&lt;Parametros!$E$16,AX69&lt;Parametros!$E$19,CX69&lt;&gt;Parametros!$E$17,CY69&lt;&gt;Parametros!$E$18),"Sim","Não"),
IF(AND(Parametros!$E$17="Sim",Parametros!$E$18="Não"),IF(AND(OR(CT69="Flow1",AND(CT69="Flow2",Parametros!$H$7="Fechada")),AI69&lt;=Parametros!$E$15,AH69&lt;Parametros!$E$16,AX69&lt;Parametros!$E$19,CX69&lt;&gt;Parametros!$E$17),"Sim","Não"),
IF(AND(Parametros!$E$17="Não",Parametros!$E$18="Sim"),IF(AND(OR(CT69="Flow1",AND(CT69="Flow2",Parametros!$H$7="Fechada")),AI69&lt;=Parametros!$E$15,AH69&lt;Parametros!$E$16,AX69&lt;Parametros!$E$19,CY69&lt;&gt;Parametros!$E$18),"Sim","Não"),
IF(AND(OR(CT69="Flow1",AND(CT69="Flow2",Parametros!$H$7="Fechada")),AI69&lt;=Parametros!$E$15,AH69&lt;Parametros!$E$16,AX69&lt;Parametros!$E$19),"Sim","Não"))))</f>
        <v>Não</v>
      </c>
      <c r="DA69" s="41" t="str">
        <f t="shared" si="14"/>
        <v>ok</v>
      </c>
      <c r="DB69" s="40">
        <f>IF(AND(CT69="Flow1",CZ69="Sim"),4,IF(CT69=Parametros!$D$6,1,IF(CT69=Parametros!$D$7,IF(Parametros!$H$7="Aberta",2,IF('Sequencia APO'!CZ69="Sim",4,1)),IF(CT69=Parametros!$D$9,3,IF(CT69=Parametros!$D$8,4,"Erro")))))</f>
        <v>1</v>
      </c>
      <c r="DC69" s="40">
        <f>IFERROR(VLOOKUP($Q69,Ferts!$A$1:$B$16,2,FALSE),0)</f>
        <v>0</v>
      </c>
      <c r="DD69" s="42">
        <f>(IF(DB69=1,Parametros!$M$6,IF(DB69=2,Parametros!$M$7,IF(DB69=3,Parametros!$M$8,IF(DB69=4,Parametros!$M$9,"Erro"))))*(DC69+1))*60</f>
        <v>38.112851481411589</v>
      </c>
    </row>
    <row r="70" spans="1:108">
      <c r="A70" s="74" t="s">
        <v>4946</v>
      </c>
      <c r="B70" s="74" t="s">
        <v>98</v>
      </c>
      <c r="C70" s="74" t="s">
        <v>99</v>
      </c>
      <c r="D70" s="74" t="s">
        <v>99</v>
      </c>
      <c r="E70" s="74" t="s">
        <v>4947</v>
      </c>
      <c r="F70" s="74" t="s">
        <v>1655</v>
      </c>
      <c r="G70" s="74" t="s">
        <v>4948</v>
      </c>
      <c r="H70" s="74" t="s">
        <v>147</v>
      </c>
      <c r="I70" s="74" t="s">
        <v>464</v>
      </c>
      <c r="J70" s="74" t="s">
        <v>465</v>
      </c>
      <c r="K70" s="74" t="s">
        <v>204</v>
      </c>
      <c r="L70" s="74" t="s">
        <v>1656</v>
      </c>
      <c r="M70" s="74" t="s">
        <v>269</v>
      </c>
      <c r="N70" s="75">
        <v>10</v>
      </c>
      <c r="O70" s="75">
        <v>10</v>
      </c>
      <c r="P70" s="74" t="s">
        <v>137</v>
      </c>
      <c r="Q70" s="108">
        <v>271992</v>
      </c>
      <c r="R70" s="74" t="s">
        <v>138</v>
      </c>
      <c r="S70" s="74" t="s">
        <v>113</v>
      </c>
      <c r="T70" s="74" t="s">
        <v>149</v>
      </c>
      <c r="U70" s="74" t="s">
        <v>156</v>
      </c>
      <c r="V70" s="74" t="s">
        <v>208</v>
      </c>
      <c r="W70" s="74" t="s">
        <v>107</v>
      </c>
      <c r="X70" s="74" t="s">
        <v>127</v>
      </c>
      <c r="Y70" s="74" t="s">
        <v>468</v>
      </c>
      <c r="Z70" s="74"/>
      <c r="AA70" s="76">
        <v>10417.74</v>
      </c>
      <c r="AB70" s="76">
        <v>10999.998</v>
      </c>
      <c r="AC70" s="76">
        <v>161</v>
      </c>
      <c r="AD70" s="76">
        <v>136.5</v>
      </c>
      <c r="AE70" s="77">
        <v>554</v>
      </c>
      <c r="AF70" s="76">
        <v>2.77</v>
      </c>
      <c r="AG70" s="77">
        <v>22</v>
      </c>
      <c r="AH70" s="78">
        <v>6.55</v>
      </c>
      <c r="AI70" s="78">
        <v>141.30000000000001</v>
      </c>
      <c r="AJ70" s="79">
        <v>42758</v>
      </c>
      <c r="AK70" s="79">
        <v>42756</v>
      </c>
      <c r="AL70" s="79">
        <v>42756</v>
      </c>
      <c r="AM70" s="79">
        <v>42756</v>
      </c>
      <c r="AN70" s="77">
        <v>901</v>
      </c>
      <c r="AO70" s="79">
        <v>42751</v>
      </c>
      <c r="AP70" s="76">
        <v>10000</v>
      </c>
      <c r="AQ70" s="76">
        <v>0</v>
      </c>
      <c r="AR70" s="77">
        <v>554</v>
      </c>
      <c r="AS70" s="77">
        <v>35</v>
      </c>
      <c r="AT70" s="78">
        <v>262.55</v>
      </c>
      <c r="AU70" s="77">
        <v>2</v>
      </c>
      <c r="AV70" s="76">
        <v>11.99</v>
      </c>
      <c r="AW70" s="76">
        <v>11.62</v>
      </c>
      <c r="AX70" s="76">
        <v>12.37</v>
      </c>
      <c r="AY70" s="76">
        <v>1.41</v>
      </c>
      <c r="AZ70" s="76">
        <v>1.41</v>
      </c>
      <c r="BA70" s="76">
        <v>0.82</v>
      </c>
      <c r="BB70" s="76">
        <v>9.99</v>
      </c>
      <c r="BC70" s="76">
        <v>23.96</v>
      </c>
      <c r="BD70" s="76">
        <v>6.55</v>
      </c>
      <c r="BE70" s="76">
        <v>15.68</v>
      </c>
      <c r="BF70" s="76">
        <v>11500</v>
      </c>
      <c r="BG70" s="76">
        <v>12500</v>
      </c>
      <c r="BH70" s="74" t="s">
        <v>109</v>
      </c>
      <c r="BI70" s="74"/>
      <c r="BJ70" s="74" t="s">
        <v>4949</v>
      </c>
      <c r="BK70" s="79"/>
      <c r="BL70" s="79"/>
      <c r="BM70" s="74"/>
      <c r="BN70" s="80">
        <v>44</v>
      </c>
      <c r="BO70" s="81"/>
      <c r="BP70" s="82"/>
      <c r="BQ70" s="83"/>
      <c r="BR70" s="84" t="s">
        <v>75</v>
      </c>
      <c r="BS70" s="84">
        <v>21</v>
      </c>
      <c r="BT70" s="85">
        <v>1</v>
      </c>
      <c r="BU70" s="85" t="s">
        <v>464</v>
      </c>
      <c r="BV70" s="85">
        <v>2</v>
      </c>
      <c r="BW70" s="85"/>
      <c r="BX70" s="86" t="s">
        <v>143</v>
      </c>
      <c r="BY70" s="87"/>
      <c r="BZ70" s="88">
        <v>44</v>
      </c>
      <c r="CA70" s="87" t="s">
        <v>144</v>
      </c>
      <c r="CB70" s="89" t="s">
        <v>145</v>
      </c>
      <c r="CC70" s="90">
        <v>5</v>
      </c>
      <c r="CD70" s="91"/>
      <c r="CE70" s="89">
        <f>VLOOKUP(AI70,[1]Plan1!$A$6:$D$52,2,0)</f>
        <v>389</v>
      </c>
      <c r="CF70" s="89">
        <f>VLOOKUP(AI70,[1]Plan1!$A$6:$D$52,4,0)</f>
        <v>2.0249999999999999</v>
      </c>
      <c r="CG70" s="89">
        <f t="shared" si="8"/>
        <v>27</v>
      </c>
      <c r="CH70" s="89">
        <f t="shared" si="9"/>
        <v>55</v>
      </c>
      <c r="CI70" s="87" t="s">
        <v>75</v>
      </c>
      <c r="CJ70" s="89">
        <f t="shared" si="10"/>
        <v>44</v>
      </c>
      <c r="CK70" s="87"/>
      <c r="CL70" s="87"/>
      <c r="CM70" s="87"/>
      <c r="CN70" s="80"/>
      <c r="CO70" s="81"/>
      <c r="CP70" s="82">
        <v>6</v>
      </c>
      <c r="CQ70" s="83"/>
      <c r="CR70" s="87">
        <f t="shared" si="11"/>
        <v>12188</v>
      </c>
      <c r="CS70" s="40">
        <f t="shared" si="15"/>
        <v>68</v>
      </c>
      <c r="CT70" s="40" t="str">
        <f>VLOOKUP(B70,Linha!$B$2:$C$60,2,FALSE)</f>
        <v>Flow1</v>
      </c>
      <c r="CU70" s="41" t="str">
        <f>IF(AI70&lt;=Parametros!$E$15,"OK","Não")</f>
        <v>Não</v>
      </c>
      <c r="CV70" s="41" t="str">
        <f>IF(AH70&lt;=Parametros!$E$16,"OK","Não")</f>
        <v>OK</v>
      </c>
      <c r="CW70" s="41" t="str">
        <f>IF(AX70&lt;=Parametros!$E$19,"OK","Não")</f>
        <v>OK</v>
      </c>
      <c r="CX70" s="41" t="str">
        <f t="shared" si="12"/>
        <v>Não</v>
      </c>
      <c r="CY70" s="41" t="str">
        <f t="shared" si="13"/>
        <v>Sim</v>
      </c>
      <c r="CZ70" s="41" t="str">
        <f>IF(AND(Parametros!$E$17="Sim",Parametros!$E$18="Sim"),IF(AND(OR(CT70="Flow1",AND(CT70="Flow2",Parametros!$H$7="Fechada")),AI70&lt;=Parametros!$E$15,AH70&lt;Parametros!$E$16,AX70&lt;Parametros!$E$19,CX70&lt;&gt;Parametros!$E$17,CY70&lt;&gt;Parametros!$E$18),"Sim","Não"),
IF(AND(Parametros!$E$17="Sim",Parametros!$E$18="Não"),IF(AND(OR(CT70="Flow1",AND(CT70="Flow2",Parametros!$H$7="Fechada")),AI70&lt;=Parametros!$E$15,AH70&lt;Parametros!$E$16,AX70&lt;Parametros!$E$19,CX70&lt;&gt;Parametros!$E$17),"Sim","Não"),
IF(AND(Parametros!$E$17="Não",Parametros!$E$18="Sim"),IF(AND(OR(CT70="Flow1",AND(CT70="Flow2",Parametros!$H$7="Fechada")),AI70&lt;=Parametros!$E$15,AH70&lt;Parametros!$E$16,AX70&lt;Parametros!$E$19,CY70&lt;&gt;Parametros!$E$18),"Sim","Não"),
IF(AND(OR(CT70="Flow1",AND(CT70="Flow2",Parametros!$H$7="Fechada")),AI70&lt;=Parametros!$E$15,AH70&lt;Parametros!$E$16,AX70&lt;Parametros!$E$19),"Sim","Não"))))</f>
        <v>Não</v>
      </c>
      <c r="DA70" s="41" t="str">
        <f t="shared" si="14"/>
        <v>ok</v>
      </c>
      <c r="DB70" s="40">
        <f>IF(AND(CT70="Flow1",CZ70="Sim"),4,IF(CT70=Parametros!$D$6,1,IF(CT70=Parametros!$D$7,IF(Parametros!$H$7="Aberta",2,IF('Sequencia APO'!CZ70="Sim",4,1)),IF(CT70=Parametros!$D$9,3,IF(CT70=Parametros!$D$8,4,"Erro")))))</f>
        <v>1</v>
      </c>
      <c r="DC70" s="40">
        <f>IFERROR(VLOOKUP($Q70,Ferts!$A$1:$B$16,2,FALSE),0)</f>
        <v>0</v>
      </c>
      <c r="DD70" s="42">
        <f>(IF(DB70=1,Parametros!$M$6,IF(DB70=2,Parametros!$M$7,IF(DB70=3,Parametros!$M$8,IF(DB70=4,Parametros!$M$9,"Erro"))))*(DC70+1))*60</f>
        <v>38.112851481411589</v>
      </c>
    </row>
    <row r="71" spans="1:108">
      <c r="A71" s="74" t="s">
        <v>4950</v>
      </c>
      <c r="B71" s="74" t="s">
        <v>98</v>
      </c>
      <c r="C71" s="74" t="s">
        <v>99</v>
      </c>
      <c r="D71" s="74" t="s">
        <v>99</v>
      </c>
      <c r="E71" s="74" t="s">
        <v>4951</v>
      </c>
      <c r="F71" s="74" t="s">
        <v>1659</v>
      </c>
      <c r="G71" s="74" t="s">
        <v>4952</v>
      </c>
      <c r="H71" s="74" t="s">
        <v>147</v>
      </c>
      <c r="I71" s="74" t="s">
        <v>464</v>
      </c>
      <c r="J71" s="74" t="s">
        <v>465</v>
      </c>
      <c r="K71" s="74" t="s">
        <v>329</v>
      </c>
      <c r="L71" s="74" t="s">
        <v>1660</v>
      </c>
      <c r="M71" s="74" t="s">
        <v>206</v>
      </c>
      <c r="N71" s="75">
        <v>5</v>
      </c>
      <c r="O71" s="75">
        <v>10</v>
      </c>
      <c r="P71" s="74" t="s">
        <v>137</v>
      </c>
      <c r="Q71" s="108">
        <v>270506</v>
      </c>
      <c r="R71" s="74" t="s">
        <v>138</v>
      </c>
      <c r="S71" s="74" t="s">
        <v>113</v>
      </c>
      <c r="T71" s="74" t="s">
        <v>149</v>
      </c>
      <c r="U71" s="74" t="s">
        <v>156</v>
      </c>
      <c r="V71" s="74" t="s">
        <v>208</v>
      </c>
      <c r="W71" s="74" t="s">
        <v>107</v>
      </c>
      <c r="X71" s="74" t="s">
        <v>127</v>
      </c>
      <c r="Y71" s="74" t="s">
        <v>468</v>
      </c>
      <c r="Z71" s="74"/>
      <c r="AA71" s="76">
        <v>26068.025000000001</v>
      </c>
      <c r="AB71" s="76">
        <v>17208</v>
      </c>
      <c r="AC71" s="76">
        <v>161</v>
      </c>
      <c r="AD71" s="76">
        <v>136.5</v>
      </c>
      <c r="AE71" s="77">
        <v>478</v>
      </c>
      <c r="AF71" s="76">
        <v>2.39</v>
      </c>
      <c r="AG71" s="77">
        <v>60</v>
      </c>
      <c r="AH71" s="78">
        <v>6.55</v>
      </c>
      <c r="AI71" s="78">
        <v>141.30000000000001</v>
      </c>
      <c r="AJ71" s="79">
        <v>42761</v>
      </c>
      <c r="AK71" s="79">
        <v>42756</v>
      </c>
      <c r="AL71" s="79">
        <v>42756</v>
      </c>
      <c r="AM71" s="79">
        <v>42756</v>
      </c>
      <c r="AN71" s="77">
        <v>2269</v>
      </c>
      <c r="AO71" s="79">
        <v>42754</v>
      </c>
      <c r="AP71" s="76">
        <v>25000</v>
      </c>
      <c r="AQ71" s="76">
        <v>0</v>
      </c>
      <c r="AR71" s="77">
        <v>546</v>
      </c>
      <c r="AS71" s="77">
        <v>36</v>
      </c>
      <c r="AT71" s="78">
        <v>129.31</v>
      </c>
      <c r="AU71" s="77">
        <v>3</v>
      </c>
      <c r="AV71" s="76">
        <v>6.98</v>
      </c>
      <c r="AW71" s="76">
        <v>6.33</v>
      </c>
      <c r="AX71" s="76">
        <v>6.98</v>
      </c>
      <c r="AY71" s="76">
        <v>1.41</v>
      </c>
      <c r="AZ71" s="76">
        <v>1.41</v>
      </c>
      <c r="BA71" s="76">
        <v>0.82</v>
      </c>
      <c r="BB71" s="76">
        <v>9.99</v>
      </c>
      <c r="BC71" s="76">
        <v>20.68</v>
      </c>
      <c r="BD71" s="76">
        <v>6.55</v>
      </c>
      <c r="BE71" s="76">
        <v>15.68</v>
      </c>
      <c r="BF71" s="76">
        <v>5000</v>
      </c>
      <c r="BG71" s="76">
        <v>7000</v>
      </c>
      <c r="BH71" s="74" t="s">
        <v>109</v>
      </c>
      <c r="BI71" s="74"/>
      <c r="BJ71" s="74" t="s">
        <v>4953</v>
      </c>
      <c r="BK71" s="79"/>
      <c r="BL71" s="79"/>
      <c r="BM71" s="74"/>
      <c r="BN71" s="80">
        <v>180</v>
      </c>
      <c r="BO71" s="81"/>
      <c r="BP71" s="82"/>
      <c r="BQ71" s="83"/>
      <c r="BR71" s="84" t="s">
        <v>75</v>
      </c>
      <c r="BS71" s="84">
        <v>21</v>
      </c>
      <c r="BT71" s="85">
        <v>1</v>
      </c>
      <c r="BU71" s="85" t="s">
        <v>464</v>
      </c>
      <c r="BV71" s="85">
        <v>2</v>
      </c>
      <c r="BW71" s="85"/>
      <c r="BX71" s="86" t="s">
        <v>143</v>
      </c>
      <c r="BY71" s="87"/>
      <c r="BZ71" s="88">
        <v>180</v>
      </c>
      <c r="CA71" s="87" t="s">
        <v>144</v>
      </c>
      <c r="CB71" s="89" t="s">
        <v>145</v>
      </c>
      <c r="CC71" s="90">
        <v>2</v>
      </c>
      <c r="CD71" s="91"/>
      <c r="CE71" s="89">
        <f>VLOOKUP(AI71,[1]Plan1!$A$6:$D$52,2,0)</f>
        <v>389</v>
      </c>
      <c r="CF71" s="89">
        <f>VLOOKUP(AI71,[1]Plan1!$A$6:$D$52,4,0)</f>
        <v>2.0249999999999999</v>
      </c>
      <c r="CG71" s="89">
        <f t="shared" si="8"/>
        <v>67</v>
      </c>
      <c r="CH71" s="89">
        <f t="shared" si="9"/>
        <v>136</v>
      </c>
      <c r="CI71" s="87" t="s">
        <v>75</v>
      </c>
      <c r="CJ71" s="89">
        <f t="shared" si="10"/>
        <v>180</v>
      </c>
      <c r="CK71" s="87"/>
      <c r="CL71" s="87"/>
      <c r="CM71" s="87"/>
      <c r="CN71" s="80"/>
      <c r="CO71" s="81"/>
      <c r="CP71" s="82">
        <v>4</v>
      </c>
      <c r="CQ71" s="83"/>
      <c r="CR71" s="87">
        <f t="shared" si="11"/>
        <v>28680</v>
      </c>
      <c r="CS71" s="40">
        <f t="shared" si="15"/>
        <v>69</v>
      </c>
      <c r="CT71" s="40" t="str">
        <f>VLOOKUP(B71,Linha!$B$2:$C$60,2,FALSE)</f>
        <v>Flow1</v>
      </c>
      <c r="CU71" s="41" t="str">
        <f>IF(AI71&lt;=Parametros!$E$15,"OK","Não")</f>
        <v>Não</v>
      </c>
      <c r="CV71" s="41" t="str">
        <f>IF(AH71&lt;=Parametros!$E$16,"OK","Não")</f>
        <v>OK</v>
      </c>
      <c r="CW71" s="41" t="str">
        <f>IF(AX71&lt;=Parametros!$E$19,"OK","Não")</f>
        <v>OK</v>
      </c>
      <c r="CX71" s="41" t="str">
        <f t="shared" si="12"/>
        <v>Não</v>
      </c>
      <c r="CY71" s="41" t="str">
        <f t="shared" si="13"/>
        <v>Sim</v>
      </c>
      <c r="CZ71" s="41" t="str">
        <f>IF(AND(Parametros!$E$17="Sim",Parametros!$E$18="Sim"),IF(AND(OR(CT71="Flow1",AND(CT71="Flow2",Parametros!$H$7="Fechada")),AI71&lt;=Parametros!$E$15,AH71&lt;Parametros!$E$16,AX71&lt;Parametros!$E$19,CX71&lt;&gt;Parametros!$E$17,CY71&lt;&gt;Parametros!$E$18),"Sim","Não"),
IF(AND(Parametros!$E$17="Sim",Parametros!$E$18="Não"),IF(AND(OR(CT71="Flow1",AND(CT71="Flow2",Parametros!$H$7="Fechada")),AI71&lt;=Parametros!$E$15,AH71&lt;Parametros!$E$16,AX71&lt;Parametros!$E$19,CX71&lt;&gt;Parametros!$E$17),"Sim","Não"),
IF(AND(Parametros!$E$17="Não",Parametros!$E$18="Sim"),IF(AND(OR(CT71="Flow1",AND(CT71="Flow2",Parametros!$H$7="Fechada")),AI71&lt;=Parametros!$E$15,AH71&lt;Parametros!$E$16,AX71&lt;Parametros!$E$19,CY71&lt;&gt;Parametros!$E$18),"Sim","Não"),
IF(AND(OR(CT71="Flow1",AND(CT71="Flow2",Parametros!$H$7="Fechada")),AI71&lt;=Parametros!$E$15,AH71&lt;Parametros!$E$16,AX71&lt;Parametros!$E$19),"Sim","Não"))))</f>
        <v>Não</v>
      </c>
      <c r="DA71" s="41" t="str">
        <f t="shared" si="14"/>
        <v>ok</v>
      </c>
      <c r="DB71" s="40">
        <f>IF(AND(CT71="Flow1",CZ71="Sim"),4,IF(CT71=Parametros!$D$6,1,IF(CT71=Parametros!$D$7,IF(Parametros!$H$7="Aberta",2,IF('Sequencia APO'!CZ71="Sim",4,1)),IF(CT71=Parametros!$D$9,3,IF(CT71=Parametros!$D$8,4,"Erro")))))</f>
        <v>1</v>
      </c>
      <c r="DC71" s="40">
        <f>IFERROR(VLOOKUP($Q71,Ferts!$A$1:$B$16,2,FALSE),0)</f>
        <v>0</v>
      </c>
      <c r="DD71" s="42">
        <f>(IF(DB71=1,Parametros!$M$6,IF(DB71=2,Parametros!$M$7,IF(DB71=3,Parametros!$M$8,IF(DB71=4,Parametros!$M$9,"Erro"))))*(DC71+1))*60</f>
        <v>38.112851481411589</v>
      </c>
    </row>
    <row r="72" spans="1:108">
      <c r="A72" s="74" t="s">
        <v>4954</v>
      </c>
      <c r="B72" s="74" t="s">
        <v>98</v>
      </c>
      <c r="C72" s="74" t="s">
        <v>132</v>
      </c>
      <c r="D72" s="74" t="s">
        <v>132</v>
      </c>
      <c r="E72" s="74" t="s">
        <v>4955</v>
      </c>
      <c r="F72" s="74" t="s">
        <v>4956</v>
      </c>
      <c r="G72" s="74" t="s">
        <v>4957</v>
      </c>
      <c r="H72" s="74" t="s">
        <v>187</v>
      </c>
      <c r="I72" s="74" t="s">
        <v>464</v>
      </c>
      <c r="J72" s="74" t="s">
        <v>465</v>
      </c>
      <c r="K72" s="74" t="s">
        <v>136</v>
      </c>
      <c r="L72" s="74" t="s">
        <v>4958</v>
      </c>
      <c r="M72" s="74" t="s">
        <v>1405</v>
      </c>
      <c r="N72" s="75">
        <v>10</v>
      </c>
      <c r="O72" s="75">
        <v>10</v>
      </c>
      <c r="P72" s="74" t="s">
        <v>137</v>
      </c>
      <c r="Q72" s="108">
        <v>270064</v>
      </c>
      <c r="R72" s="74" t="s">
        <v>138</v>
      </c>
      <c r="S72" s="74" t="s">
        <v>139</v>
      </c>
      <c r="T72" s="74" t="s">
        <v>140</v>
      </c>
      <c r="U72" s="74" t="s">
        <v>105</v>
      </c>
      <c r="V72" s="74" t="s">
        <v>141</v>
      </c>
      <c r="W72" s="74" t="s">
        <v>107</v>
      </c>
      <c r="X72" s="74" t="s">
        <v>127</v>
      </c>
      <c r="Y72" s="74" t="s">
        <v>468</v>
      </c>
      <c r="Z72" s="74"/>
      <c r="AA72" s="76">
        <v>18612.966</v>
      </c>
      <c r="AB72" s="76">
        <v>8064</v>
      </c>
      <c r="AC72" s="76">
        <v>161</v>
      </c>
      <c r="AD72" s="76">
        <v>136.5</v>
      </c>
      <c r="AE72" s="77">
        <v>504</v>
      </c>
      <c r="AF72" s="76">
        <v>2.52</v>
      </c>
      <c r="AG72" s="77">
        <v>43</v>
      </c>
      <c r="AH72" s="78">
        <v>6</v>
      </c>
      <c r="AI72" s="78">
        <v>114.3</v>
      </c>
      <c r="AJ72" s="79">
        <v>42768</v>
      </c>
      <c r="AK72" s="79">
        <v>42756</v>
      </c>
      <c r="AL72" s="79">
        <v>42756</v>
      </c>
      <c r="AM72" s="79">
        <v>42756</v>
      </c>
      <c r="AN72" s="77">
        <v>1416</v>
      </c>
      <c r="AO72" s="79">
        <v>42762</v>
      </c>
      <c r="AP72" s="76">
        <v>17589.398000000001</v>
      </c>
      <c r="AQ72" s="76">
        <v>0</v>
      </c>
      <c r="AR72" s="77">
        <v>488</v>
      </c>
      <c r="AS72" s="77">
        <v>50</v>
      </c>
      <c r="AT72" s="78">
        <v>114.01</v>
      </c>
      <c r="AU72" s="77">
        <v>4</v>
      </c>
      <c r="AV72" s="76">
        <v>7.28</v>
      </c>
      <c r="AW72" s="76">
        <v>6.39</v>
      </c>
      <c r="AX72" s="76">
        <v>7.3</v>
      </c>
      <c r="AY72" s="76">
        <v>0.8</v>
      </c>
      <c r="AZ72" s="76">
        <v>0.8</v>
      </c>
      <c r="BA72" s="76">
        <v>0.75</v>
      </c>
      <c r="BB72" s="76">
        <v>0.9</v>
      </c>
      <c r="BC72" s="76">
        <v>22.85</v>
      </c>
      <c r="BD72" s="76">
        <v>6.24</v>
      </c>
      <c r="BE72" s="76">
        <v>15.12</v>
      </c>
      <c r="BF72" s="76">
        <v>5182</v>
      </c>
      <c r="BG72" s="76">
        <v>7315</v>
      </c>
      <c r="BH72" s="74" t="s">
        <v>109</v>
      </c>
      <c r="BI72" s="74"/>
      <c r="BJ72" s="74" t="s">
        <v>4959</v>
      </c>
      <c r="BK72" s="79"/>
      <c r="BL72" s="79"/>
      <c r="BM72" s="74"/>
      <c r="BN72" s="80">
        <v>172</v>
      </c>
      <c r="BO72" s="81"/>
      <c r="BP72" s="82"/>
      <c r="BQ72" s="83"/>
      <c r="BR72" s="84" t="s">
        <v>75</v>
      </c>
      <c r="BS72" s="84">
        <v>21</v>
      </c>
      <c r="BT72" s="85">
        <v>1</v>
      </c>
      <c r="BU72" s="85" t="s">
        <v>464</v>
      </c>
      <c r="BV72" s="85">
        <v>2</v>
      </c>
      <c r="BW72" s="85"/>
      <c r="BX72" s="86" t="s">
        <v>143</v>
      </c>
      <c r="BY72" s="87"/>
      <c r="BZ72" s="88">
        <v>172</v>
      </c>
      <c r="CA72" s="87" t="s">
        <v>144</v>
      </c>
      <c r="CB72" s="89" t="s">
        <v>145</v>
      </c>
      <c r="CC72" s="90">
        <v>-6</v>
      </c>
      <c r="CD72" s="91"/>
      <c r="CE72" s="89">
        <f>VLOOKUP(AI72,[1]Plan1!$A$6:$D$52,2,0)</f>
        <v>314</v>
      </c>
      <c r="CF72" s="89">
        <f>VLOOKUP(AI72,[1]Plan1!$A$6:$D$52,4,0)</f>
        <v>2.6086956521739131</v>
      </c>
      <c r="CG72" s="89">
        <f t="shared" si="8"/>
        <v>59</v>
      </c>
      <c r="CH72" s="89">
        <f t="shared" si="9"/>
        <v>154</v>
      </c>
      <c r="CI72" s="87" t="s">
        <v>75</v>
      </c>
      <c r="CJ72" s="89">
        <f t="shared" si="10"/>
        <v>172</v>
      </c>
      <c r="CK72" s="87"/>
      <c r="CL72" s="87"/>
      <c r="CM72" s="87"/>
      <c r="CN72" s="80">
        <v>16</v>
      </c>
      <c r="CO72" s="81"/>
      <c r="CP72" s="82"/>
      <c r="CQ72" s="83"/>
      <c r="CR72" s="87">
        <f t="shared" si="11"/>
        <v>21672</v>
      </c>
      <c r="CS72" s="40">
        <f t="shared" si="15"/>
        <v>70</v>
      </c>
      <c r="CT72" s="40" t="str">
        <f>VLOOKUP(B72,Linha!$B$2:$C$60,2,FALSE)</f>
        <v>Flow1</v>
      </c>
      <c r="CU72" s="41" t="str">
        <f>IF(AI72&lt;=Parametros!$E$15,"OK","Não")</f>
        <v>OK</v>
      </c>
      <c r="CV72" s="41" t="str">
        <f>IF(AH72&lt;=Parametros!$E$16,"OK","Não")</f>
        <v>OK</v>
      </c>
      <c r="CW72" s="41" t="str">
        <f>IF(AX72&lt;=Parametros!$E$19,"OK","Não")</f>
        <v>OK</v>
      </c>
      <c r="CX72" s="41" t="str">
        <f t="shared" si="12"/>
        <v>Sim</v>
      </c>
      <c r="CY72" s="41" t="str">
        <f t="shared" si="13"/>
        <v>Sim</v>
      </c>
      <c r="CZ72" s="41" t="str">
        <f>IF(AND(Parametros!$E$17="Sim",Parametros!$E$18="Sim"),IF(AND(OR(CT72="Flow1",AND(CT72="Flow2",Parametros!$H$7="Fechada")),AI72&lt;=Parametros!$E$15,AH72&lt;Parametros!$E$16,AX72&lt;Parametros!$E$19,CX72&lt;&gt;Parametros!$E$17,CY72&lt;&gt;Parametros!$E$18),"Sim","Não"),
IF(AND(Parametros!$E$17="Sim",Parametros!$E$18="Não"),IF(AND(OR(CT72="Flow1",AND(CT72="Flow2",Parametros!$H$7="Fechada")),AI72&lt;=Parametros!$E$15,AH72&lt;Parametros!$E$16,AX72&lt;Parametros!$E$19,CX72&lt;&gt;Parametros!$E$17),"Sim","Não"),
IF(AND(Parametros!$E$17="Não",Parametros!$E$18="Sim"),IF(AND(OR(CT72="Flow1",AND(CT72="Flow2",Parametros!$H$7="Fechada")),AI72&lt;=Parametros!$E$15,AH72&lt;Parametros!$E$16,AX72&lt;Parametros!$E$19,CY72&lt;&gt;Parametros!$E$18),"Sim","Não"),
IF(AND(OR(CT72="Flow1",AND(CT72="Flow2",Parametros!$H$7="Fechada")),AI72&lt;=Parametros!$E$15,AH72&lt;Parametros!$E$16,AX72&lt;Parametros!$E$19),"Sim","Não"))))</f>
        <v>Não</v>
      </c>
      <c r="DA72" s="41" t="str">
        <f t="shared" si="14"/>
        <v>ok</v>
      </c>
      <c r="DB72" s="40">
        <f>IF(AND(CT72="Flow1",CZ72="Sim"),4,IF(CT72=Parametros!$D$6,1,IF(CT72=Parametros!$D$7,IF(Parametros!$H$7="Aberta",2,IF('Sequencia APO'!CZ72="Sim",4,1)),IF(CT72=Parametros!$D$9,3,IF(CT72=Parametros!$D$8,4,"Erro")))))</f>
        <v>1</v>
      </c>
      <c r="DC72" s="40">
        <f>IFERROR(VLOOKUP($Q72,Ferts!$A$1:$B$16,2,FALSE),0)</f>
        <v>0</v>
      </c>
      <c r="DD72" s="42">
        <f>(IF(DB72=1,Parametros!$M$6,IF(DB72=2,Parametros!$M$7,IF(DB72=3,Parametros!$M$8,IF(DB72=4,Parametros!$M$9,"Erro"))))*(DC72+1))*60</f>
        <v>38.112851481411589</v>
      </c>
    </row>
    <row r="73" spans="1:108">
      <c r="A73" s="74" t="s">
        <v>4960</v>
      </c>
      <c r="B73" s="74" t="s">
        <v>98</v>
      </c>
      <c r="C73" s="74" t="s">
        <v>132</v>
      </c>
      <c r="D73" s="74" t="s">
        <v>132</v>
      </c>
      <c r="E73" s="74" t="s">
        <v>4961</v>
      </c>
      <c r="F73" s="74" t="s">
        <v>4962</v>
      </c>
      <c r="G73" s="74" t="s">
        <v>4963</v>
      </c>
      <c r="H73" s="74" t="s">
        <v>187</v>
      </c>
      <c r="I73" s="74" t="s">
        <v>464</v>
      </c>
      <c r="J73" s="74" t="s">
        <v>465</v>
      </c>
      <c r="K73" s="74" t="s">
        <v>136</v>
      </c>
      <c r="L73" s="74" t="s">
        <v>4964</v>
      </c>
      <c r="M73" s="74" t="s">
        <v>1405</v>
      </c>
      <c r="N73" s="75">
        <v>10</v>
      </c>
      <c r="O73" s="75">
        <v>10</v>
      </c>
      <c r="P73" s="74" t="s">
        <v>137</v>
      </c>
      <c r="Q73" s="108">
        <v>270063</v>
      </c>
      <c r="R73" s="74" t="s">
        <v>138</v>
      </c>
      <c r="S73" s="74" t="s">
        <v>139</v>
      </c>
      <c r="T73" s="74" t="s">
        <v>140</v>
      </c>
      <c r="U73" s="74" t="s">
        <v>105</v>
      </c>
      <c r="V73" s="74" t="s">
        <v>141</v>
      </c>
      <c r="W73" s="74" t="s">
        <v>107</v>
      </c>
      <c r="X73" s="74" t="s">
        <v>127</v>
      </c>
      <c r="Y73" s="74" t="s">
        <v>468</v>
      </c>
      <c r="Z73" s="74"/>
      <c r="AA73" s="76">
        <v>23795.027999999998</v>
      </c>
      <c r="AB73" s="76">
        <v>0</v>
      </c>
      <c r="AC73" s="76">
        <v>161</v>
      </c>
      <c r="AD73" s="76">
        <v>136.5</v>
      </c>
      <c r="AE73" s="77">
        <v>444</v>
      </c>
      <c r="AF73" s="76">
        <v>2.2200000000000002</v>
      </c>
      <c r="AG73" s="77">
        <v>62</v>
      </c>
      <c r="AH73" s="78">
        <v>6</v>
      </c>
      <c r="AI73" s="78">
        <v>114.3</v>
      </c>
      <c r="AJ73" s="79">
        <v>42768</v>
      </c>
      <c r="AK73" s="79">
        <v>42756</v>
      </c>
      <c r="AL73" s="79">
        <v>42756</v>
      </c>
      <c r="AM73" s="79">
        <v>42773</v>
      </c>
      <c r="AN73" s="77">
        <v>1416823</v>
      </c>
      <c r="AO73" s="79">
        <v>42762</v>
      </c>
      <c r="AP73" s="76">
        <v>22475.342000000001</v>
      </c>
      <c r="AQ73" s="76">
        <v>0</v>
      </c>
      <c r="AR73" s="77">
        <v>430</v>
      </c>
      <c r="AS73" s="77">
        <v>57</v>
      </c>
      <c r="AT73" s="78">
        <v>199.81</v>
      </c>
      <c r="AU73" s="77">
        <v>2</v>
      </c>
      <c r="AV73" s="76">
        <v>12.77</v>
      </c>
      <c r="AW73" s="76">
        <v>11.99</v>
      </c>
      <c r="AX73" s="76">
        <v>12.78</v>
      </c>
      <c r="AY73" s="76">
        <v>0.8</v>
      </c>
      <c r="AZ73" s="76">
        <v>0.8</v>
      </c>
      <c r="BA73" s="76">
        <v>0.75</v>
      </c>
      <c r="BB73" s="76">
        <v>0.9</v>
      </c>
      <c r="BC73" s="76">
        <v>20.13</v>
      </c>
      <c r="BD73" s="76">
        <v>6.24</v>
      </c>
      <c r="BE73" s="76">
        <v>15.12</v>
      </c>
      <c r="BF73" s="76">
        <v>10973</v>
      </c>
      <c r="BG73" s="76">
        <v>12802</v>
      </c>
      <c r="BH73" s="74" t="s">
        <v>109</v>
      </c>
      <c r="BI73" s="74"/>
      <c r="BJ73" s="74" t="s">
        <v>4965</v>
      </c>
      <c r="BK73" s="79"/>
      <c r="BL73" s="79"/>
      <c r="BM73" s="74"/>
      <c r="BN73" s="80">
        <v>124</v>
      </c>
      <c r="BO73" s="81"/>
      <c r="BP73" s="82"/>
      <c r="BQ73" s="83"/>
      <c r="BR73" s="84" t="s">
        <v>75</v>
      </c>
      <c r="BS73" s="84">
        <v>21</v>
      </c>
      <c r="BT73" s="85">
        <v>1</v>
      </c>
      <c r="BU73" s="85" t="s">
        <v>464</v>
      </c>
      <c r="BV73" s="85">
        <v>2</v>
      </c>
      <c r="BW73" s="85"/>
      <c r="BX73" s="86" t="s">
        <v>143</v>
      </c>
      <c r="BY73" s="87"/>
      <c r="BZ73" s="88">
        <v>124</v>
      </c>
      <c r="CA73" s="87" t="s">
        <v>144</v>
      </c>
      <c r="CB73" s="89" t="s">
        <v>145</v>
      </c>
      <c r="CC73" s="90">
        <v>-6</v>
      </c>
      <c r="CD73" s="91"/>
      <c r="CE73" s="89">
        <f>VLOOKUP(AI73,[1]Plan1!$A$6:$D$52,2,0)</f>
        <v>314</v>
      </c>
      <c r="CF73" s="89">
        <f>VLOOKUP(AI73,[1]Plan1!$A$6:$D$52,4,0)</f>
        <v>2.6086956521739131</v>
      </c>
      <c r="CG73" s="89">
        <f t="shared" si="8"/>
        <v>76</v>
      </c>
      <c r="CH73" s="89">
        <f t="shared" si="9"/>
        <v>198</v>
      </c>
      <c r="CI73" s="87" t="s">
        <v>75</v>
      </c>
      <c r="CJ73" s="89">
        <f t="shared" si="10"/>
        <v>124</v>
      </c>
      <c r="CK73" s="87"/>
      <c r="CL73" s="87"/>
      <c r="CM73" s="87"/>
      <c r="CN73" s="80"/>
      <c r="CO73" s="81">
        <v>26</v>
      </c>
      <c r="CP73" s="82"/>
      <c r="CQ73" s="83"/>
      <c r="CR73" s="87">
        <f t="shared" si="11"/>
        <v>27528</v>
      </c>
      <c r="CS73" s="40">
        <f t="shared" si="15"/>
        <v>71</v>
      </c>
      <c r="CT73" s="40" t="str">
        <f>VLOOKUP(B73,Linha!$B$2:$C$60,2,FALSE)</f>
        <v>Flow1</v>
      </c>
      <c r="CU73" s="41" t="str">
        <f>IF(AI73&lt;=Parametros!$E$15,"OK","Não")</f>
        <v>OK</v>
      </c>
      <c r="CV73" s="41" t="str">
        <f>IF(AH73&lt;=Parametros!$E$16,"OK","Não")</f>
        <v>OK</v>
      </c>
      <c r="CW73" s="41" t="str">
        <f>IF(AX73&lt;=Parametros!$E$19,"OK","Não")</f>
        <v>OK</v>
      </c>
      <c r="CX73" s="41" t="str">
        <f t="shared" si="12"/>
        <v>Sim</v>
      </c>
      <c r="CY73" s="41" t="str">
        <f t="shared" si="13"/>
        <v>Sim</v>
      </c>
      <c r="CZ73" s="41" t="str">
        <f>IF(AND(Parametros!$E$17="Sim",Parametros!$E$18="Sim"),IF(AND(OR(CT73="Flow1",AND(CT73="Flow2",Parametros!$H$7="Fechada")),AI73&lt;=Parametros!$E$15,AH73&lt;Parametros!$E$16,AX73&lt;Parametros!$E$19,CX73&lt;&gt;Parametros!$E$17,CY73&lt;&gt;Parametros!$E$18),"Sim","Não"),
IF(AND(Parametros!$E$17="Sim",Parametros!$E$18="Não"),IF(AND(OR(CT73="Flow1",AND(CT73="Flow2",Parametros!$H$7="Fechada")),AI73&lt;=Parametros!$E$15,AH73&lt;Parametros!$E$16,AX73&lt;Parametros!$E$19,CX73&lt;&gt;Parametros!$E$17),"Sim","Não"),
IF(AND(Parametros!$E$17="Não",Parametros!$E$18="Sim"),IF(AND(OR(CT73="Flow1",AND(CT73="Flow2",Parametros!$H$7="Fechada")),AI73&lt;=Parametros!$E$15,AH73&lt;Parametros!$E$16,AX73&lt;Parametros!$E$19,CY73&lt;&gt;Parametros!$E$18),"Sim","Não"),
IF(AND(OR(CT73="Flow1",AND(CT73="Flow2",Parametros!$H$7="Fechada")),AI73&lt;=Parametros!$E$15,AH73&lt;Parametros!$E$16,AX73&lt;Parametros!$E$19),"Sim","Não"))))</f>
        <v>Não</v>
      </c>
      <c r="DA73" s="41" t="str">
        <f t="shared" si="14"/>
        <v>ok</v>
      </c>
      <c r="DB73" s="40">
        <f>IF(AND(CT73="Flow1",CZ73="Sim"),4,IF(CT73=Parametros!$D$6,1,IF(CT73=Parametros!$D$7,IF(Parametros!$H$7="Aberta",2,IF('Sequencia APO'!CZ73="Sim",4,1)),IF(CT73=Parametros!$D$9,3,IF(CT73=Parametros!$D$8,4,"Erro")))))</f>
        <v>1</v>
      </c>
      <c r="DC73" s="40">
        <f>IFERROR(VLOOKUP($Q73,Ferts!$A$1:$B$16,2,FALSE),0)</f>
        <v>0</v>
      </c>
      <c r="DD73" s="42">
        <f>(IF(DB73=1,Parametros!$M$6,IF(DB73=2,Parametros!$M$7,IF(DB73=3,Parametros!$M$8,IF(DB73=4,Parametros!$M$9,"Erro"))))*(DC73+1))*60</f>
        <v>38.112851481411589</v>
      </c>
    </row>
    <row r="74" spans="1:108">
      <c r="A74" s="74" t="s">
        <v>300</v>
      </c>
      <c r="B74" s="74" t="s">
        <v>98</v>
      </c>
      <c r="C74" s="74" t="s">
        <v>132</v>
      </c>
      <c r="D74" s="74" t="s">
        <v>132</v>
      </c>
      <c r="E74" s="74" t="s">
        <v>1665</v>
      </c>
      <c r="F74" s="74" t="s">
        <v>488</v>
      </c>
      <c r="G74" s="74" t="s">
        <v>1666</v>
      </c>
      <c r="H74" s="74" t="s">
        <v>187</v>
      </c>
      <c r="I74" s="74" t="s">
        <v>464</v>
      </c>
      <c r="J74" s="74" t="s">
        <v>465</v>
      </c>
      <c r="K74" s="74" t="s">
        <v>209</v>
      </c>
      <c r="L74" s="74" t="s">
        <v>489</v>
      </c>
      <c r="M74" s="74" t="s">
        <v>210</v>
      </c>
      <c r="N74" s="75">
        <v>10</v>
      </c>
      <c r="O74" s="75">
        <v>10</v>
      </c>
      <c r="P74" s="74" t="s">
        <v>137</v>
      </c>
      <c r="Q74" s="108">
        <v>271384</v>
      </c>
      <c r="R74" s="74" t="s">
        <v>138</v>
      </c>
      <c r="S74" s="74" t="s">
        <v>139</v>
      </c>
      <c r="T74" s="74" t="s">
        <v>140</v>
      </c>
      <c r="U74" s="74" t="s">
        <v>105</v>
      </c>
      <c r="V74" s="74" t="s">
        <v>141</v>
      </c>
      <c r="W74" s="74" t="s">
        <v>107</v>
      </c>
      <c r="X74" s="74" t="s">
        <v>127</v>
      </c>
      <c r="Y74" s="74" t="s">
        <v>468</v>
      </c>
      <c r="Z74" s="74"/>
      <c r="AA74" s="76">
        <v>21213.899000000001</v>
      </c>
      <c r="AB74" s="76">
        <v>22752.48</v>
      </c>
      <c r="AC74" s="76">
        <v>161</v>
      </c>
      <c r="AD74" s="76">
        <v>136.5</v>
      </c>
      <c r="AE74" s="77">
        <v>461</v>
      </c>
      <c r="AF74" s="76">
        <v>2.3050000000000002</v>
      </c>
      <c r="AG74" s="77">
        <v>53</v>
      </c>
      <c r="AH74" s="78">
        <v>6</v>
      </c>
      <c r="AI74" s="78">
        <v>114.3</v>
      </c>
      <c r="AJ74" s="79">
        <v>42768</v>
      </c>
      <c r="AK74" s="79">
        <v>42773</v>
      </c>
      <c r="AL74" s="79">
        <v>42773</v>
      </c>
      <c r="AM74" s="79">
        <v>42773</v>
      </c>
      <c r="AN74" s="77">
        <v>1813</v>
      </c>
      <c r="AO74" s="79">
        <v>42762</v>
      </c>
      <c r="AP74" s="76">
        <v>20032.37</v>
      </c>
      <c r="AQ74" s="76">
        <v>0</v>
      </c>
      <c r="AR74" s="77">
        <v>455</v>
      </c>
      <c r="AS74" s="77">
        <v>53</v>
      </c>
      <c r="AT74" s="78">
        <v>106</v>
      </c>
      <c r="AU74" s="77">
        <v>4</v>
      </c>
      <c r="AV74" s="76">
        <v>6.63</v>
      </c>
      <c r="AW74" s="76">
        <v>5.86</v>
      </c>
      <c r="AX74" s="76">
        <v>6.69</v>
      </c>
      <c r="AY74" s="76">
        <v>0.8</v>
      </c>
      <c r="AZ74" s="76">
        <v>0.8</v>
      </c>
      <c r="BA74" s="76">
        <v>0.75</v>
      </c>
      <c r="BB74" s="76">
        <v>0.9</v>
      </c>
      <c r="BC74" s="76">
        <v>20.9</v>
      </c>
      <c r="BD74" s="76">
        <v>6.24</v>
      </c>
      <c r="BE74" s="76">
        <v>15.12</v>
      </c>
      <c r="BF74" s="76">
        <v>5486</v>
      </c>
      <c r="BG74" s="76">
        <v>6706</v>
      </c>
      <c r="BH74" s="74" t="s">
        <v>109</v>
      </c>
      <c r="BI74" s="74"/>
      <c r="BJ74" s="74" t="s">
        <v>1667</v>
      </c>
      <c r="BK74" s="79"/>
      <c r="BL74" s="79"/>
      <c r="BM74" s="74"/>
      <c r="BN74" s="80">
        <v>212</v>
      </c>
      <c r="BO74" s="81"/>
      <c r="BP74" s="82"/>
      <c r="BQ74" s="83"/>
      <c r="BR74" s="84" t="s">
        <v>75</v>
      </c>
      <c r="BS74" s="84">
        <v>7</v>
      </c>
      <c r="BT74" s="85">
        <v>2</v>
      </c>
      <c r="BU74" s="85" t="s">
        <v>464</v>
      </c>
      <c r="BV74" s="85">
        <v>1</v>
      </c>
      <c r="BW74" s="85"/>
      <c r="BX74" s="86" t="s">
        <v>143</v>
      </c>
      <c r="BY74" s="87"/>
      <c r="BZ74" s="88">
        <v>212</v>
      </c>
      <c r="CA74" s="87" t="s">
        <v>144</v>
      </c>
      <c r="CB74" s="89" t="s">
        <v>112</v>
      </c>
      <c r="CC74" s="90">
        <v>11</v>
      </c>
      <c r="CD74" s="91"/>
      <c r="CE74" s="89">
        <f>VLOOKUP(AI74,[1]Plan1!$A$6:$D$52,2,0)</f>
        <v>314</v>
      </c>
      <c r="CF74" s="89">
        <f>VLOOKUP(AI74,[1]Plan1!$A$6:$D$52,4,0)</f>
        <v>2.6086956521739131</v>
      </c>
      <c r="CG74" s="89">
        <f t="shared" si="8"/>
        <v>68</v>
      </c>
      <c r="CH74" s="89">
        <f t="shared" si="9"/>
        <v>177</v>
      </c>
      <c r="CI74" s="87" t="s">
        <v>75</v>
      </c>
      <c r="CJ74" s="89">
        <f t="shared" si="10"/>
        <v>212</v>
      </c>
      <c r="CK74" s="87"/>
      <c r="CL74" s="87"/>
      <c r="CM74" s="87"/>
      <c r="CN74" s="80"/>
      <c r="CO74" s="81"/>
      <c r="CP74" s="82">
        <v>18</v>
      </c>
      <c r="CQ74" s="83"/>
      <c r="CR74" s="87">
        <f t="shared" si="11"/>
        <v>24433</v>
      </c>
      <c r="CS74" s="40">
        <f t="shared" si="15"/>
        <v>72</v>
      </c>
      <c r="CT74" s="40" t="str">
        <f>VLOOKUP(B74,Linha!$B$2:$C$60,2,FALSE)</f>
        <v>Flow1</v>
      </c>
      <c r="CU74" s="41" t="str">
        <f>IF(AI74&lt;=Parametros!$E$15,"OK","Não")</f>
        <v>OK</v>
      </c>
      <c r="CV74" s="41" t="str">
        <f>IF(AH74&lt;=Parametros!$E$16,"OK","Não")</f>
        <v>OK</v>
      </c>
      <c r="CW74" s="41" t="str">
        <f>IF(AX74&lt;=Parametros!$E$19,"OK","Não")</f>
        <v>OK</v>
      </c>
      <c r="CX74" s="41" t="str">
        <f t="shared" si="12"/>
        <v>Sim</v>
      </c>
      <c r="CY74" s="41" t="str">
        <f t="shared" si="13"/>
        <v>Sim</v>
      </c>
      <c r="CZ74" s="41" t="str">
        <f>IF(AND(Parametros!$E$17="Sim",Parametros!$E$18="Sim"),IF(AND(OR(CT74="Flow1",AND(CT74="Flow2",Parametros!$H$7="Fechada")),AI74&lt;=Parametros!$E$15,AH74&lt;Parametros!$E$16,AX74&lt;Parametros!$E$19,CX74&lt;&gt;Parametros!$E$17,CY74&lt;&gt;Parametros!$E$18),"Sim","Não"),
IF(AND(Parametros!$E$17="Sim",Parametros!$E$18="Não"),IF(AND(OR(CT74="Flow1",AND(CT74="Flow2",Parametros!$H$7="Fechada")),AI74&lt;=Parametros!$E$15,AH74&lt;Parametros!$E$16,AX74&lt;Parametros!$E$19,CX74&lt;&gt;Parametros!$E$17),"Sim","Não"),
IF(AND(Parametros!$E$17="Não",Parametros!$E$18="Sim"),IF(AND(OR(CT74="Flow1",AND(CT74="Flow2",Parametros!$H$7="Fechada")),AI74&lt;=Parametros!$E$15,AH74&lt;Parametros!$E$16,AX74&lt;Parametros!$E$19,CY74&lt;&gt;Parametros!$E$18),"Sim","Não"),
IF(AND(OR(CT74="Flow1",AND(CT74="Flow2",Parametros!$H$7="Fechada")),AI74&lt;=Parametros!$E$15,AH74&lt;Parametros!$E$16,AX74&lt;Parametros!$E$19),"Sim","Não"))))</f>
        <v>Não</v>
      </c>
      <c r="DA74" s="41" t="str">
        <f t="shared" si="14"/>
        <v>ok</v>
      </c>
      <c r="DB74" s="40">
        <f>IF(AND(CT74="Flow1",CZ74="Sim"),4,IF(CT74=Parametros!$D$6,1,IF(CT74=Parametros!$D$7,IF(Parametros!$H$7="Aberta",2,IF('Sequencia APO'!CZ74="Sim",4,1)),IF(CT74=Parametros!$D$9,3,IF(CT74=Parametros!$D$8,4,"Erro")))))</f>
        <v>1</v>
      </c>
      <c r="DC74" s="40">
        <f>IFERROR(VLOOKUP($Q74,Ferts!$A$1:$B$16,2,FALSE),0)</f>
        <v>0</v>
      </c>
      <c r="DD74" s="42">
        <f>(IF(DB74=1,Parametros!$M$6,IF(DB74=2,Parametros!$M$7,IF(DB74=3,Parametros!$M$8,IF(DB74=4,Parametros!$M$9,"Erro"))))*(DC74+1))*60</f>
        <v>38.112851481411589</v>
      </c>
    </row>
    <row r="75" spans="1:108">
      <c r="A75" s="74" t="s">
        <v>302</v>
      </c>
      <c r="B75" s="74" t="s">
        <v>98</v>
      </c>
      <c r="C75" s="74" t="s">
        <v>132</v>
      </c>
      <c r="D75" s="74" t="s">
        <v>132</v>
      </c>
      <c r="E75" s="74" t="s">
        <v>1669</v>
      </c>
      <c r="F75" s="74" t="s">
        <v>1670</v>
      </c>
      <c r="G75" s="74" t="s">
        <v>1671</v>
      </c>
      <c r="H75" s="74" t="s">
        <v>187</v>
      </c>
      <c r="I75" s="74" t="s">
        <v>464</v>
      </c>
      <c r="J75" s="74" t="s">
        <v>465</v>
      </c>
      <c r="K75" s="74" t="s">
        <v>209</v>
      </c>
      <c r="L75" s="74" t="s">
        <v>1672</v>
      </c>
      <c r="M75" s="74" t="s">
        <v>210</v>
      </c>
      <c r="N75" s="75">
        <v>10</v>
      </c>
      <c r="O75" s="75">
        <v>10</v>
      </c>
      <c r="P75" s="74" t="s">
        <v>137</v>
      </c>
      <c r="Q75" s="108">
        <v>272416</v>
      </c>
      <c r="R75" s="74" t="s">
        <v>138</v>
      </c>
      <c r="S75" s="74" t="s">
        <v>139</v>
      </c>
      <c r="T75" s="74" t="s">
        <v>140</v>
      </c>
      <c r="U75" s="74" t="s">
        <v>105</v>
      </c>
      <c r="V75" s="74" t="s">
        <v>141</v>
      </c>
      <c r="W75" s="74" t="s">
        <v>107</v>
      </c>
      <c r="X75" s="74" t="s">
        <v>127</v>
      </c>
      <c r="Y75" s="74" t="s">
        <v>468</v>
      </c>
      <c r="Z75" s="74"/>
      <c r="AA75" s="76">
        <v>21216.319</v>
      </c>
      <c r="AB75" s="76">
        <v>22711.794000000002</v>
      </c>
      <c r="AC75" s="76">
        <v>161</v>
      </c>
      <c r="AD75" s="76">
        <v>136.5</v>
      </c>
      <c r="AE75" s="77">
        <v>407</v>
      </c>
      <c r="AF75" s="76">
        <v>2.0350000000000001</v>
      </c>
      <c r="AG75" s="77">
        <v>61</v>
      </c>
      <c r="AH75" s="78">
        <v>6</v>
      </c>
      <c r="AI75" s="78">
        <v>114.3</v>
      </c>
      <c r="AJ75" s="79">
        <v>42768</v>
      </c>
      <c r="AK75" s="79">
        <v>42773</v>
      </c>
      <c r="AL75" s="79">
        <v>42773</v>
      </c>
      <c r="AM75" s="79">
        <v>42773</v>
      </c>
      <c r="AN75" s="77">
        <v>1942</v>
      </c>
      <c r="AO75" s="79">
        <v>42762</v>
      </c>
      <c r="AP75" s="76">
        <v>20032.37</v>
      </c>
      <c r="AQ75" s="76">
        <v>0</v>
      </c>
      <c r="AR75" s="77">
        <v>403</v>
      </c>
      <c r="AS75" s="77">
        <v>60</v>
      </c>
      <c r="AT75" s="78">
        <v>188.27</v>
      </c>
      <c r="AU75" s="77">
        <v>2</v>
      </c>
      <c r="AV75" s="76">
        <v>11.49</v>
      </c>
      <c r="AW75" s="76">
        <v>11.13</v>
      </c>
      <c r="AX75" s="76">
        <v>11.85</v>
      </c>
      <c r="AY75" s="76">
        <v>0.8</v>
      </c>
      <c r="AZ75" s="76">
        <v>0.8</v>
      </c>
      <c r="BA75" s="76">
        <v>0.75</v>
      </c>
      <c r="BB75" s="76">
        <v>0.9</v>
      </c>
      <c r="BC75" s="76">
        <v>18.45</v>
      </c>
      <c r="BD75" s="76">
        <v>6.24</v>
      </c>
      <c r="BE75" s="76">
        <v>15.12</v>
      </c>
      <c r="BF75" s="76">
        <v>10973</v>
      </c>
      <c r="BG75" s="76">
        <v>11887</v>
      </c>
      <c r="BH75" s="74" t="s">
        <v>109</v>
      </c>
      <c r="BI75" s="74"/>
      <c r="BJ75" s="74" t="s">
        <v>1673</v>
      </c>
      <c r="BK75" s="79"/>
      <c r="BL75" s="79"/>
      <c r="BM75" s="74"/>
      <c r="BN75" s="80">
        <v>122</v>
      </c>
      <c r="BO75" s="81"/>
      <c r="BP75" s="94"/>
      <c r="BQ75" s="83"/>
      <c r="BR75" s="84" t="s">
        <v>75</v>
      </c>
      <c r="BS75" s="84">
        <v>7</v>
      </c>
      <c r="BT75" s="85">
        <v>2</v>
      </c>
      <c r="BU75" s="85" t="s">
        <v>464</v>
      </c>
      <c r="BV75" s="85">
        <v>1</v>
      </c>
      <c r="BW75" s="85"/>
      <c r="BX75" s="95" t="s">
        <v>143</v>
      </c>
      <c r="BY75" s="87"/>
      <c r="BZ75" s="88">
        <v>122</v>
      </c>
      <c r="CA75" s="87" t="s">
        <v>144</v>
      </c>
      <c r="CB75" s="89" t="s">
        <v>112</v>
      </c>
      <c r="CC75" s="90">
        <v>11</v>
      </c>
      <c r="CD75" s="91"/>
      <c r="CE75" s="89">
        <f>VLOOKUP(AI75,[1]Plan1!$A$6:$D$52,2,0)</f>
        <v>314</v>
      </c>
      <c r="CF75" s="89">
        <f>VLOOKUP(AI75,[1]Plan1!$A$6:$D$52,4,0)</f>
        <v>2.6086956521739131</v>
      </c>
      <c r="CG75" s="89">
        <f t="shared" si="8"/>
        <v>68</v>
      </c>
      <c r="CH75" s="89">
        <f t="shared" si="9"/>
        <v>177</v>
      </c>
      <c r="CI75" s="87" t="s">
        <v>75</v>
      </c>
      <c r="CJ75" s="89">
        <f t="shared" si="10"/>
        <v>122</v>
      </c>
      <c r="CK75" s="87"/>
      <c r="CL75" s="87"/>
      <c r="CM75" s="87"/>
      <c r="CN75" s="80"/>
      <c r="CO75" s="81"/>
      <c r="CP75" s="94">
        <v>18</v>
      </c>
      <c r="CQ75" s="83"/>
      <c r="CR75" s="87">
        <f t="shared" si="11"/>
        <v>24827</v>
      </c>
      <c r="CS75" s="40">
        <f t="shared" si="15"/>
        <v>73</v>
      </c>
      <c r="CT75" s="40" t="str">
        <f>VLOOKUP(B75,Linha!$B$2:$C$60,2,FALSE)</f>
        <v>Flow1</v>
      </c>
      <c r="CU75" s="41" t="str">
        <f>IF(AI75&lt;=Parametros!$E$15,"OK","Não")</f>
        <v>OK</v>
      </c>
      <c r="CV75" s="41" t="str">
        <f>IF(AH75&lt;=Parametros!$E$16,"OK","Não")</f>
        <v>OK</v>
      </c>
      <c r="CW75" s="41" t="str">
        <f>IF(AX75&lt;=Parametros!$E$19,"OK","Não")</f>
        <v>OK</v>
      </c>
      <c r="CX75" s="41" t="str">
        <f t="shared" si="12"/>
        <v>Sim</v>
      </c>
      <c r="CY75" s="41" t="str">
        <f t="shared" si="13"/>
        <v>Sim</v>
      </c>
      <c r="CZ75" s="41" t="str">
        <f>IF(AND(Parametros!$E$17="Sim",Parametros!$E$18="Sim"),IF(AND(OR(CT75="Flow1",AND(CT75="Flow2",Parametros!$H$7="Fechada")),AI75&lt;=Parametros!$E$15,AH75&lt;Parametros!$E$16,AX75&lt;Parametros!$E$19,CX75&lt;&gt;Parametros!$E$17,CY75&lt;&gt;Parametros!$E$18),"Sim","Não"),
IF(AND(Parametros!$E$17="Sim",Parametros!$E$18="Não"),IF(AND(OR(CT75="Flow1",AND(CT75="Flow2",Parametros!$H$7="Fechada")),AI75&lt;=Parametros!$E$15,AH75&lt;Parametros!$E$16,AX75&lt;Parametros!$E$19,CX75&lt;&gt;Parametros!$E$17),"Sim","Não"),
IF(AND(Parametros!$E$17="Não",Parametros!$E$18="Sim"),IF(AND(OR(CT75="Flow1",AND(CT75="Flow2",Parametros!$H$7="Fechada")),AI75&lt;=Parametros!$E$15,AH75&lt;Parametros!$E$16,AX75&lt;Parametros!$E$19,CY75&lt;&gt;Parametros!$E$18),"Sim","Não"),
IF(AND(OR(CT75="Flow1",AND(CT75="Flow2",Parametros!$H$7="Fechada")),AI75&lt;=Parametros!$E$15,AH75&lt;Parametros!$E$16,AX75&lt;Parametros!$E$19),"Sim","Não"))))</f>
        <v>Não</v>
      </c>
      <c r="DA75" s="41" t="str">
        <f t="shared" si="14"/>
        <v>ok</v>
      </c>
      <c r="DB75" s="40">
        <f>IF(AND(CT75="Flow1",CZ75="Sim"),4,IF(CT75=Parametros!$D$6,1,IF(CT75=Parametros!$D$7,IF(Parametros!$H$7="Aberta",2,IF('Sequencia APO'!CZ75="Sim",4,1)),IF(CT75=Parametros!$D$9,3,IF(CT75=Parametros!$D$8,4,"Erro")))))</f>
        <v>1</v>
      </c>
      <c r="DC75" s="40">
        <f>IFERROR(VLOOKUP($Q75,Ferts!$A$1:$B$16,2,FALSE),0)</f>
        <v>0</v>
      </c>
      <c r="DD75" s="42">
        <f>(IF(DB75=1,Parametros!$M$6,IF(DB75=2,Parametros!$M$7,IF(DB75=3,Parametros!$M$8,IF(DB75=4,Parametros!$M$9,"Erro"))))*(DC75+1))*60</f>
        <v>38.112851481411589</v>
      </c>
    </row>
    <row r="76" spans="1:108">
      <c r="A76" s="74" t="s">
        <v>303</v>
      </c>
      <c r="B76" s="74" t="s">
        <v>98</v>
      </c>
      <c r="C76" s="74" t="s">
        <v>132</v>
      </c>
      <c r="D76" s="74" t="s">
        <v>132</v>
      </c>
      <c r="E76" s="74" t="s">
        <v>1679</v>
      </c>
      <c r="F76" s="74" t="s">
        <v>1680</v>
      </c>
      <c r="G76" s="74" t="s">
        <v>1681</v>
      </c>
      <c r="H76" s="74" t="s">
        <v>1682</v>
      </c>
      <c r="I76" s="74" t="s">
        <v>464</v>
      </c>
      <c r="J76" s="74" t="s">
        <v>465</v>
      </c>
      <c r="K76" s="74" t="s">
        <v>209</v>
      </c>
      <c r="L76" s="74" t="s">
        <v>1683</v>
      </c>
      <c r="M76" s="74" t="s">
        <v>1684</v>
      </c>
      <c r="N76" s="75">
        <v>10</v>
      </c>
      <c r="O76" s="75">
        <v>10</v>
      </c>
      <c r="P76" s="74" t="s">
        <v>137</v>
      </c>
      <c r="Q76" s="108">
        <v>272409</v>
      </c>
      <c r="R76" s="74" t="s">
        <v>138</v>
      </c>
      <c r="S76" s="74" t="s">
        <v>139</v>
      </c>
      <c r="T76" s="74" t="s">
        <v>140</v>
      </c>
      <c r="U76" s="74" t="s">
        <v>105</v>
      </c>
      <c r="V76" s="74" t="s">
        <v>141</v>
      </c>
      <c r="W76" s="74" t="s">
        <v>107</v>
      </c>
      <c r="X76" s="74" t="s">
        <v>127</v>
      </c>
      <c r="Y76" s="74" t="s">
        <v>468</v>
      </c>
      <c r="Z76" s="74"/>
      <c r="AA76" s="76">
        <v>6209.6549999999997</v>
      </c>
      <c r="AB76" s="76">
        <v>6647.3549999999996</v>
      </c>
      <c r="AC76" s="76">
        <v>161</v>
      </c>
      <c r="AD76" s="76">
        <v>136.5</v>
      </c>
      <c r="AE76" s="77">
        <v>410</v>
      </c>
      <c r="AF76" s="76">
        <v>2.0499999999999998</v>
      </c>
      <c r="AG76" s="77">
        <v>18</v>
      </c>
      <c r="AH76" s="78">
        <v>6</v>
      </c>
      <c r="AI76" s="78">
        <v>114.3</v>
      </c>
      <c r="AJ76" s="79">
        <v>42768</v>
      </c>
      <c r="AK76" s="79">
        <v>42773</v>
      </c>
      <c r="AL76" s="79">
        <v>42773</v>
      </c>
      <c r="AM76" s="79">
        <v>42773</v>
      </c>
      <c r="AN76" s="77">
        <v>762</v>
      </c>
      <c r="AO76" s="79">
        <v>42762</v>
      </c>
      <c r="AP76" s="76">
        <v>5863.1329999999998</v>
      </c>
      <c r="AQ76" s="76">
        <v>0</v>
      </c>
      <c r="AR76" s="77">
        <v>403</v>
      </c>
      <c r="AS76" s="77">
        <v>60</v>
      </c>
      <c r="AT76" s="78">
        <v>188.27</v>
      </c>
      <c r="AU76" s="77">
        <v>2</v>
      </c>
      <c r="AV76" s="76">
        <v>11.66</v>
      </c>
      <c r="AW76" s="76">
        <v>11.14</v>
      </c>
      <c r="AX76" s="76">
        <v>11.87</v>
      </c>
      <c r="AY76" s="76">
        <v>0.8</v>
      </c>
      <c r="AZ76" s="76">
        <v>0.8</v>
      </c>
      <c r="BA76" s="76">
        <v>0.75</v>
      </c>
      <c r="BB76" s="76">
        <v>0.9</v>
      </c>
      <c r="BC76" s="76">
        <v>18.59</v>
      </c>
      <c r="BD76" s="76">
        <v>6.24</v>
      </c>
      <c r="BE76" s="76">
        <v>15.12</v>
      </c>
      <c r="BF76" s="76">
        <v>10973</v>
      </c>
      <c r="BG76" s="76">
        <v>11887</v>
      </c>
      <c r="BH76" s="74" t="s">
        <v>109</v>
      </c>
      <c r="BI76" s="74"/>
      <c r="BJ76" s="74" t="s">
        <v>1685</v>
      </c>
      <c r="BK76" s="79"/>
      <c r="BL76" s="79"/>
      <c r="BM76" s="74"/>
      <c r="BN76" s="80">
        <v>36</v>
      </c>
      <c r="BO76" s="81"/>
      <c r="BP76" s="82"/>
      <c r="BQ76" s="83"/>
      <c r="BR76" s="84" t="s">
        <v>75</v>
      </c>
      <c r="BS76" s="84">
        <v>7</v>
      </c>
      <c r="BT76" s="85">
        <v>2</v>
      </c>
      <c r="BU76" s="85" t="s">
        <v>464</v>
      </c>
      <c r="BV76" s="85">
        <v>1</v>
      </c>
      <c r="BW76" s="85"/>
      <c r="BX76" s="95" t="s">
        <v>143</v>
      </c>
      <c r="BY76" s="87"/>
      <c r="BZ76" s="88">
        <v>36</v>
      </c>
      <c r="CA76" s="87" t="s">
        <v>144</v>
      </c>
      <c r="CB76" s="89" t="s">
        <v>112</v>
      </c>
      <c r="CC76" s="90">
        <v>11</v>
      </c>
      <c r="CD76" s="91"/>
      <c r="CE76" s="89">
        <f>VLOOKUP(AI76,[1]Plan1!$A$6:$D$52,2,0)</f>
        <v>314</v>
      </c>
      <c r="CF76" s="89">
        <f>VLOOKUP(AI76,[1]Plan1!$A$6:$D$52,4,0)</f>
        <v>2.6086956521739131</v>
      </c>
      <c r="CG76" s="89">
        <f t="shared" si="8"/>
        <v>20</v>
      </c>
      <c r="CH76" s="89">
        <f t="shared" si="9"/>
        <v>52</v>
      </c>
      <c r="CI76" s="87" t="s">
        <v>75</v>
      </c>
      <c r="CJ76" s="89">
        <f t="shared" si="10"/>
        <v>36</v>
      </c>
      <c r="CK76" s="87"/>
      <c r="CL76" s="87"/>
      <c r="CM76" s="87"/>
      <c r="CN76" s="80"/>
      <c r="CO76" s="81"/>
      <c r="CP76" s="82">
        <v>15</v>
      </c>
      <c r="CQ76" s="83"/>
      <c r="CR76" s="87">
        <f t="shared" si="11"/>
        <v>7380</v>
      </c>
      <c r="CS76" s="40">
        <f t="shared" si="15"/>
        <v>74</v>
      </c>
      <c r="CT76" s="40" t="str">
        <f>VLOOKUP(B76,Linha!$B$2:$C$60,2,FALSE)</f>
        <v>Flow1</v>
      </c>
      <c r="CU76" s="41" t="str">
        <f>IF(AI76&lt;=Parametros!$E$15,"OK","Não")</f>
        <v>OK</v>
      </c>
      <c r="CV76" s="41" t="str">
        <f>IF(AH76&lt;=Parametros!$E$16,"OK","Não")</f>
        <v>OK</v>
      </c>
      <c r="CW76" s="41" t="str">
        <f>IF(AX76&lt;=Parametros!$E$19,"OK","Não")</f>
        <v>OK</v>
      </c>
      <c r="CX76" s="41" t="str">
        <f t="shared" si="12"/>
        <v>Sim</v>
      </c>
      <c r="CY76" s="41" t="str">
        <f t="shared" si="13"/>
        <v>Sim</v>
      </c>
      <c r="CZ76" s="41" t="str">
        <f>IF(AND(Parametros!$E$17="Sim",Parametros!$E$18="Sim"),IF(AND(OR(CT76="Flow1",AND(CT76="Flow2",Parametros!$H$7="Fechada")),AI76&lt;=Parametros!$E$15,AH76&lt;Parametros!$E$16,AX76&lt;Parametros!$E$19,CX76&lt;&gt;Parametros!$E$17,CY76&lt;&gt;Parametros!$E$18),"Sim","Não"),
IF(AND(Parametros!$E$17="Sim",Parametros!$E$18="Não"),IF(AND(OR(CT76="Flow1",AND(CT76="Flow2",Parametros!$H$7="Fechada")),AI76&lt;=Parametros!$E$15,AH76&lt;Parametros!$E$16,AX76&lt;Parametros!$E$19,CX76&lt;&gt;Parametros!$E$17),"Sim","Não"),
IF(AND(Parametros!$E$17="Não",Parametros!$E$18="Sim"),IF(AND(OR(CT76="Flow1",AND(CT76="Flow2",Parametros!$H$7="Fechada")),AI76&lt;=Parametros!$E$15,AH76&lt;Parametros!$E$16,AX76&lt;Parametros!$E$19,CY76&lt;&gt;Parametros!$E$18),"Sim","Não"),
IF(AND(OR(CT76="Flow1",AND(CT76="Flow2",Parametros!$H$7="Fechada")),AI76&lt;=Parametros!$E$15,AH76&lt;Parametros!$E$16,AX76&lt;Parametros!$E$19),"Sim","Não"))))</f>
        <v>Não</v>
      </c>
      <c r="DA76" s="41" t="str">
        <f t="shared" si="14"/>
        <v>ok</v>
      </c>
      <c r="DB76" s="40">
        <f>IF(AND(CT76="Flow1",CZ76="Sim"),4,IF(CT76=Parametros!$D$6,1,IF(CT76=Parametros!$D$7,IF(Parametros!$H$7="Aberta",2,IF('Sequencia APO'!CZ76="Sim",4,1)),IF(CT76=Parametros!$D$9,3,IF(CT76=Parametros!$D$8,4,"Erro")))))</f>
        <v>1</v>
      </c>
      <c r="DC76" s="40">
        <f>IFERROR(VLOOKUP($Q76,Ferts!$A$1:$B$16,2,FALSE),0)</f>
        <v>0</v>
      </c>
      <c r="DD76" s="42">
        <f>(IF(DB76=1,Parametros!$M$6,IF(DB76=2,Parametros!$M$7,IF(DB76=3,Parametros!$M$8,IF(DB76=4,Parametros!$M$9,"Erro"))))*(DC76+1))*60</f>
        <v>38.112851481411589</v>
      </c>
    </row>
    <row r="77" spans="1:108">
      <c r="A77" s="74" t="s">
        <v>304</v>
      </c>
      <c r="B77" s="74" t="s">
        <v>98</v>
      </c>
      <c r="C77" s="74" t="s">
        <v>132</v>
      </c>
      <c r="D77" s="74" t="s">
        <v>132</v>
      </c>
      <c r="E77" s="74" t="s">
        <v>1687</v>
      </c>
      <c r="F77" s="74" t="s">
        <v>1688</v>
      </c>
      <c r="G77" s="74" t="s">
        <v>1689</v>
      </c>
      <c r="H77" s="74" t="s">
        <v>481</v>
      </c>
      <c r="I77" s="74" t="s">
        <v>464</v>
      </c>
      <c r="J77" s="74" t="s">
        <v>465</v>
      </c>
      <c r="K77" s="74" t="s">
        <v>1559</v>
      </c>
      <c r="L77" s="74" t="s">
        <v>1690</v>
      </c>
      <c r="M77" s="74" t="s">
        <v>1561</v>
      </c>
      <c r="N77" s="75">
        <v>5</v>
      </c>
      <c r="O77" s="75">
        <v>5</v>
      </c>
      <c r="P77" s="74" t="s">
        <v>137</v>
      </c>
      <c r="Q77" s="108">
        <v>381842</v>
      </c>
      <c r="R77" s="74" t="s">
        <v>138</v>
      </c>
      <c r="S77" s="74" t="s">
        <v>139</v>
      </c>
      <c r="T77" s="74" t="s">
        <v>140</v>
      </c>
      <c r="U77" s="74" t="s">
        <v>105</v>
      </c>
      <c r="V77" s="74" t="s">
        <v>141</v>
      </c>
      <c r="W77" s="74" t="s">
        <v>126</v>
      </c>
      <c r="X77" s="74" t="s">
        <v>127</v>
      </c>
      <c r="Y77" s="74" t="s">
        <v>468</v>
      </c>
      <c r="Z77" s="74"/>
      <c r="AA77" s="76">
        <v>10363.304</v>
      </c>
      <c r="AB77" s="76">
        <v>11158.273999999999</v>
      </c>
      <c r="AC77" s="76">
        <v>161</v>
      </c>
      <c r="AD77" s="76">
        <v>136.5</v>
      </c>
      <c r="AE77" s="77">
        <v>430</v>
      </c>
      <c r="AF77" s="76">
        <v>2.15</v>
      </c>
      <c r="AG77" s="77">
        <v>29</v>
      </c>
      <c r="AH77" s="78">
        <v>6</v>
      </c>
      <c r="AI77" s="78">
        <v>114.3</v>
      </c>
      <c r="AJ77" s="79">
        <v>42768</v>
      </c>
      <c r="AK77" s="79">
        <v>42773</v>
      </c>
      <c r="AL77" s="79">
        <v>42773</v>
      </c>
      <c r="AM77" s="79">
        <v>42773</v>
      </c>
      <c r="AN77" s="77">
        <v>910</v>
      </c>
      <c r="AO77" s="79">
        <v>42762</v>
      </c>
      <c r="AP77" s="76">
        <v>9618</v>
      </c>
      <c r="AQ77" s="76">
        <v>0</v>
      </c>
      <c r="AR77" s="77">
        <v>425</v>
      </c>
      <c r="AS77" s="77">
        <v>83</v>
      </c>
      <c r="AT77" s="78">
        <v>96.98</v>
      </c>
      <c r="AU77" s="77">
        <v>4</v>
      </c>
      <c r="AV77" s="76">
        <v>6.08</v>
      </c>
      <c r="AW77" s="76">
        <v>6.35</v>
      </c>
      <c r="AX77" s="76">
        <v>7.14</v>
      </c>
      <c r="AY77" s="76">
        <v>0.8</v>
      </c>
      <c r="AZ77" s="76">
        <v>0.8</v>
      </c>
      <c r="BA77" s="76">
        <v>0.75</v>
      </c>
      <c r="BB77" s="76">
        <v>0.9</v>
      </c>
      <c r="BC77" s="76">
        <v>19.989999999999998</v>
      </c>
      <c r="BD77" s="76">
        <v>6.08</v>
      </c>
      <c r="BE77" s="76">
        <v>14.83</v>
      </c>
      <c r="BF77" s="76">
        <v>6000</v>
      </c>
      <c r="BG77" s="76">
        <v>6100</v>
      </c>
      <c r="BH77" s="74" t="s">
        <v>109</v>
      </c>
      <c r="BI77" s="74"/>
      <c r="BJ77" s="74" t="s">
        <v>1691</v>
      </c>
      <c r="BK77" s="79"/>
      <c r="BL77" s="79"/>
      <c r="BM77" s="74"/>
      <c r="BN77" s="80">
        <v>116</v>
      </c>
      <c r="BO77" s="81"/>
      <c r="BP77" s="82"/>
      <c r="BQ77" s="83"/>
      <c r="BR77" s="84" t="s">
        <v>75</v>
      </c>
      <c r="BS77" s="84">
        <v>7</v>
      </c>
      <c r="BT77" s="85">
        <v>2</v>
      </c>
      <c r="BU77" s="85" t="s">
        <v>464</v>
      </c>
      <c r="BV77" s="85">
        <v>1</v>
      </c>
      <c r="BW77" s="85"/>
      <c r="BX77" s="95" t="s">
        <v>143</v>
      </c>
      <c r="BY77" s="87"/>
      <c r="BZ77" s="88">
        <v>116</v>
      </c>
      <c r="CA77" s="87" t="s">
        <v>144</v>
      </c>
      <c r="CB77" s="89" t="s">
        <v>112</v>
      </c>
      <c r="CC77" s="90">
        <v>11</v>
      </c>
      <c r="CD77" s="91"/>
      <c r="CE77" s="89">
        <f>VLOOKUP(AI77,[1]Plan1!$A$6:$D$52,2,0)</f>
        <v>314</v>
      </c>
      <c r="CF77" s="89">
        <f>VLOOKUP(AI77,[1]Plan1!$A$6:$D$52,4,0)</f>
        <v>2.6086956521739131</v>
      </c>
      <c r="CG77" s="89">
        <f t="shared" si="8"/>
        <v>33</v>
      </c>
      <c r="CH77" s="89">
        <f t="shared" si="9"/>
        <v>86</v>
      </c>
      <c r="CI77" s="87" t="s">
        <v>75</v>
      </c>
      <c r="CJ77" s="89">
        <f t="shared" si="10"/>
        <v>116</v>
      </c>
      <c r="CK77" s="87"/>
      <c r="CL77" s="87"/>
      <c r="CM77" s="87"/>
      <c r="CN77" s="80"/>
      <c r="CO77" s="81"/>
      <c r="CP77" s="82">
        <v>27</v>
      </c>
      <c r="CQ77" s="83"/>
      <c r="CR77" s="87">
        <f t="shared" si="11"/>
        <v>12470</v>
      </c>
      <c r="CS77" s="40">
        <f t="shared" si="15"/>
        <v>75</v>
      </c>
      <c r="CT77" s="40" t="str">
        <f>VLOOKUP(B77,Linha!$B$2:$C$60,2,FALSE)</f>
        <v>Flow1</v>
      </c>
      <c r="CU77" s="41" t="str">
        <f>IF(AI77&lt;=Parametros!$E$15,"OK","Não")</f>
        <v>OK</v>
      </c>
      <c r="CV77" s="41" t="str">
        <f>IF(AH77&lt;=Parametros!$E$16,"OK","Não")</f>
        <v>OK</v>
      </c>
      <c r="CW77" s="41" t="str">
        <f>IF(AX77&lt;=Parametros!$E$19,"OK","Não")</f>
        <v>OK</v>
      </c>
      <c r="CX77" s="41" t="str">
        <f t="shared" si="12"/>
        <v>Sim</v>
      </c>
      <c r="CY77" s="41" t="str">
        <f t="shared" si="13"/>
        <v>Sim</v>
      </c>
      <c r="CZ77" s="41" t="str">
        <f>IF(AND(Parametros!$E$17="Sim",Parametros!$E$18="Sim"),IF(AND(OR(CT77="Flow1",AND(CT77="Flow2",Parametros!$H$7="Fechada")),AI77&lt;=Parametros!$E$15,AH77&lt;Parametros!$E$16,AX77&lt;Parametros!$E$19,CX77&lt;&gt;Parametros!$E$17,CY77&lt;&gt;Parametros!$E$18),"Sim","Não"),
IF(AND(Parametros!$E$17="Sim",Parametros!$E$18="Não"),IF(AND(OR(CT77="Flow1",AND(CT77="Flow2",Parametros!$H$7="Fechada")),AI77&lt;=Parametros!$E$15,AH77&lt;Parametros!$E$16,AX77&lt;Parametros!$E$19,CX77&lt;&gt;Parametros!$E$17),"Sim","Não"),
IF(AND(Parametros!$E$17="Não",Parametros!$E$18="Sim"),IF(AND(OR(CT77="Flow1",AND(CT77="Flow2",Parametros!$H$7="Fechada")),AI77&lt;=Parametros!$E$15,AH77&lt;Parametros!$E$16,AX77&lt;Parametros!$E$19,CY77&lt;&gt;Parametros!$E$18),"Sim","Não"),
IF(AND(OR(CT77="Flow1",AND(CT77="Flow2",Parametros!$H$7="Fechada")),AI77&lt;=Parametros!$E$15,AH77&lt;Parametros!$E$16,AX77&lt;Parametros!$E$19),"Sim","Não"))))</f>
        <v>Não</v>
      </c>
      <c r="DA77" s="41" t="str">
        <f t="shared" si="14"/>
        <v>ok</v>
      </c>
      <c r="DB77" s="40">
        <f>IF(AND(CT77="Flow1",CZ77="Sim"),4,IF(CT77=Parametros!$D$6,1,IF(CT77=Parametros!$D$7,IF(Parametros!$H$7="Aberta",2,IF('Sequencia APO'!CZ77="Sim",4,1)),IF(CT77=Parametros!$D$9,3,IF(CT77=Parametros!$D$8,4,"Erro")))))</f>
        <v>1</v>
      </c>
      <c r="DC77" s="40">
        <f>IFERROR(VLOOKUP($Q77,Ferts!$A$1:$B$16,2,FALSE),0)</f>
        <v>0</v>
      </c>
      <c r="DD77" s="42">
        <f>(IF(DB77=1,Parametros!$M$6,IF(DB77=2,Parametros!$M$7,IF(DB77=3,Parametros!$M$8,IF(DB77=4,Parametros!$M$9,"Erro"))))*(DC77+1))*60</f>
        <v>38.112851481411589</v>
      </c>
    </row>
    <row r="78" spans="1:108">
      <c r="A78" s="74" t="s">
        <v>306</v>
      </c>
      <c r="B78" s="74" t="s">
        <v>98</v>
      </c>
      <c r="C78" s="74" t="s">
        <v>132</v>
      </c>
      <c r="D78" s="74" t="s">
        <v>132</v>
      </c>
      <c r="E78" s="74" t="s">
        <v>3452</v>
      </c>
      <c r="F78" s="74" t="s">
        <v>495</v>
      </c>
      <c r="G78" s="74" t="s">
        <v>496</v>
      </c>
      <c r="H78" s="74" t="s">
        <v>187</v>
      </c>
      <c r="I78" s="74" t="s">
        <v>464</v>
      </c>
      <c r="J78" s="74" t="s">
        <v>465</v>
      </c>
      <c r="K78" s="74" t="s">
        <v>148</v>
      </c>
      <c r="L78" s="74" t="s">
        <v>497</v>
      </c>
      <c r="M78" s="74" t="s">
        <v>277</v>
      </c>
      <c r="N78" s="75">
        <v>10</v>
      </c>
      <c r="O78" s="75">
        <v>10</v>
      </c>
      <c r="P78" s="74" t="s">
        <v>137</v>
      </c>
      <c r="Q78" s="108">
        <v>272362</v>
      </c>
      <c r="R78" s="74" t="s">
        <v>138</v>
      </c>
      <c r="S78" s="74" t="s">
        <v>139</v>
      </c>
      <c r="T78" s="74" t="s">
        <v>149</v>
      </c>
      <c r="U78" s="74" t="s">
        <v>105</v>
      </c>
      <c r="V78" s="74" t="s">
        <v>141</v>
      </c>
      <c r="W78" s="74" t="s">
        <v>126</v>
      </c>
      <c r="X78" s="74" t="s">
        <v>127</v>
      </c>
      <c r="Y78" s="74" t="s">
        <v>468</v>
      </c>
      <c r="Z78" s="74"/>
      <c r="AA78" s="76">
        <v>6999.6109999999999</v>
      </c>
      <c r="AB78" s="76">
        <v>7478.3010000000004</v>
      </c>
      <c r="AC78" s="76">
        <v>161</v>
      </c>
      <c r="AD78" s="76">
        <v>136.5</v>
      </c>
      <c r="AE78" s="77">
        <v>431</v>
      </c>
      <c r="AF78" s="76">
        <v>2.1549999999999998</v>
      </c>
      <c r="AG78" s="77">
        <v>19</v>
      </c>
      <c r="AH78" s="78">
        <v>6</v>
      </c>
      <c r="AI78" s="78">
        <v>114.3</v>
      </c>
      <c r="AJ78" s="79">
        <v>42752</v>
      </c>
      <c r="AK78" s="79">
        <v>42773</v>
      </c>
      <c r="AL78" s="79">
        <v>42773</v>
      </c>
      <c r="AM78" s="79">
        <v>42773</v>
      </c>
      <c r="AN78" s="77">
        <v>802</v>
      </c>
      <c r="AO78" s="79">
        <v>42746</v>
      </c>
      <c r="AP78" s="76">
        <v>38472</v>
      </c>
      <c r="AQ78" s="76">
        <v>0</v>
      </c>
      <c r="AR78" s="77">
        <v>431</v>
      </c>
      <c r="AS78" s="77">
        <v>58</v>
      </c>
      <c r="AT78" s="78">
        <v>96.98</v>
      </c>
      <c r="AU78" s="77">
        <v>4</v>
      </c>
      <c r="AV78" s="76">
        <v>6.08</v>
      </c>
      <c r="AW78" s="76">
        <v>6.41</v>
      </c>
      <c r="AX78" s="76">
        <v>7.2</v>
      </c>
      <c r="AY78" s="76">
        <v>0.8</v>
      </c>
      <c r="AZ78" s="76">
        <v>0.8</v>
      </c>
      <c r="BA78" s="76">
        <v>0.75</v>
      </c>
      <c r="BB78" s="76">
        <v>0.9</v>
      </c>
      <c r="BC78" s="76">
        <v>20.04</v>
      </c>
      <c r="BD78" s="76">
        <v>6.08</v>
      </c>
      <c r="BE78" s="76">
        <v>14.83</v>
      </c>
      <c r="BF78" s="76">
        <v>6000</v>
      </c>
      <c r="BG78" s="76">
        <v>6100</v>
      </c>
      <c r="BH78" s="74" t="s">
        <v>109</v>
      </c>
      <c r="BI78" s="74"/>
      <c r="BJ78" s="74" t="s">
        <v>498</v>
      </c>
      <c r="BK78" s="79"/>
      <c r="BL78" s="79"/>
      <c r="BM78" s="74"/>
      <c r="BN78" s="80">
        <v>76</v>
      </c>
      <c r="BO78" s="81"/>
      <c r="BP78" s="82"/>
      <c r="BQ78" s="83"/>
      <c r="BR78" s="84" t="s">
        <v>75</v>
      </c>
      <c r="BS78" s="84">
        <v>7</v>
      </c>
      <c r="BT78" s="85">
        <v>2</v>
      </c>
      <c r="BU78" s="85" t="s">
        <v>464</v>
      </c>
      <c r="BV78" s="85">
        <v>1</v>
      </c>
      <c r="BW78" s="85"/>
      <c r="BX78" s="95" t="s">
        <v>143</v>
      </c>
      <c r="BY78" s="87"/>
      <c r="BZ78" s="88">
        <v>76</v>
      </c>
      <c r="CA78" s="87" t="s">
        <v>144</v>
      </c>
      <c r="CB78" s="89" t="s">
        <v>112</v>
      </c>
      <c r="CC78" s="90">
        <v>27</v>
      </c>
      <c r="CD78" s="91"/>
      <c r="CE78" s="89">
        <f>VLOOKUP(AI78,[1]Plan1!$A$6:$D$52,2,0)</f>
        <v>314</v>
      </c>
      <c r="CF78" s="89">
        <f>VLOOKUP(AI78,[1]Plan1!$A$6:$D$52,4,0)</f>
        <v>2.6086956521739131</v>
      </c>
      <c r="CG78" s="89">
        <f t="shared" si="8"/>
        <v>22</v>
      </c>
      <c r="CH78" s="89">
        <f t="shared" si="9"/>
        <v>57</v>
      </c>
      <c r="CI78" s="87" t="s">
        <v>75</v>
      </c>
      <c r="CJ78" s="89">
        <f t="shared" si="10"/>
        <v>76</v>
      </c>
      <c r="CK78" s="87"/>
      <c r="CL78" s="87"/>
      <c r="CM78" s="87"/>
      <c r="CN78" s="80"/>
      <c r="CO78" s="81"/>
      <c r="CP78" s="82">
        <v>6</v>
      </c>
      <c r="CQ78" s="83"/>
      <c r="CR78" s="87">
        <f t="shared" si="11"/>
        <v>8189</v>
      </c>
      <c r="CS78" s="40">
        <f t="shared" si="15"/>
        <v>76</v>
      </c>
      <c r="CT78" s="40" t="str">
        <f>VLOOKUP(B78,Linha!$B$2:$C$60,2,FALSE)</f>
        <v>Flow1</v>
      </c>
      <c r="CU78" s="41" t="str">
        <f>IF(AI78&lt;=Parametros!$E$15,"OK","Não")</f>
        <v>OK</v>
      </c>
      <c r="CV78" s="41" t="str">
        <f>IF(AH78&lt;=Parametros!$E$16,"OK","Não")</f>
        <v>OK</v>
      </c>
      <c r="CW78" s="41" t="str">
        <f>IF(AX78&lt;=Parametros!$E$19,"OK","Não")</f>
        <v>OK</v>
      </c>
      <c r="CX78" s="41" t="str">
        <f t="shared" si="12"/>
        <v>Sim</v>
      </c>
      <c r="CY78" s="41" t="str">
        <f t="shared" si="13"/>
        <v>Sim</v>
      </c>
      <c r="CZ78" s="41" t="str">
        <f>IF(AND(Parametros!$E$17="Sim",Parametros!$E$18="Sim"),IF(AND(OR(CT78="Flow1",AND(CT78="Flow2",Parametros!$H$7="Fechada")),AI78&lt;=Parametros!$E$15,AH78&lt;Parametros!$E$16,AX78&lt;Parametros!$E$19,CX78&lt;&gt;Parametros!$E$17,CY78&lt;&gt;Parametros!$E$18),"Sim","Não"),
IF(AND(Parametros!$E$17="Sim",Parametros!$E$18="Não"),IF(AND(OR(CT78="Flow1",AND(CT78="Flow2",Parametros!$H$7="Fechada")),AI78&lt;=Parametros!$E$15,AH78&lt;Parametros!$E$16,AX78&lt;Parametros!$E$19,CX78&lt;&gt;Parametros!$E$17),"Sim","Não"),
IF(AND(Parametros!$E$17="Não",Parametros!$E$18="Sim"),IF(AND(OR(CT78="Flow1",AND(CT78="Flow2",Parametros!$H$7="Fechada")),AI78&lt;=Parametros!$E$15,AH78&lt;Parametros!$E$16,AX78&lt;Parametros!$E$19,CY78&lt;&gt;Parametros!$E$18),"Sim","Não"),
IF(AND(OR(CT78="Flow1",AND(CT78="Flow2",Parametros!$H$7="Fechada")),AI78&lt;=Parametros!$E$15,AH78&lt;Parametros!$E$16,AX78&lt;Parametros!$E$19),"Sim","Não"))))</f>
        <v>Não</v>
      </c>
      <c r="DA78" s="41" t="str">
        <f t="shared" si="14"/>
        <v>ok</v>
      </c>
      <c r="DB78" s="40">
        <f>IF(AND(CT78="Flow1",CZ78="Sim"),4,IF(CT78=Parametros!$D$6,1,IF(CT78=Parametros!$D$7,IF(Parametros!$H$7="Aberta",2,IF('Sequencia APO'!CZ78="Sim",4,1)),IF(CT78=Parametros!$D$9,3,IF(CT78=Parametros!$D$8,4,"Erro")))))</f>
        <v>1</v>
      </c>
      <c r="DC78" s="40">
        <f>IFERROR(VLOOKUP($Q78,Ferts!$A$1:$B$16,2,FALSE),0)</f>
        <v>0</v>
      </c>
      <c r="DD78" s="42">
        <f>(IF(DB78=1,Parametros!$M$6,IF(DB78=2,Parametros!$M$7,IF(DB78=3,Parametros!$M$8,IF(DB78=4,Parametros!$M$9,"Erro"))))*(DC78+1))*60</f>
        <v>38.112851481411589</v>
      </c>
    </row>
    <row r="79" spans="1:108">
      <c r="A79" s="74" t="s">
        <v>309</v>
      </c>
      <c r="B79" s="74" t="s">
        <v>98</v>
      </c>
      <c r="C79" s="74" t="s">
        <v>99</v>
      </c>
      <c r="D79" s="74" t="s">
        <v>99</v>
      </c>
      <c r="E79" s="74" t="s">
        <v>1693</v>
      </c>
      <c r="F79" s="74" t="s">
        <v>511</v>
      </c>
      <c r="G79" s="74" t="s">
        <v>1647</v>
      </c>
      <c r="H79" s="74" t="s">
        <v>147</v>
      </c>
      <c r="I79" s="74" t="s">
        <v>464</v>
      </c>
      <c r="J79" s="74" t="s">
        <v>465</v>
      </c>
      <c r="K79" s="74" t="s">
        <v>204</v>
      </c>
      <c r="L79" s="74" t="s">
        <v>512</v>
      </c>
      <c r="M79" s="74" t="s">
        <v>206</v>
      </c>
      <c r="N79" s="75">
        <v>10</v>
      </c>
      <c r="O79" s="75">
        <v>10</v>
      </c>
      <c r="P79" s="74" t="s">
        <v>137</v>
      </c>
      <c r="Q79" s="108">
        <v>271647</v>
      </c>
      <c r="R79" s="74" t="s">
        <v>138</v>
      </c>
      <c r="S79" s="74" t="s">
        <v>113</v>
      </c>
      <c r="T79" s="74" t="s">
        <v>149</v>
      </c>
      <c r="U79" s="74" t="s">
        <v>156</v>
      </c>
      <c r="V79" s="74" t="s">
        <v>208</v>
      </c>
      <c r="W79" s="74" t="s">
        <v>107</v>
      </c>
      <c r="X79" s="74" t="s">
        <v>127</v>
      </c>
      <c r="Y79" s="74" t="s">
        <v>468</v>
      </c>
      <c r="Z79" s="74"/>
      <c r="AA79" s="76">
        <v>57399.54</v>
      </c>
      <c r="AB79" s="76">
        <v>59360</v>
      </c>
      <c r="AC79" s="76">
        <v>161</v>
      </c>
      <c r="AD79" s="76">
        <v>136.5</v>
      </c>
      <c r="AE79" s="77">
        <v>423</v>
      </c>
      <c r="AF79" s="76">
        <v>2.1150000000000002</v>
      </c>
      <c r="AG79" s="77">
        <v>155</v>
      </c>
      <c r="AH79" s="78">
        <v>6.02</v>
      </c>
      <c r="AI79" s="78">
        <v>114.3</v>
      </c>
      <c r="AJ79" s="79">
        <v>42758</v>
      </c>
      <c r="AK79" s="79">
        <v>42773</v>
      </c>
      <c r="AL79" s="79">
        <v>42773</v>
      </c>
      <c r="AM79" s="79">
        <v>42773</v>
      </c>
      <c r="AN79" s="77">
        <v>5166</v>
      </c>
      <c r="AO79" s="79">
        <v>42751</v>
      </c>
      <c r="AP79" s="76">
        <v>145000</v>
      </c>
      <c r="AQ79" s="76">
        <v>75743</v>
      </c>
      <c r="AR79" s="77">
        <v>421</v>
      </c>
      <c r="AS79" s="77">
        <v>47</v>
      </c>
      <c r="AT79" s="78">
        <v>196.98</v>
      </c>
      <c r="AU79" s="77">
        <v>2</v>
      </c>
      <c r="AV79" s="76">
        <v>12.39</v>
      </c>
      <c r="AW79" s="76">
        <v>11.81</v>
      </c>
      <c r="AX79" s="76">
        <v>12.48</v>
      </c>
      <c r="AY79" s="76">
        <v>1.1399999999999999</v>
      </c>
      <c r="AZ79" s="76">
        <v>1.1399999999999999</v>
      </c>
      <c r="BA79" s="76">
        <v>0.75</v>
      </c>
      <c r="BB79" s="76">
        <v>9.99</v>
      </c>
      <c r="BC79" s="76">
        <v>19.600000000000001</v>
      </c>
      <c r="BD79" s="76">
        <v>6.1</v>
      </c>
      <c r="BE79" s="76">
        <v>14.87</v>
      </c>
      <c r="BF79" s="76">
        <v>11500</v>
      </c>
      <c r="BG79" s="76">
        <v>12500</v>
      </c>
      <c r="BH79" s="74" t="s">
        <v>109</v>
      </c>
      <c r="BI79" s="74"/>
      <c r="BJ79" s="74" t="s">
        <v>1694</v>
      </c>
      <c r="BK79" s="79"/>
      <c r="BL79" s="79"/>
      <c r="BM79" s="74"/>
      <c r="BN79" s="80">
        <v>310</v>
      </c>
      <c r="BO79" s="81"/>
      <c r="BP79" s="82"/>
      <c r="BQ79" s="83"/>
      <c r="BR79" s="84" t="s">
        <v>75</v>
      </c>
      <c r="BS79" s="84">
        <v>7</v>
      </c>
      <c r="BT79" s="85">
        <v>2</v>
      </c>
      <c r="BU79" s="85" t="s">
        <v>464</v>
      </c>
      <c r="BV79" s="85">
        <v>1</v>
      </c>
      <c r="BW79" s="85"/>
      <c r="BX79" s="95" t="s">
        <v>143</v>
      </c>
      <c r="BY79" s="87"/>
      <c r="BZ79" s="88">
        <v>310</v>
      </c>
      <c r="CA79" s="87" t="s">
        <v>144</v>
      </c>
      <c r="CB79" s="89" t="s">
        <v>112</v>
      </c>
      <c r="CC79" s="90">
        <v>22</v>
      </c>
      <c r="CD79" s="91"/>
      <c r="CE79" s="89">
        <f>VLOOKUP(AI79,[1]Plan1!$A$6:$D$52,2,0)</f>
        <v>314</v>
      </c>
      <c r="CF79" s="89">
        <f>VLOOKUP(AI79,[1]Plan1!$A$6:$D$52,4,0)</f>
        <v>2.6086956521739131</v>
      </c>
      <c r="CG79" s="89">
        <f t="shared" si="8"/>
        <v>183</v>
      </c>
      <c r="CH79" s="89">
        <f t="shared" si="9"/>
        <v>477</v>
      </c>
      <c r="CI79" s="87" t="s">
        <v>75</v>
      </c>
      <c r="CJ79" s="89">
        <f t="shared" si="10"/>
        <v>310</v>
      </c>
      <c r="CK79" s="87"/>
      <c r="CL79" s="87"/>
      <c r="CM79" s="87"/>
      <c r="CN79" s="80"/>
      <c r="CO79" s="81"/>
      <c r="CP79" s="82">
        <v>8</v>
      </c>
      <c r="CQ79" s="83"/>
      <c r="CR79" s="87">
        <f t="shared" si="11"/>
        <v>65565</v>
      </c>
      <c r="CS79" s="40">
        <f t="shared" si="15"/>
        <v>77</v>
      </c>
      <c r="CT79" s="40" t="str">
        <f>VLOOKUP(B79,Linha!$B$2:$C$60,2,FALSE)</f>
        <v>Flow1</v>
      </c>
      <c r="CU79" s="41" t="str">
        <f>IF(AI79&lt;=Parametros!$E$15,"OK","Não")</f>
        <v>OK</v>
      </c>
      <c r="CV79" s="41" t="str">
        <f>IF(AH79&lt;=Parametros!$E$16,"OK","Não")</f>
        <v>OK</v>
      </c>
      <c r="CW79" s="41" t="str">
        <f>IF(AX79&lt;=Parametros!$E$19,"OK","Não")</f>
        <v>OK</v>
      </c>
      <c r="CX79" s="41" t="str">
        <f t="shared" si="12"/>
        <v>Não</v>
      </c>
      <c r="CY79" s="41" t="str">
        <f t="shared" si="13"/>
        <v>Sim</v>
      </c>
      <c r="CZ79" s="41" t="str">
        <f>IF(AND(Parametros!$E$17="Sim",Parametros!$E$18="Sim"),IF(AND(OR(CT79="Flow1",AND(CT79="Flow2",Parametros!$H$7="Fechada")),AI79&lt;=Parametros!$E$15,AH79&lt;Parametros!$E$16,AX79&lt;Parametros!$E$19,CX79&lt;&gt;Parametros!$E$17,CY79&lt;&gt;Parametros!$E$18),"Sim","Não"),
IF(AND(Parametros!$E$17="Sim",Parametros!$E$18="Não"),IF(AND(OR(CT79="Flow1",AND(CT79="Flow2",Parametros!$H$7="Fechada")),AI79&lt;=Parametros!$E$15,AH79&lt;Parametros!$E$16,AX79&lt;Parametros!$E$19,CX79&lt;&gt;Parametros!$E$17),"Sim","Não"),
IF(AND(Parametros!$E$17="Não",Parametros!$E$18="Sim"),IF(AND(OR(CT79="Flow1",AND(CT79="Flow2",Parametros!$H$7="Fechada")),AI79&lt;=Parametros!$E$15,AH79&lt;Parametros!$E$16,AX79&lt;Parametros!$E$19,CY79&lt;&gt;Parametros!$E$18),"Sim","Não"),
IF(AND(OR(CT79="Flow1",AND(CT79="Flow2",Parametros!$H$7="Fechada")),AI79&lt;=Parametros!$E$15,AH79&lt;Parametros!$E$16,AX79&lt;Parametros!$E$19),"Sim","Não"))))</f>
        <v>Não</v>
      </c>
      <c r="DA79" s="41" t="str">
        <f t="shared" si="14"/>
        <v>ok</v>
      </c>
      <c r="DB79" s="40">
        <f>IF(AND(CT79="Flow1",CZ79="Sim"),4,IF(CT79=Parametros!$D$6,1,IF(CT79=Parametros!$D$7,IF(Parametros!$H$7="Aberta",2,IF('Sequencia APO'!CZ79="Sim",4,1)),IF(CT79=Parametros!$D$9,3,IF(CT79=Parametros!$D$8,4,"Erro")))))</f>
        <v>1</v>
      </c>
      <c r="DC79" s="40">
        <f>IFERROR(VLOOKUP($Q79,Ferts!$A$1:$B$16,2,FALSE),0)</f>
        <v>0</v>
      </c>
      <c r="DD79" s="42">
        <f>(IF(DB79=1,Parametros!$M$6,IF(DB79=2,Parametros!$M$7,IF(DB79=3,Parametros!$M$8,IF(DB79=4,Parametros!$M$9,"Erro"))))*(DC79+1))*60</f>
        <v>38.112851481411589</v>
      </c>
    </row>
    <row r="80" spans="1:108">
      <c r="A80" s="74" t="s">
        <v>310</v>
      </c>
      <c r="B80" s="74" t="s">
        <v>98</v>
      </c>
      <c r="C80" s="74" t="s">
        <v>132</v>
      </c>
      <c r="D80" s="74" t="s">
        <v>132</v>
      </c>
      <c r="E80" s="74" t="s">
        <v>1696</v>
      </c>
      <c r="F80" s="74" t="s">
        <v>1697</v>
      </c>
      <c r="G80" s="74" t="s">
        <v>1698</v>
      </c>
      <c r="H80" s="74" t="s">
        <v>133</v>
      </c>
      <c r="I80" s="74" t="s">
        <v>464</v>
      </c>
      <c r="J80" s="74" t="s">
        <v>465</v>
      </c>
      <c r="K80" s="74" t="s">
        <v>136</v>
      </c>
      <c r="L80" s="74" t="s">
        <v>1699</v>
      </c>
      <c r="M80" s="74" t="s">
        <v>1402</v>
      </c>
      <c r="N80" s="75">
        <v>10</v>
      </c>
      <c r="O80" s="75">
        <v>10</v>
      </c>
      <c r="P80" s="74" t="s">
        <v>137</v>
      </c>
      <c r="Q80" s="108">
        <v>272427</v>
      </c>
      <c r="R80" s="74" t="s">
        <v>138</v>
      </c>
      <c r="S80" s="74" t="s">
        <v>139</v>
      </c>
      <c r="T80" s="74" t="s">
        <v>140</v>
      </c>
      <c r="U80" s="74" t="s">
        <v>105</v>
      </c>
      <c r="V80" s="74" t="s">
        <v>141</v>
      </c>
      <c r="W80" s="74" t="s">
        <v>107</v>
      </c>
      <c r="X80" s="74" t="s">
        <v>127</v>
      </c>
      <c r="Y80" s="74" t="s">
        <v>468</v>
      </c>
      <c r="Z80" s="74"/>
      <c r="AA80" s="76">
        <v>41544.133000000002</v>
      </c>
      <c r="AB80" s="76">
        <v>0</v>
      </c>
      <c r="AC80" s="76">
        <v>161</v>
      </c>
      <c r="AD80" s="76">
        <v>136.5</v>
      </c>
      <c r="AE80" s="77">
        <v>464</v>
      </c>
      <c r="AF80" s="76">
        <v>2.3199999999999998</v>
      </c>
      <c r="AG80" s="77">
        <v>102</v>
      </c>
      <c r="AH80" s="78">
        <v>6.02</v>
      </c>
      <c r="AI80" s="78">
        <v>114.3</v>
      </c>
      <c r="AJ80" s="79">
        <v>42768</v>
      </c>
      <c r="AK80" s="79">
        <v>42773</v>
      </c>
      <c r="AL80" s="79">
        <v>42773</v>
      </c>
      <c r="AM80" s="79">
        <v>42773</v>
      </c>
      <c r="AN80" s="77">
        <v>4540</v>
      </c>
      <c r="AO80" s="79">
        <v>42762</v>
      </c>
      <c r="AP80" s="76">
        <v>19604.736000000001</v>
      </c>
      <c r="AQ80" s="76">
        <v>0</v>
      </c>
      <c r="AR80" s="77">
        <v>453</v>
      </c>
      <c r="AS80" s="77">
        <v>53</v>
      </c>
      <c r="AT80" s="78">
        <v>106.29</v>
      </c>
      <c r="AU80" s="77">
        <v>4</v>
      </c>
      <c r="AV80" s="76">
        <v>6.66</v>
      </c>
      <c r="AW80" s="76">
        <v>5.97</v>
      </c>
      <c r="AX80" s="76">
        <v>6.68</v>
      </c>
      <c r="AY80" s="76">
        <v>0.8</v>
      </c>
      <c r="AZ80" s="76">
        <v>0.8</v>
      </c>
      <c r="BA80" s="76">
        <v>0.75</v>
      </c>
      <c r="BB80" s="76">
        <v>0.9</v>
      </c>
      <c r="BC80" s="76">
        <v>20.97</v>
      </c>
      <c r="BD80" s="76">
        <v>6.26</v>
      </c>
      <c r="BE80" s="76">
        <v>15.16</v>
      </c>
      <c r="BF80" s="76">
        <v>5480</v>
      </c>
      <c r="BG80" s="76">
        <v>6700</v>
      </c>
      <c r="BH80" s="74" t="s">
        <v>109</v>
      </c>
      <c r="BI80" s="74"/>
      <c r="BJ80" s="74" t="s">
        <v>1700</v>
      </c>
      <c r="BK80" s="79"/>
      <c r="BL80" s="79"/>
      <c r="BM80" s="74"/>
      <c r="BN80" s="80">
        <v>408</v>
      </c>
      <c r="BO80" s="81"/>
      <c r="BP80" s="82"/>
      <c r="BQ80" s="83"/>
      <c r="BR80" s="84" t="s">
        <v>75</v>
      </c>
      <c r="BS80" s="84">
        <v>7</v>
      </c>
      <c r="BT80" s="85">
        <v>2</v>
      </c>
      <c r="BU80" s="85" t="s">
        <v>464</v>
      </c>
      <c r="BV80" s="85">
        <v>1</v>
      </c>
      <c r="BW80" s="85"/>
      <c r="BX80" s="95" t="s">
        <v>143</v>
      </c>
      <c r="BY80" s="87"/>
      <c r="BZ80" s="88">
        <v>408</v>
      </c>
      <c r="CA80" s="87" t="s">
        <v>144</v>
      </c>
      <c r="CB80" s="89" t="s">
        <v>112</v>
      </c>
      <c r="CC80" s="90">
        <v>11</v>
      </c>
      <c r="CD80" s="91"/>
      <c r="CE80" s="89">
        <f>VLOOKUP(AI80,[1]Plan1!$A$6:$D$52,2,0)</f>
        <v>314</v>
      </c>
      <c r="CF80" s="89">
        <f>VLOOKUP(AI80,[1]Plan1!$A$6:$D$52,4,0)</f>
        <v>2.6086956521739131</v>
      </c>
      <c r="CG80" s="89">
        <f t="shared" si="8"/>
        <v>132</v>
      </c>
      <c r="CH80" s="89">
        <f t="shared" si="9"/>
        <v>344</v>
      </c>
      <c r="CI80" s="87" t="s">
        <v>75</v>
      </c>
      <c r="CJ80" s="89">
        <f t="shared" si="10"/>
        <v>408</v>
      </c>
      <c r="CK80" s="87"/>
      <c r="CL80" s="87"/>
      <c r="CM80" s="87"/>
      <c r="CN80" s="80"/>
      <c r="CO80" s="81"/>
      <c r="CP80" s="82">
        <v>14</v>
      </c>
      <c r="CQ80" s="83"/>
      <c r="CR80" s="87">
        <f t="shared" si="11"/>
        <v>47328</v>
      </c>
      <c r="CS80" s="40">
        <f t="shared" si="15"/>
        <v>78</v>
      </c>
      <c r="CT80" s="40" t="str">
        <f>VLOOKUP(B80,Linha!$B$2:$C$60,2,FALSE)</f>
        <v>Flow1</v>
      </c>
      <c r="CU80" s="41" t="str">
        <f>IF(AI80&lt;=Parametros!$E$15,"OK","Não")</f>
        <v>OK</v>
      </c>
      <c r="CV80" s="41" t="str">
        <f>IF(AH80&lt;=Parametros!$E$16,"OK","Não")</f>
        <v>OK</v>
      </c>
      <c r="CW80" s="41" t="str">
        <f>IF(AX80&lt;=Parametros!$E$19,"OK","Não")</f>
        <v>OK</v>
      </c>
      <c r="CX80" s="41" t="str">
        <f t="shared" si="12"/>
        <v>Sim</v>
      </c>
      <c r="CY80" s="41" t="str">
        <f t="shared" si="13"/>
        <v>Sim</v>
      </c>
      <c r="CZ80" s="41" t="str">
        <f>IF(AND(Parametros!$E$17="Sim",Parametros!$E$18="Sim"),IF(AND(OR(CT80="Flow1",AND(CT80="Flow2",Parametros!$H$7="Fechada")),AI80&lt;=Parametros!$E$15,AH80&lt;Parametros!$E$16,AX80&lt;Parametros!$E$19,CX80&lt;&gt;Parametros!$E$17,CY80&lt;&gt;Parametros!$E$18),"Sim","Não"),
IF(AND(Parametros!$E$17="Sim",Parametros!$E$18="Não"),IF(AND(OR(CT80="Flow1",AND(CT80="Flow2",Parametros!$H$7="Fechada")),AI80&lt;=Parametros!$E$15,AH80&lt;Parametros!$E$16,AX80&lt;Parametros!$E$19,CX80&lt;&gt;Parametros!$E$17),"Sim","Não"),
IF(AND(Parametros!$E$17="Não",Parametros!$E$18="Sim"),IF(AND(OR(CT80="Flow1",AND(CT80="Flow2",Parametros!$H$7="Fechada")),AI80&lt;=Parametros!$E$15,AH80&lt;Parametros!$E$16,AX80&lt;Parametros!$E$19,CY80&lt;&gt;Parametros!$E$18),"Sim","Não"),
IF(AND(OR(CT80="Flow1",AND(CT80="Flow2",Parametros!$H$7="Fechada")),AI80&lt;=Parametros!$E$15,AH80&lt;Parametros!$E$16,AX80&lt;Parametros!$E$19),"Sim","Não"))))</f>
        <v>Não</v>
      </c>
      <c r="DA80" s="41" t="str">
        <f t="shared" si="14"/>
        <v>ok</v>
      </c>
      <c r="DB80" s="40">
        <f>IF(AND(CT80="Flow1",CZ80="Sim"),4,IF(CT80=Parametros!$D$6,1,IF(CT80=Parametros!$D$7,IF(Parametros!$H$7="Aberta",2,IF('Sequencia APO'!CZ80="Sim",4,1)),IF(CT80=Parametros!$D$9,3,IF(CT80=Parametros!$D$8,4,"Erro")))))</f>
        <v>1</v>
      </c>
      <c r="DC80" s="40">
        <f>IFERROR(VLOOKUP($Q80,Ferts!$A$1:$B$16,2,FALSE),0)</f>
        <v>0</v>
      </c>
      <c r="DD80" s="42">
        <f>(IF(DB80=1,Parametros!$M$6,IF(DB80=2,Parametros!$M$7,IF(DB80=3,Parametros!$M$8,IF(DB80=4,Parametros!$M$9,"Erro"))))*(DC80+1))*60</f>
        <v>38.112851481411589</v>
      </c>
    </row>
    <row r="81" spans="1:108">
      <c r="A81" s="74" t="s">
        <v>315</v>
      </c>
      <c r="B81" s="74" t="s">
        <v>98</v>
      </c>
      <c r="C81" s="74" t="s">
        <v>132</v>
      </c>
      <c r="D81" s="74" t="s">
        <v>132</v>
      </c>
      <c r="E81" s="74" t="s">
        <v>1702</v>
      </c>
      <c r="F81" s="74" t="s">
        <v>1703</v>
      </c>
      <c r="G81" s="74" t="s">
        <v>1704</v>
      </c>
      <c r="H81" s="74" t="s">
        <v>133</v>
      </c>
      <c r="I81" s="74" t="s">
        <v>464</v>
      </c>
      <c r="J81" s="74" t="s">
        <v>465</v>
      </c>
      <c r="K81" s="74" t="s">
        <v>136</v>
      </c>
      <c r="L81" s="74" t="s">
        <v>1705</v>
      </c>
      <c r="M81" s="74" t="s">
        <v>1402</v>
      </c>
      <c r="N81" s="75">
        <v>10</v>
      </c>
      <c r="O81" s="75">
        <v>10</v>
      </c>
      <c r="P81" s="74" t="s">
        <v>137</v>
      </c>
      <c r="Q81" s="108">
        <v>272428</v>
      </c>
      <c r="R81" s="74" t="s">
        <v>138</v>
      </c>
      <c r="S81" s="74" t="s">
        <v>139</v>
      </c>
      <c r="T81" s="74" t="s">
        <v>140</v>
      </c>
      <c r="U81" s="74" t="s">
        <v>105</v>
      </c>
      <c r="V81" s="74" t="s">
        <v>141</v>
      </c>
      <c r="W81" s="74" t="s">
        <v>107</v>
      </c>
      <c r="X81" s="74" t="s">
        <v>127</v>
      </c>
      <c r="Y81" s="74" t="s">
        <v>468</v>
      </c>
      <c r="Z81" s="74"/>
      <c r="AA81" s="76">
        <v>186749.269</v>
      </c>
      <c r="AB81" s="76">
        <v>74036</v>
      </c>
      <c r="AC81" s="76">
        <v>161</v>
      </c>
      <c r="AD81" s="76">
        <v>136.5</v>
      </c>
      <c r="AE81" s="77">
        <v>445</v>
      </c>
      <c r="AF81" s="76">
        <v>2.2250000000000001</v>
      </c>
      <c r="AG81" s="77">
        <v>477</v>
      </c>
      <c r="AH81" s="78">
        <v>6.02</v>
      </c>
      <c r="AI81" s="78">
        <v>114.3</v>
      </c>
      <c r="AJ81" s="79">
        <v>42768</v>
      </c>
      <c r="AK81" s="79">
        <v>42773</v>
      </c>
      <c r="AL81" s="79">
        <v>42773</v>
      </c>
      <c r="AM81" s="79">
        <v>42774</v>
      </c>
      <c r="AN81" s="77">
        <v>78917</v>
      </c>
      <c r="AO81" s="79">
        <v>42762</v>
      </c>
      <c r="AP81" s="76">
        <v>78418.944000000003</v>
      </c>
      <c r="AQ81" s="76">
        <v>0</v>
      </c>
      <c r="AR81" s="77">
        <v>434</v>
      </c>
      <c r="AS81" s="77">
        <v>56</v>
      </c>
      <c r="AT81" s="78">
        <v>203.33</v>
      </c>
      <c r="AU81" s="77">
        <v>2</v>
      </c>
      <c r="AV81" s="76">
        <v>12.75</v>
      </c>
      <c r="AW81" s="76">
        <v>12.15</v>
      </c>
      <c r="AX81" s="76">
        <v>12.78</v>
      </c>
      <c r="AY81" s="76">
        <v>0.8</v>
      </c>
      <c r="AZ81" s="76">
        <v>0.8</v>
      </c>
      <c r="BA81" s="76">
        <v>0.75</v>
      </c>
      <c r="BB81" s="76">
        <v>0.9</v>
      </c>
      <c r="BC81" s="76">
        <v>20.11</v>
      </c>
      <c r="BD81" s="76">
        <v>6.26</v>
      </c>
      <c r="BE81" s="76">
        <v>15.16</v>
      </c>
      <c r="BF81" s="76">
        <v>10973</v>
      </c>
      <c r="BG81" s="76">
        <v>12802</v>
      </c>
      <c r="BH81" s="74" t="s">
        <v>109</v>
      </c>
      <c r="BI81" s="74"/>
      <c r="BJ81" s="74" t="s">
        <v>1706</v>
      </c>
      <c r="BK81" s="79"/>
      <c r="BL81" s="79"/>
      <c r="BM81" s="74"/>
      <c r="BN81" s="80">
        <v>954</v>
      </c>
      <c r="BO81" s="81"/>
      <c r="BP81" s="82"/>
      <c r="BQ81" s="83"/>
      <c r="BR81" s="84" t="s">
        <v>75</v>
      </c>
      <c r="BS81" s="84">
        <v>7</v>
      </c>
      <c r="BT81" s="85">
        <v>2</v>
      </c>
      <c r="BU81" s="85" t="s">
        <v>464</v>
      </c>
      <c r="BV81" s="85">
        <v>1</v>
      </c>
      <c r="BW81" s="85"/>
      <c r="BX81" s="95" t="s">
        <v>143</v>
      </c>
      <c r="BY81" s="87"/>
      <c r="BZ81" s="88">
        <v>954</v>
      </c>
      <c r="CA81" s="87" t="s">
        <v>144</v>
      </c>
      <c r="CB81" s="89" t="s">
        <v>112</v>
      </c>
      <c r="CC81" s="90">
        <v>11</v>
      </c>
      <c r="CD81" s="91"/>
      <c r="CE81" s="89">
        <f>VLOOKUP(AI81,[1]Plan1!$A$6:$D$52,2,0)</f>
        <v>314</v>
      </c>
      <c r="CF81" s="89">
        <f>VLOOKUP(AI81,[1]Plan1!$A$6:$D$52,4,0)</f>
        <v>2.6086956521739131</v>
      </c>
      <c r="CG81" s="89">
        <f t="shared" si="8"/>
        <v>595</v>
      </c>
      <c r="CH81" s="89">
        <f t="shared" si="9"/>
        <v>1552</v>
      </c>
      <c r="CI81" s="87" t="s">
        <v>75</v>
      </c>
      <c r="CJ81" s="89">
        <f t="shared" si="10"/>
        <v>954</v>
      </c>
      <c r="CK81" s="87"/>
      <c r="CL81" s="87"/>
      <c r="CM81" s="87"/>
      <c r="CN81" s="80"/>
      <c r="CO81" s="81"/>
      <c r="CP81" s="82">
        <v>94</v>
      </c>
      <c r="CQ81" s="83"/>
      <c r="CR81" s="87">
        <f t="shared" si="11"/>
        <v>212265</v>
      </c>
      <c r="CS81" s="40">
        <f t="shared" si="15"/>
        <v>79</v>
      </c>
      <c r="CT81" s="40" t="str">
        <f>VLOOKUP(B81,Linha!$B$2:$C$60,2,FALSE)</f>
        <v>Flow1</v>
      </c>
      <c r="CU81" s="41" t="str">
        <f>IF(AI81&lt;=Parametros!$E$15,"OK","Não")</f>
        <v>OK</v>
      </c>
      <c r="CV81" s="41" t="str">
        <f>IF(AH81&lt;=Parametros!$E$16,"OK","Não")</f>
        <v>OK</v>
      </c>
      <c r="CW81" s="41" t="str">
        <f>IF(AX81&lt;=Parametros!$E$19,"OK","Não")</f>
        <v>OK</v>
      </c>
      <c r="CX81" s="41" t="str">
        <f t="shared" si="12"/>
        <v>Sim</v>
      </c>
      <c r="CY81" s="41" t="str">
        <f t="shared" si="13"/>
        <v>Sim</v>
      </c>
      <c r="CZ81" s="41" t="str">
        <f>IF(AND(Parametros!$E$17="Sim",Parametros!$E$18="Sim"),IF(AND(OR(CT81="Flow1",AND(CT81="Flow2",Parametros!$H$7="Fechada")),AI81&lt;=Parametros!$E$15,AH81&lt;Parametros!$E$16,AX81&lt;Parametros!$E$19,CX81&lt;&gt;Parametros!$E$17,CY81&lt;&gt;Parametros!$E$18),"Sim","Não"),
IF(AND(Parametros!$E$17="Sim",Parametros!$E$18="Não"),IF(AND(OR(CT81="Flow1",AND(CT81="Flow2",Parametros!$H$7="Fechada")),AI81&lt;=Parametros!$E$15,AH81&lt;Parametros!$E$16,AX81&lt;Parametros!$E$19,CX81&lt;&gt;Parametros!$E$17),"Sim","Não"),
IF(AND(Parametros!$E$17="Não",Parametros!$E$18="Sim"),IF(AND(OR(CT81="Flow1",AND(CT81="Flow2",Parametros!$H$7="Fechada")),AI81&lt;=Parametros!$E$15,AH81&lt;Parametros!$E$16,AX81&lt;Parametros!$E$19,CY81&lt;&gt;Parametros!$E$18),"Sim","Não"),
IF(AND(OR(CT81="Flow1",AND(CT81="Flow2",Parametros!$H$7="Fechada")),AI81&lt;=Parametros!$E$15,AH81&lt;Parametros!$E$16,AX81&lt;Parametros!$E$19),"Sim","Não"))))</f>
        <v>Não</v>
      </c>
      <c r="DA81" s="41" t="str">
        <f t="shared" si="14"/>
        <v>ok</v>
      </c>
      <c r="DB81" s="40">
        <f>IF(AND(CT81="Flow1",CZ81="Sim"),4,IF(CT81=Parametros!$D$6,1,IF(CT81=Parametros!$D$7,IF(Parametros!$H$7="Aberta",2,IF('Sequencia APO'!CZ81="Sim",4,1)),IF(CT81=Parametros!$D$9,3,IF(CT81=Parametros!$D$8,4,"Erro")))))</f>
        <v>1</v>
      </c>
      <c r="DC81" s="40">
        <f>IFERROR(VLOOKUP($Q81,Ferts!$A$1:$B$16,2,FALSE),0)</f>
        <v>0</v>
      </c>
      <c r="DD81" s="42">
        <f>(IF(DB81=1,Parametros!$M$6,IF(DB81=2,Parametros!$M$7,IF(DB81=3,Parametros!$M$8,IF(DB81=4,Parametros!$M$9,"Erro"))))*(DC81+1))*60</f>
        <v>38.112851481411589</v>
      </c>
    </row>
    <row r="82" spans="1:108">
      <c r="A82" s="74" t="s">
        <v>316</v>
      </c>
      <c r="B82" s="74" t="s">
        <v>160</v>
      </c>
      <c r="C82" s="74" t="s">
        <v>118</v>
      </c>
      <c r="D82" s="74" t="s">
        <v>99</v>
      </c>
      <c r="E82" s="74" t="s">
        <v>1528</v>
      </c>
      <c r="F82" s="74" t="s">
        <v>1529</v>
      </c>
      <c r="G82" s="74" t="s">
        <v>1530</v>
      </c>
      <c r="H82" s="74" t="s">
        <v>1531</v>
      </c>
      <c r="I82" s="74" t="s">
        <v>464</v>
      </c>
      <c r="J82" s="74" t="s">
        <v>465</v>
      </c>
      <c r="K82" s="74" t="s">
        <v>1532</v>
      </c>
      <c r="L82" s="74" t="s">
        <v>1533</v>
      </c>
      <c r="M82" s="74" t="s">
        <v>1534</v>
      </c>
      <c r="N82" s="75">
        <v>10</v>
      </c>
      <c r="O82" s="75">
        <v>10</v>
      </c>
      <c r="P82" s="74" t="s">
        <v>521</v>
      </c>
      <c r="Q82" s="108">
        <v>408291</v>
      </c>
      <c r="R82" s="74" t="s">
        <v>522</v>
      </c>
      <c r="S82" s="74"/>
      <c r="T82" s="74" t="s">
        <v>114</v>
      </c>
      <c r="U82" s="74" t="s">
        <v>124</v>
      </c>
      <c r="V82" s="74" t="s">
        <v>125</v>
      </c>
      <c r="W82" s="74" t="s">
        <v>126</v>
      </c>
      <c r="X82" s="74" t="s">
        <v>176</v>
      </c>
      <c r="Y82" s="74" t="s">
        <v>468</v>
      </c>
      <c r="Z82" s="74" t="s">
        <v>192</v>
      </c>
      <c r="AA82" s="76">
        <v>1257</v>
      </c>
      <c r="AB82" s="76">
        <v>1357.0740000000001</v>
      </c>
      <c r="AC82" s="76">
        <v>161</v>
      </c>
      <c r="AD82" s="76">
        <v>134.5</v>
      </c>
      <c r="AE82" s="77">
        <v>544</v>
      </c>
      <c r="AF82" s="76">
        <v>2.72</v>
      </c>
      <c r="AG82" s="77">
        <v>3</v>
      </c>
      <c r="AH82" s="78">
        <v>6.45</v>
      </c>
      <c r="AI82" s="78">
        <v>88.9</v>
      </c>
      <c r="AJ82" s="79">
        <v>42791</v>
      </c>
      <c r="AK82" s="79">
        <v>42774</v>
      </c>
      <c r="AL82" s="79">
        <v>42774</v>
      </c>
      <c r="AM82" s="79">
        <v>42774</v>
      </c>
      <c r="AN82" s="77">
        <v>131</v>
      </c>
      <c r="AO82" s="79">
        <v>42774</v>
      </c>
      <c r="AP82" s="76">
        <v>8000</v>
      </c>
      <c r="AQ82" s="76">
        <v>7110</v>
      </c>
      <c r="AR82" s="77">
        <v>539</v>
      </c>
      <c r="AS82" s="77">
        <v>67</v>
      </c>
      <c r="AT82" s="78">
        <v>80.69</v>
      </c>
      <c r="AU82" s="77">
        <v>6</v>
      </c>
      <c r="AV82" s="76">
        <v>6.18</v>
      </c>
      <c r="AW82" s="76">
        <v>6.54</v>
      </c>
      <c r="AX82" s="76">
        <v>7.92</v>
      </c>
      <c r="AY82" s="76">
        <v>0.89</v>
      </c>
      <c r="AZ82" s="76">
        <v>0.89</v>
      </c>
      <c r="BA82" s="76">
        <v>0.65</v>
      </c>
      <c r="BB82" s="76">
        <v>0.65</v>
      </c>
      <c r="BC82" s="76">
        <v>21.09</v>
      </c>
      <c r="BD82" s="76">
        <v>7.35</v>
      </c>
      <c r="BE82" s="76">
        <v>17.11</v>
      </c>
      <c r="BF82" s="76">
        <v>6100</v>
      </c>
      <c r="BG82" s="76">
        <v>6200</v>
      </c>
      <c r="BH82" s="74" t="s">
        <v>109</v>
      </c>
      <c r="BI82" s="74"/>
      <c r="BJ82" s="74" t="s">
        <v>3453</v>
      </c>
      <c r="BK82" s="79"/>
      <c r="BL82" s="79"/>
      <c r="BM82" s="74"/>
      <c r="BN82" s="80"/>
      <c r="BO82" s="81"/>
      <c r="BP82" s="82">
        <v>18</v>
      </c>
      <c r="BQ82" s="83"/>
      <c r="BR82" s="84" t="s">
        <v>129</v>
      </c>
      <c r="BS82" s="84">
        <v>8</v>
      </c>
      <c r="BT82" s="85">
        <v>2</v>
      </c>
      <c r="BU82" s="85" t="s">
        <v>464</v>
      </c>
      <c r="BV82" s="85">
        <v>1</v>
      </c>
      <c r="BW82" s="85"/>
      <c r="BX82" s="95" t="s">
        <v>130</v>
      </c>
      <c r="BY82" s="87"/>
      <c r="BZ82" s="88">
        <v>18</v>
      </c>
      <c r="CA82" s="87" t="s">
        <v>111</v>
      </c>
      <c r="CB82" s="89" t="s">
        <v>145</v>
      </c>
      <c r="CC82" s="90">
        <v>0</v>
      </c>
      <c r="CD82" s="91"/>
      <c r="CE82" s="89">
        <f>VLOOKUP(AI82,[1]Plan1!$A$6:$D$52,2,0)</f>
        <v>211</v>
      </c>
      <c r="CF82" s="89">
        <f>VLOOKUP(AI82,[1]Plan1!$A$6:$D$52,4,0)</f>
        <v>4.092307692307692</v>
      </c>
      <c r="CG82" s="89">
        <f t="shared" si="8"/>
        <v>6</v>
      </c>
      <c r="CH82" s="89">
        <f t="shared" si="9"/>
        <v>25</v>
      </c>
      <c r="CI82" s="87" t="s">
        <v>129</v>
      </c>
      <c r="CJ82" s="89">
        <f t="shared" si="10"/>
        <v>18</v>
      </c>
      <c r="CK82" s="87"/>
      <c r="CL82" s="87"/>
      <c r="CM82" s="87"/>
      <c r="CN82" s="80"/>
      <c r="CO82" s="81"/>
      <c r="CP82" s="82">
        <v>6</v>
      </c>
      <c r="CQ82" s="83"/>
      <c r="CR82" s="87">
        <f t="shared" si="11"/>
        <v>1632</v>
      </c>
      <c r="CS82" s="40">
        <f t="shared" si="15"/>
        <v>80</v>
      </c>
      <c r="CT82" s="40" t="str">
        <f>VLOOKUP(B82,Linha!$B$2:$C$60,2,FALSE)</f>
        <v>Flow1</v>
      </c>
      <c r="CU82" s="41" t="str">
        <f>IF(AI82&lt;=Parametros!$E$15,"OK","Não")</f>
        <v>OK</v>
      </c>
      <c r="CV82" s="41" t="str">
        <f>IF(AH82&lt;=Parametros!$E$16,"OK","Não")</f>
        <v>OK</v>
      </c>
      <c r="CW82" s="41" t="str">
        <f>IF(AX82&lt;=Parametros!$E$19,"OK","Não")</f>
        <v>OK</v>
      </c>
      <c r="CX82" s="41" t="str">
        <f t="shared" si="12"/>
        <v>Não</v>
      </c>
      <c r="CY82" s="41" t="str">
        <f t="shared" si="13"/>
        <v>Não</v>
      </c>
      <c r="CZ82" s="41" t="str">
        <f>IF(AND(Parametros!$E$17="Sim",Parametros!$E$18="Sim"),IF(AND(OR(CT82="Flow1",AND(CT82="Flow2",Parametros!$H$7="Fechada")),AI82&lt;=Parametros!$E$15,AH82&lt;Parametros!$E$16,AX82&lt;Parametros!$E$19,CX82&lt;&gt;Parametros!$E$17,CY82&lt;&gt;Parametros!$E$18),"Sim","Não"),
IF(AND(Parametros!$E$17="Sim",Parametros!$E$18="Não"),IF(AND(OR(CT82="Flow1",AND(CT82="Flow2",Parametros!$H$7="Fechada")),AI82&lt;=Parametros!$E$15,AH82&lt;Parametros!$E$16,AX82&lt;Parametros!$E$19,CX82&lt;&gt;Parametros!$E$17),"Sim","Não"),
IF(AND(Parametros!$E$17="Não",Parametros!$E$18="Sim"),IF(AND(OR(CT82="Flow1",AND(CT82="Flow2",Parametros!$H$7="Fechada")),AI82&lt;=Parametros!$E$15,AH82&lt;Parametros!$E$16,AX82&lt;Parametros!$E$19,CY82&lt;&gt;Parametros!$E$18),"Sim","Não"),
IF(AND(OR(CT82="Flow1",AND(CT82="Flow2",Parametros!$H$7="Fechada")),AI82&lt;=Parametros!$E$15,AH82&lt;Parametros!$E$16,AX82&lt;Parametros!$E$19),"Sim","Não"))))</f>
        <v>Sim</v>
      </c>
      <c r="DA82" s="41" t="str">
        <f t="shared" si="14"/>
        <v>ok</v>
      </c>
      <c r="DB82" s="40">
        <f>IF(AND(CT82="Flow1",CZ82="Sim"),4,IF(CT82=Parametros!$D$6,1,IF(CT82=Parametros!$D$7,IF(Parametros!$H$7="Aberta",2,IF('Sequencia APO'!CZ82="Sim",4,1)),IF(CT82=Parametros!$D$9,3,IF(CT82=Parametros!$D$8,4,"Erro")))))</f>
        <v>4</v>
      </c>
      <c r="DC82" s="40">
        <f>IFERROR(VLOOKUP($Q82,Ferts!$A$1:$B$16,2,FALSE),0)</f>
        <v>0</v>
      </c>
      <c r="DD82" s="42">
        <f>(IF(DB82=1,Parametros!$M$6,IF(DB82=2,Parametros!$M$7,IF(DB82=3,Parametros!$M$8,IF(DB82=4,Parametros!$M$9,"Erro"))))*(DC82+1))*60</f>
        <v>102.85714285714285</v>
      </c>
    </row>
    <row r="83" spans="1:108">
      <c r="A83" s="74" t="s">
        <v>320</v>
      </c>
      <c r="B83" s="74" t="s">
        <v>160</v>
      </c>
      <c r="C83" s="74" t="s">
        <v>118</v>
      </c>
      <c r="D83" s="74" t="s">
        <v>99</v>
      </c>
      <c r="E83" s="74" t="s">
        <v>2584</v>
      </c>
      <c r="F83" s="74" t="s">
        <v>613</v>
      </c>
      <c r="G83" s="74" t="s">
        <v>3454</v>
      </c>
      <c r="H83" s="74" t="s">
        <v>326</v>
      </c>
      <c r="I83" s="74" t="s">
        <v>464</v>
      </c>
      <c r="J83" s="74" t="s">
        <v>465</v>
      </c>
      <c r="K83" s="74" t="s">
        <v>614</v>
      </c>
      <c r="L83" s="74" t="s">
        <v>615</v>
      </c>
      <c r="M83" s="74" t="s">
        <v>327</v>
      </c>
      <c r="N83" s="75">
        <v>10</v>
      </c>
      <c r="O83" s="75">
        <v>10</v>
      </c>
      <c r="P83" s="74" t="s">
        <v>521</v>
      </c>
      <c r="Q83" s="108">
        <v>331767</v>
      </c>
      <c r="R83" s="74" t="s">
        <v>522</v>
      </c>
      <c r="S83" s="74"/>
      <c r="T83" s="74" t="s">
        <v>114</v>
      </c>
      <c r="U83" s="74" t="s">
        <v>124</v>
      </c>
      <c r="V83" s="74" t="s">
        <v>125</v>
      </c>
      <c r="W83" s="74" t="s">
        <v>126</v>
      </c>
      <c r="X83" s="74" t="s">
        <v>127</v>
      </c>
      <c r="Y83" s="74" t="s">
        <v>468</v>
      </c>
      <c r="Z83" s="74" t="s">
        <v>192</v>
      </c>
      <c r="AA83" s="76">
        <v>2850</v>
      </c>
      <c r="AB83" s="76">
        <v>1655</v>
      </c>
      <c r="AC83" s="76">
        <v>161</v>
      </c>
      <c r="AD83" s="76">
        <v>134.5</v>
      </c>
      <c r="AE83" s="77">
        <v>552</v>
      </c>
      <c r="AF83" s="76">
        <v>2.76</v>
      </c>
      <c r="AG83" s="77">
        <v>7</v>
      </c>
      <c r="AH83" s="78">
        <v>6.45</v>
      </c>
      <c r="AI83" s="78">
        <v>88.9</v>
      </c>
      <c r="AJ83" s="79">
        <v>42765</v>
      </c>
      <c r="AK83" s="79">
        <v>42774</v>
      </c>
      <c r="AL83" s="79">
        <v>42774</v>
      </c>
      <c r="AM83" s="79">
        <v>42774</v>
      </c>
      <c r="AN83" s="77">
        <v>252</v>
      </c>
      <c r="AO83" s="79">
        <v>42750</v>
      </c>
      <c r="AP83" s="76">
        <v>2500</v>
      </c>
      <c r="AQ83" s="76">
        <v>240</v>
      </c>
      <c r="AR83" s="77">
        <v>550</v>
      </c>
      <c r="AS83" s="77">
        <v>24</v>
      </c>
      <c r="AT83" s="78">
        <v>100.37</v>
      </c>
      <c r="AU83" s="77">
        <v>5</v>
      </c>
      <c r="AV83" s="76">
        <v>7.68</v>
      </c>
      <c r="AW83" s="76">
        <v>7.96</v>
      </c>
      <c r="AX83" s="76">
        <v>9.3699999999999992</v>
      </c>
      <c r="AY83" s="76">
        <v>0.89</v>
      </c>
      <c r="AZ83" s="76">
        <v>0.89</v>
      </c>
      <c r="BA83" s="76">
        <v>0.65</v>
      </c>
      <c r="BB83" s="76">
        <v>0.65</v>
      </c>
      <c r="BC83" s="76">
        <v>21.4</v>
      </c>
      <c r="BD83" s="76">
        <v>7.35</v>
      </c>
      <c r="BE83" s="76">
        <v>17.11</v>
      </c>
      <c r="BF83" s="76">
        <v>7600</v>
      </c>
      <c r="BG83" s="76">
        <v>7700</v>
      </c>
      <c r="BH83" s="74" t="s">
        <v>109</v>
      </c>
      <c r="BI83" s="74"/>
      <c r="BJ83" s="74" t="s">
        <v>3455</v>
      </c>
      <c r="BK83" s="79"/>
      <c r="BL83" s="79"/>
      <c r="BM83" s="74"/>
      <c r="BN83" s="80"/>
      <c r="BO83" s="81"/>
      <c r="BP83" s="82">
        <v>35</v>
      </c>
      <c r="BQ83" s="83"/>
      <c r="BR83" s="84" t="s">
        <v>129</v>
      </c>
      <c r="BS83" s="84">
        <v>8</v>
      </c>
      <c r="BT83" s="85">
        <v>2</v>
      </c>
      <c r="BU83" s="85" t="s">
        <v>464</v>
      </c>
      <c r="BV83" s="85">
        <v>1</v>
      </c>
      <c r="BW83" s="85"/>
      <c r="BX83" s="95" t="s">
        <v>130</v>
      </c>
      <c r="BY83" s="87"/>
      <c r="BZ83" s="88">
        <v>35</v>
      </c>
      <c r="CA83" s="87" t="s">
        <v>111</v>
      </c>
      <c r="CB83" s="89" t="s">
        <v>112</v>
      </c>
      <c r="CC83" s="90">
        <v>24</v>
      </c>
      <c r="CD83" s="91"/>
      <c r="CE83" s="89">
        <f>VLOOKUP(AI83,[1]Plan1!$A$6:$D$52,2,0)</f>
        <v>211</v>
      </c>
      <c r="CF83" s="89">
        <f>VLOOKUP(AI83,[1]Plan1!$A$6:$D$52,4,0)</f>
        <v>4.092307692307692</v>
      </c>
      <c r="CG83" s="89">
        <f t="shared" si="8"/>
        <v>14</v>
      </c>
      <c r="CH83" s="89">
        <f t="shared" si="9"/>
        <v>57</v>
      </c>
      <c r="CI83" s="87" t="s">
        <v>129</v>
      </c>
      <c r="CJ83" s="89">
        <f t="shared" si="10"/>
        <v>35</v>
      </c>
      <c r="CK83" s="87"/>
      <c r="CL83" s="87"/>
      <c r="CM83" s="87"/>
      <c r="CN83" s="80"/>
      <c r="CO83" s="81"/>
      <c r="CP83" s="82">
        <v>28</v>
      </c>
      <c r="CQ83" s="83"/>
      <c r="CR83" s="87">
        <f t="shared" si="11"/>
        <v>3864</v>
      </c>
      <c r="CS83" s="40">
        <f t="shared" si="15"/>
        <v>81</v>
      </c>
      <c r="CT83" s="40" t="str">
        <f>VLOOKUP(B83,Linha!$B$2:$C$60,2,FALSE)</f>
        <v>Flow1</v>
      </c>
      <c r="CU83" s="41" t="str">
        <f>IF(AI83&lt;=Parametros!$E$15,"OK","Não")</f>
        <v>OK</v>
      </c>
      <c r="CV83" s="41" t="str">
        <f>IF(AH83&lt;=Parametros!$E$16,"OK","Não")</f>
        <v>OK</v>
      </c>
      <c r="CW83" s="41" t="str">
        <f>IF(AX83&lt;=Parametros!$E$19,"OK","Não")</f>
        <v>OK</v>
      </c>
      <c r="CX83" s="41" t="str">
        <f t="shared" si="12"/>
        <v>Não</v>
      </c>
      <c r="CY83" s="41" t="str">
        <f t="shared" si="13"/>
        <v>Não</v>
      </c>
      <c r="CZ83" s="41" t="str">
        <f>IF(AND(Parametros!$E$17="Sim",Parametros!$E$18="Sim"),IF(AND(OR(CT83="Flow1",AND(CT83="Flow2",Parametros!$H$7="Fechada")),AI83&lt;=Parametros!$E$15,AH83&lt;Parametros!$E$16,AX83&lt;Parametros!$E$19,CX83&lt;&gt;Parametros!$E$17,CY83&lt;&gt;Parametros!$E$18),"Sim","Não"),
IF(AND(Parametros!$E$17="Sim",Parametros!$E$18="Não"),IF(AND(OR(CT83="Flow1",AND(CT83="Flow2",Parametros!$H$7="Fechada")),AI83&lt;=Parametros!$E$15,AH83&lt;Parametros!$E$16,AX83&lt;Parametros!$E$19,CX83&lt;&gt;Parametros!$E$17),"Sim","Não"),
IF(AND(Parametros!$E$17="Não",Parametros!$E$18="Sim"),IF(AND(OR(CT83="Flow1",AND(CT83="Flow2",Parametros!$H$7="Fechada")),AI83&lt;=Parametros!$E$15,AH83&lt;Parametros!$E$16,AX83&lt;Parametros!$E$19,CY83&lt;&gt;Parametros!$E$18),"Sim","Não"),
IF(AND(OR(CT83="Flow1",AND(CT83="Flow2",Parametros!$H$7="Fechada")),AI83&lt;=Parametros!$E$15,AH83&lt;Parametros!$E$16,AX83&lt;Parametros!$E$19),"Sim","Não"))))</f>
        <v>Sim</v>
      </c>
      <c r="DA83" s="41" t="str">
        <f t="shared" si="14"/>
        <v>ok</v>
      </c>
      <c r="DB83" s="40">
        <f>IF(AND(CT83="Flow1",CZ83="Sim"),4,IF(CT83=Parametros!$D$6,1,IF(CT83=Parametros!$D$7,IF(Parametros!$H$7="Aberta",2,IF('Sequencia APO'!CZ83="Sim",4,1)),IF(CT83=Parametros!$D$9,3,IF(CT83=Parametros!$D$8,4,"Erro")))))</f>
        <v>4</v>
      </c>
      <c r="DC83" s="40">
        <f>IFERROR(VLOOKUP($Q83,Ferts!$A$1:$B$16,2,FALSE),0)</f>
        <v>0</v>
      </c>
      <c r="DD83" s="42">
        <f>(IF(DB83=1,Parametros!$M$6,IF(DB83=2,Parametros!$M$7,IF(DB83=3,Parametros!$M$8,IF(DB83=4,Parametros!$M$9,"Erro"))))*(DC83+1))*60</f>
        <v>102.85714285714285</v>
      </c>
    </row>
    <row r="84" spans="1:108">
      <c r="A84" s="74" t="s">
        <v>322</v>
      </c>
      <c r="B84" s="74" t="s">
        <v>98</v>
      </c>
      <c r="C84" s="74" t="s">
        <v>132</v>
      </c>
      <c r="D84" s="74" t="s">
        <v>132</v>
      </c>
      <c r="E84" s="74" t="s">
        <v>1537</v>
      </c>
      <c r="F84" s="74" t="s">
        <v>1538</v>
      </c>
      <c r="G84" s="74" t="s">
        <v>1539</v>
      </c>
      <c r="H84" s="74" t="s">
        <v>187</v>
      </c>
      <c r="I84" s="74" t="s">
        <v>464</v>
      </c>
      <c r="J84" s="74" t="s">
        <v>474</v>
      </c>
      <c r="K84" s="74" t="s">
        <v>136</v>
      </c>
      <c r="L84" s="74" t="s">
        <v>1540</v>
      </c>
      <c r="M84" s="74" t="s">
        <v>1405</v>
      </c>
      <c r="N84" s="75">
        <v>10</v>
      </c>
      <c r="O84" s="75">
        <v>10</v>
      </c>
      <c r="P84" s="74" t="s">
        <v>137</v>
      </c>
      <c r="Q84" s="108">
        <v>272355</v>
      </c>
      <c r="R84" s="74" t="s">
        <v>138</v>
      </c>
      <c r="S84" s="74" t="s">
        <v>139</v>
      </c>
      <c r="T84" s="74" t="s">
        <v>140</v>
      </c>
      <c r="U84" s="74" t="s">
        <v>105</v>
      </c>
      <c r="V84" s="74" t="s">
        <v>141</v>
      </c>
      <c r="W84" s="74" t="s">
        <v>107</v>
      </c>
      <c r="X84" s="74" t="s">
        <v>127</v>
      </c>
      <c r="Y84" s="74" t="s">
        <v>477</v>
      </c>
      <c r="Z84" s="74"/>
      <c r="AA84" s="76">
        <v>5315.1880000000001</v>
      </c>
      <c r="AB84" s="76">
        <v>5660.5429999999997</v>
      </c>
      <c r="AC84" s="76">
        <v>159</v>
      </c>
      <c r="AD84" s="76">
        <v>132.5</v>
      </c>
      <c r="AE84" s="77">
        <v>601</v>
      </c>
      <c r="AF84" s="76">
        <v>3.0049999999999999</v>
      </c>
      <c r="AG84" s="77">
        <v>11</v>
      </c>
      <c r="AH84" s="78">
        <v>7.6</v>
      </c>
      <c r="AI84" s="78">
        <v>88.9</v>
      </c>
      <c r="AJ84" s="79">
        <v>42768</v>
      </c>
      <c r="AK84" s="79">
        <v>42774</v>
      </c>
      <c r="AL84" s="79">
        <v>42774</v>
      </c>
      <c r="AM84" s="79">
        <v>42774</v>
      </c>
      <c r="AN84" s="77">
        <v>352</v>
      </c>
      <c r="AO84" s="79">
        <v>42762</v>
      </c>
      <c r="AP84" s="76">
        <v>5016.7640000000001</v>
      </c>
      <c r="AQ84" s="76">
        <v>0</v>
      </c>
      <c r="AR84" s="77">
        <v>616</v>
      </c>
      <c r="AS84" s="77">
        <v>39</v>
      </c>
      <c r="AT84" s="78">
        <v>192.79</v>
      </c>
      <c r="AU84" s="77">
        <v>3</v>
      </c>
      <c r="AV84" s="76">
        <v>11.89</v>
      </c>
      <c r="AW84" s="76">
        <v>11.25</v>
      </c>
      <c r="AX84" s="76">
        <v>12.53</v>
      </c>
      <c r="AY84" s="76">
        <v>0.67</v>
      </c>
      <c r="AZ84" s="76">
        <v>0.67</v>
      </c>
      <c r="BA84" s="76">
        <v>0.95</v>
      </c>
      <c r="BB84" s="76">
        <v>1.1399999999999999</v>
      </c>
      <c r="BC84" s="76">
        <v>19.36</v>
      </c>
      <c r="BD84" s="76">
        <v>8.9499999999999993</v>
      </c>
      <c r="BE84" s="76">
        <v>18.84</v>
      </c>
      <c r="BF84" s="76">
        <v>10973</v>
      </c>
      <c r="BG84" s="76">
        <v>12802</v>
      </c>
      <c r="BH84" s="74" t="s">
        <v>109</v>
      </c>
      <c r="BI84" s="74"/>
      <c r="BJ84" s="74" t="s">
        <v>1541</v>
      </c>
      <c r="BK84" s="79"/>
      <c r="BL84" s="79"/>
      <c r="BM84" s="74"/>
      <c r="BN84" s="80">
        <v>33</v>
      </c>
      <c r="BO84" s="81"/>
      <c r="BP84" s="82"/>
      <c r="BQ84" s="83"/>
      <c r="BR84" s="84" t="s">
        <v>75</v>
      </c>
      <c r="BS84" s="84">
        <v>8</v>
      </c>
      <c r="BT84" s="85">
        <v>2</v>
      </c>
      <c r="BU84" s="85" t="s">
        <v>464</v>
      </c>
      <c r="BV84" s="85">
        <v>1</v>
      </c>
      <c r="BW84" s="85"/>
      <c r="BX84" s="95" t="s">
        <v>143</v>
      </c>
      <c r="BY84" s="87"/>
      <c r="BZ84" s="88">
        <v>33</v>
      </c>
      <c r="CA84" s="87" t="s">
        <v>144</v>
      </c>
      <c r="CB84" s="89" t="s">
        <v>112</v>
      </c>
      <c r="CC84" s="90">
        <v>12</v>
      </c>
      <c r="CD84" s="91"/>
      <c r="CE84" s="89">
        <f>VLOOKUP(AI84,[1]Plan1!$A$6:$D$52,2,0)</f>
        <v>211</v>
      </c>
      <c r="CF84" s="89">
        <f>VLOOKUP(AI84,[1]Plan1!$A$6:$D$52,4,0)</f>
        <v>4.092307692307692</v>
      </c>
      <c r="CG84" s="89">
        <f t="shared" si="8"/>
        <v>25</v>
      </c>
      <c r="CH84" s="89">
        <f t="shared" si="9"/>
        <v>102</v>
      </c>
      <c r="CI84" s="87" t="s">
        <v>75</v>
      </c>
      <c r="CJ84" s="89">
        <f t="shared" si="10"/>
        <v>33</v>
      </c>
      <c r="CK84" s="87"/>
      <c r="CL84" s="87"/>
      <c r="CM84" s="87"/>
      <c r="CN84" s="80"/>
      <c r="CO84" s="81"/>
      <c r="CP84" s="82">
        <v>4</v>
      </c>
      <c r="CQ84" s="83"/>
      <c r="CR84" s="87">
        <f t="shared" si="11"/>
        <v>6611</v>
      </c>
      <c r="CS84" s="40">
        <f t="shared" si="15"/>
        <v>82</v>
      </c>
      <c r="CT84" s="40" t="str">
        <f>VLOOKUP(B84,Linha!$B$2:$C$60,2,FALSE)</f>
        <v>Flow1</v>
      </c>
      <c r="CU84" s="41" t="str">
        <f>IF(AI84&lt;=Parametros!$E$15,"OK","Não")</f>
        <v>OK</v>
      </c>
      <c r="CV84" s="41" t="str">
        <f>IF(AH84&lt;=Parametros!$E$16,"OK","Não")</f>
        <v>OK</v>
      </c>
      <c r="CW84" s="41" t="str">
        <f>IF(AX84&lt;=Parametros!$E$19,"OK","Não")</f>
        <v>OK</v>
      </c>
      <c r="CX84" s="41" t="str">
        <f t="shared" si="12"/>
        <v>Sim</v>
      </c>
      <c r="CY84" s="41" t="str">
        <f t="shared" si="13"/>
        <v>Sim</v>
      </c>
      <c r="CZ84" s="41" t="str">
        <f>IF(AND(Parametros!$E$17="Sim",Parametros!$E$18="Sim"),IF(AND(OR(CT84="Flow1",AND(CT84="Flow2",Parametros!$H$7="Fechada")),AI84&lt;=Parametros!$E$15,AH84&lt;Parametros!$E$16,AX84&lt;Parametros!$E$19,CX84&lt;&gt;Parametros!$E$17,CY84&lt;&gt;Parametros!$E$18),"Sim","Não"),
IF(AND(Parametros!$E$17="Sim",Parametros!$E$18="Não"),IF(AND(OR(CT84="Flow1",AND(CT84="Flow2",Parametros!$H$7="Fechada")),AI84&lt;=Parametros!$E$15,AH84&lt;Parametros!$E$16,AX84&lt;Parametros!$E$19,CX84&lt;&gt;Parametros!$E$17),"Sim","Não"),
IF(AND(Parametros!$E$17="Não",Parametros!$E$18="Sim"),IF(AND(OR(CT84="Flow1",AND(CT84="Flow2",Parametros!$H$7="Fechada")),AI84&lt;=Parametros!$E$15,AH84&lt;Parametros!$E$16,AX84&lt;Parametros!$E$19,CY84&lt;&gt;Parametros!$E$18),"Sim","Não"),
IF(AND(OR(CT84="Flow1",AND(CT84="Flow2",Parametros!$H$7="Fechada")),AI84&lt;=Parametros!$E$15,AH84&lt;Parametros!$E$16,AX84&lt;Parametros!$E$19),"Sim","Não"))))</f>
        <v>Não</v>
      </c>
      <c r="DA84" s="41" t="str">
        <f t="shared" si="14"/>
        <v>ok</v>
      </c>
      <c r="DB84" s="40">
        <f>IF(AND(CT84="Flow1",CZ84="Sim"),4,IF(CT84=Parametros!$D$6,1,IF(CT84=Parametros!$D$7,IF(Parametros!$H$7="Aberta",2,IF('Sequencia APO'!CZ84="Sim",4,1)),IF(CT84=Parametros!$D$9,3,IF(CT84=Parametros!$D$8,4,"Erro")))))</f>
        <v>1</v>
      </c>
      <c r="DC84" s="40">
        <f>IFERROR(VLOOKUP($Q84,Ferts!$A$1:$B$16,2,FALSE),0)</f>
        <v>0</v>
      </c>
      <c r="DD84" s="42">
        <f>(IF(DB84=1,Parametros!$M$6,IF(DB84=2,Parametros!$M$7,IF(DB84=3,Parametros!$M$8,IF(DB84=4,Parametros!$M$9,"Erro"))))*(DC84+1))*60</f>
        <v>38.112851481411589</v>
      </c>
    </row>
    <row r="85" spans="1:108">
      <c r="A85" s="74" t="s">
        <v>324</v>
      </c>
      <c r="B85" s="74" t="s">
        <v>98</v>
      </c>
      <c r="C85" s="74" t="s">
        <v>99</v>
      </c>
      <c r="D85" s="74" t="s">
        <v>99</v>
      </c>
      <c r="E85" s="74" t="s">
        <v>1543</v>
      </c>
      <c r="F85" s="74" t="s">
        <v>1544</v>
      </c>
      <c r="G85" s="74" t="s">
        <v>1545</v>
      </c>
      <c r="H85" s="74" t="s">
        <v>481</v>
      </c>
      <c r="I85" s="74" t="s">
        <v>464</v>
      </c>
      <c r="J85" s="74" t="s">
        <v>474</v>
      </c>
      <c r="K85" s="74" t="s">
        <v>329</v>
      </c>
      <c r="L85" s="74" t="s">
        <v>1546</v>
      </c>
      <c r="M85" s="74" t="s">
        <v>206</v>
      </c>
      <c r="N85" s="75">
        <v>5</v>
      </c>
      <c r="O85" s="75">
        <v>10</v>
      </c>
      <c r="P85" s="74" t="s">
        <v>137</v>
      </c>
      <c r="Q85" s="108">
        <v>270388</v>
      </c>
      <c r="R85" s="74" t="s">
        <v>138</v>
      </c>
      <c r="S85" s="74" t="s">
        <v>113</v>
      </c>
      <c r="T85" s="74" t="s">
        <v>149</v>
      </c>
      <c r="U85" s="74" t="s">
        <v>156</v>
      </c>
      <c r="V85" s="74" t="s">
        <v>141</v>
      </c>
      <c r="W85" s="74" t="s">
        <v>107</v>
      </c>
      <c r="X85" s="74" t="s">
        <v>127</v>
      </c>
      <c r="Y85" s="74" t="s">
        <v>477</v>
      </c>
      <c r="Z85" s="74"/>
      <c r="AA85" s="76">
        <v>15642.434999999999</v>
      </c>
      <c r="AB85" s="76">
        <v>16755.004000000001</v>
      </c>
      <c r="AC85" s="76">
        <v>159</v>
      </c>
      <c r="AD85" s="76">
        <v>132.5</v>
      </c>
      <c r="AE85" s="77">
        <v>625</v>
      </c>
      <c r="AF85" s="76">
        <v>3.125</v>
      </c>
      <c r="AG85" s="77">
        <v>29</v>
      </c>
      <c r="AH85" s="78">
        <v>7.6</v>
      </c>
      <c r="AI85" s="78">
        <v>88.9</v>
      </c>
      <c r="AJ85" s="79">
        <v>42761</v>
      </c>
      <c r="AK85" s="79">
        <v>42774</v>
      </c>
      <c r="AL85" s="79">
        <v>42774</v>
      </c>
      <c r="AM85" s="79">
        <v>42774</v>
      </c>
      <c r="AN85" s="77">
        <v>1031</v>
      </c>
      <c r="AO85" s="79">
        <v>42754</v>
      </c>
      <c r="AP85" s="76">
        <v>15000</v>
      </c>
      <c r="AQ85" s="76">
        <v>0</v>
      </c>
      <c r="AR85" s="77">
        <v>629</v>
      </c>
      <c r="AS85" s="77">
        <v>39</v>
      </c>
      <c r="AT85" s="78">
        <v>195.68</v>
      </c>
      <c r="AU85" s="77">
        <v>3</v>
      </c>
      <c r="AV85" s="76">
        <v>12.93</v>
      </c>
      <c r="AW85" s="76">
        <v>11.78</v>
      </c>
      <c r="AX85" s="76">
        <v>12.98</v>
      </c>
      <c r="AY85" s="76">
        <v>0.67</v>
      </c>
      <c r="AZ85" s="76">
        <v>0.67</v>
      </c>
      <c r="BA85" s="76">
        <v>0.95</v>
      </c>
      <c r="BB85" s="76">
        <v>1.1399999999999999</v>
      </c>
      <c r="BC85" s="76">
        <v>20.7</v>
      </c>
      <c r="BD85" s="76">
        <v>8.68</v>
      </c>
      <c r="BE85" s="76">
        <v>18.57</v>
      </c>
      <c r="BF85" s="76">
        <v>11000</v>
      </c>
      <c r="BG85" s="76">
        <v>13000</v>
      </c>
      <c r="BH85" s="74" t="s">
        <v>109</v>
      </c>
      <c r="BI85" s="74"/>
      <c r="BJ85" s="74" t="s">
        <v>1547</v>
      </c>
      <c r="BK85" s="79"/>
      <c r="BL85" s="79"/>
      <c r="BM85" s="74"/>
      <c r="BN85" s="80">
        <v>87</v>
      </c>
      <c r="BO85" s="81"/>
      <c r="BP85" s="82"/>
      <c r="BQ85" s="83"/>
      <c r="BR85" s="84" t="s">
        <v>75</v>
      </c>
      <c r="BS85" s="84">
        <v>8</v>
      </c>
      <c r="BT85" s="85">
        <v>2</v>
      </c>
      <c r="BU85" s="85" t="s">
        <v>464</v>
      </c>
      <c r="BV85" s="85">
        <v>1</v>
      </c>
      <c r="BW85" s="85"/>
      <c r="BX85" s="95" t="s">
        <v>143</v>
      </c>
      <c r="BY85" s="87"/>
      <c r="BZ85" s="88">
        <v>87</v>
      </c>
      <c r="CA85" s="87" t="s">
        <v>144</v>
      </c>
      <c r="CB85" s="89" t="s">
        <v>112</v>
      </c>
      <c r="CC85" s="90">
        <v>20</v>
      </c>
      <c r="CD85" s="91"/>
      <c r="CE85" s="89">
        <f>VLOOKUP(AI85,[1]Plan1!$A$6:$D$52,2,0)</f>
        <v>211</v>
      </c>
      <c r="CF85" s="89">
        <f>VLOOKUP(AI85,[1]Plan1!$A$6:$D$52,4,0)</f>
        <v>4.092307692307692</v>
      </c>
      <c r="CG85" s="89">
        <f t="shared" si="8"/>
        <v>74</v>
      </c>
      <c r="CH85" s="89">
        <f t="shared" si="9"/>
        <v>303</v>
      </c>
      <c r="CI85" s="87" t="s">
        <v>75</v>
      </c>
      <c r="CJ85" s="89">
        <f t="shared" si="10"/>
        <v>87</v>
      </c>
      <c r="CK85" s="87"/>
      <c r="CL85" s="87"/>
      <c r="CM85" s="87"/>
      <c r="CN85" s="80"/>
      <c r="CO85" s="81"/>
      <c r="CP85" s="82">
        <v>46</v>
      </c>
      <c r="CQ85" s="83"/>
      <c r="CR85" s="87">
        <f t="shared" si="11"/>
        <v>18125</v>
      </c>
      <c r="CS85" s="40">
        <f t="shared" si="15"/>
        <v>83</v>
      </c>
      <c r="CT85" s="40" t="str">
        <f>VLOOKUP(B85,Linha!$B$2:$C$60,2,FALSE)</f>
        <v>Flow1</v>
      </c>
      <c r="CU85" s="41" t="str">
        <f>IF(AI85&lt;=Parametros!$E$15,"OK","Não")</f>
        <v>OK</v>
      </c>
      <c r="CV85" s="41" t="str">
        <f>IF(AH85&lt;=Parametros!$E$16,"OK","Não")</f>
        <v>OK</v>
      </c>
      <c r="CW85" s="41" t="str">
        <f>IF(AX85&lt;=Parametros!$E$19,"OK","Não")</f>
        <v>OK</v>
      </c>
      <c r="CX85" s="41" t="str">
        <f t="shared" si="12"/>
        <v>Não</v>
      </c>
      <c r="CY85" s="41" t="str">
        <f t="shared" si="13"/>
        <v>Sim</v>
      </c>
      <c r="CZ85" s="41" t="str">
        <f>IF(AND(Parametros!$E$17="Sim",Parametros!$E$18="Sim"),IF(AND(OR(CT85="Flow1",AND(CT85="Flow2",Parametros!$H$7="Fechada")),AI85&lt;=Parametros!$E$15,AH85&lt;Parametros!$E$16,AX85&lt;Parametros!$E$19,CX85&lt;&gt;Parametros!$E$17,CY85&lt;&gt;Parametros!$E$18),"Sim","Não"),
IF(AND(Parametros!$E$17="Sim",Parametros!$E$18="Não"),IF(AND(OR(CT85="Flow1",AND(CT85="Flow2",Parametros!$H$7="Fechada")),AI85&lt;=Parametros!$E$15,AH85&lt;Parametros!$E$16,AX85&lt;Parametros!$E$19,CX85&lt;&gt;Parametros!$E$17),"Sim","Não"),
IF(AND(Parametros!$E$17="Não",Parametros!$E$18="Sim"),IF(AND(OR(CT85="Flow1",AND(CT85="Flow2",Parametros!$H$7="Fechada")),AI85&lt;=Parametros!$E$15,AH85&lt;Parametros!$E$16,AX85&lt;Parametros!$E$19,CY85&lt;&gt;Parametros!$E$18),"Sim","Não"),
IF(AND(OR(CT85="Flow1",AND(CT85="Flow2",Parametros!$H$7="Fechada")),AI85&lt;=Parametros!$E$15,AH85&lt;Parametros!$E$16,AX85&lt;Parametros!$E$19),"Sim","Não"))))</f>
        <v>Não</v>
      </c>
      <c r="DA85" s="41" t="str">
        <f t="shared" si="14"/>
        <v>ok</v>
      </c>
      <c r="DB85" s="40">
        <f>IF(AND(CT85="Flow1",CZ85="Sim"),4,IF(CT85=Parametros!$D$6,1,IF(CT85=Parametros!$D$7,IF(Parametros!$H$7="Aberta",2,IF('Sequencia APO'!CZ85="Sim",4,1)),IF(CT85=Parametros!$D$9,3,IF(CT85=Parametros!$D$8,4,"Erro")))))</f>
        <v>1</v>
      </c>
      <c r="DC85" s="40">
        <f>IFERROR(VLOOKUP($Q85,Ferts!$A$1:$B$16,2,FALSE),0)</f>
        <v>0</v>
      </c>
      <c r="DD85" s="42">
        <f>(IF(DB85=1,Parametros!$M$6,IF(DB85=2,Parametros!$M$7,IF(DB85=3,Parametros!$M$8,IF(DB85=4,Parametros!$M$9,"Erro"))))*(DC85+1))*60</f>
        <v>38.112851481411589</v>
      </c>
    </row>
    <row r="86" spans="1:108">
      <c r="A86" s="74" t="s">
        <v>325</v>
      </c>
      <c r="B86" s="74" t="s">
        <v>98</v>
      </c>
      <c r="C86" s="74" t="s">
        <v>132</v>
      </c>
      <c r="D86" s="74" t="s">
        <v>132</v>
      </c>
      <c r="E86" s="74" t="s">
        <v>1556</v>
      </c>
      <c r="F86" s="74" t="s">
        <v>1557</v>
      </c>
      <c r="G86" s="74" t="s">
        <v>1558</v>
      </c>
      <c r="H86" s="74" t="s">
        <v>481</v>
      </c>
      <c r="I86" s="74" t="s">
        <v>464</v>
      </c>
      <c r="J86" s="74" t="s">
        <v>474</v>
      </c>
      <c r="K86" s="74" t="s">
        <v>1559</v>
      </c>
      <c r="L86" s="74" t="s">
        <v>1560</v>
      </c>
      <c r="M86" s="74" t="s">
        <v>1561</v>
      </c>
      <c r="N86" s="75">
        <v>5</v>
      </c>
      <c r="O86" s="75">
        <v>5</v>
      </c>
      <c r="P86" s="74" t="s">
        <v>137</v>
      </c>
      <c r="Q86" s="108">
        <v>389528</v>
      </c>
      <c r="R86" s="74" t="s">
        <v>138</v>
      </c>
      <c r="S86" s="74" t="s">
        <v>139</v>
      </c>
      <c r="T86" s="74" t="s">
        <v>140</v>
      </c>
      <c r="U86" s="74" t="s">
        <v>105</v>
      </c>
      <c r="V86" s="74" t="s">
        <v>141</v>
      </c>
      <c r="W86" s="74" t="s">
        <v>126</v>
      </c>
      <c r="X86" s="74" t="s">
        <v>127</v>
      </c>
      <c r="Y86" s="74" t="s">
        <v>477</v>
      </c>
      <c r="Z86" s="74"/>
      <c r="AA86" s="76">
        <v>9968.9779999999992</v>
      </c>
      <c r="AB86" s="76">
        <v>10626.931</v>
      </c>
      <c r="AC86" s="76">
        <v>159</v>
      </c>
      <c r="AD86" s="76">
        <v>132.5</v>
      </c>
      <c r="AE86" s="77">
        <v>709</v>
      </c>
      <c r="AF86" s="76">
        <v>3.5449999999999999</v>
      </c>
      <c r="AG86" s="77">
        <v>17</v>
      </c>
      <c r="AH86" s="78">
        <v>7.6</v>
      </c>
      <c r="AI86" s="78">
        <v>88.9</v>
      </c>
      <c r="AJ86" s="79">
        <v>42768</v>
      </c>
      <c r="AK86" s="79">
        <v>42774</v>
      </c>
      <c r="AL86" s="79">
        <v>42774</v>
      </c>
      <c r="AM86" s="79">
        <v>42774</v>
      </c>
      <c r="AN86" s="77">
        <v>813</v>
      </c>
      <c r="AO86" s="79">
        <v>42762</v>
      </c>
      <c r="AP86" s="76">
        <v>9144</v>
      </c>
      <c r="AQ86" s="76">
        <v>0</v>
      </c>
      <c r="AR86" s="77">
        <v>712</v>
      </c>
      <c r="AS86" s="77">
        <v>35</v>
      </c>
      <c r="AT86" s="78">
        <v>92.2</v>
      </c>
      <c r="AU86" s="77">
        <v>7</v>
      </c>
      <c r="AV86" s="76">
        <v>6.08</v>
      </c>
      <c r="AW86" s="76">
        <v>6.43</v>
      </c>
      <c r="AX86" s="76">
        <v>7.8</v>
      </c>
      <c r="AY86" s="76">
        <v>0.67</v>
      </c>
      <c r="AZ86" s="76">
        <v>0.67</v>
      </c>
      <c r="BA86" s="76">
        <v>0.95</v>
      </c>
      <c r="BB86" s="76">
        <v>1.1399999999999999</v>
      </c>
      <c r="BC86" s="76">
        <v>23.48</v>
      </c>
      <c r="BD86" s="76">
        <v>8.68</v>
      </c>
      <c r="BE86" s="76">
        <v>18.57</v>
      </c>
      <c r="BF86" s="76">
        <v>6000</v>
      </c>
      <c r="BG86" s="76">
        <v>6100</v>
      </c>
      <c r="BH86" s="74" t="s">
        <v>109</v>
      </c>
      <c r="BI86" s="74"/>
      <c r="BJ86" s="74" t="s">
        <v>1562</v>
      </c>
      <c r="BK86" s="79"/>
      <c r="BL86" s="79"/>
      <c r="BM86" s="74"/>
      <c r="BN86" s="80">
        <v>119</v>
      </c>
      <c r="BO86" s="81"/>
      <c r="BP86" s="82"/>
      <c r="BQ86" s="83"/>
      <c r="BR86" s="84" t="s">
        <v>75</v>
      </c>
      <c r="BS86" s="84">
        <v>8</v>
      </c>
      <c r="BT86" s="85">
        <v>2</v>
      </c>
      <c r="BU86" s="85" t="s">
        <v>464</v>
      </c>
      <c r="BV86" s="85">
        <v>1</v>
      </c>
      <c r="BW86" s="85"/>
      <c r="BX86" s="95" t="s">
        <v>143</v>
      </c>
      <c r="BY86" s="87"/>
      <c r="BZ86" s="88">
        <v>119</v>
      </c>
      <c r="CA86" s="87" t="s">
        <v>144</v>
      </c>
      <c r="CB86" s="89" t="s">
        <v>112</v>
      </c>
      <c r="CC86" s="90">
        <v>12</v>
      </c>
      <c r="CD86" s="91"/>
      <c r="CE86" s="89">
        <f>VLOOKUP(AI86,[1]Plan1!$A$6:$D$52,2,0)</f>
        <v>211</v>
      </c>
      <c r="CF86" s="89">
        <f>VLOOKUP(AI86,[1]Plan1!$A$6:$D$52,4,0)</f>
        <v>4.092307692307692</v>
      </c>
      <c r="CG86" s="89">
        <f t="shared" si="8"/>
        <v>47</v>
      </c>
      <c r="CH86" s="89">
        <f t="shared" si="9"/>
        <v>192</v>
      </c>
      <c r="CI86" s="87" t="s">
        <v>75</v>
      </c>
      <c r="CJ86" s="89">
        <f t="shared" si="10"/>
        <v>119</v>
      </c>
      <c r="CK86" s="87"/>
      <c r="CL86" s="87"/>
      <c r="CM86" s="87"/>
      <c r="CN86" s="80"/>
      <c r="CO86" s="81"/>
      <c r="CP86" s="82">
        <v>6</v>
      </c>
      <c r="CQ86" s="83"/>
      <c r="CR86" s="87">
        <f t="shared" si="11"/>
        <v>12053</v>
      </c>
      <c r="CS86" s="40">
        <f t="shared" si="15"/>
        <v>84</v>
      </c>
      <c r="CT86" s="40" t="str">
        <f>VLOOKUP(B86,Linha!$B$2:$C$60,2,FALSE)</f>
        <v>Flow1</v>
      </c>
      <c r="CU86" s="41" t="str">
        <f>IF(AI86&lt;=Parametros!$E$15,"OK","Não")</f>
        <v>OK</v>
      </c>
      <c r="CV86" s="41" t="str">
        <f>IF(AH86&lt;=Parametros!$E$16,"OK","Não")</f>
        <v>OK</v>
      </c>
      <c r="CW86" s="41" t="str">
        <f>IF(AX86&lt;=Parametros!$E$19,"OK","Não")</f>
        <v>OK</v>
      </c>
      <c r="CX86" s="41" t="str">
        <f t="shared" si="12"/>
        <v>Sim</v>
      </c>
      <c r="CY86" s="41" t="str">
        <f t="shared" si="13"/>
        <v>Sim</v>
      </c>
      <c r="CZ86" s="41" t="str">
        <f>IF(AND(Parametros!$E$17="Sim",Parametros!$E$18="Sim"),IF(AND(OR(CT86="Flow1",AND(CT86="Flow2",Parametros!$H$7="Fechada")),AI86&lt;=Parametros!$E$15,AH86&lt;Parametros!$E$16,AX86&lt;Parametros!$E$19,CX86&lt;&gt;Parametros!$E$17,CY86&lt;&gt;Parametros!$E$18),"Sim","Não"),
IF(AND(Parametros!$E$17="Sim",Parametros!$E$18="Não"),IF(AND(OR(CT86="Flow1",AND(CT86="Flow2",Parametros!$H$7="Fechada")),AI86&lt;=Parametros!$E$15,AH86&lt;Parametros!$E$16,AX86&lt;Parametros!$E$19,CX86&lt;&gt;Parametros!$E$17),"Sim","Não"),
IF(AND(Parametros!$E$17="Não",Parametros!$E$18="Sim"),IF(AND(OR(CT86="Flow1",AND(CT86="Flow2",Parametros!$H$7="Fechada")),AI86&lt;=Parametros!$E$15,AH86&lt;Parametros!$E$16,AX86&lt;Parametros!$E$19,CY86&lt;&gt;Parametros!$E$18),"Sim","Não"),
IF(AND(OR(CT86="Flow1",AND(CT86="Flow2",Parametros!$H$7="Fechada")),AI86&lt;=Parametros!$E$15,AH86&lt;Parametros!$E$16,AX86&lt;Parametros!$E$19),"Sim","Não"))))</f>
        <v>Não</v>
      </c>
      <c r="DA86" s="41" t="str">
        <f t="shared" si="14"/>
        <v>ok</v>
      </c>
      <c r="DB86" s="40">
        <f>IF(AND(CT86="Flow1",CZ86="Sim"),4,IF(CT86=Parametros!$D$6,1,IF(CT86=Parametros!$D$7,IF(Parametros!$H$7="Aberta",2,IF('Sequencia APO'!CZ86="Sim",4,1)),IF(CT86=Parametros!$D$9,3,IF(CT86=Parametros!$D$8,4,"Erro")))))</f>
        <v>1</v>
      </c>
      <c r="DC86" s="40">
        <f>IFERROR(VLOOKUP($Q86,Ferts!$A$1:$B$16,2,FALSE),0)</f>
        <v>0</v>
      </c>
      <c r="DD86" s="42">
        <f>(IF(DB86=1,Parametros!$M$6,IF(DB86=2,Parametros!$M$7,IF(DB86=3,Parametros!$M$8,IF(DB86=4,Parametros!$M$9,"Erro"))))*(DC86+1))*60</f>
        <v>38.112851481411589</v>
      </c>
    </row>
    <row r="87" spans="1:108">
      <c r="A87" s="74" t="s">
        <v>328</v>
      </c>
      <c r="B87" s="74" t="s">
        <v>98</v>
      </c>
      <c r="C87" s="74" t="s">
        <v>99</v>
      </c>
      <c r="D87" s="74" t="s">
        <v>99</v>
      </c>
      <c r="E87" s="74" t="s">
        <v>1564</v>
      </c>
      <c r="F87" s="74" t="s">
        <v>1565</v>
      </c>
      <c r="G87" s="74" t="s">
        <v>1566</v>
      </c>
      <c r="H87" s="74" t="s">
        <v>147</v>
      </c>
      <c r="I87" s="74" t="s">
        <v>464</v>
      </c>
      <c r="J87" s="74" t="s">
        <v>474</v>
      </c>
      <c r="K87" s="74" t="s">
        <v>329</v>
      </c>
      <c r="L87" s="74" t="s">
        <v>1567</v>
      </c>
      <c r="M87" s="74" t="s">
        <v>206</v>
      </c>
      <c r="N87" s="75">
        <v>5</v>
      </c>
      <c r="O87" s="75">
        <v>10</v>
      </c>
      <c r="P87" s="74" t="s">
        <v>137</v>
      </c>
      <c r="Q87" s="108">
        <v>270481</v>
      </c>
      <c r="R87" s="74" t="s">
        <v>138</v>
      </c>
      <c r="S87" s="74" t="s">
        <v>113</v>
      </c>
      <c r="T87" s="74" t="s">
        <v>149</v>
      </c>
      <c r="U87" s="74" t="s">
        <v>156</v>
      </c>
      <c r="V87" s="74" t="s">
        <v>208</v>
      </c>
      <c r="W87" s="74" t="s">
        <v>107</v>
      </c>
      <c r="X87" s="74" t="s">
        <v>127</v>
      </c>
      <c r="Y87" s="74" t="s">
        <v>477</v>
      </c>
      <c r="Z87" s="74"/>
      <c r="AA87" s="76">
        <v>13978.236999999999</v>
      </c>
      <c r="AB87" s="76">
        <v>14900.800999999999</v>
      </c>
      <c r="AC87" s="76">
        <v>159</v>
      </c>
      <c r="AD87" s="76">
        <v>132.5</v>
      </c>
      <c r="AE87" s="77">
        <v>626</v>
      </c>
      <c r="AF87" s="76">
        <v>3.13</v>
      </c>
      <c r="AG87" s="77">
        <v>26</v>
      </c>
      <c r="AH87" s="78">
        <v>7.62</v>
      </c>
      <c r="AI87" s="78">
        <v>88.9</v>
      </c>
      <c r="AJ87" s="79">
        <v>42761</v>
      </c>
      <c r="AK87" s="79">
        <v>42774</v>
      </c>
      <c r="AL87" s="79">
        <v>42774</v>
      </c>
      <c r="AM87" s="79">
        <v>42774</v>
      </c>
      <c r="AN87" s="77">
        <v>934</v>
      </c>
      <c r="AO87" s="79">
        <v>42754</v>
      </c>
      <c r="AP87" s="76">
        <v>15000</v>
      </c>
      <c r="AQ87" s="76">
        <v>1426</v>
      </c>
      <c r="AR87" s="77">
        <v>627</v>
      </c>
      <c r="AS87" s="77">
        <v>31</v>
      </c>
      <c r="AT87" s="78">
        <v>195.96</v>
      </c>
      <c r="AU87" s="77">
        <v>3</v>
      </c>
      <c r="AV87" s="76">
        <v>12.92</v>
      </c>
      <c r="AW87" s="76">
        <v>11.78</v>
      </c>
      <c r="AX87" s="76">
        <v>12.98</v>
      </c>
      <c r="AY87" s="76">
        <v>0.89</v>
      </c>
      <c r="AZ87" s="76">
        <v>0.89</v>
      </c>
      <c r="BA87" s="76">
        <v>0.95</v>
      </c>
      <c r="BB87" s="76">
        <v>9.99</v>
      </c>
      <c r="BC87" s="76">
        <v>20.69</v>
      </c>
      <c r="BD87" s="76">
        <v>8.6999999999999993</v>
      </c>
      <c r="BE87" s="76">
        <v>18.59</v>
      </c>
      <c r="BF87" s="76">
        <v>11000</v>
      </c>
      <c r="BG87" s="76">
        <v>13000</v>
      </c>
      <c r="BH87" s="74" t="s">
        <v>109</v>
      </c>
      <c r="BI87" s="74"/>
      <c r="BJ87" s="74" t="s">
        <v>1568</v>
      </c>
      <c r="BK87" s="79"/>
      <c r="BL87" s="79"/>
      <c r="BM87" s="74"/>
      <c r="BN87" s="80">
        <v>78</v>
      </c>
      <c r="BO87" s="81"/>
      <c r="BP87" s="82"/>
      <c r="BQ87" s="83"/>
      <c r="BR87" s="84" t="s">
        <v>75</v>
      </c>
      <c r="BS87" s="84">
        <v>8</v>
      </c>
      <c r="BT87" s="85">
        <v>2</v>
      </c>
      <c r="BU87" s="85" t="s">
        <v>464</v>
      </c>
      <c r="BV87" s="85">
        <v>1</v>
      </c>
      <c r="BW87" s="85"/>
      <c r="BX87" s="95" t="s">
        <v>143</v>
      </c>
      <c r="BY87" s="87"/>
      <c r="BZ87" s="88">
        <v>78</v>
      </c>
      <c r="CA87" s="87" t="s">
        <v>144</v>
      </c>
      <c r="CB87" s="89" t="s">
        <v>112</v>
      </c>
      <c r="CC87" s="90">
        <v>20</v>
      </c>
      <c r="CD87" s="91"/>
      <c r="CE87" s="89">
        <f>VLOOKUP(AI87,[1]Plan1!$A$6:$D$52,2,0)</f>
        <v>211</v>
      </c>
      <c r="CF87" s="89">
        <f>VLOOKUP(AI87,[1]Plan1!$A$6:$D$52,4,0)</f>
        <v>4.092307692307692</v>
      </c>
      <c r="CG87" s="89">
        <f t="shared" si="8"/>
        <v>66</v>
      </c>
      <c r="CH87" s="89">
        <f t="shared" si="9"/>
        <v>270</v>
      </c>
      <c r="CI87" s="87" t="s">
        <v>75</v>
      </c>
      <c r="CJ87" s="89">
        <f t="shared" si="10"/>
        <v>78</v>
      </c>
      <c r="CK87" s="87"/>
      <c r="CL87" s="87"/>
      <c r="CM87" s="87"/>
      <c r="CN87" s="80"/>
      <c r="CO87" s="81"/>
      <c r="CP87" s="82">
        <v>7</v>
      </c>
      <c r="CQ87" s="83"/>
      <c r="CR87" s="87">
        <f t="shared" si="11"/>
        <v>16276</v>
      </c>
      <c r="CS87" s="40">
        <f t="shared" si="15"/>
        <v>85</v>
      </c>
      <c r="CT87" s="40" t="str">
        <f>VLOOKUP(B87,Linha!$B$2:$C$60,2,FALSE)</f>
        <v>Flow1</v>
      </c>
      <c r="CU87" s="41" t="str">
        <f>IF(AI87&lt;=Parametros!$E$15,"OK","Não")</f>
        <v>OK</v>
      </c>
      <c r="CV87" s="41" t="str">
        <f>IF(AH87&lt;=Parametros!$E$16,"OK","Não")</f>
        <v>OK</v>
      </c>
      <c r="CW87" s="41" t="str">
        <f>IF(AX87&lt;=Parametros!$E$19,"OK","Não")</f>
        <v>OK</v>
      </c>
      <c r="CX87" s="41" t="str">
        <f t="shared" si="12"/>
        <v>Não</v>
      </c>
      <c r="CY87" s="41" t="str">
        <f t="shared" si="13"/>
        <v>Sim</v>
      </c>
      <c r="CZ87" s="41" t="str">
        <f>IF(AND(Parametros!$E$17="Sim",Parametros!$E$18="Sim"),IF(AND(OR(CT87="Flow1",AND(CT87="Flow2",Parametros!$H$7="Fechada")),AI87&lt;=Parametros!$E$15,AH87&lt;Parametros!$E$16,AX87&lt;Parametros!$E$19,CX87&lt;&gt;Parametros!$E$17,CY87&lt;&gt;Parametros!$E$18),"Sim","Não"),
IF(AND(Parametros!$E$17="Sim",Parametros!$E$18="Não"),IF(AND(OR(CT87="Flow1",AND(CT87="Flow2",Parametros!$H$7="Fechada")),AI87&lt;=Parametros!$E$15,AH87&lt;Parametros!$E$16,AX87&lt;Parametros!$E$19,CX87&lt;&gt;Parametros!$E$17),"Sim","Não"),
IF(AND(Parametros!$E$17="Não",Parametros!$E$18="Sim"),IF(AND(OR(CT87="Flow1",AND(CT87="Flow2",Parametros!$H$7="Fechada")),AI87&lt;=Parametros!$E$15,AH87&lt;Parametros!$E$16,AX87&lt;Parametros!$E$19,CY87&lt;&gt;Parametros!$E$18),"Sim","Não"),
IF(AND(OR(CT87="Flow1",AND(CT87="Flow2",Parametros!$H$7="Fechada")),AI87&lt;=Parametros!$E$15,AH87&lt;Parametros!$E$16,AX87&lt;Parametros!$E$19),"Sim","Não"))))</f>
        <v>Não</v>
      </c>
      <c r="DA87" s="41" t="str">
        <f t="shared" si="14"/>
        <v>ok</v>
      </c>
      <c r="DB87" s="40">
        <f>IF(AND(CT87="Flow1",CZ87="Sim"),4,IF(CT87=Parametros!$D$6,1,IF(CT87=Parametros!$D$7,IF(Parametros!$H$7="Aberta",2,IF('Sequencia APO'!CZ87="Sim",4,1)),IF(CT87=Parametros!$D$9,3,IF(CT87=Parametros!$D$8,4,"Erro")))))</f>
        <v>1</v>
      </c>
      <c r="DC87" s="40">
        <f>IFERROR(VLOOKUP($Q87,Ferts!$A$1:$B$16,2,FALSE),0)</f>
        <v>0</v>
      </c>
      <c r="DD87" s="42">
        <f>(IF(DB87=1,Parametros!$M$6,IF(DB87=2,Parametros!$M$7,IF(DB87=3,Parametros!$M$8,IF(DB87=4,Parametros!$M$9,"Erro"))))*(DC87+1))*60</f>
        <v>38.112851481411589</v>
      </c>
    </row>
    <row r="88" spans="1:108">
      <c r="A88" s="74" t="s">
        <v>330</v>
      </c>
      <c r="B88" s="74" t="s">
        <v>160</v>
      </c>
      <c r="C88" s="74" t="s">
        <v>118</v>
      </c>
      <c r="D88" s="74" t="s">
        <v>99</v>
      </c>
      <c r="E88" s="74" t="s">
        <v>643</v>
      </c>
      <c r="F88" s="74" t="s">
        <v>644</v>
      </c>
      <c r="G88" s="74" t="s">
        <v>645</v>
      </c>
      <c r="H88" s="74" t="s">
        <v>285</v>
      </c>
      <c r="I88" s="74" t="s">
        <v>464</v>
      </c>
      <c r="J88" s="74" t="s">
        <v>474</v>
      </c>
      <c r="K88" s="74" t="s">
        <v>384</v>
      </c>
      <c r="L88" s="74" t="s">
        <v>646</v>
      </c>
      <c r="M88" s="74" t="s">
        <v>288</v>
      </c>
      <c r="N88" s="75">
        <v>10</v>
      </c>
      <c r="O88" s="75">
        <v>0</v>
      </c>
      <c r="P88" s="74" t="s">
        <v>362</v>
      </c>
      <c r="Q88" s="108">
        <v>410499</v>
      </c>
      <c r="R88" s="74" t="s">
        <v>289</v>
      </c>
      <c r="S88" s="74"/>
      <c r="T88" s="74" t="s">
        <v>114</v>
      </c>
      <c r="U88" s="74" t="s">
        <v>124</v>
      </c>
      <c r="V88" s="74" t="s">
        <v>125</v>
      </c>
      <c r="W88" s="74" t="s">
        <v>107</v>
      </c>
      <c r="X88" s="74" t="s">
        <v>127</v>
      </c>
      <c r="Y88" s="74" t="s">
        <v>477</v>
      </c>
      <c r="Z88" s="74" t="s">
        <v>128</v>
      </c>
      <c r="AA88" s="76">
        <v>446.2</v>
      </c>
      <c r="AB88" s="76">
        <v>466.50299999999999</v>
      </c>
      <c r="AC88" s="76">
        <v>159</v>
      </c>
      <c r="AD88" s="76">
        <v>132.5</v>
      </c>
      <c r="AE88" s="77">
        <v>436</v>
      </c>
      <c r="AF88" s="76">
        <v>2.1800000000000002</v>
      </c>
      <c r="AG88" s="77">
        <v>1</v>
      </c>
      <c r="AH88" s="78">
        <v>7.62</v>
      </c>
      <c r="AI88" s="78">
        <v>88.9</v>
      </c>
      <c r="AJ88" s="79">
        <v>42783</v>
      </c>
      <c r="AK88" s="79">
        <v>42774</v>
      </c>
      <c r="AL88" s="79">
        <v>42774</v>
      </c>
      <c r="AM88" s="79">
        <v>42774</v>
      </c>
      <c r="AN88" s="77">
        <v>39</v>
      </c>
      <c r="AO88" s="79">
        <v>42768</v>
      </c>
      <c r="AP88" s="76">
        <v>1900</v>
      </c>
      <c r="AQ88" s="76">
        <v>1512</v>
      </c>
      <c r="AR88" s="77">
        <v>722</v>
      </c>
      <c r="AS88" s="77">
        <v>6</v>
      </c>
      <c r="AT88" s="78">
        <v>138.04</v>
      </c>
      <c r="AU88" s="77">
        <v>3</v>
      </c>
      <c r="AV88" s="76">
        <v>8.91</v>
      </c>
      <c r="AW88" s="76">
        <v>8.43</v>
      </c>
      <c r="AX88" s="76">
        <v>9.3800000000000008</v>
      </c>
      <c r="AY88" s="76">
        <v>0.89</v>
      </c>
      <c r="AZ88" s="76">
        <v>0.89</v>
      </c>
      <c r="BA88" s="76">
        <v>0.76</v>
      </c>
      <c r="BB88" s="76">
        <v>0.76</v>
      </c>
      <c r="BC88" s="76">
        <v>14.41</v>
      </c>
      <c r="BD88" s="76">
        <v>8.6999999999999993</v>
      </c>
      <c r="BE88" s="76">
        <v>18.59</v>
      </c>
      <c r="BF88" s="76">
        <v>8400</v>
      </c>
      <c r="BG88" s="76">
        <v>9400</v>
      </c>
      <c r="BH88" s="74" t="s">
        <v>109</v>
      </c>
      <c r="BI88" s="74"/>
      <c r="BJ88" s="74" t="s">
        <v>3456</v>
      </c>
      <c r="BK88" s="79"/>
      <c r="BL88" s="79"/>
      <c r="BM88" s="74"/>
      <c r="BN88" s="80"/>
      <c r="BO88" s="81"/>
      <c r="BP88" s="82">
        <v>3</v>
      </c>
      <c r="BQ88" s="83"/>
      <c r="BR88" s="84" t="s">
        <v>129</v>
      </c>
      <c r="BS88" s="84">
        <v>8</v>
      </c>
      <c r="BT88" s="85">
        <v>2</v>
      </c>
      <c r="BU88" s="85" t="s">
        <v>464</v>
      </c>
      <c r="BV88" s="85">
        <v>1</v>
      </c>
      <c r="BW88" s="85"/>
      <c r="BX88" s="95" t="s">
        <v>130</v>
      </c>
      <c r="BY88" s="87"/>
      <c r="BZ88" s="88">
        <v>3</v>
      </c>
      <c r="CA88" s="87" t="s">
        <v>111</v>
      </c>
      <c r="CB88" s="89" t="s">
        <v>145</v>
      </c>
      <c r="CC88" s="90">
        <v>6</v>
      </c>
      <c r="CD88" s="91"/>
      <c r="CE88" s="89">
        <f>VLOOKUP(AI88,[1]Plan1!$A$6:$D$52,2,0)</f>
        <v>211</v>
      </c>
      <c r="CF88" s="89">
        <f>VLOOKUP(AI88,[1]Plan1!$A$6:$D$52,4,0)</f>
        <v>4.092307692307692</v>
      </c>
      <c r="CG88" s="89">
        <f t="shared" si="8"/>
        <v>2</v>
      </c>
      <c r="CH88" s="89">
        <f t="shared" si="9"/>
        <v>8</v>
      </c>
      <c r="CI88" s="87" t="s">
        <v>129</v>
      </c>
      <c r="CJ88" s="89">
        <f t="shared" si="10"/>
        <v>3</v>
      </c>
      <c r="CK88" s="87"/>
      <c r="CL88" s="87"/>
      <c r="CM88" s="87"/>
      <c r="CN88" s="80"/>
      <c r="CO88" s="81"/>
      <c r="CP88" s="82"/>
      <c r="CQ88" s="93">
        <v>290</v>
      </c>
      <c r="CR88" s="87">
        <f t="shared" si="11"/>
        <v>436</v>
      </c>
      <c r="CS88" s="40">
        <f t="shared" si="15"/>
        <v>86</v>
      </c>
      <c r="CT88" s="40" t="str">
        <f>VLOOKUP(B88,Linha!$B$2:$C$60,2,FALSE)</f>
        <v>Flow1</v>
      </c>
      <c r="CU88" s="41" t="str">
        <f>IF(AI88&lt;=Parametros!$E$15,"OK","Não")</f>
        <v>OK</v>
      </c>
      <c r="CV88" s="41" t="str">
        <f>IF(AH88&lt;=Parametros!$E$16,"OK","Não")</f>
        <v>OK</v>
      </c>
      <c r="CW88" s="41" t="str">
        <f>IF(AX88&lt;=Parametros!$E$19,"OK","Não")</f>
        <v>OK</v>
      </c>
      <c r="CX88" s="41" t="str">
        <f t="shared" si="12"/>
        <v>Não</v>
      </c>
      <c r="CY88" s="41" t="str">
        <f t="shared" si="13"/>
        <v>Não</v>
      </c>
      <c r="CZ88" s="41" t="str">
        <f>IF(AND(Parametros!$E$17="Sim",Parametros!$E$18="Sim"),IF(AND(OR(CT88="Flow1",AND(CT88="Flow2",Parametros!$H$7="Fechada")),AI88&lt;=Parametros!$E$15,AH88&lt;Parametros!$E$16,AX88&lt;Parametros!$E$19,CX88&lt;&gt;Parametros!$E$17,CY88&lt;&gt;Parametros!$E$18),"Sim","Não"),
IF(AND(Parametros!$E$17="Sim",Parametros!$E$18="Não"),IF(AND(OR(CT88="Flow1",AND(CT88="Flow2",Parametros!$H$7="Fechada")),AI88&lt;=Parametros!$E$15,AH88&lt;Parametros!$E$16,AX88&lt;Parametros!$E$19,CX88&lt;&gt;Parametros!$E$17),"Sim","Não"),
IF(AND(Parametros!$E$17="Não",Parametros!$E$18="Sim"),IF(AND(OR(CT88="Flow1",AND(CT88="Flow2",Parametros!$H$7="Fechada")),AI88&lt;=Parametros!$E$15,AH88&lt;Parametros!$E$16,AX88&lt;Parametros!$E$19,CY88&lt;&gt;Parametros!$E$18),"Sim","Não"),
IF(AND(OR(CT88="Flow1",AND(CT88="Flow2",Parametros!$H$7="Fechada")),AI88&lt;=Parametros!$E$15,AH88&lt;Parametros!$E$16,AX88&lt;Parametros!$E$19),"Sim","Não"))))</f>
        <v>Sim</v>
      </c>
      <c r="DA88" s="41" t="str">
        <f t="shared" si="14"/>
        <v>ok</v>
      </c>
      <c r="DB88" s="40">
        <f>IF(AND(CT88="Flow1",CZ88="Sim"),4,IF(CT88=Parametros!$D$6,1,IF(CT88=Parametros!$D$7,IF(Parametros!$H$7="Aberta",2,IF('Sequencia APO'!CZ88="Sim",4,1)),IF(CT88=Parametros!$D$9,3,IF(CT88=Parametros!$D$8,4,"Erro")))))</f>
        <v>4</v>
      </c>
      <c r="DC88" s="40">
        <f>IFERROR(VLOOKUP($Q88,Ferts!$A$1:$B$16,2,FALSE),0)</f>
        <v>0</v>
      </c>
      <c r="DD88" s="42">
        <f>(IF(DB88=1,Parametros!$M$6,IF(DB88=2,Parametros!$M$7,IF(DB88=3,Parametros!$M$8,IF(DB88=4,Parametros!$M$9,"Erro"))))*(DC88+1))*60</f>
        <v>102.85714285714285</v>
      </c>
    </row>
    <row r="89" spans="1:108">
      <c r="A89" s="74" t="s">
        <v>334</v>
      </c>
      <c r="B89" s="74" t="s">
        <v>98</v>
      </c>
      <c r="C89" s="74" t="s">
        <v>99</v>
      </c>
      <c r="D89" s="74" t="s">
        <v>99</v>
      </c>
      <c r="E89" s="74" t="s">
        <v>1570</v>
      </c>
      <c r="F89" s="74" t="s">
        <v>1571</v>
      </c>
      <c r="G89" s="74" t="s">
        <v>1572</v>
      </c>
      <c r="H89" s="74" t="s">
        <v>170</v>
      </c>
      <c r="I89" s="74" t="s">
        <v>464</v>
      </c>
      <c r="J89" s="74" t="s">
        <v>474</v>
      </c>
      <c r="K89" s="74" t="s">
        <v>336</v>
      </c>
      <c r="L89" s="74" t="s">
        <v>1573</v>
      </c>
      <c r="M89" s="74" t="s">
        <v>172</v>
      </c>
      <c r="N89" s="75">
        <v>10</v>
      </c>
      <c r="O89" s="75">
        <v>10</v>
      </c>
      <c r="P89" s="74" t="s">
        <v>154</v>
      </c>
      <c r="Q89" s="108">
        <v>385684</v>
      </c>
      <c r="R89" s="74" t="s">
        <v>155</v>
      </c>
      <c r="S89" s="74" t="s">
        <v>113</v>
      </c>
      <c r="T89" s="74" t="s">
        <v>114</v>
      </c>
      <c r="U89" s="74" t="s">
        <v>156</v>
      </c>
      <c r="V89" s="74" t="s">
        <v>157</v>
      </c>
      <c r="W89" s="74" t="s">
        <v>107</v>
      </c>
      <c r="X89" s="74" t="s">
        <v>127</v>
      </c>
      <c r="Y89" s="74" t="s">
        <v>477</v>
      </c>
      <c r="Z89" s="74" t="s">
        <v>158</v>
      </c>
      <c r="AA89" s="76">
        <v>5214.1450000000004</v>
      </c>
      <c r="AB89" s="76">
        <v>5326</v>
      </c>
      <c r="AC89" s="76">
        <v>159</v>
      </c>
      <c r="AD89" s="76">
        <v>132.5</v>
      </c>
      <c r="AE89" s="77">
        <v>592</v>
      </c>
      <c r="AF89" s="76">
        <v>2.96</v>
      </c>
      <c r="AG89" s="77">
        <v>10</v>
      </c>
      <c r="AH89" s="78">
        <v>7.62</v>
      </c>
      <c r="AI89" s="78">
        <v>88.9</v>
      </c>
      <c r="AJ89" s="79">
        <v>42761</v>
      </c>
      <c r="AK89" s="79">
        <v>42774</v>
      </c>
      <c r="AL89" s="79">
        <v>42774</v>
      </c>
      <c r="AM89" s="79">
        <v>42774</v>
      </c>
      <c r="AN89" s="77">
        <v>336</v>
      </c>
      <c r="AO89" s="79">
        <v>42754</v>
      </c>
      <c r="AP89" s="76">
        <v>5000</v>
      </c>
      <c r="AQ89" s="76">
        <v>0</v>
      </c>
      <c r="AR89" s="77">
        <v>630</v>
      </c>
      <c r="AS89" s="77">
        <v>55</v>
      </c>
      <c r="AT89" s="78">
        <v>195.91</v>
      </c>
      <c r="AU89" s="77">
        <v>3</v>
      </c>
      <c r="AV89" s="76">
        <v>11.93</v>
      </c>
      <c r="AW89" s="76">
        <v>11.28</v>
      </c>
      <c r="AX89" s="76">
        <v>12.57</v>
      </c>
      <c r="AY89" s="76">
        <v>0.89</v>
      </c>
      <c r="AZ89" s="76">
        <v>0.89</v>
      </c>
      <c r="BA89" s="76">
        <v>0.95</v>
      </c>
      <c r="BB89" s="76">
        <v>9.99</v>
      </c>
      <c r="BC89" s="76">
        <v>19.57</v>
      </c>
      <c r="BD89" s="76">
        <v>8.6999999999999993</v>
      </c>
      <c r="BE89" s="76">
        <v>18.59</v>
      </c>
      <c r="BF89" s="76">
        <v>11000</v>
      </c>
      <c r="BG89" s="76">
        <v>13000</v>
      </c>
      <c r="BH89" s="74" t="s">
        <v>109</v>
      </c>
      <c r="BI89" s="74"/>
      <c r="BJ89" s="74" t="s">
        <v>1574</v>
      </c>
      <c r="BK89" s="79"/>
      <c r="BL89" s="79"/>
      <c r="BM89" s="74"/>
      <c r="BN89" s="80"/>
      <c r="BO89" s="81"/>
      <c r="BP89" s="82"/>
      <c r="BQ89" s="93">
        <v>30</v>
      </c>
      <c r="BR89" s="84" t="s">
        <v>78</v>
      </c>
      <c r="BS89" s="84">
        <v>8</v>
      </c>
      <c r="BT89" s="85">
        <v>2</v>
      </c>
      <c r="BU89" s="85" t="s">
        <v>464</v>
      </c>
      <c r="BV89" s="85">
        <v>1</v>
      </c>
      <c r="BW89" s="85"/>
      <c r="BX89" s="95" t="s">
        <v>143</v>
      </c>
      <c r="BY89" s="87"/>
      <c r="BZ89" s="88">
        <v>30</v>
      </c>
      <c r="CA89" s="87" t="s">
        <v>144</v>
      </c>
      <c r="CB89" s="89" t="s">
        <v>112</v>
      </c>
      <c r="CC89" s="90">
        <v>20</v>
      </c>
      <c r="CD89" s="91"/>
      <c r="CE89" s="89">
        <f>VLOOKUP(AI89,[1]Plan1!$A$6:$D$52,2,0)</f>
        <v>211</v>
      </c>
      <c r="CF89" s="89">
        <f>VLOOKUP(AI89,[1]Plan1!$A$6:$D$52,4,0)</f>
        <v>4.092307692307692</v>
      </c>
      <c r="CG89" s="89">
        <f t="shared" si="8"/>
        <v>25</v>
      </c>
      <c r="CH89" s="89">
        <f t="shared" si="9"/>
        <v>102</v>
      </c>
      <c r="CI89" s="87" t="s">
        <v>75</v>
      </c>
      <c r="CJ89" s="89">
        <f t="shared" si="10"/>
        <v>30</v>
      </c>
      <c r="CK89" s="87"/>
      <c r="CL89" s="87"/>
      <c r="CM89" s="87"/>
      <c r="CN89" s="80"/>
      <c r="CO89" s="81"/>
      <c r="CP89" s="82">
        <v>81</v>
      </c>
      <c r="CQ89" s="83"/>
      <c r="CR89" s="87">
        <f t="shared" si="11"/>
        <v>5920</v>
      </c>
      <c r="CS89" s="40">
        <f t="shared" si="15"/>
        <v>87</v>
      </c>
      <c r="CT89" s="40" t="str">
        <f>VLOOKUP(B89,Linha!$B$2:$C$60,2,FALSE)</f>
        <v>Flow1</v>
      </c>
      <c r="CU89" s="41" t="str">
        <f>IF(AI89&lt;=Parametros!$E$15,"OK","Não")</f>
        <v>OK</v>
      </c>
      <c r="CV89" s="41" t="str">
        <f>IF(AH89&lt;=Parametros!$E$16,"OK","Não")</f>
        <v>OK</v>
      </c>
      <c r="CW89" s="41" t="str">
        <f>IF(AX89&lt;=Parametros!$E$19,"OK","Não")</f>
        <v>OK</v>
      </c>
      <c r="CX89" s="41" t="str">
        <f t="shared" si="12"/>
        <v>Não</v>
      </c>
      <c r="CY89" s="41" t="str">
        <f t="shared" si="13"/>
        <v>Não</v>
      </c>
      <c r="CZ89" s="41" t="str">
        <f>IF(AND(Parametros!$E$17="Sim",Parametros!$E$18="Sim"),IF(AND(OR(CT89="Flow1",AND(CT89="Flow2",Parametros!$H$7="Fechada")),AI89&lt;=Parametros!$E$15,AH89&lt;Parametros!$E$16,AX89&lt;Parametros!$E$19,CX89&lt;&gt;Parametros!$E$17,CY89&lt;&gt;Parametros!$E$18),"Sim","Não"),
IF(AND(Parametros!$E$17="Sim",Parametros!$E$18="Não"),IF(AND(OR(CT89="Flow1",AND(CT89="Flow2",Parametros!$H$7="Fechada")),AI89&lt;=Parametros!$E$15,AH89&lt;Parametros!$E$16,AX89&lt;Parametros!$E$19,CX89&lt;&gt;Parametros!$E$17),"Sim","Não"),
IF(AND(Parametros!$E$17="Não",Parametros!$E$18="Sim"),IF(AND(OR(CT89="Flow1",AND(CT89="Flow2",Parametros!$H$7="Fechada")),AI89&lt;=Parametros!$E$15,AH89&lt;Parametros!$E$16,AX89&lt;Parametros!$E$19,CY89&lt;&gt;Parametros!$E$18),"Sim","Não"),
IF(AND(OR(CT89="Flow1",AND(CT89="Flow2",Parametros!$H$7="Fechada")),AI89&lt;=Parametros!$E$15,AH89&lt;Parametros!$E$16,AX89&lt;Parametros!$E$19),"Sim","Não"))))</f>
        <v>Sim</v>
      </c>
      <c r="DA89" s="41" t="str">
        <f t="shared" si="14"/>
        <v>Moveu para tubing</v>
      </c>
      <c r="DB89" s="40">
        <f>IF(AND(CT89="Flow1",CZ89="Sim"),4,IF(CT89=Parametros!$D$6,1,IF(CT89=Parametros!$D$7,IF(Parametros!$H$7="Aberta",2,IF('Sequencia APO'!CZ89="Sim",4,1)),IF(CT89=Parametros!$D$9,3,IF(CT89=Parametros!$D$8,4,"Erro")))))</f>
        <v>4</v>
      </c>
      <c r="DC89" s="40">
        <f>IFERROR(VLOOKUP($Q89,Ferts!$A$1:$B$16,2,FALSE),0)</f>
        <v>0</v>
      </c>
      <c r="DD89" s="42">
        <f>(IF(DB89=1,Parametros!$M$6,IF(DB89=2,Parametros!$M$7,IF(DB89=3,Parametros!$M$8,IF(DB89=4,Parametros!$M$9,"Erro"))))*(DC89+1))*60</f>
        <v>102.85714285714285</v>
      </c>
    </row>
    <row r="90" spans="1:108">
      <c r="A90" s="74" t="s">
        <v>338</v>
      </c>
      <c r="B90" s="74" t="s">
        <v>98</v>
      </c>
      <c r="C90" s="74" t="s">
        <v>118</v>
      </c>
      <c r="D90" s="74" t="s">
        <v>99</v>
      </c>
      <c r="E90" s="74" t="s">
        <v>1576</v>
      </c>
      <c r="F90" s="74" t="s">
        <v>634</v>
      </c>
      <c r="G90" s="74" t="s">
        <v>3457</v>
      </c>
      <c r="H90" s="74" t="s">
        <v>212</v>
      </c>
      <c r="I90" s="74" t="s">
        <v>464</v>
      </c>
      <c r="J90" s="74" t="s">
        <v>474</v>
      </c>
      <c r="K90" s="74" t="s">
        <v>214</v>
      </c>
      <c r="L90" s="74" t="s">
        <v>635</v>
      </c>
      <c r="M90" s="74" t="s">
        <v>216</v>
      </c>
      <c r="N90" s="75">
        <v>10</v>
      </c>
      <c r="O90" s="75">
        <v>10</v>
      </c>
      <c r="P90" s="74" t="s">
        <v>131</v>
      </c>
      <c r="Q90" s="108">
        <v>411056</v>
      </c>
      <c r="R90" s="74" t="s">
        <v>175</v>
      </c>
      <c r="S90" s="74"/>
      <c r="T90" s="74" t="s">
        <v>114</v>
      </c>
      <c r="U90" s="74" t="s">
        <v>124</v>
      </c>
      <c r="V90" s="74" t="s">
        <v>125</v>
      </c>
      <c r="W90" s="74" t="s">
        <v>126</v>
      </c>
      <c r="X90" s="74" t="s">
        <v>218</v>
      </c>
      <c r="Y90" s="74" t="s">
        <v>477</v>
      </c>
      <c r="Z90" s="74" t="s">
        <v>163</v>
      </c>
      <c r="AA90" s="76">
        <v>27781.457999999999</v>
      </c>
      <c r="AB90" s="76">
        <v>29580</v>
      </c>
      <c r="AC90" s="76">
        <v>159</v>
      </c>
      <c r="AD90" s="76">
        <v>132.5</v>
      </c>
      <c r="AE90" s="77">
        <v>580</v>
      </c>
      <c r="AF90" s="76">
        <v>2.9</v>
      </c>
      <c r="AG90" s="77">
        <v>57</v>
      </c>
      <c r="AH90" s="78">
        <v>7.62</v>
      </c>
      <c r="AI90" s="78">
        <v>88.9</v>
      </c>
      <c r="AJ90" s="79">
        <v>42794</v>
      </c>
      <c r="AK90" s="79">
        <v>42774</v>
      </c>
      <c r="AL90" s="79">
        <v>42774</v>
      </c>
      <c r="AM90" s="79">
        <v>42774</v>
      </c>
      <c r="AN90" s="77">
        <v>3480</v>
      </c>
      <c r="AO90" s="79">
        <v>42769</v>
      </c>
      <c r="AP90" s="76">
        <v>4000</v>
      </c>
      <c r="AQ90" s="76">
        <v>0</v>
      </c>
      <c r="AR90" s="77">
        <v>400</v>
      </c>
      <c r="AS90" s="77">
        <v>11</v>
      </c>
      <c r="AT90" s="78">
        <v>177.9</v>
      </c>
      <c r="AU90" s="77">
        <v>3</v>
      </c>
      <c r="AV90" s="76">
        <v>11.68</v>
      </c>
      <c r="AW90" s="76">
        <v>11.72</v>
      </c>
      <c r="AX90" s="76">
        <v>12.84</v>
      </c>
      <c r="AY90" s="76">
        <v>0.89</v>
      </c>
      <c r="AZ90" s="76">
        <v>0.89</v>
      </c>
      <c r="BA90" s="76">
        <v>0.76</v>
      </c>
      <c r="BB90" s="76">
        <v>0.76</v>
      </c>
      <c r="BC90" s="76">
        <v>19.170000000000002</v>
      </c>
      <c r="BD90" s="76">
        <v>8.6999999999999993</v>
      </c>
      <c r="BE90" s="76">
        <v>18.59</v>
      </c>
      <c r="BF90" s="76">
        <v>11600</v>
      </c>
      <c r="BG90" s="76">
        <v>11700</v>
      </c>
      <c r="BH90" s="74" t="s">
        <v>109</v>
      </c>
      <c r="BI90" s="74"/>
      <c r="BJ90" s="74" t="s">
        <v>3458</v>
      </c>
      <c r="BK90" s="79"/>
      <c r="BL90" s="79"/>
      <c r="BM90" s="74"/>
      <c r="BN90" s="80"/>
      <c r="BO90" s="81"/>
      <c r="BP90" s="82"/>
      <c r="BQ90" s="93">
        <v>171</v>
      </c>
      <c r="BR90" s="84" t="s">
        <v>78</v>
      </c>
      <c r="BS90" s="84">
        <v>8</v>
      </c>
      <c r="BT90" s="85">
        <v>2</v>
      </c>
      <c r="BU90" s="85" t="s">
        <v>464</v>
      </c>
      <c r="BV90" s="85">
        <v>1</v>
      </c>
      <c r="BW90" s="85"/>
      <c r="BX90" s="95" t="s">
        <v>130</v>
      </c>
      <c r="BY90" s="87"/>
      <c r="BZ90" s="88">
        <v>171</v>
      </c>
      <c r="CA90" s="87" t="s">
        <v>111</v>
      </c>
      <c r="CB90" s="89" t="s">
        <v>145</v>
      </c>
      <c r="CC90" s="90">
        <v>5</v>
      </c>
      <c r="CD90" s="91"/>
      <c r="CE90" s="89">
        <f>VLOOKUP(AI90,[1]Plan1!$A$6:$D$52,2,0)</f>
        <v>211</v>
      </c>
      <c r="CF90" s="89">
        <f>VLOOKUP(AI90,[1]Plan1!$A$6:$D$52,4,0)</f>
        <v>4.092307692307692</v>
      </c>
      <c r="CG90" s="89">
        <f t="shared" si="8"/>
        <v>132</v>
      </c>
      <c r="CH90" s="89">
        <f t="shared" si="9"/>
        <v>540</v>
      </c>
      <c r="CI90" s="87" t="s">
        <v>75</v>
      </c>
      <c r="CJ90" s="89">
        <f t="shared" si="10"/>
        <v>171</v>
      </c>
      <c r="CK90" s="87"/>
      <c r="CL90" s="87"/>
      <c r="CM90" s="87"/>
      <c r="CN90" s="80"/>
      <c r="CO90" s="81"/>
      <c r="CP90" s="82">
        <v>22</v>
      </c>
      <c r="CQ90" s="83"/>
      <c r="CR90" s="87">
        <f t="shared" si="11"/>
        <v>33060</v>
      </c>
      <c r="CS90" s="40">
        <f t="shared" si="15"/>
        <v>88</v>
      </c>
      <c r="CT90" s="40" t="str">
        <f>VLOOKUP(B90,Linha!$B$2:$C$60,2,FALSE)</f>
        <v>Flow1</v>
      </c>
      <c r="CU90" s="41" t="str">
        <f>IF(AI90&lt;=Parametros!$E$15,"OK","Não")</f>
        <v>OK</v>
      </c>
      <c r="CV90" s="41" t="str">
        <f>IF(AH90&lt;=Parametros!$E$16,"OK","Não")</f>
        <v>OK</v>
      </c>
      <c r="CW90" s="41" t="str">
        <f>IF(AX90&lt;=Parametros!$E$19,"OK","Não")</f>
        <v>OK</v>
      </c>
      <c r="CX90" s="41" t="str">
        <f t="shared" si="12"/>
        <v>Não</v>
      </c>
      <c r="CY90" s="41" t="str">
        <f t="shared" si="13"/>
        <v>Não</v>
      </c>
      <c r="CZ90" s="41" t="str">
        <f>IF(AND(Parametros!$E$17="Sim",Parametros!$E$18="Sim"),IF(AND(OR(CT90="Flow1",AND(CT90="Flow2",Parametros!$H$7="Fechada")),AI90&lt;=Parametros!$E$15,AH90&lt;Parametros!$E$16,AX90&lt;Parametros!$E$19,CX90&lt;&gt;Parametros!$E$17,CY90&lt;&gt;Parametros!$E$18),"Sim","Não"),
IF(AND(Parametros!$E$17="Sim",Parametros!$E$18="Não"),IF(AND(OR(CT90="Flow1",AND(CT90="Flow2",Parametros!$H$7="Fechada")),AI90&lt;=Parametros!$E$15,AH90&lt;Parametros!$E$16,AX90&lt;Parametros!$E$19,CX90&lt;&gt;Parametros!$E$17),"Sim","Não"),
IF(AND(Parametros!$E$17="Não",Parametros!$E$18="Sim"),IF(AND(OR(CT90="Flow1",AND(CT90="Flow2",Parametros!$H$7="Fechada")),AI90&lt;=Parametros!$E$15,AH90&lt;Parametros!$E$16,AX90&lt;Parametros!$E$19,CY90&lt;&gt;Parametros!$E$18),"Sim","Não"),
IF(AND(OR(CT90="Flow1",AND(CT90="Flow2",Parametros!$H$7="Fechada")),AI90&lt;=Parametros!$E$15,AH90&lt;Parametros!$E$16,AX90&lt;Parametros!$E$19),"Sim","Não"))))</f>
        <v>Sim</v>
      </c>
      <c r="DA90" s="41" t="str">
        <f t="shared" si="14"/>
        <v>Moveu para tubing</v>
      </c>
      <c r="DB90" s="40">
        <f>IF(AND(CT90="Flow1",CZ90="Sim"),4,IF(CT90=Parametros!$D$6,1,IF(CT90=Parametros!$D$7,IF(Parametros!$H$7="Aberta",2,IF('Sequencia APO'!CZ90="Sim",4,1)),IF(CT90=Parametros!$D$9,3,IF(CT90=Parametros!$D$8,4,"Erro")))))</f>
        <v>4</v>
      </c>
      <c r="DC90" s="40">
        <f>IFERROR(VLOOKUP($Q90,Ferts!$A$1:$B$16,2,FALSE),0)</f>
        <v>0</v>
      </c>
      <c r="DD90" s="42">
        <f>(IF(DB90=1,Parametros!$M$6,IF(DB90=2,Parametros!$M$7,IF(DB90=3,Parametros!$M$8,IF(DB90=4,Parametros!$M$9,"Erro"))))*(DC90+1))*60</f>
        <v>102.85714285714285</v>
      </c>
    </row>
    <row r="91" spans="1:108">
      <c r="A91" s="74" t="s">
        <v>340</v>
      </c>
      <c r="B91" s="74" t="s">
        <v>268</v>
      </c>
      <c r="C91" s="74" t="s">
        <v>118</v>
      </c>
      <c r="D91" s="74" t="s">
        <v>99</v>
      </c>
      <c r="E91" s="74" t="s">
        <v>1578</v>
      </c>
      <c r="F91" s="74" t="s">
        <v>649</v>
      </c>
      <c r="G91" s="74" t="s">
        <v>3459</v>
      </c>
      <c r="H91" s="74" t="s">
        <v>212</v>
      </c>
      <c r="I91" s="74" t="s">
        <v>464</v>
      </c>
      <c r="J91" s="74" t="s">
        <v>474</v>
      </c>
      <c r="K91" s="74" t="s">
        <v>214</v>
      </c>
      <c r="L91" s="74" t="s">
        <v>650</v>
      </c>
      <c r="M91" s="74" t="s">
        <v>216</v>
      </c>
      <c r="N91" s="75">
        <v>10</v>
      </c>
      <c r="O91" s="75">
        <v>10</v>
      </c>
      <c r="P91" s="74" t="s">
        <v>131</v>
      </c>
      <c r="Q91" s="108">
        <v>411055</v>
      </c>
      <c r="R91" s="74" t="s">
        <v>175</v>
      </c>
      <c r="S91" s="74"/>
      <c r="T91" s="74" t="s">
        <v>114</v>
      </c>
      <c r="U91" s="74" t="s">
        <v>124</v>
      </c>
      <c r="V91" s="74" t="s">
        <v>125</v>
      </c>
      <c r="W91" s="74" t="s">
        <v>126</v>
      </c>
      <c r="X91" s="74" t="s">
        <v>218</v>
      </c>
      <c r="Y91" s="74" t="s">
        <v>477</v>
      </c>
      <c r="Z91" s="74" t="s">
        <v>163</v>
      </c>
      <c r="AA91" s="76">
        <v>4841.527</v>
      </c>
      <c r="AB91" s="76">
        <v>5126.33</v>
      </c>
      <c r="AC91" s="76">
        <v>159</v>
      </c>
      <c r="AD91" s="76">
        <v>132.5</v>
      </c>
      <c r="AE91" s="77">
        <v>530</v>
      </c>
      <c r="AF91" s="76">
        <v>2.65</v>
      </c>
      <c r="AG91" s="77">
        <v>11</v>
      </c>
      <c r="AH91" s="78">
        <v>7.62</v>
      </c>
      <c r="AI91" s="78">
        <v>88.9</v>
      </c>
      <c r="AJ91" s="79">
        <v>42776</v>
      </c>
      <c r="AK91" s="79">
        <v>42774</v>
      </c>
      <c r="AL91" s="79">
        <v>42774</v>
      </c>
      <c r="AM91" s="79">
        <v>42774</v>
      </c>
      <c r="AN91" s="77">
        <v>452</v>
      </c>
      <c r="AO91" s="79">
        <v>42752</v>
      </c>
      <c r="AP91" s="76">
        <v>4000</v>
      </c>
      <c r="AQ91" s="76">
        <v>0</v>
      </c>
      <c r="AR91" s="77">
        <v>530</v>
      </c>
      <c r="AS91" s="77">
        <v>8</v>
      </c>
      <c r="AT91" s="78">
        <v>160.34</v>
      </c>
      <c r="AU91" s="77">
        <v>3</v>
      </c>
      <c r="AV91" s="76">
        <v>10.53</v>
      </c>
      <c r="AW91" s="76">
        <v>10.87</v>
      </c>
      <c r="AX91" s="76">
        <v>12.03</v>
      </c>
      <c r="AY91" s="76">
        <v>0.89</v>
      </c>
      <c r="AZ91" s="76">
        <v>0.89</v>
      </c>
      <c r="BA91" s="76">
        <v>0.76</v>
      </c>
      <c r="BB91" s="76">
        <v>0.76</v>
      </c>
      <c r="BC91" s="76">
        <v>17.52</v>
      </c>
      <c r="BD91" s="76">
        <v>8.6999999999999993</v>
      </c>
      <c r="BE91" s="76">
        <v>18.59</v>
      </c>
      <c r="BF91" s="76">
        <v>10450</v>
      </c>
      <c r="BG91" s="76">
        <v>10550</v>
      </c>
      <c r="BH91" s="74" t="s">
        <v>109</v>
      </c>
      <c r="BI91" s="74"/>
      <c r="BJ91" s="74" t="s">
        <v>652</v>
      </c>
      <c r="BK91" s="79"/>
      <c r="BL91" s="79"/>
      <c r="BM91" s="74"/>
      <c r="BN91" s="80"/>
      <c r="BO91" s="81"/>
      <c r="BP91" s="82"/>
      <c r="BQ91" s="83">
        <v>33</v>
      </c>
      <c r="BR91" s="84" t="s">
        <v>78</v>
      </c>
      <c r="BS91" s="84">
        <v>8</v>
      </c>
      <c r="BT91" s="85">
        <v>2</v>
      </c>
      <c r="BU91" s="85" t="s">
        <v>464</v>
      </c>
      <c r="BV91" s="85">
        <v>1</v>
      </c>
      <c r="BW91" s="85"/>
      <c r="BX91" s="95" t="s">
        <v>130</v>
      </c>
      <c r="BY91" s="87"/>
      <c r="BZ91" s="88">
        <v>33</v>
      </c>
      <c r="CA91" s="87" t="s">
        <v>111</v>
      </c>
      <c r="CB91" s="89" t="s">
        <v>112</v>
      </c>
      <c r="CC91" s="90">
        <v>22</v>
      </c>
      <c r="CD91" s="91"/>
      <c r="CE91" s="89">
        <f>VLOOKUP(AI91,[1]Plan1!$A$6:$D$52,2,0)</f>
        <v>211</v>
      </c>
      <c r="CF91" s="89">
        <f>VLOOKUP(AI91,[1]Plan1!$A$6:$D$52,4,0)</f>
        <v>4.092307692307692</v>
      </c>
      <c r="CG91" s="89">
        <f t="shared" si="8"/>
        <v>23</v>
      </c>
      <c r="CH91" s="89">
        <f t="shared" si="9"/>
        <v>94</v>
      </c>
      <c r="CI91" s="87" t="s">
        <v>78</v>
      </c>
      <c r="CJ91" s="89">
        <f t="shared" si="10"/>
        <v>33</v>
      </c>
      <c r="CK91" s="87"/>
      <c r="CL91" s="87"/>
      <c r="CM91" s="87"/>
      <c r="CN91" s="80">
        <v>314</v>
      </c>
      <c r="CO91" s="81"/>
      <c r="CP91" s="82"/>
      <c r="CQ91" s="83"/>
      <c r="CR91" s="87">
        <f t="shared" si="11"/>
        <v>5830</v>
      </c>
      <c r="CS91" s="40">
        <f t="shared" si="15"/>
        <v>89</v>
      </c>
      <c r="CT91" s="40" t="str">
        <f>VLOOKUP(B91,Linha!$B$2:$C$60,2,FALSE)</f>
        <v>Tubing Line</v>
      </c>
      <c r="CU91" s="41" t="str">
        <f>IF(AI91&lt;=Parametros!$E$15,"OK","Não")</f>
        <v>OK</v>
      </c>
      <c r="CV91" s="41" t="str">
        <f>IF(AH91&lt;=Parametros!$E$16,"OK","Não")</f>
        <v>OK</v>
      </c>
      <c r="CW91" s="41" t="str">
        <f>IF(AX91&lt;=Parametros!$E$19,"OK","Não")</f>
        <v>OK</v>
      </c>
      <c r="CX91" s="41" t="str">
        <f t="shared" si="12"/>
        <v>Não</v>
      </c>
      <c r="CY91" s="41" t="str">
        <f t="shared" si="13"/>
        <v>Não</v>
      </c>
      <c r="CZ91" s="41" t="str">
        <f>IF(AND(Parametros!$E$17="Sim",Parametros!$E$18="Sim"),IF(AND(OR(CT91="Flow1",AND(CT91="Flow2",Parametros!$H$7="Fechada")),AI91&lt;=Parametros!$E$15,AH91&lt;Parametros!$E$16,AX91&lt;Parametros!$E$19,CX91&lt;&gt;Parametros!$E$17,CY91&lt;&gt;Parametros!$E$18),"Sim","Não"),
IF(AND(Parametros!$E$17="Sim",Parametros!$E$18="Não"),IF(AND(OR(CT91="Flow1",AND(CT91="Flow2",Parametros!$H$7="Fechada")),AI91&lt;=Parametros!$E$15,AH91&lt;Parametros!$E$16,AX91&lt;Parametros!$E$19,CX91&lt;&gt;Parametros!$E$17),"Sim","Não"),
IF(AND(Parametros!$E$17="Não",Parametros!$E$18="Sim"),IF(AND(OR(CT91="Flow1",AND(CT91="Flow2",Parametros!$H$7="Fechada")),AI91&lt;=Parametros!$E$15,AH91&lt;Parametros!$E$16,AX91&lt;Parametros!$E$19,CY91&lt;&gt;Parametros!$E$18),"Sim","Não"),
IF(AND(OR(CT91="Flow1",AND(CT91="Flow2",Parametros!$H$7="Fechada")),AI91&lt;=Parametros!$E$15,AH91&lt;Parametros!$E$16,AX91&lt;Parametros!$E$19),"Sim","Não"))))</f>
        <v>Não</v>
      </c>
      <c r="DA91" s="41" t="str">
        <f t="shared" si="14"/>
        <v>ok</v>
      </c>
      <c r="DB91" s="40">
        <f>IF(AND(CT91="Flow1",CZ91="Sim"),4,IF(CT91=Parametros!$D$6,1,IF(CT91=Parametros!$D$7,IF(Parametros!$H$7="Aberta",2,IF('Sequencia APO'!CZ91="Sim",4,1)),IF(CT91=Parametros!$D$9,3,IF(CT91=Parametros!$D$8,4,"Erro")))))</f>
        <v>4</v>
      </c>
      <c r="DC91" s="40">
        <f>IFERROR(VLOOKUP($Q91,Ferts!$A$1:$B$16,2,FALSE),0)</f>
        <v>0</v>
      </c>
      <c r="DD91" s="42">
        <f>(IF(DB91=1,Parametros!$M$6,IF(DB91=2,Parametros!$M$7,IF(DB91=3,Parametros!$M$8,IF(DB91=4,Parametros!$M$9,"Erro"))))*(DC91+1))*60</f>
        <v>102.85714285714285</v>
      </c>
    </row>
    <row r="92" spans="1:108">
      <c r="A92" s="74" t="s">
        <v>345</v>
      </c>
      <c r="B92" s="74" t="s">
        <v>268</v>
      </c>
      <c r="C92" s="74" t="s">
        <v>118</v>
      </c>
      <c r="D92" s="74" t="s">
        <v>99</v>
      </c>
      <c r="E92" s="74" t="s">
        <v>1580</v>
      </c>
      <c r="F92" s="74" t="s">
        <v>649</v>
      </c>
      <c r="G92" s="74" t="s">
        <v>3459</v>
      </c>
      <c r="H92" s="74" t="s">
        <v>212</v>
      </c>
      <c r="I92" s="74" t="s">
        <v>464</v>
      </c>
      <c r="J92" s="74" t="s">
        <v>474</v>
      </c>
      <c r="K92" s="74" t="s">
        <v>214</v>
      </c>
      <c r="L92" s="74" t="s">
        <v>650</v>
      </c>
      <c r="M92" s="74" t="s">
        <v>216</v>
      </c>
      <c r="N92" s="75">
        <v>10</v>
      </c>
      <c r="O92" s="75">
        <v>10</v>
      </c>
      <c r="P92" s="74" t="s">
        <v>131</v>
      </c>
      <c r="Q92" s="108">
        <v>411055</v>
      </c>
      <c r="R92" s="74" t="s">
        <v>175</v>
      </c>
      <c r="S92" s="74"/>
      <c r="T92" s="74" t="s">
        <v>114</v>
      </c>
      <c r="U92" s="74" t="s">
        <v>124</v>
      </c>
      <c r="V92" s="74" t="s">
        <v>125</v>
      </c>
      <c r="W92" s="74" t="s">
        <v>126</v>
      </c>
      <c r="X92" s="74" t="s">
        <v>218</v>
      </c>
      <c r="Y92" s="74" t="s">
        <v>477</v>
      </c>
      <c r="Z92" s="74" t="s">
        <v>163</v>
      </c>
      <c r="AA92" s="76">
        <v>7581.4350000000004</v>
      </c>
      <c r="AB92" s="76">
        <v>8027.4129999999996</v>
      </c>
      <c r="AC92" s="76">
        <v>159</v>
      </c>
      <c r="AD92" s="76">
        <v>132.5</v>
      </c>
      <c r="AE92" s="77">
        <v>527</v>
      </c>
      <c r="AF92" s="76">
        <v>2.6349999999999998</v>
      </c>
      <c r="AG92" s="77">
        <v>17</v>
      </c>
      <c r="AH92" s="78">
        <v>7.62</v>
      </c>
      <c r="AI92" s="78">
        <v>88.9</v>
      </c>
      <c r="AJ92" s="79">
        <v>42776</v>
      </c>
      <c r="AK92" s="79">
        <v>42774</v>
      </c>
      <c r="AL92" s="79">
        <v>42774</v>
      </c>
      <c r="AM92" s="79">
        <v>42774</v>
      </c>
      <c r="AN92" s="77">
        <v>709</v>
      </c>
      <c r="AO92" s="79">
        <v>42752</v>
      </c>
      <c r="AP92" s="76">
        <v>4000</v>
      </c>
      <c r="AQ92" s="76">
        <v>0</v>
      </c>
      <c r="AR92" s="77">
        <v>530</v>
      </c>
      <c r="AS92" s="77">
        <v>8</v>
      </c>
      <c r="AT92" s="78">
        <v>160.34</v>
      </c>
      <c r="AU92" s="77">
        <v>3</v>
      </c>
      <c r="AV92" s="76">
        <v>10.53</v>
      </c>
      <c r="AW92" s="76">
        <v>10.82</v>
      </c>
      <c r="AX92" s="76">
        <v>11.83</v>
      </c>
      <c r="AY92" s="76">
        <v>0.89</v>
      </c>
      <c r="AZ92" s="76">
        <v>0.89</v>
      </c>
      <c r="BA92" s="76">
        <v>0.76</v>
      </c>
      <c r="BB92" s="76">
        <v>0.76</v>
      </c>
      <c r="BC92" s="76">
        <v>17.420000000000002</v>
      </c>
      <c r="BD92" s="76">
        <v>8.6999999999999993</v>
      </c>
      <c r="BE92" s="76">
        <v>18.59</v>
      </c>
      <c r="BF92" s="76">
        <v>10450</v>
      </c>
      <c r="BG92" s="76">
        <v>10550</v>
      </c>
      <c r="BH92" s="74" t="s">
        <v>109</v>
      </c>
      <c r="BI92" s="74"/>
      <c r="BJ92" s="74" t="s">
        <v>3460</v>
      </c>
      <c r="BK92" s="79"/>
      <c r="BL92" s="79"/>
      <c r="BM92" s="74"/>
      <c r="BN92" s="80"/>
      <c r="BO92" s="81"/>
      <c r="BP92" s="82"/>
      <c r="BQ92" s="83">
        <v>51</v>
      </c>
      <c r="BR92" s="84" t="s">
        <v>78</v>
      </c>
      <c r="BS92" s="84">
        <v>8</v>
      </c>
      <c r="BT92" s="85">
        <v>2</v>
      </c>
      <c r="BU92" s="85" t="s">
        <v>464</v>
      </c>
      <c r="BV92" s="85">
        <v>1</v>
      </c>
      <c r="BW92" s="85"/>
      <c r="BX92" s="95" t="s">
        <v>130</v>
      </c>
      <c r="BY92" s="87"/>
      <c r="BZ92" s="88">
        <v>51</v>
      </c>
      <c r="CA92" s="87" t="s">
        <v>111</v>
      </c>
      <c r="CB92" s="89" t="s">
        <v>112</v>
      </c>
      <c r="CC92" s="90">
        <v>22</v>
      </c>
      <c r="CD92" s="91"/>
      <c r="CE92" s="89">
        <f>VLOOKUP(AI92,[1]Plan1!$A$6:$D$52,2,0)</f>
        <v>211</v>
      </c>
      <c r="CF92" s="89">
        <f>VLOOKUP(AI92,[1]Plan1!$A$6:$D$52,4,0)</f>
        <v>4.092307692307692</v>
      </c>
      <c r="CG92" s="89">
        <f t="shared" si="8"/>
        <v>36</v>
      </c>
      <c r="CH92" s="89">
        <f t="shared" si="9"/>
        <v>147</v>
      </c>
      <c r="CI92" s="87" t="s">
        <v>78</v>
      </c>
      <c r="CJ92" s="89">
        <f t="shared" si="10"/>
        <v>51</v>
      </c>
      <c r="CK92" s="87"/>
      <c r="CL92" s="87"/>
      <c r="CM92" s="87"/>
      <c r="CN92" s="80">
        <v>18</v>
      </c>
      <c r="CO92" s="81"/>
      <c r="CP92" s="82"/>
      <c r="CQ92" s="83"/>
      <c r="CR92" s="87">
        <f t="shared" si="11"/>
        <v>8959</v>
      </c>
      <c r="CS92" s="40">
        <f t="shared" si="15"/>
        <v>90</v>
      </c>
      <c r="CT92" s="40" t="str">
        <f>VLOOKUP(B92,Linha!$B$2:$C$60,2,FALSE)</f>
        <v>Tubing Line</v>
      </c>
      <c r="CU92" s="41" t="str">
        <f>IF(AI92&lt;=Parametros!$E$15,"OK","Não")</f>
        <v>OK</v>
      </c>
      <c r="CV92" s="41" t="str">
        <f>IF(AH92&lt;=Parametros!$E$16,"OK","Não")</f>
        <v>OK</v>
      </c>
      <c r="CW92" s="41" t="str">
        <f>IF(AX92&lt;=Parametros!$E$19,"OK","Não")</f>
        <v>OK</v>
      </c>
      <c r="CX92" s="41" t="str">
        <f t="shared" si="12"/>
        <v>Não</v>
      </c>
      <c r="CY92" s="41" t="str">
        <f t="shared" si="13"/>
        <v>Não</v>
      </c>
      <c r="CZ92" s="41" t="str">
        <f>IF(AND(Parametros!$E$17="Sim",Parametros!$E$18="Sim"),IF(AND(OR(CT92="Flow1",AND(CT92="Flow2",Parametros!$H$7="Fechada")),AI92&lt;=Parametros!$E$15,AH92&lt;Parametros!$E$16,AX92&lt;Parametros!$E$19,CX92&lt;&gt;Parametros!$E$17,CY92&lt;&gt;Parametros!$E$18),"Sim","Não"),
IF(AND(Parametros!$E$17="Sim",Parametros!$E$18="Não"),IF(AND(OR(CT92="Flow1",AND(CT92="Flow2",Parametros!$H$7="Fechada")),AI92&lt;=Parametros!$E$15,AH92&lt;Parametros!$E$16,AX92&lt;Parametros!$E$19,CX92&lt;&gt;Parametros!$E$17),"Sim","Não"),
IF(AND(Parametros!$E$17="Não",Parametros!$E$18="Sim"),IF(AND(OR(CT92="Flow1",AND(CT92="Flow2",Parametros!$H$7="Fechada")),AI92&lt;=Parametros!$E$15,AH92&lt;Parametros!$E$16,AX92&lt;Parametros!$E$19,CY92&lt;&gt;Parametros!$E$18),"Sim","Não"),
IF(AND(OR(CT92="Flow1",AND(CT92="Flow2",Parametros!$H$7="Fechada")),AI92&lt;=Parametros!$E$15,AH92&lt;Parametros!$E$16,AX92&lt;Parametros!$E$19),"Sim","Não"))))</f>
        <v>Não</v>
      </c>
      <c r="DA92" s="41" t="str">
        <f t="shared" si="14"/>
        <v>ok</v>
      </c>
      <c r="DB92" s="40">
        <f>IF(AND(CT92="Flow1",CZ92="Sim"),4,IF(CT92=Parametros!$D$6,1,IF(CT92=Parametros!$D$7,IF(Parametros!$H$7="Aberta",2,IF('Sequencia APO'!CZ92="Sim",4,1)),IF(CT92=Parametros!$D$9,3,IF(CT92=Parametros!$D$8,4,"Erro")))))</f>
        <v>4</v>
      </c>
      <c r="DC92" s="40">
        <f>IFERROR(VLOOKUP($Q92,Ferts!$A$1:$B$16,2,FALSE),0)</f>
        <v>0</v>
      </c>
      <c r="DD92" s="42">
        <f>(IF(DB92=1,Parametros!$M$6,IF(DB92=2,Parametros!$M$7,IF(DB92=3,Parametros!$M$8,IF(DB92=4,Parametros!$M$9,"Erro"))))*(DC92+1))*60</f>
        <v>102.85714285714285</v>
      </c>
    </row>
    <row r="93" spans="1:108">
      <c r="A93" s="74" t="s">
        <v>346</v>
      </c>
      <c r="B93" s="74" t="s">
        <v>268</v>
      </c>
      <c r="C93" s="74" t="s">
        <v>118</v>
      </c>
      <c r="D93" s="74" t="s">
        <v>99</v>
      </c>
      <c r="E93" s="74" t="s">
        <v>1582</v>
      </c>
      <c r="F93" s="74" t="s">
        <v>649</v>
      </c>
      <c r="G93" s="74" t="s">
        <v>3459</v>
      </c>
      <c r="H93" s="74" t="s">
        <v>212</v>
      </c>
      <c r="I93" s="74" t="s">
        <v>464</v>
      </c>
      <c r="J93" s="74" t="s">
        <v>474</v>
      </c>
      <c r="K93" s="74" t="s">
        <v>214</v>
      </c>
      <c r="L93" s="74" t="s">
        <v>650</v>
      </c>
      <c r="M93" s="74" t="s">
        <v>216</v>
      </c>
      <c r="N93" s="75">
        <v>10</v>
      </c>
      <c r="O93" s="75">
        <v>10</v>
      </c>
      <c r="P93" s="74" t="s">
        <v>131</v>
      </c>
      <c r="Q93" s="108">
        <v>411055</v>
      </c>
      <c r="R93" s="74" t="s">
        <v>175</v>
      </c>
      <c r="S93" s="74"/>
      <c r="T93" s="74" t="s">
        <v>114</v>
      </c>
      <c r="U93" s="74" t="s">
        <v>124</v>
      </c>
      <c r="V93" s="74" t="s">
        <v>125</v>
      </c>
      <c r="W93" s="74" t="s">
        <v>126</v>
      </c>
      <c r="X93" s="74" t="s">
        <v>218</v>
      </c>
      <c r="Y93" s="74" t="s">
        <v>477</v>
      </c>
      <c r="Z93" s="74" t="s">
        <v>163</v>
      </c>
      <c r="AA93" s="76">
        <v>3707.4609999999998</v>
      </c>
      <c r="AB93" s="76">
        <v>0</v>
      </c>
      <c r="AC93" s="76">
        <v>159</v>
      </c>
      <c r="AD93" s="76">
        <v>132.5</v>
      </c>
      <c r="AE93" s="77">
        <v>540</v>
      </c>
      <c r="AF93" s="76">
        <v>2.7</v>
      </c>
      <c r="AG93" s="77">
        <v>8</v>
      </c>
      <c r="AH93" s="78">
        <v>7.62</v>
      </c>
      <c r="AI93" s="78">
        <v>88.9</v>
      </c>
      <c r="AJ93" s="79">
        <v>42776</v>
      </c>
      <c r="AK93" s="79">
        <v>42774</v>
      </c>
      <c r="AL93" s="79">
        <v>42774</v>
      </c>
      <c r="AM93" s="79">
        <v>42774</v>
      </c>
      <c r="AN93" s="77">
        <v>347</v>
      </c>
      <c r="AO93" s="79">
        <v>42752</v>
      </c>
      <c r="AP93" s="76">
        <v>4000</v>
      </c>
      <c r="AQ93" s="76">
        <v>0</v>
      </c>
      <c r="AR93" s="77">
        <v>530</v>
      </c>
      <c r="AS93" s="77">
        <v>8</v>
      </c>
      <c r="AT93" s="78">
        <v>160.34</v>
      </c>
      <c r="AU93" s="77">
        <v>3</v>
      </c>
      <c r="AV93" s="76">
        <v>10.53</v>
      </c>
      <c r="AW93" s="76">
        <v>10.83</v>
      </c>
      <c r="AX93" s="76">
        <v>12.01</v>
      </c>
      <c r="AY93" s="76">
        <v>0.89</v>
      </c>
      <c r="AZ93" s="76">
        <v>0.89</v>
      </c>
      <c r="BA93" s="76">
        <v>0.76</v>
      </c>
      <c r="BB93" s="76">
        <v>0.76</v>
      </c>
      <c r="BC93" s="76">
        <v>17.850000000000001</v>
      </c>
      <c r="BD93" s="76">
        <v>8.6999999999999993</v>
      </c>
      <c r="BE93" s="76">
        <v>18.59</v>
      </c>
      <c r="BF93" s="76">
        <v>10450</v>
      </c>
      <c r="BG93" s="76">
        <v>10550</v>
      </c>
      <c r="BH93" s="74" t="s">
        <v>109</v>
      </c>
      <c r="BI93" s="74"/>
      <c r="BJ93" s="74" t="s">
        <v>3460</v>
      </c>
      <c r="BK93" s="79"/>
      <c r="BL93" s="79"/>
      <c r="BM93" s="74"/>
      <c r="BN93" s="80"/>
      <c r="BO93" s="81"/>
      <c r="BP93" s="82"/>
      <c r="BQ93" s="83">
        <v>24</v>
      </c>
      <c r="BR93" s="84" t="s">
        <v>78</v>
      </c>
      <c r="BS93" s="84">
        <v>8</v>
      </c>
      <c r="BT93" s="85">
        <v>2</v>
      </c>
      <c r="BU93" s="85" t="s">
        <v>464</v>
      </c>
      <c r="BV93" s="85">
        <v>1</v>
      </c>
      <c r="BW93" s="85"/>
      <c r="BX93" s="95" t="s">
        <v>130</v>
      </c>
      <c r="BY93" s="87"/>
      <c r="BZ93" s="88">
        <v>24</v>
      </c>
      <c r="CA93" s="87" t="s">
        <v>111</v>
      </c>
      <c r="CB93" s="89" t="s">
        <v>112</v>
      </c>
      <c r="CC93" s="90">
        <v>22</v>
      </c>
      <c r="CD93" s="91"/>
      <c r="CE93" s="89">
        <f>VLOOKUP(AI93,[1]Plan1!$A$6:$D$52,2,0)</f>
        <v>211</v>
      </c>
      <c r="CF93" s="89">
        <f>VLOOKUP(AI93,[1]Plan1!$A$6:$D$52,4,0)</f>
        <v>4.092307692307692</v>
      </c>
      <c r="CG93" s="89">
        <f t="shared" si="8"/>
        <v>18</v>
      </c>
      <c r="CH93" s="89">
        <f t="shared" si="9"/>
        <v>74</v>
      </c>
      <c r="CI93" s="87" t="s">
        <v>78</v>
      </c>
      <c r="CJ93" s="89">
        <f t="shared" si="10"/>
        <v>24</v>
      </c>
      <c r="CK93" s="87"/>
      <c r="CL93" s="87"/>
      <c r="CM93" s="87"/>
      <c r="CN93" s="80">
        <v>130</v>
      </c>
      <c r="CO93" s="81"/>
      <c r="CP93" s="82"/>
      <c r="CQ93" s="83"/>
      <c r="CR93" s="87">
        <f t="shared" si="11"/>
        <v>4320</v>
      </c>
      <c r="CS93" s="40">
        <f t="shared" si="15"/>
        <v>91</v>
      </c>
      <c r="CT93" s="40" t="str">
        <f>VLOOKUP(B93,Linha!$B$2:$C$60,2,FALSE)</f>
        <v>Tubing Line</v>
      </c>
      <c r="CU93" s="41" t="str">
        <f>IF(AI93&lt;=Parametros!$E$15,"OK","Não")</f>
        <v>OK</v>
      </c>
      <c r="CV93" s="41" t="str">
        <f>IF(AH93&lt;=Parametros!$E$16,"OK","Não")</f>
        <v>OK</v>
      </c>
      <c r="CW93" s="41" t="str">
        <f>IF(AX93&lt;=Parametros!$E$19,"OK","Não")</f>
        <v>OK</v>
      </c>
      <c r="CX93" s="41" t="str">
        <f t="shared" si="12"/>
        <v>Não</v>
      </c>
      <c r="CY93" s="41" t="str">
        <f t="shared" si="13"/>
        <v>Não</v>
      </c>
      <c r="CZ93" s="41" t="str">
        <f>IF(AND(Parametros!$E$17="Sim",Parametros!$E$18="Sim"),IF(AND(OR(CT93="Flow1",AND(CT93="Flow2",Parametros!$H$7="Fechada")),AI93&lt;=Parametros!$E$15,AH93&lt;Parametros!$E$16,AX93&lt;Parametros!$E$19,CX93&lt;&gt;Parametros!$E$17,CY93&lt;&gt;Parametros!$E$18),"Sim","Não"),
IF(AND(Parametros!$E$17="Sim",Parametros!$E$18="Não"),IF(AND(OR(CT93="Flow1",AND(CT93="Flow2",Parametros!$H$7="Fechada")),AI93&lt;=Parametros!$E$15,AH93&lt;Parametros!$E$16,AX93&lt;Parametros!$E$19,CX93&lt;&gt;Parametros!$E$17),"Sim","Não"),
IF(AND(Parametros!$E$17="Não",Parametros!$E$18="Sim"),IF(AND(OR(CT93="Flow1",AND(CT93="Flow2",Parametros!$H$7="Fechada")),AI93&lt;=Parametros!$E$15,AH93&lt;Parametros!$E$16,AX93&lt;Parametros!$E$19,CY93&lt;&gt;Parametros!$E$18),"Sim","Não"),
IF(AND(OR(CT93="Flow1",AND(CT93="Flow2",Parametros!$H$7="Fechada")),AI93&lt;=Parametros!$E$15,AH93&lt;Parametros!$E$16,AX93&lt;Parametros!$E$19),"Sim","Não"))))</f>
        <v>Não</v>
      </c>
      <c r="DA93" s="41" t="str">
        <f t="shared" si="14"/>
        <v>ok</v>
      </c>
      <c r="DB93" s="40">
        <f>IF(AND(CT93="Flow1",CZ93="Sim"),4,IF(CT93=Parametros!$D$6,1,IF(CT93=Parametros!$D$7,IF(Parametros!$H$7="Aberta",2,IF('Sequencia APO'!CZ93="Sim",4,1)),IF(CT93=Parametros!$D$9,3,IF(CT93=Parametros!$D$8,4,"Erro")))))</f>
        <v>4</v>
      </c>
      <c r="DC93" s="40">
        <f>IFERROR(VLOOKUP($Q93,Ferts!$A$1:$B$16,2,FALSE),0)</f>
        <v>0</v>
      </c>
      <c r="DD93" s="42">
        <f>(IF(DB93=1,Parametros!$M$6,IF(DB93=2,Parametros!$M$7,IF(DB93=3,Parametros!$M$8,IF(DB93=4,Parametros!$M$9,"Erro"))))*(DC93+1))*60</f>
        <v>102.85714285714285</v>
      </c>
    </row>
    <row r="94" spans="1:108">
      <c r="A94" s="74" t="s">
        <v>351</v>
      </c>
      <c r="B94" s="74" t="s">
        <v>98</v>
      </c>
      <c r="C94" s="74" t="s">
        <v>118</v>
      </c>
      <c r="D94" s="74" t="s">
        <v>99</v>
      </c>
      <c r="E94" s="74" t="s">
        <v>1584</v>
      </c>
      <c r="F94" s="74" t="s">
        <v>1585</v>
      </c>
      <c r="G94" s="74" t="s">
        <v>1586</v>
      </c>
      <c r="H94" s="74" t="s">
        <v>212</v>
      </c>
      <c r="I94" s="74" t="s">
        <v>464</v>
      </c>
      <c r="J94" s="74" t="s">
        <v>474</v>
      </c>
      <c r="K94" s="74"/>
      <c r="L94" s="74" t="s">
        <v>635</v>
      </c>
      <c r="M94" s="74" t="s">
        <v>216</v>
      </c>
      <c r="N94" s="75">
        <v>0</v>
      </c>
      <c r="O94" s="75">
        <v>0</v>
      </c>
      <c r="P94" s="74"/>
      <c r="Q94" s="108">
        <v>463026</v>
      </c>
      <c r="R94" s="74"/>
      <c r="S94" s="74"/>
      <c r="T94" s="74" t="s">
        <v>114</v>
      </c>
      <c r="U94" s="74" t="s">
        <v>124</v>
      </c>
      <c r="V94" s="74" t="s">
        <v>125</v>
      </c>
      <c r="W94" s="74" t="s">
        <v>126</v>
      </c>
      <c r="X94" s="74" t="s">
        <v>218</v>
      </c>
      <c r="Y94" s="74" t="s">
        <v>477</v>
      </c>
      <c r="Z94" s="74" t="s">
        <v>163</v>
      </c>
      <c r="AA94" s="76">
        <v>1199.9590000000001</v>
      </c>
      <c r="AB94" s="76">
        <v>1288.9960000000001</v>
      </c>
      <c r="AC94" s="76">
        <v>159</v>
      </c>
      <c r="AD94" s="76">
        <v>132.5</v>
      </c>
      <c r="AE94" s="77">
        <v>408</v>
      </c>
      <c r="AF94" s="76">
        <v>2.04</v>
      </c>
      <c r="AG94" s="77">
        <v>4</v>
      </c>
      <c r="AH94" s="78">
        <v>7.62</v>
      </c>
      <c r="AI94" s="78">
        <v>88.9</v>
      </c>
      <c r="AJ94" s="79">
        <v>43099</v>
      </c>
      <c r="AK94" s="79">
        <v>42774</v>
      </c>
      <c r="AL94" s="79">
        <v>42774</v>
      </c>
      <c r="AM94" s="79">
        <v>42774</v>
      </c>
      <c r="AN94" s="77">
        <v>129</v>
      </c>
      <c r="AO94" s="79">
        <v>43075</v>
      </c>
      <c r="AP94" s="76">
        <v>1000</v>
      </c>
      <c r="AQ94" s="76">
        <v>0</v>
      </c>
      <c r="AR94" s="77">
        <v>596</v>
      </c>
      <c r="AS94" s="77">
        <v>8</v>
      </c>
      <c r="AT94" s="78">
        <v>177.9</v>
      </c>
      <c r="AU94" s="77">
        <v>2</v>
      </c>
      <c r="AV94" s="76">
        <v>11.68</v>
      </c>
      <c r="AW94" s="76">
        <v>11.99</v>
      </c>
      <c r="AX94" s="76">
        <v>12.87</v>
      </c>
      <c r="AY94" s="76">
        <v>0.89</v>
      </c>
      <c r="AZ94" s="76">
        <v>0.89</v>
      </c>
      <c r="BA94" s="76">
        <v>0.76</v>
      </c>
      <c r="BB94" s="76">
        <v>0.76</v>
      </c>
      <c r="BC94" s="76">
        <v>13.48</v>
      </c>
      <c r="BD94" s="76">
        <v>8.6999999999999993</v>
      </c>
      <c r="BE94" s="76">
        <v>18.59</v>
      </c>
      <c r="BF94" s="76">
        <v>11600</v>
      </c>
      <c r="BG94" s="76">
        <v>11700</v>
      </c>
      <c r="BH94" s="74" t="s">
        <v>109</v>
      </c>
      <c r="BI94" s="74"/>
      <c r="BJ94" s="74" t="s">
        <v>3461</v>
      </c>
      <c r="BK94" s="79"/>
      <c r="BL94" s="79"/>
      <c r="BM94" s="74"/>
      <c r="BN94" s="80"/>
      <c r="BO94" s="81"/>
      <c r="BP94" s="82"/>
      <c r="BQ94" s="93">
        <v>8</v>
      </c>
      <c r="BR94" s="84" t="s">
        <v>78</v>
      </c>
      <c r="BS94" s="84">
        <v>8</v>
      </c>
      <c r="BT94" s="85">
        <v>2</v>
      </c>
      <c r="BU94" s="85" t="s">
        <v>464</v>
      </c>
      <c r="BV94" s="85">
        <v>1</v>
      </c>
      <c r="BW94" s="85"/>
      <c r="BX94" s="95" t="s">
        <v>130</v>
      </c>
      <c r="BY94" s="87"/>
      <c r="BZ94" s="88">
        <v>8</v>
      </c>
      <c r="CA94" s="87" t="s">
        <v>111</v>
      </c>
      <c r="CB94" s="89" t="s">
        <v>116</v>
      </c>
      <c r="CC94" s="90">
        <v>-301</v>
      </c>
      <c r="CD94" s="91"/>
      <c r="CE94" s="89">
        <f>VLOOKUP(AI94,[1]Plan1!$A$6:$D$52,2,0)</f>
        <v>211</v>
      </c>
      <c r="CF94" s="89">
        <f>VLOOKUP(AI94,[1]Plan1!$A$6:$D$52,4,0)</f>
        <v>4.092307692307692</v>
      </c>
      <c r="CG94" s="89">
        <f t="shared" si="8"/>
        <v>6</v>
      </c>
      <c r="CH94" s="89">
        <f t="shared" si="9"/>
        <v>25</v>
      </c>
      <c r="CI94" s="87" t="s">
        <v>75</v>
      </c>
      <c r="CJ94" s="89">
        <f t="shared" si="10"/>
        <v>8</v>
      </c>
      <c r="CK94" s="87"/>
      <c r="CL94" s="87"/>
      <c r="CM94" s="87"/>
      <c r="CN94" s="80">
        <v>336</v>
      </c>
      <c r="CO94" s="81"/>
      <c r="CP94" s="82"/>
      <c r="CQ94" s="83"/>
      <c r="CR94" s="87">
        <f t="shared" si="11"/>
        <v>1632</v>
      </c>
      <c r="CS94" s="40">
        <f t="shared" si="15"/>
        <v>92</v>
      </c>
      <c r="CT94" s="40" t="str">
        <f>VLOOKUP(B94,Linha!$B$2:$C$60,2,FALSE)</f>
        <v>Flow1</v>
      </c>
      <c r="CU94" s="41" t="str">
        <f>IF(AI94&lt;=Parametros!$E$15,"OK","Não")</f>
        <v>OK</v>
      </c>
      <c r="CV94" s="41" t="str">
        <f>IF(AH94&lt;=Parametros!$E$16,"OK","Não")</f>
        <v>OK</v>
      </c>
      <c r="CW94" s="41" t="str">
        <f>IF(AX94&lt;=Parametros!$E$19,"OK","Não")</f>
        <v>OK</v>
      </c>
      <c r="CX94" s="41" t="str">
        <f t="shared" si="12"/>
        <v>Não</v>
      </c>
      <c r="CY94" s="41" t="str">
        <f t="shared" si="13"/>
        <v>Não</v>
      </c>
      <c r="CZ94" s="41" t="str">
        <f>IF(AND(Parametros!$E$17="Sim",Parametros!$E$18="Sim"),IF(AND(OR(CT94="Flow1",AND(CT94="Flow2",Parametros!$H$7="Fechada")),AI94&lt;=Parametros!$E$15,AH94&lt;Parametros!$E$16,AX94&lt;Parametros!$E$19,CX94&lt;&gt;Parametros!$E$17,CY94&lt;&gt;Parametros!$E$18),"Sim","Não"),
IF(AND(Parametros!$E$17="Sim",Parametros!$E$18="Não"),IF(AND(OR(CT94="Flow1",AND(CT94="Flow2",Parametros!$H$7="Fechada")),AI94&lt;=Parametros!$E$15,AH94&lt;Parametros!$E$16,AX94&lt;Parametros!$E$19,CX94&lt;&gt;Parametros!$E$17),"Sim","Não"),
IF(AND(Parametros!$E$17="Não",Parametros!$E$18="Sim"),IF(AND(OR(CT94="Flow1",AND(CT94="Flow2",Parametros!$H$7="Fechada")),AI94&lt;=Parametros!$E$15,AH94&lt;Parametros!$E$16,AX94&lt;Parametros!$E$19,CY94&lt;&gt;Parametros!$E$18),"Sim","Não"),
IF(AND(OR(CT94="Flow1",AND(CT94="Flow2",Parametros!$H$7="Fechada")),AI94&lt;=Parametros!$E$15,AH94&lt;Parametros!$E$16,AX94&lt;Parametros!$E$19),"Sim","Não"))))</f>
        <v>Sim</v>
      </c>
      <c r="DA94" s="41" t="str">
        <f t="shared" si="14"/>
        <v>Moveu para tubing</v>
      </c>
      <c r="DB94" s="40">
        <f>IF(AND(CT94="Flow1",CZ94="Sim"),4,IF(CT94=Parametros!$D$6,1,IF(CT94=Parametros!$D$7,IF(Parametros!$H$7="Aberta",2,IF('Sequencia APO'!CZ94="Sim",4,1)),IF(CT94=Parametros!$D$9,3,IF(CT94=Parametros!$D$8,4,"Erro")))))</f>
        <v>4</v>
      </c>
      <c r="DC94" s="40">
        <f>IFERROR(VLOOKUP($Q94,Ferts!$A$1:$B$16,2,FALSE),0)</f>
        <v>0</v>
      </c>
      <c r="DD94" s="42">
        <f>(IF(DB94=1,Parametros!$M$6,IF(DB94=2,Parametros!$M$7,IF(DB94=3,Parametros!$M$8,IF(DB94=4,Parametros!$M$9,"Erro"))))*(DC94+1))*60</f>
        <v>102.85714285714285</v>
      </c>
    </row>
    <row r="95" spans="1:108">
      <c r="A95" s="74" t="s">
        <v>355</v>
      </c>
      <c r="B95" s="74" t="s">
        <v>98</v>
      </c>
      <c r="C95" s="74" t="s">
        <v>118</v>
      </c>
      <c r="D95" s="74" t="s">
        <v>99</v>
      </c>
      <c r="E95" s="74" t="s">
        <v>1588</v>
      </c>
      <c r="F95" s="74" t="s">
        <v>1589</v>
      </c>
      <c r="G95" s="74" t="s">
        <v>1590</v>
      </c>
      <c r="H95" s="74" t="s">
        <v>212</v>
      </c>
      <c r="I95" s="74" t="s">
        <v>464</v>
      </c>
      <c r="J95" s="74" t="s">
        <v>474</v>
      </c>
      <c r="K95" s="74"/>
      <c r="L95" s="74" t="s">
        <v>650</v>
      </c>
      <c r="M95" s="74" t="s">
        <v>216</v>
      </c>
      <c r="N95" s="75">
        <v>0</v>
      </c>
      <c r="O95" s="75">
        <v>0</v>
      </c>
      <c r="P95" s="74"/>
      <c r="Q95" s="108">
        <v>463028</v>
      </c>
      <c r="R95" s="74"/>
      <c r="S95" s="74"/>
      <c r="T95" s="74" t="s">
        <v>114</v>
      </c>
      <c r="U95" s="74" t="s">
        <v>124</v>
      </c>
      <c r="V95" s="74" t="s">
        <v>125</v>
      </c>
      <c r="W95" s="74" t="s">
        <v>126</v>
      </c>
      <c r="X95" s="74" t="s">
        <v>218</v>
      </c>
      <c r="Y95" s="74" t="s">
        <v>477</v>
      </c>
      <c r="Z95" s="74" t="s">
        <v>163</v>
      </c>
      <c r="AA95" s="76">
        <v>1199.9590000000001</v>
      </c>
      <c r="AB95" s="76">
        <v>1295.146</v>
      </c>
      <c r="AC95" s="76">
        <v>159</v>
      </c>
      <c r="AD95" s="76">
        <v>132.5</v>
      </c>
      <c r="AE95" s="77">
        <v>370</v>
      </c>
      <c r="AF95" s="76">
        <v>1.85</v>
      </c>
      <c r="AG95" s="77">
        <v>4</v>
      </c>
      <c r="AH95" s="78">
        <v>7.62</v>
      </c>
      <c r="AI95" s="78">
        <v>88.9</v>
      </c>
      <c r="AJ95" s="79">
        <v>43099</v>
      </c>
      <c r="AK95" s="79">
        <v>42774</v>
      </c>
      <c r="AL95" s="79">
        <v>42774</v>
      </c>
      <c r="AM95" s="79">
        <v>42774</v>
      </c>
      <c r="AN95" s="77">
        <v>136</v>
      </c>
      <c r="AO95" s="79">
        <v>43075</v>
      </c>
      <c r="AP95" s="76">
        <v>1000</v>
      </c>
      <c r="AQ95" s="76">
        <v>0</v>
      </c>
      <c r="AR95" s="77">
        <v>540</v>
      </c>
      <c r="AS95" s="77">
        <v>9</v>
      </c>
      <c r="AT95" s="78">
        <v>160.34</v>
      </c>
      <c r="AU95" s="77">
        <v>2</v>
      </c>
      <c r="AV95" s="76">
        <v>10.53</v>
      </c>
      <c r="AW95" s="76">
        <v>10.77</v>
      </c>
      <c r="AX95" s="76">
        <v>11.57</v>
      </c>
      <c r="AY95" s="76">
        <v>0.89</v>
      </c>
      <c r="AZ95" s="76">
        <v>0.89</v>
      </c>
      <c r="BA95" s="76">
        <v>0.76</v>
      </c>
      <c r="BB95" s="76">
        <v>0.76</v>
      </c>
      <c r="BC95" s="76">
        <v>12.23</v>
      </c>
      <c r="BD95" s="76">
        <v>8.6999999999999993</v>
      </c>
      <c r="BE95" s="76">
        <v>18.59</v>
      </c>
      <c r="BF95" s="76">
        <v>10450</v>
      </c>
      <c r="BG95" s="76">
        <v>10550</v>
      </c>
      <c r="BH95" s="74" t="s">
        <v>109</v>
      </c>
      <c r="BI95" s="74"/>
      <c r="BJ95" s="74" t="s">
        <v>3462</v>
      </c>
      <c r="BK95" s="79"/>
      <c r="BL95" s="79"/>
      <c r="BM95" s="74"/>
      <c r="BN95" s="80"/>
      <c r="BO95" s="81"/>
      <c r="BP95" s="82"/>
      <c r="BQ95" s="93">
        <v>8</v>
      </c>
      <c r="BR95" s="84" t="s">
        <v>78</v>
      </c>
      <c r="BS95" s="84">
        <v>8</v>
      </c>
      <c r="BT95" s="85">
        <v>2</v>
      </c>
      <c r="BU95" s="85" t="s">
        <v>464</v>
      </c>
      <c r="BV95" s="85">
        <v>1</v>
      </c>
      <c r="BW95" s="85"/>
      <c r="BX95" s="95" t="s">
        <v>130</v>
      </c>
      <c r="BY95" s="87"/>
      <c r="BZ95" s="88">
        <v>8</v>
      </c>
      <c r="CA95" s="87" t="s">
        <v>111</v>
      </c>
      <c r="CB95" s="89" t="s">
        <v>116</v>
      </c>
      <c r="CC95" s="90">
        <v>-301</v>
      </c>
      <c r="CD95" s="91"/>
      <c r="CE95" s="89">
        <f>VLOOKUP(AI95,[1]Plan1!$A$6:$D$52,2,0)</f>
        <v>211</v>
      </c>
      <c r="CF95" s="89">
        <f>VLOOKUP(AI95,[1]Plan1!$A$6:$D$52,4,0)</f>
        <v>4.092307692307692</v>
      </c>
      <c r="CG95" s="89">
        <f t="shared" si="8"/>
        <v>6</v>
      </c>
      <c r="CH95" s="89">
        <f t="shared" si="9"/>
        <v>25</v>
      </c>
      <c r="CI95" s="87" t="s">
        <v>75</v>
      </c>
      <c r="CJ95" s="89">
        <f t="shared" si="10"/>
        <v>8</v>
      </c>
      <c r="CK95" s="87"/>
      <c r="CL95" s="87"/>
      <c r="CM95" s="87"/>
      <c r="CN95" s="80"/>
      <c r="CO95" s="81"/>
      <c r="CP95" s="82">
        <v>6</v>
      </c>
      <c r="CQ95" s="83"/>
      <c r="CR95" s="87">
        <f t="shared" si="11"/>
        <v>1480</v>
      </c>
      <c r="CS95" s="40">
        <f t="shared" si="15"/>
        <v>93</v>
      </c>
      <c r="CT95" s="40" t="str">
        <f>VLOOKUP(B95,Linha!$B$2:$C$60,2,FALSE)</f>
        <v>Flow1</v>
      </c>
      <c r="CU95" s="41" t="str">
        <f>IF(AI95&lt;=Parametros!$E$15,"OK","Não")</f>
        <v>OK</v>
      </c>
      <c r="CV95" s="41" t="str">
        <f>IF(AH95&lt;=Parametros!$E$16,"OK","Não")</f>
        <v>OK</v>
      </c>
      <c r="CW95" s="41" t="str">
        <f>IF(AX95&lt;=Parametros!$E$19,"OK","Não")</f>
        <v>OK</v>
      </c>
      <c r="CX95" s="41" t="str">
        <f t="shared" si="12"/>
        <v>Não</v>
      </c>
      <c r="CY95" s="41" t="str">
        <f t="shared" si="13"/>
        <v>Não</v>
      </c>
      <c r="CZ95" s="41" t="str">
        <f>IF(AND(Parametros!$E$17="Sim",Parametros!$E$18="Sim"),IF(AND(OR(CT95="Flow1",AND(CT95="Flow2",Parametros!$H$7="Fechada")),AI95&lt;=Parametros!$E$15,AH95&lt;Parametros!$E$16,AX95&lt;Parametros!$E$19,CX95&lt;&gt;Parametros!$E$17,CY95&lt;&gt;Parametros!$E$18),"Sim","Não"),
IF(AND(Parametros!$E$17="Sim",Parametros!$E$18="Não"),IF(AND(OR(CT95="Flow1",AND(CT95="Flow2",Parametros!$H$7="Fechada")),AI95&lt;=Parametros!$E$15,AH95&lt;Parametros!$E$16,AX95&lt;Parametros!$E$19,CX95&lt;&gt;Parametros!$E$17),"Sim","Não"),
IF(AND(Parametros!$E$17="Não",Parametros!$E$18="Sim"),IF(AND(OR(CT95="Flow1",AND(CT95="Flow2",Parametros!$H$7="Fechada")),AI95&lt;=Parametros!$E$15,AH95&lt;Parametros!$E$16,AX95&lt;Parametros!$E$19,CY95&lt;&gt;Parametros!$E$18),"Sim","Não"),
IF(AND(OR(CT95="Flow1",AND(CT95="Flow2",Parametros!$H$7="Fechada")),AI95&lt;=Parametros!$E$15,AH95&lt;Parametros!$E$16,AX95&lt;Parametros!$E$19),"Sim","Não"))))</f>
        <v>Sim</v>
      </c>
      <c r="DA95" s="41" t="str">
        <f t="shared" si="14"/>
        <v>Moveu para tubing</v>
      </c>
      <c r="DB95" s="40">
        <f>IF(AND(CT95="Flow1",CZ95="Sim"),4,IF(CT95=Parametros!$D$6,1,IF(CT95=Parametros!$D$7,IF(Parametros!$H$7="Aberta",2,IF('Sequencia APO'!CZ95="Sim",4,1)),IF(CT95=Parametros!$D$9,3,IF(CT95=Parametros!$D$8,4,"Erro")))))</f>
        <v>4</v>
      </c>
      <c r="DC95" s="40">
        <f>IFERROR(VLOOKUP($Q95,Ferts!$A$1:$B$16,2,FALSE),0)</f>
        <v>0</v>
      </c>
      <c r="DD95" s="42">
        <f>(IF(DB95=1,Parametros!$M$6,IF(DB95=2,Parametros!$M$7,IF(DB95=3,Parametros!$M$8,IF(DB95=4,Parametros!$M$9,"Erro"))))*(DC95+1))*60</f>
        <v>102.85714285714285</v>
      </c>
    </row>
    <row r="96" spans="1:108">
      <c r="A96" s="74" t="s">
        <v>356</v>
      </c>
      <c r="B96" s="74" t="s">
        <v>160</v>
      </c>
      <c r="C96" s="74" t="s">
        <v>118</v>
      </c>
      <c r="D96" s="74" t="s">
        <v>99</v>
      </c>
      <c r="E96" s="74" t="s">
        <v>1592</v>
      </c>
      <c r="F96" s="74" t="s">
        <v>1593</v>
      </c>
      <c r="G96" s="74" t="s">
        <v>1594</v>
      </c>
      <c r="H96" s="74" t="s">
        <v>170</v>
      </c>
      <c r="I96" s="74" t="s">
        <v>464</v>
      </c>
      <c r="J96" s="74" t="s">
        <v>474</v>
      </c>
      <c r="K96" s="74" t="s">
        <v>1433</v>
      </c>
      <c r="L96" s="74" t="s">
        <v>1595</v>
      </c>
      <c r="M96" s="74" t="s">
        <v>172</v>
      </c>
      <c r="N96" s="75">
        <v>10</v>
      </c>
      <c r="O96" s="75">
        <v>10</v>
      </c>
      <c r="P96" s="74" t="s">
        <v>362</v>
      </c>
      <c r="Q96" s="108">
        <v>411912</v>
      </c>
      <c r="R96" s="74" t="s">
        <v>289</v>
      </c>
      <c r="S96" s="74"/>
      <c r="T96" s="74" t="s">
        <v>114</v>
      </c>
      <c r="U96" s="74" t="s">
        <v>124</v>
      </c>
      <c r="V96" s="74" t="s">
        <v>125</v>
      </c>
      <c r="W96" s="74" t="s">
        <v>107</v>
      </c>
      <c r="X96" s="74" t="s">
        <v>127</v>
      </c>
      <c r="Y96" s="74" t="s">
        <v>477</v>
      </c>
      <c r="Z96" s="74" t="s">
        <v>128</v>
      </c>
      <c r="AA96" s="76">
        <v>1759.5</v>
      </c>
      <c r="AB96" s="76">
        <v>0</v>
      </c>
      <c r="AC96" s="76">
        <v>159</v>
      </c>
      <c r="AD96" s="76">
        <v>127</v>
      </c>
      <c r="AE96" s="77">
        <v>520</v>
      </c>
      <c r="AF96" s="76">
        <v>2.6</v>
      </c>
      <c r="AG96" s="77">
        <v>4</v>
      </c>
      <c r="AH96" s="78">
        <v>9</v>
      </c>
      <c r="AI96" s="78">
        <v>88.9</v>
      </c>
      <c r="AJ96" s="79">
        <v>42789</v>
      </c>
      <c r="AK96" s="79">
        <v>42774</v>
      </c>
      <c r="AL96" s="79">
        <v>42774</v>
      </c>
      <c r="AM96" s="79">
        <v>42774</v>
      </c>
      <c r="AN96" s="77">
        <v>166</v>
      </c>
      <c r="AO96" s="79">
        <v>42774</v>
      </c>
      <c r="AP96" s="76">
        <v>2000</v>
      </c>
      <c r="AQ96" s="76">
        <v>0</v>
      </c>
      <c r="AR96" s="77">
        <v>519</v>
      </c>
      <c r="AS96" s="77">
        <v>8</v>
      </c>
      <c r="AT96" s="78">
        <v>162.76</v>
      </c>
      <c r="AU96" s="77">
        <v>3</v>
      </c>
      <c r="AV96" s="76">
        <v>9.2799999999999994</v>
      </c>
      <c r="AW96" s="76">
        <v>8.49</v>
      </c>
      <c r="AX96" s="76">
        <v>9.4700000000000006</v>
      </c>
      <c r="AY96" s="76">
        <v>0.89</v>
      </c>
      <c r="AZ96" s="76">
        <v>0.89</v>
      </c>
      <c r="BA96" s="76">
        <v>0.9</v>
      </c>
      <c r="BB96" s="76">
        <v>0.9</v>
      </c>
      <c r="BC96" s="76">
        <v>14.73</v>
      </c>
      <c r="BD96" s="76">
        <v>10.27</v>
      </c>
      <c r="BE96" s="76">
        <v>20.170000000000002</v>
      </c>
      <c r="BF96" s="76">
        <v>8300</v>
      </c>
      <c r="BG96" s="76">
        <v>9300</v>
      </c>
      <c r="BH96" s="74" t="s">
        <v>109</v>
      </c>
      <c r="BI96" s="74"/>
      <c r="BJ96" s="74" t="s">
        <v>3463</v>
      </c>
      <c r="BK96" s="79"/>
      <c r="BL96" s="79"/>
      <c r="BM96" s="74"/>
      <c r="BN96" s="80"/>
      <c r="BO96" s="81"/>
      <c r="BP96" s="82">
        <v>12</v>
      </c>
      <c r="BQ96" s="83"/>
      <c r="BR96" s="84" t="s">
        <v>129</v>
      </c>
      <c r="BS96" s="84">
        <v>8</v>
      </c>
      <c r="BT96" s="85">
        <v>2</v>
      </c>
      <c r="BU96" s="85" t="s">
        <v>464</v>
      </c>
      <c r="BV96" s="85">
        <v>1</v>
      </c>
      <c r="BW96" s="85"/>
      <c r="BX96" s="95" t="s">
        <v>130</v>
      </c>
      <c r="BY96" s="87"/>
      <c r="BZ96" s="88">
        <v>12</v>
      </c>
      <c r="CA96" s="87" t="s">
        <v>111</v>
      </c>
      <c r="CB96" s="89" t="s">
        <v>145</v>
      </c>
      <c r="CC96" s="90">
        <v>0</v>
      </c>
      <c r="CD96" s="91"/>
      <c r="CE96" s="89">
        <f>VLOOKUP(AI96,[1]Plan1!$A$6:$D$52,2,0)</f>
        <v>211</v>
      </c>
      <c r="CF96" s="89">
        <f>VLOOKUP(AI96,[1]Plan1!$A$6:$D$52,4,0)</f>
        <v>4.092307692307692</v>
      </c>
      <c r="CG96" s="89">
        <f t="shared" si="8"/>
        <v>8</v>
      </c>
      <c r="CH96" s="89">
        <f t="shared" si="9"/>
        <v>33</v>
      </c>
      <c r="CI96" s="87" t="s">
        <v>129</v>
      </c>
      <c r="CJ96" s="89">
        <f t="shared" si="10"/>
        <v>12</v>
      </c>
      <c r="CK96" s="87"/>
      <c r="CL96" s="87"/>
      <c r="CM96" s="87"/>
      <c r="CN96" s="80"/>
      <c r="CO96" s="81"/>
      <c r="CP96" s="82"/>
      <c r="CQ96" s="93">
        <v>110</v>
      </c>
      <c r="CR96" s="87">
        <f t="shared" si="11"/>
        <v>2080</v>
      </c>
      <c r="CS96" s="40">
        <f t="shared" si="15"/>
        <v>94</v>
      </c>
      <c r="CT96" s="40" t="str">
        <f>VLOOKUP(B96,Linha!$B$2:$C$60,2,FALSE)</f>
        <v>Flow1</v>
      </c>
      <c r="CU96" s="41" t="str">
        <f>IF(AI96&lt;=Parametros!$E$15,"OK","Não")</f>
        <v>OK</v>
      </c>
      <c r="CV96" s="41" t="str">
        <f>IF(AH96&lt;=Parametros!$E$16,"OK","Não")</f>
        <v>OK</v>
      </c>
      <c r="CW96" s="41" t="str">
        <f>IF(AX96&lt;=Parametros!$E$19,"OK","Não")</f>
        <v>OK</v>
      </c>
      <c r="CX96" s="41" t="str">
        <f t="shared" si="12"/>
        <v>Não</v>
      </c>
      <c r="CY96" s="41" t="str">
        <f t="shared" si="13"/>
        <v>Não</v>
      </c>
      <c r="CZ96" s="41" t="str">
        <f>IF(AND(Parametros!$E$17="Sim",Parametros!$E$18="Sim"),IF(AND(OR(CT96="Flow1",AND(CT96="Flow2",Parametros!$H$7="Fechada")),AI96&lt;=Parametros!$E$15,AH96&lt;Parametros!$E$16,AX96&lt;Parametros!$E$19,CX96&lt;&gt;Parametros!$E$17,CY96&lt;&gt;Parametros!$E$18),"Sim","Não"),
IF(AND(Parametros!$E$17="Sim",Parametros!$E$18="Não"),IF(AND(OR(CT96="Flow1",AND(CT96="Flow2",Parametros!$H$7="Fechada")),AI96&lt;=Parametros!$E$15,AH96&lt;Parametros!$E$16,AX96&lt;Parametros!$E$19,CX96&lt;&gt;Parametros!$E$17),"Sim","Não"),
IF(AND(Parametros!$E$17="Não",Parametros!$E$18="Sim"),IF(AND(OR(CT96="Flow1",AND(CT96="Flow2",Parametros!$H$7="Fechada")),AI96&lt;=Parametros!$E$15,AH96&lt;Parametros!$E$16,AX96&lt;Parametros!$E$19,CY96&lt;&gt;Parametros!$E$18),"Sim","Não"),
IF(AND(OR(CT96="Flow1",AND(CT96="Flow2",Parametros!$H$7="Fechada")),AI96&lt;=Parametros!$E$15,AH96&lt;Parametros!$E$16,AX96&lt;Parametros!$E$19),"Sim","Não"))))</f>
        <v>Sim</v>
      </c>
      <c r="DA96" s="41" t="str">
        <f t="shared" si="14"/>
        <v>ok</v>
      </c>
      <c r="DB96" s="40">
        <f>IF(AND(CT96="Flow1",CZ96="Sim"),4,IF(CT96=Parametros!$D$6,1,IF(CT96=Parametros!$D$7,IF(Parametros!$H$7="Aberta",2,IF('Sequencia APO'!CZ96="Sim",4,1)),IF(CT96=Parametros!$D$9,3,IF(CT96=Parametros!$D$8,4,"Erro")))))</f>
        <v>4</v>
      </c>
      <c r="DC96" s="40">
        <f>IFERROR(VLOOKUP($Q96,Ferts!$A$1:$B$16,2,FALSE),0)</f>
        <v>0</v>
      </c>
      <c r="DD96" s="42">
        <f>(IF(DB96=1,Parametros!$M$6,IF(DB96=2,Parametros!$M$7,IF(DB96=3,Parametros!$M$8,IF(DB96=4,Parametros!$M$9,"Erro"))))*(DC96+1))*60</f>
        <v>102.85714285714285</v>
      </c>
    </row>
    <row r="97" spans="1:108">
      <c r="A97" s="74" t="s">
        <v>357</v>
      </c>
      <c r="B97" s="74" t="s">
        <v>160</v>
      </c>
      <c r="C97" s="74" t="s">
        <v>118</v>
      </c>
      <c r="D97" s="74" t="s">
        <v>99</v>
      </c>
      <c r="E97" s="74" t="s">
        <v>1597</v>
      </c>
      <c r="F97" s="74" t="s">
        <v>1598</v>
      </c>
      <c r="G97" s="74" t="s">
        <v>1599</v>
      </c>
      <c r="H97" s="74" t="s">
        <v>166</v>
      </c>
      <c r="I97" s="74" t="s">
        <v>464</v>
      </c>
      <c r="J97" s="74" t="s">
        <v>474</v>
      </c>
      <c r="K97" s="74" t="s">
        <v>307</v>
      </c>
      <c r="L97" s="74" t="s">
        <v>1600</v>
      </c>
      <c r="M97" s="74" t="s">
        <v>308</v>
      </c>
      <c r="N97" s="75">
        <v>10</v>
      </c>
      <c r="O97" s="75">
        <v>10</v>
      </c>
      <c r="P97" s="74" t="s">
        <v>131</v>
      </c>
      <c r="Q97" s="108">
        <v>412210</v>
      </c>
      <c r="R97" s="74" t="s">
        <v>289</v>
      </c>
      <c r="S97" s="74"/>
      <c r="T97" s="74" t="s">
        <v>114</v>
      </c>
      <c r="U97" s="74" t="s">
        <v>124</v>
      </c>
      <c r="V97" s="74" t="s">
        <v>125</v>
      </c>
      <c r="W97" s="74" t="s">
        <v>107</v>
      </c>
      <c r="X97" s="74" t="s">
        <v>127</v>
      </c>
      <c r="Y97" s="74" t="s">
        <v>477</v>
      </c>
      <c r="Z97" s="74" t="s">
        <v>128</v>
      </c>
      <c r="AA97" s="76">
        <v>2090</v>
      </c>
      <c r="AB97" s="76">
        <v>2208.627</v>
      </c>
      <c r="AC97" s="76">
        <v>159</v>
      </c>
      <c r="AD97" s="76">
        <v>127</v>
      </c>
      <c r="AE97" s="77">
        <v>495</v>
      </c>
      <c r="AF97" s="76">
        <v>2.4750000000000001</v>
      </c>
      <c r="AG97" s="77">
        <v>5</v>
      </c>
      <c r="AH97" s="78">
        <v>9</v>
      </c>
      <c r="AI97" s="78">
        <v>88.9</v>
      </c>
      <c r="AJ97" s="79">
        <v>42795</v>
      </c>
      <c r="AK97" s="79">
        <v>42774</v>
      </c>
      <c r="AL97" s="79">
        <v>42774</v>
      </c>
      <c r="AM97" s="79">
        <v>42774</v>
      </c>
      <c r="AN97" s="77">
        <v>197</v>
      </c>
      <c r="AO97" s="79">
        <v>42776</v>
      </c>
      <c r="AP97" s="76">
        <v>1900</v>
      </c>
      <c r="AQ97" s="76">
        <v>0</v>
      </c>
      <c r="AR97" s="77">
        <v>510</v>
      </c>
      <c r="AS97" s="77">
        <v>8</v>
      </c>
      <c r="AT97" s="78">
        <v>160.75</v>
      </c>
      <c r="AU97" s="77">
        <v>3</v>
      </c>
      <c r="AV97" s="76">
        <v>8.73</v>
      </c>
      <c r="AW97" s="76">
        <v>8.25</v>
      </c>
      <c r="AX97" s="76">
        <v>9.18</v>
      </c>
      <c r="AY97" s="76">
        <v>0.88</v>
      </c>
      <c r="AZ97" s="76">
        <v>0.88</v>
      </c>
      <c r="BA97" s="76">
        <v>0.9</v>
      </c>
      <c r="BB97" s="76">
        <v>0.9</v>
      </c>
      <c r="BC97" s="76">
        <v>14.02</v>
      </c>
      <c r="BD97" s="76">
        <v>10.27</v>
      </c>
      <c r="BE97" s="76">
        <v>20.170000000000002</v>
      </c>
      <c r="BF97" s="76">
        <v>8200</v>
      </c>
      <c r="BG97" s="76">
        <v>9200</v>
      </c>
      <c r="BH97" s="74" t="s">
        <v>109</v>
      </c>
      <c r="BI97" s="74"/>
      <c r="BJ97" s="74" t="s">
        <v>3464</v>
      </c>
      <c r="BK97" s="79"/>
      <c r="BL97" s="79"/>
      <c r="BM97" s="74"/>
      <c r="BN97" s="80"/>
      <c r="BO97" s="81"/>
      <c r="BP97" s="82">
        <v>15</v>
      </c>
      <c r="BQ97" s="83"/>
      <c r="BR97" s="84" t="s">
        <v>129</v>
      </c>
      <c r="BS97" s="84">
        <v>8</v>
      </c>
      <c r="BT97" s="85">
        <v>2</v>
      </c>
      <c r="BU97" s="85" t="s">
        <v>464</v>
      </c>
      <c r="BV97" s="85">
        <v>1</v>
      </c>
      <c r="BW97" s="85"/>
      <c r="BX97" s="95" t="s">
        <v>130</v>
      </c>
      <c r="BY97" s="87"/>
      <c r="BZ97" s="88">
        <v>15</v>
      </c>
      <c r="CA97" s="87" t="s">
        <v>111</v>
      </c>
      <c r="CB97" s="89" t="s">
        <v>145</v>
      </c>
      <c r="CC97" s="90">
        <v>-2</v>
      </c>
      <c r="CD97" s="91"/>
      <c r="CE97" s="89">
        <f>VLOOKUP(AI97,[1]Plan1!$A$6:$D$52,2,0)</f>
        <v>211</v>
      </c>
      <c r="CF97" s="89">
        <f>VLOOKUP(AI97,[1]Plan1!$A$6:$D$52,4,0)</f>
        <v>4.092307692307692</v>
      </c>
      <c r="CG97" s="89">
        <f t="shared" si="8"/>
        <v>10</v>
      </c>
      <c r="CH97" s="89">
        <f t="shared" si="9"/>
        <v>41</v>
      </c>
      <c r="CI97" s="87" t="s">
        <v>129</v>
      </c>
      <c r="CJ97" s="89">
        <f t="shared" si="10"/>
        <v>15</v>
      </c>
      <c r="CK97" s="87"/>
      <c r="CL97" s="87"/>
      <c r="CM97" s="87"/>
      <c r="CN97" s="80"/>
      <c r="CO97" s="81"/>
      <c r="CP97" s="82"/>
      <c r="CQ97" s="93">
        <v>338</v>
      </c>
      <c r="CR97" s="87">
        <f t="shared" si="11"/>
        <v>2475</v>
      </c>
      <c r="CS97" s="40">
        <f t="shared" si="15"/>
        <v>95</v>
      </c>
      <c r="CT97" s="40" t="str">
        <f>VLOOKUP(B97,Linha!$B$2:$C$60,2,FALSE)</f>
        <v>Flow1</v>
      </c>
      <c r="CU97" s="41" t="str">
        <f>IF(AI97&lt;=Parametros!$E$15,"OK","Não")</f>
        <v>OK</v>
      </c>
      <c r="CV97" s="41" t="str">
        <f>IF(AH97&lt;=Parametros!$E$16,"OK","Não")</f>
        <v>OK</v>
      </c>
      <c r="CW97" s="41" t="str">
        <f>IF(AX97&lt;=Parametros!$E$19,"OK","Não")</f>
        <v>OK</v>
      </c>
      <c r="CX97" s="41" t="str">
        <f t="shared" si="12"/>
        <v>Não</v>
      </c>
      <c r="CY97" s="41" t="str">
        <f t="shared" si="13"/>
        <v>Não</v>
      </c>
      <c r="CZ97" s="41" t="str">
        <f>IF(AND(Parametros!$E$17="Sim",Parametros!$E$18="Sim"),IF(AND(OR(CT97="Flow1",AND(CT97="Flow2",Parametros!$H$7="Fechada")),AI97&lt;=Parametros!$E$15,AH97&lt;Parametros!$E$16,AX97&lt;Parametros!$E$19,CX97&lt;&gt;Parametros!$E$17,CY97&lt;&gt;Parametros!$E$18),"Sim","Não"),
IF(AND(Parametros!$E$17="Sim",Parametros!$E$18="Não"),IF(AND(OR(CT97="Flow1",AND(CT97="Flow2",Parametros!$H$7="Fechada")),AI97&lt;=Parametros!$E$15,AH97&lt;Parametros!$E$16,AX97&lt;Parametros!$E$19,CX97&lt;&gt;Parametros!$E$17),"Sim","Não"),
IF(AND(Parametros!$E$17="Não",Parametros!$E$18="Sim"),IF(AND(OR(CT97="Flow1",AND(CT97="Flow2",Parametros!$H$7="Fechada")),AI97&lt;=Parametros!$E$15,AH97&lt;Parametros!$E$16,AX97&lt;Parametros!$E$19,CY97&lt;&gt;Parametros!$E$18),"Sim","Não"),
IF(AND(OR(CT97="Flow1",AND(CT97="Flow2",Parametros!$H$7="Fechada")),AI97&lt;=Parametros!$E$15,AH97&lt;Parametros!$E$16,AX97&lt;Parametros!$E$19),"Sim","Não"))))</f>
        <v>Sim</v>
      </c>
      <c r="DA97" s="41" t="str">
        <f t="shared" si="14"/>
        <v>ok</v>
      </c>
      <c r="DB97" s="40">
        <f>IF(AND(CT97="Flow1",CZ97="Sim"),4,IF(CT97=Parametros!$D$6,1,IF(CT97=Parametros!$D$7,IF(Parametros!$H$7="Aberta",2,IF('Sequencia APO'!CZ97="Sim",4,1)),IF(CT97=Parametros!$D$9,3,IF(CT97=Parametros!$D$8,4,"Erro")))))</f>
        <v>4</v>
      </c>
      <c r="DC97" s="40">
        <f>IFERROR(VLOOKUP($Q97,Ferts!$A$1:$B$16,2,FALSE),0)</f>
        <v>0</v>
      </c>
      <c r="DD97" s="42">
        <f>(IF(DB97=1,Parametros!$M$6,IF(DB97=2,Parametros!$M$7,IF(DB97=3,Parametros!$M$8,IF(DB97=4,Parametros!$M$9,"Erro"))))*(DC97+1))*60</f>
        <v>102.85714285714285</v>
      </c>
    </row>
    <row r="98" spans="1:108">
      <c r="A98" s="74" t="s">
        <v>358</v>
      </c>
      <c r="B98" s="74" t="s">
        <v>98</v>
      </c>
      <c r="C98" s="74" t="s">
        <v>99</v>
      </c>
      <c r="D98" s="74" t="s">
        <v>99</v>
      </c>
      <c r="E98" s="74" t="s">
        <v>1603</v>
      </c>
      <c r="F98" s="74" t="s">
        <v>1604</v>
      </c>
      <c r="G98" s="74" t="s">
        <v>1605</v>
      </c>
      <c r="H98" s="74" t="s">
        <v>227</v>
      </c>
      <c r="I98" s="74" t="s">
        <v>464</v>
      </c>
      <c r="J98" s="74" t="s">
        <v>474</v>
      </c>
      <c r="K98" s="74" t="s">
        <v>251</v>
      </c>
      <c r="L98" s="74" t="s">
        <v>1606</v>
      </c>
      <c r="M98" s="74" t="s">
        <v>229</v>
      </c>
      <c r="N98" s="75">
        <v>10</v>
      </c>
      <c r="O98" s="75">
        <v>10</v>
      </c>
      <c r="P98" s="74" t="s">
        <v>137</v>
      </c>
      <c r="Q98" s="108">
        <v>380545</v>
      </c>
      <c r="R98" s="74" t="s">
        <v>230</v>
      </c>
      <c r="S98" s="74" t="s">
        <v>113</v>
      </c>
      <c r="T98" s="74" t="s">
        <v>114</v>
      </c>
      <c r="U98" s="74" t="s">
        <v>156</v>
      </c>
      <c r="V98" s="74" t="s">
        <v>252</v>
      </c>
      <c r="W98" s="74" t="s">
        <v>107</v>
      </c>
      <c r="X98" s="74" t="s">
        <v>127</v>
      </c>
      <c r="Y98" s="74" t="s">
        <v>477</v>
      </c>
      <c r="Z98" s="74"/>
      <c r="AA98" s="76">
        <v>5217.8950000000004</v>
      </c>
      <c r="AB98" s="76">
        <v>5529.9989999999998</v>
      </c>
      <c r="AC98" s="76">
        <v>152</v>
      </c>
      <c r="AD98" s="76">
        <v>127</v>
      </c>
      <c r="AE98" s="77">
        <v>734</v>
      </c>
      <c r="AF98" s="76">
        <v>3.67</v>
      </c>
      <c r="AG98" s="77">
        <v>8</v>
      </c>
      <c r="AH98" s="78">
        <v>9.5</v>
      </c>
      <c r="AI98" s="78">
        <v>88.9</v>
      </c>
      <c r="AJ98" s="79">
        <v>42759</v>
      </c>
      <c r="AK98" s="79">
        <v>42774</v>
      </c>
      <c r="AL98" s="79">
        <v>42774</v>
      </c>
      <c r="AM98" s="79">
        <v>42774</v>
      </c>
      <c r="AN98" s="77">
        <v>319</v>
      </c>
      <c r="AO98" s="79">
        <v>42752</v>
      </c>
      <c r="AP98" s="76">
        <v>5000</v>
      </c>
      <c r="AQ98" s="76">
        <v>0</v>
      </c>
      <c r="AR98" s="77">
        <v>800</v>
      </c>
      <c r="AS98" s="77">
        <v>43</v>
      </c>
      <c r="AT98" s="78">
        <v>188.51</v>
      </c>
      <c r="AU98" s="77">
        <v>4</v>
      </c>
      <c r="AV98" s="76">
        <v>9.15</v>
      </c>
      <c r="AW98" s="76">
        <v>8.5</v>
      </c>
      <c r="AX98" s="76">
        <v>9.81</v>
      </c>
      <c r="AY98" s="76">
        <v>0.6</v>
      </c>
      <c r="AZ98" s="76">
        <v>0.6</v>
      </c>
      <c r="BA98" s="76">
        <v>0.95</v>
      </c>
      <c r="BB98" s="76">
        <v>0.95</v>
      </c>
      <c r="BC98" s="76">
        <v>19.809999999999999</v>
      </c>
      <c r="BD98" s="76">
        <v>10.82</v>
      </c>
      <c r="BE98" s="76">
        <v>20.73</v>
      </c>
      <c r="BF98" s="76">
        <v>8000</v>
      </c>
      <c r="BG98" s="76">
        <v>12000</v>
      </c>
      <c r="BH98" s="74" t="s">
        <v>109</v>
      </c>
      <c r="BI98" s="74"/>
      <c r="BJ98" s="74" t="s">
        <v>1607</v>
      </c>
      <c r="BK98" s="79"/>
      <c r="BL98" s="79"/>
      <c r="BM98" s="74"/>
      <c r="BN98" s="80"/>
      <c r="BO98" s="81"/>
      <c r="BP98" s="82"/>
      <c r="BQ98" s="93">
        <v>32</v>
      </c>
      <c r="BR98" s="84" t="s">
        <v>78</v>
      </c>
      <c r="BS98" s="84">
        <v>8</v>
      </c>
      <c r="BT98" s="85">
        <v>2</v>
      </c>
      <c r="BU98" s="85" t="s">
        <v>464</v>
      </c>
      <c r="BV98" s="85">
        <v>1</v>
      </c>
      <c r="BW98" s="85"/>
      <c r="BX98" s="95" t="s">
        <v>143</v>
      </c>
      <c r="BY98" s="87"/>
      <c r="BZ98" s="88">
        <v>32</v>
      </c>
      <c r="CA98" s="87" t="s">
        <v>144</v>
      </c>
      <c r="CB98" s="89" t="s">
        <v>112</v>
      </c>
      <c r="CC98" s="90">
        <v>22</v>
      </c>
      <c r="CD98" s="91"/>
      <c r="CE98" s="89">
        <f>VLOOKUP(AI98,[1]Plan1!$A$6:$D$52,2,0)</f>
        <v>211</v>
      </c>
      <c r="CF98" s="89">
        <f>VLOOKUP(AI98,[1]Plan1!$A$6:$D$52,4,0)</f>
        <v>4.092307692307692</v>
      </c>
      <c r="CG98" s="89">
        <f t="shared" si="8"/>
        <v>25</v>
      </c>
      <c r="CH98" s="89">
        <f t="shared" si="9"/>
        <v>102</v>
      </c>
      <c r="CI98" s="87" t="s">
        <v>75</v>
      </c>
      <c r="CJ98" s="89">
        <f t="shared" si="10"/>
        <v>32</v>
      </c>
      <c r="CK98" s="87"/>
      <c r="CL98" s="87"/>
      <c r="CM98" s="87"/>
      <c r="CN98" s="80">
        <v>56</v>
      </c>
      <c r="CO98" s="81"/>
      <c r="CP98" s="82"/>
      <c r="CQ98" s="83"/>
      <c r="CR98" s="87">
        <f t="shared" si="11"/>
        <v>5872</v>
      </c>
      <c r="CS98" s="40">
        <f t="shared" si="15"/>
        <v>96</v>
      </c>
      <c r="CT98" s="40" t="str">
        <f>VLOOKUP(B98,Linha!$B$2:$C$60,2,FALSE)</f>
        <v>Flow1</v>
      </c>
      <c r="CU98" s="41" t="str">
        <f>IF(AI98&lt;=Parametros!$E$15,"OK","Não")</f>
        <v>OK</v>
      </c>
      <c r="CV98" s="41" t="str">
        <f>IF(AH98&lt;=Parametros!$E$16,"OK","Não")</f>
        <v>OK</v>
      </c>
      <c r="CW98" s="41" t="str">
        <f>IF(AX98&lt;=Parametros!$E$19,"OK","Não")</f>
        <v>OK</v>
      </c>
      <c r="CX98" s="41" t="str">
        <f t="shared" si="12"/>
        <v>Não</v>
      </c>
      <c r="CY98" s="41" t="str">
        <f t="shared" si="13"/>
        <v>Não</v>
      </c>
      <c r="CZ98" s="41" t="str">
        <f>IF(AND(Parametros!$E$17="Sim",Parametros!$E$18="Sim"),IF(AND(OR(CT98="Flow1",AND(CT98="Flow2",Parametros!$H$7="Fechada")),AI98&lt;=Parametros!$E$15,AH98&lt;Parametros!$E$16,AX98&lt;Parametros!$E$19,CX98&lt;&gt;Parametros!$E$17,CY98&lt;&gt;Parametros!$E$18),"Sim","Não"),
IF(AND(Parametros!$E$17="Sim",Parametros!$E$18="Não"),IF(AND(OR(CT98="Flow1",AND(CT98="Flow2",Parametros!$H$7="Fechada")),AI98&lt;=Parametros!$E$15,AH98&lt;Parametros!$E$16,AX98&lt;Parametros!$E$19,CX98&lt;&gt;Parametros!$E$17),"Sim","Não"),
IF(AND(Parametros!$E$17="Não",Parametros!$E$18="Sim"),IF(AND(OR(CT98="Flow1",AND(CT98="Flow2",Parametros!$H$7="Fechada")),AI98&lt;=Parametros!$E$15,AH98&lt;Parametros!$E$16,AX98&lt;Parametros!$E$19,CY98&lt;&gt;Parametros!$E$18),"Sim","Não"),
IF(AND(OR(CT98="Flow1",AND(CT98="Flow2",Parametros!$H$7="Fechada")),AI98&lt;=Parametros!$E$15,AH98&lt;Parametros!$E$16,AX98&lt;Parametros!$E$19),"Sim","Não"))))</f>
        <v>Sim</v>
      </c>
      <c r="DA98" s="41" t="str">
        <f t="shared" si="14"/>
        <v>Moveu para tubing</v>
      </c>
      <c r="DB98" s="40">
        <f>IF(AND(CT98="Flow1",CZ98="Sim"),4,IF(CT98=Parametros!$D$6,1,IF(CT98=Parametros!$D$7,IF(Parametros!$H$7="Aberta",2,IF('Sequencia APO'!CZ98="Sim",4,1)),IF(CT98=Parametros!$D$9,3,IF(CT98=Parametros!$D$8,4,"Erro")))))</f>
        <v>4</v>
      </c>
      <c r="DC98" s="40">
        <f>IFERROR(VLOOKUP($Q98,Ferts!$A$1:$B$16,2,FALSE),0)</f>
        <v>0</v>
      </c>
      <c r="DD98" s="42">
        <f>(IF(DB98=1,Parametros!$M$6,IF(DB98=2,Parametros!$M$7,IF(DB98=3,Parametros!$M$8,IF(DB98=4,Parametros!$M$9,"Erro"))))*(DC98+1))*60</f>
        <v>102.85714285714285</v>
      </c>
    </row>
    <row r="99" spans="1:108">
      <c r="A99" s="74" t="s">
        <v>359</v>
      </c>
      <c r="B99" s="74" t="s">
        <v>98</v>
      </c>
      <c r="C99" s="74" t="s">
        <v>118</v>
      </c>
      <c r="D99" s="74" t="s">
        <v>99</v>
      </c>
      <c r="E99" s="74" t="s">
        <v>3465</v>
      </c>
      <c r="F99" s="74" t="s">
        <v>3466</v>
      </c>
      <c r="G99" s="74" t="s">
        <v>3467</v>
      </c>
      <c r="H99" s="74" t="s">
        <v>212</v>
      </c>
      <c r="I99" s="74" t="s">
        <v>464</v>
      </c>
      <c r="J99" s="74" t="s">
        <v>474</v>
      </c>
      <c r="K99" s="74" t="s">
        <v>214</v>
      </c>
      <c r="L99" s="74" t="s">
        <v>3468</v>
      </c>
      <c r="M99" s="74" t="s">
        <v>216</v>
      </c>
      <c r="N99" s="75">
        <v>10</v>
      </c>
      <c r="O99" s="75">
        <v>10</v>
      </c>
      <c r="P99" s="74" t="s">
        <v>131</v>
      </c>
      <c r="Q99" s="108">
        <v>411044</v>
      </c>
      <c r="R99" s="74" t="s">
        <v>175</v>
      </c>
      <c r="S99" s="74"/>
      <c r="T99" s="74" t="s">
        <v>114</v>
      </c>
      <c r="U99" s="74" t="s">
        <v>124</v>
      </c>
      <c r="V99" s="74" t="s">
        <v>125</v>
      </c>
      <c r="W99" s="74" t="s">
        <v>126</v>
      </c>
      <c r="X99" s="74" t="s">
        <v>218</v>
      </c>
      <c r="Y99" s="74" t="s">
        <v>477</v>
      </c>
      <c r="Z99" s="74" t="s">
        <v>163</v>
      </c>
      <c r="AA99" s="76">
        <v>1987.4839999999999</v>
      </c>
      <c r="AB99" s="76">
        <v>0</v>
      </c>
      <c r="AC99" s="76">
        <v>152</v>
      </c>
      <c r="AD99" s="76">
        <v>127</v>
      </c>
      <c r="AE99" s="77">
        <v>508</v>
      </c>
      <c r="AF99" s="76">
        <v>2.54</v>
      </c>
      <c r="AG99" s="77">
        <v>6</v>
      </c>
      <c r="AH99" s="78">
        <v>10</v>
      </c>
      <c r="AI99" s="78">
        <v>88.9</v>
      </c>
      <c r="AJ99" s="79">
        <v>42794</v>
      </c>
      <c r="AK99" s="79">
        <v>42774</v>
      </c>
      <c r="AL99" s="79">
        <v>42774</v>
      </c>
      <c r="AM99" s="79">
        <v>42774</v>
      </c>
      <c r="AN99" s="77">
        <v>226</v>
      </c>
      <c r="AO99" s="79">
        <v>42770</v>
      </c>
      <c r="AP99" s="76">
        <v>2000</v>
      </c>
      <c r="AQ99" s="76">
        <v>460</v>
      </c>
      <c r="AR99" s="77">
        <v>499</v>
      </c>
      <c r="AS99" s="77">
        <v>9</v>
      </c>
      <c r="AT99" s="78">
        <v>222.82</v>
      </c>
      <c r="AU99" s="77">
        <v>2</v>
      </c>
      <c r="AV99" s="76">
        <v>11.68</v>
      </c>
      <c r="AW99" s="76">
        <v>11.6</v>
      </c>
      <c r="AX99" s="76">
        <v>12.46</v>
      </c>
      <c r="AY99" s="76">
        <v>0.89</v>
      </c>
      <c r="AZ99" s="76">
        <v>0.89</v>
      </c>
      <c r="BA99" s="76">
        <v>1</v>
      </c>
      <c r="BB99" s="76">
        <v>1</v>
      </c>
      <c r="BC99" s="76">
        <v>13.22</v>
      </c>
      <c r="BD99" s="76">
        <v>11.25</v>
      </c>
      <c r="BE99" s="76">
        <v>21.16</v>
      </c>
      <c r="BF99" s="76">
        <v>11400</v>
      </c>
      <c r="BG99" s="76">
        <v>11700</v>
      </c>
      <c r="BH99" s="74" t="s">
        <v>109</v>
      </c>
      <c r="BI99" s="74"/>
      <c r="BJ99" s="74" t="s">
        <v>3469</v>
      </c>
      <c r="BK99" s="79"/>
      <c r="BL99" s="79"/>
      <c r="BM99" s="74"/>
      <c r="BN99" s="80"/>
      <c r="BO99" s="81"/>
      <c r="BP99" s="82"/>
      <c r="BQ99" s="93">
        <v>12</v>
      </c>
      <c r="BR99" s="84" t="s">
        <v>78</v>
      </c>
      <c r="BS99" s="84">
        <v>8</v>
      </c>
      <c r="BT99" s="85">
        <v>2</v>
      </c>
      <c r="BU99" s="85" t="s">
        <v>464</v>
      </c>
      <c r="BV99" s="85">
        <v>1</v>
      </c>
      <c r="BW99" s="85"/>
      <c r="BX99" s="95" t="s">
        <v>130</v>
      </c>
      <c r="BY99" s="87"/>
      <c r="BZ99" s="88">
        <v>12</v>
      </c>
      <c r="CA99" s="87" t="s">
        <v>111</v>
      </c>
      <c r="CB99" s="89" t="s">
        <v>145</v>
      </c>
      <c r="CC99" s="90">
        <v>4</v>
      </c>
      <c r="CD99" s="91"/>
      <c r="CE99" s="89">
        <f>VLOOKUP(AI99,[1]Plan1!$A$6:$D$52,2,0)</f>
        <v>211</v>
      </c>
      <c r="CF99" s="89">
        <f>VLOOKUP(AI99,[1]Plan1!$A$6:$D$52,4,0)</f>
        <v>4.092307692307692</v>
      </c>
      <c r="CG99" s="89">
        <f t="shared" si="8"/>
        <v>9</v>
      </c>
      <c r="CH99" s="89">
        <f t="shared" si="9"/>
        <v>37</v>
      </c>
      <c r="CI99" s="87" t="s">
        <v>75</v>
      </c>
      <c r="CJ99" s="89">
        <f t="shared" si="10"/>
        <v>12</v>
      </c>
      <c r="CK99" s="87"/>
      <c r="CL99" s="87"/>
      <c r="CM99" s="87"/>
      <c r="CN99" s="80">
        <v>1750</v>
      </c>
      <c r="CO99" s="81"/>
      <c r="CP99" s="82"/>
      <c r="CQ99" s="83"/>
      <c r="CR99" s="87">
        <f t="shared" si="11"/>
        <v>3048</v>
      </c>
      <c r="CS99" s="40">
        <f t="shared" si="15"/>
        <v>97</v>
      </c>
      <c r="CT99" s="40" t="str">
        <f>VLOOKUP(B99,Linha!$B$2:$C$60,2,FALSE)</f>
        <v>Flow1</v>
      </c>
      <c r="CU99" s="41" t="str">
        <f>IF(AI99&lt;=Parametros!$E$15,"OK","Não")</f>
        <v>OK</v>
      </c>
      <c r="CV99" s="41" t="str">
        <f>IF(AH99&lt;=Parametros!$E$16,"OK","Não")</f>
        <v>OK</v>
      </c>
      <c r="CW99" s="41" t="str">
        <f>IF(AX99&lt;=Parametros!$E$19,"OK","Não")</f>
        <v>OK</v>
      </c>
      <c r="CX99" s="41" t="str">
        <f t="shared" si="12"/>
        <v>Não</v>
      </c>
      <c r="CY99" s="41" t="str">
        <f t="shared" si="13"/>
        <v>Não</v>
      </c>
      <c r="CZ99" s="41" t="str">
        <f>IF(AND(Parametros!$E$17="Sim",Parametros!$E$18="Sim"),IF(AND(OR(CT99="Flow1",AND(CT99="Flow2",Parametros!$H$7="Fechada")),AI99&lt;=Parametros!$E$15,AH99&lt;Parametros!$E$16,AX99&lt;Parametros!$E$19,CX99&lt;&gt;Parametros!$E$17,CY99&lt;&gt;Parametros!$E$18),"Sim","Não"),
IF(AND(Parametros!$E$17="Sim",Parametros!$E$18="Não"),IF(AND(OR(CT99="Flow1",AND(CT99="Flow2",Parametros!$H$7="Fechada")),AI99&lt;=Parametros!$E$15,AH99&lt;Parametros!$E$16,AX99&lt;Parametros!$E$19,CX99&lt;&gt;Parametros!$E$17),"Sim","Não"),
IF(AND(Parametros!$E$17="Não",Parametros!$E$18="Sim"),IF(AND(OR(CT99="Flow1",AND(CT99="Flow2",Parametros!$H$7="Fechada")),AI99&lt;=Parametros!$E$15,AH99&lt;Parametros!$E$16,AX99&lt;Parametros!$E$19,CY99&lt;&gt;Parametros!$E$18),"Sim","Não"),
IF(AND(OR(CT99="Flow1",AND(CT99="Flow2",Parametros!$H$7="Fechada")),AI99&lt;=Parametros!$E$15,AH99&lt;Parametros!$E$16,AX99&lt;Parametros!$E$19),"Sim","Não"))))</f>
        <v>Sim</v>
      </c>
      <c r="DA99" s="41" t="str">
        <f t="shared" si="14"/>
        <v>Moveu para tubing</v>
      </c>
      <c r="DB99" s="40">
        <f>IF(AND(CT99="Flow1",CZ99="Sim"),4,IF(CT99=Parametros!$D$6,1,IF(CT99=Parametros!$D$7,IF(Parametros!$H$7="Aberta",2,IF('Sequencia APO'!CZ99="Sim",4,1)),IF(CT99=Parametros!$D$9,3,IF(CT99=Parametros!$D$8,4,"Erro")))))</f>
        <v>4</v>
      </c>
      <c r="DC99" s="40">
        <f>IFERROR(VLOOKUP($Q99,Ferts!$A$1:$B$16,2,FALSE),0)</f>
        <v>0</v>
      </c>
      <c r="DD99" s="42">
        <f>(IF(DB99=1,Parametros!$M$6,IF(DB99=2,Parametros!$M$7,IF(DB99=3,Parametros!$M$8,IF(DB99=4,Parametros!$M$9,"Erro"))))*(DC99+1))*60</f>
        <v>102.85714285714285</v>
      </c>
    </row>
    <row r="100" spans="1:108">
      <c r="A100" s="74" t="s">
        <v>360</v>
      </c>
      <c r="B100" s="74" t="s">
        <v>98</v>
      </c>
      <c r="C100" s="74" t="s">
        <v>99</v>
      </c>
      <c r="D100" s="74" t="s">
        <v>99</v>
      </c>
      <c r="E100" s="74" t="s">
        <v>1615</v>
      </c>
      <c r="F100" s="74" t="s">
        <v>1616</v>
      </c>
      <c r="G100" s="74" t="s">
        <v>1617</v>
      </c>
      <c r="H100" s="74" t="s">
        <v>147</v>
      </c>
      <c r="I100" s="74" t="s">
        <v>464</v>
      </c>
      <c r="J100" s="74" t="s">
        <v>474</v>
      </c>
      <c r="K100" s="74" t="s">
        <v>264</v>
      </c>
      <c r="L100" s="74" t="s">
        <v>1618</v>
      </c>
      <c r="M100" s="74" t="s">
        <v>206</v>
      </c>
      <c r="N100" s="75">
        <v>0</v>
      </c>
      <c r="O100" s="75">
        <v>10</v>
      </c>
      <c r="P100" s="74" t="s">
        <v>137</v>
      </c>
      <c r="Q100" s="108">
        <v>270485</v>
      </c>
      <c r="R100" s="74" t="s">
        <v>138</v>
      </c>
      <c r="S100" s="74" t="s">
        <v>113</v>
      </c>
      <c r="T100" s="74" t="s">
        <v>149</v>
      </c>
      <c r="U100" s="74" t="s">
        <v>156</v>
      </c>
      <c r="V100" s="74" t="s">
        <v>208</v>
      </c>
      <c r="W100" s="74" t="s">
        <v>107</v>
      </c>
      <c r="X100" s="74" t="s">
        <v>127</v>
      </c>
      <c r="Y100" s="74" t="s">
        <v>477</v>
      </c>
      <c r="Z100" s="74"/>
      <c r="AA100" s="76">
        <v>5213.8249999999998</v>
      </c>
      <c r="AB100" s="76">
        <v>5590.0029999999997</v>
      </c>
      <c r="AC100" s="76">
        <v>159</v>
      </c>
      <c r="AD100" s="76">
        <v>132.5</v>
      </c>
      <c r="AE100" s="77">
        <v>538</v>
      </c>
      <c r="AF100" s="76">
        <v>2.69</v>
      </c>
      <c r="AG100" s="77">
        <v>11</v>
      </c>
      <c r="AH100" s="78">
        <v>8.08</v>
      </c>
      <c r="AI100" s="78">
        <v>101.6</v>
      </c>
      <c r="AJ100" s="79">
        <v>42762</v>
      </c>
      <c r="AK100" s="79">
        <v>42774</v>
      </c>
      <c r="AL100" s="79">
        <v>42774</v>
      </c>
      <c r="AM100" s="79">
        <v>42774</v>
      </c>
      <c r="AN100" s="77">
        <v>379</v>
      </c>
      <c r="AO100" s="79">
        <v>42755</v>
      </c>
      <c r="AP100" s="76">
        <v>5000</v>
      </c>
      <c r="AQ100" s="76">
        <v>0</v>
      </c>
      <c r="AR100" s="77">
        <v>552</v>
      </c>
      <c r="AS100" s="77">
        <v>36</v>
      </c>
      <c r="AT100" s="78">
        <v>128.71</v>
      </c>
      <c r="AU100" s="77">
        <v>4</v>
      </c>
      <c r="AV100" s="76">
        <v>6.73</v>
      </c>
      <c r="AW100" s="76">
        <v>6.02</v>
      </c>
      <c r="AX100" s="76">
        <v>6.98</v>
      </c>
      <c r="AY100" s="76">
        <v>1.02</v>
      </c>
      <c r="AZ100" s="76">
        <v>1.02</v>
      </c>
      <c r="BA100" s="76">
        <v>1.01</v>
      </c>
      <c r="BB100" s="76">
        <v>9.99</v>
      </c>
      <c r="BC100" s="76">
        <v>17.93</v>
      </c>
      <c r="BD100" s="76">
        <v>8.6300000000000008</v>
      </c>
      <c r="BE100" s="76">
        <v>18.52</v>
      </c>
      <c r="BF100" s="76">
        <v>5000</v>
      </c>
      <c r="BG100" s="76">
        <v>7000</v>
      </c>
      <c r="BH100" s="74" t="s">
        <v>109</v>
      </c>
      <c r="BI100" s="74"/>
      <c r="BJ100" s="74" t="s">
        <v>1619</v>
      </c>
      <c r="BK100" s="79"/>
      <c r="BL100" s="79"/>
      <c r="BM100" s="74"/>
      <c r="BN100" s="80">
        <v>44</v>
      </c>
      <c r="BO100" s="81"/>
      <c r="BP100" s="82"/>
      <c r="BQ100" s="83"/>
      <c r="BR100" s="84" t="s">
        <v>75</v>
      </c>
      <c r="BS100" s="84">
        <v>8</v>
      </c>
      <c r="BT100" s="85">
        <v>2</v>
      </c>
      <c r="BU100" s="85" t="s">
        <v>464</v>
      </c>
      <c r="BV100" s="85">
        <v>1</v>
      </c>
      <c r="BW100" s="85"/>
      <c r="BX100" s="95" t="s">
        <v>143</v>
      </c>
      <c r="BY100" s="87"/>
      <c r="BZ100" s="88">
        <v>44</v>
      </c>
      <c r="CA100" s="87" t="s">
        <v>144</v>
      </c>
      <c r="CB100" s="89" t="s">
        <v>112</v>
      </c>
      <c r="CC100" s="90">
        <v>19</v>
      </c>
      <c r="CD100" s="91"/>
      <c r="CE100" s="89">
        <f>VLOOKUP(AI100,[1]Plan1!$A$6:$D$52,2,0)</f>
        <v>309</v>
      </c>
      <c r="CF100" s="89">
        <f>VLOOKUP(AI100,[1]Plan1!$A$6:$D$52,4,0)</f>
        <v>2.4347826086956523</v>
      </c>
      <c r="CG100" s="89">
        <f t="shared" si="8"/>
        <v>17</v>
      </c>
      <c r="CH100" s="89">
        <f t="shared" si="9"/>
        <v>41</v>
      </c>
      <c r="CI100" s="87" t="s">
        <v>75</v>
      </c>
      <c r="CJ100" s="89">
        <f t="shared" si="10"/>
        <v>44</v>
      </c>
      <c r="CK100" s="87"/>
      <c r="CL100" s="87"/>
      <c r="CM100" s="87"/>
      <c r="CN100" s="80">
        <v>45</v>
      </c>
      <c r="CO100" s="81"/>
      <c r="CP100" s="82"/>
      <c r="CQ100" s="83"/>
      <c r="CR100" s="87">
        <f t="shared" si="11"/>
        <v>5918</v>
      </c>
      <c r="CS100" s="40">
        <f t="shared" si="15"/>
        <v>98</v>
      </c>
      <c r="CT100" s="40" t="str">
        <f>VLOOKUP(B100,Linha!$B$2:$C$60,2,FALSE)</f>
        <v>Flow1</v>
      </c>
      <c r="CU100" s="41" t="str">
        <f>IF(AI100&lt;=Parametros!$E$15,"OK","Não")</f>
        <v>OK</v>
      </c>
      <c r="CV100" s="41" t="str">
        <f>IF(AH100&lt;=Parametros!$E$16,"OK","Não")</f>
        <v>OK</v>
      </c>
      <c r="CW100" s="41" t="str">
        <f>IF(AX100&lt;=Parametros!$E$19,"OK","Não")</f>
        <v>OK</v>
      </c>
      <c r="CX100" s="41" t="str">
        <f t="shared" si="12"/>
        <v>Não</v>
      </c>
      <c r="CY100" s="41" t="str">
        <f t="shared" si="13"/>
        <v>Sim</v>
      </c>
      <c r="CZ100" s="41" t="str">
        <f>IF(AND(Parametros!$E$17="Sim",Parametros!$E$18="Sim"),IF(AND(OR(CT100="Flow1",AND(CT100="Flow2",Parametros!$H$7="Fechada")),AI100&lt;=Parametros!$E$15,AH100&lt;Parametros!$E$16,AX100&lt;Parametros!$E$19,CX100&lt;&gt;Parametros!$E$17,CY100&lt;&gt;Parametros!$E$18),"Sim","Não"),
IF(AND(Parametros!$E$17="Sim",Parametros!$E$18="Não"),IF(AND(OR(CT100="Flow1",AND(CT100="Flow2",Parametros!$H$7="Fechada")),AI100&lt;=Parametros!$E$15,AH100&lt;Parametros!$E$16,AX100&lt;Parametros!$E$19,CX100&lt;&gt;Parametros!$E$17),"Sim","Não"),
IF(AND(Parametros!$E$17="Não",Parametros!$E$18="Sim"),IF(AND(OR(CT100="Flow1",AND(CT100="Flow2",Parametros!$H$7="Fechada")),AI100&lt;=Parametros!$E$15,AH100&lt;Parametros!$E$16,AX100&lt;Parametros!$E$19,CY100&lt;&gt;Parametros!$E$18),"Sim","Não"),
IF(AND(OR(CT100="Flow1",AND(CT100="Flow2",Parametros!$H$7="Fechada")),AI100&lt;=Parametros!$E$15,AH100&lt;Parametros!$E$16,AX100&lt;Parametros!$E$19),"Sim","Não"))))</f>
        <v>Não</v>
      </c>
      <c r="DA100" s="41" t="str">
        <f t="shared" si="14"/>
        <v>ok</v>
      </c>
      <c r="DB100" s="40">
        <f>IF(AND(CT100="Flow1",CZ100="Sim"),4,IF(CT100=Parametros!$D$6,1,IF(CT100=Parametros!$D$7,IF(Parametros!$H$7="Aberta",2,IF('Sequencia APO'!CZ100="Sim",4,1)),IF(CT100=Parametros!$D$9,3,IF(CT100=Parametros!$D$8,4,"Erro")))))</f>
        <v>1</v>
      </c>
      <c r="DC100" s="40">
        <f>IFERROR(VLOOKUP($Q100,Ferts!$A$1:$B$16,2,FALSE),0)</f>
        <v>0</v>
      </c>
      <c r="DD100" s="42">
        <f>(IF(DB100=1,Parametros!$M$6,IF(DB100=2,Parametros!$M$7,IF(DB100=3,Parametros!$M$8,IF(DB100=4,Parametros!$M$9,"Erro"))))*(DC100+1))*60</f>
        <v>38.112851481411589</v>
      </c>
    </row>
    <row r="101" spans="1:108">
      <c r="A101" s="74" t="s">
        <v>363</v>
      </c>
      <c r="B101" s="74" t="s">
        <v>160</v>
      </c>
      <c r="C101" s="74" t="s">
        <v>118</v>
      </c>
      <c r="D101" s="74" t="s">
        <v>99</v>
      </c>
      <c r="E101" s="74" t="s">
        <v>1621</v>
      </c>
      <c r="F101" s="74" t="s">
        <v>1622</v>
      </c>
      <c r="G101" s="74" t="s">
        <v>1623</v>
      </c>
      <c r="H101" s="74" t="s">
        <v>225</v>
      </c>
      <c r="I101" s="74" t="s">
        <v>464</v>
      </c>
      <c r="J101" s="74" t="s">
        <v>474</v>
      </c>
      <c r="K101" s="74" t="s">
        <v>307</v>
      </c>
      <c r="L101" s="74" t="s">
        <v>1624</v>
      </c>
      <c r="M101" s="74" t="s">
        <v>308</v>
      </c>
      <c r="N101" s="75">
        <v>10</v>
      </c>
      <c r="O101" s="75">
        <v>10</v>
      </c>
      <c r="P101" s="74" t="s">
        <v>131</v>
      </c>
      <c r="Q101" s="108">
        <v>411545</v>
      </c>
      <c r="R101" s="74" t="s">
        <v>289</v>
      </c>
      <c r="S101" s="74"/>
      <c r="T101" s="74" t="s">
        <v>114</v>
      </c>
      <c r="U101" s="74" t="s">
        <v>124</v>
      </c>
      <c r="V101" s="74" t="s">
        <v>125</v>
      </c>
      <c r="W101" s="74" t="s">
        <v>107</v>
      </c>
      <c r="X101" s="74" t="s">
        <v>127</v>
      </c>
      <c r="Y101" s="74" t="s">
        <v>477</v>
      </c>
      <c r="Z101" s="74" t="s">
        <v>128</v>
      </c>
      <c r="AA101" s="76">
        <v>1010.96</v>
      </c>
      <c r="AB101" s="76">
        <v>1051.778</v>
      </c>
      <c r="AC101" s="76">
        <v>159</v>
      </c>
      <c r="AD101" s="76">
        <v>132.5</v>
      </c>
      <c r="AE101" s="77">
        <v>478</v>
      </c>
      <c r="AF101" s="76">
        <v>2.39</v>
      </c>
      <c r="AG101" s="77">
        <v>3</v>
      </c>
      <c r="AH101" s="78">
        <v>8.08</v>
      </c>
      <c r="AI101" s="78">
        <v>101.6</v>
      </c>
      <c r="AJ101" s="79">
        <v>42795</v>
      </c>
      <c r="AK101" s="79">
        <v>42774</v>
      </c>
      <c r="AL101" s="79">
        <v>42774</v>
      </c>
      <c r="AM101" s="79">
        <v>42774</v>
      </c>
      <c r="AN101" s="77">
        <v>87</v>
      </c>
      <c r="AO101" s="79">
        <v>42778</v>
      </c>
      <c r="AP101" s="76">
        <v>2000</v>
      </c>
      <c r="AQ101" s="76">
        <v>0</v>
      </c>
      <c r="AR101" s="77">
        <v>629</v>
      </c>
      <c r="AS101" s="77">
        <v>7</v>
      </c>
      <c r="AT101" s="78">
        <v>151.16999999999999</v>
      </c>
      <c r="AU101" s="77">
        <v>3</v>
      </c>
      <c r="AV101" s="76">
        <v>8.1199999999999992</v>
      </c>
      <c r="AW101" s="76">
        <v>7.69</v>
      </c>
      <c r="AX101" s="76">
        <v>8.5500000000000007</v>
      </c>
      <c r="AY101" s="76">
        <v>1.02</v>
      </c>
      <c r="AZ101" s="76">
        <v>1.02</v>
      </c>
      <c r="BA101" s="76">
        <v>0.81</v>
      </c>
      <c r="BB101" s="76">
        <v>0.81</v>
      </c>
      <c r="BC101" s="76">
        <v>15.93</v>
      </c>
      <c r="BD101" s="76">
        <v>8.6300000000000008</v>
      </c>
      <c r="BE101" s="76">
        <v>18.52</v>
      </c>
      <c r="BF101" s="76">
        <v>7600</v>
      </c>
      <c r="BG101" s="76">
        <v>8600</v>
      </c>
      <c r="BH101" s="74" t="s">
        <v>109</v>
      </c>
      <c r="BI101" s="74"/>
      <c r="BJ101" s="74" t="s">
        <v>3470</v>
      </c>
      <c r="BK101" s="79"/>
      <c r="BL101" s="79"/>
      <c r="BM101" s="74"/>
      <c r="BN101" s="80"/>
      <c r="BO101" s="81"/>
      <c r="BP101" s="82">
        <v>9</v>
      </c>
      <c r="BQ101" s="83"/>
      <c r="BR101" s="84" t="s">
        <v>129</v>
      </c>
      <c r="BS101" s="84">
        <v>8</v>
      </c>
      <c r="BT101" s="85">
        <v>2</v>
      </c>
      <c r="BU101" s="85" t="s">
        <v>464</v>
      </c>
      <c r="BV101" s="85">
        <v>1</v>
      </c>
      <c r="BW101" s="85"/>
      <c r="BX101" s="95" t="s">
        <v>130</v>
      </c>
      <c r="BY101" s="87"/>
      <c r="BZ101" s="88">
        <v>9</v>
      </c>
      <c r="CA101" s="87" t="s">
        <v>111</v>
      </c>
      <c r="CB101" s="89" t="s">
        <v>145</v>
      </c>
      <c r="CC101" s="90">
        <v>-4</v>
      </c>
      <c r="CD101" s="91"/>
      <c r="CE101" s="89">
        <f>VLOOKUP(AI101,[1]Plan1!$A$6:$D$52,2,0)</f>
        <v>309</v>
      </c>
      <c r="CF101" s="89">
        <f>VLOOKUP(AI101,[1]Plan1!$A$6:$D$52,4,0)</f>
        <v>2.4347826086956523</v>
      </c>
      <c r="CG101" s="89">
        <f t="shared" si="8"/>
        <v>3</v>
      </c>
      <c r="CH101" s="89">
        <f t="shared" si="9"/>
        <v>7</v>
      </c>
      <c r="CI101" s="87" t="s">
        <v>129</v>
      </c>
      <c r="CJ101" s="89">
        <f t="shared" si="10"/>
        <v>9</v>
      </c>
      <c r="CK101" s="87"/>
      <c r="CL101" s="87"/>
      <c r="CM101" s="87"/>
      <c r="CN101" s="80"/>
      <c r="CO101" s="81"/>
      <c r="CP101" s="82"/>
      <c r="CQ101" s="93">
        <v>175</v>
      </c>
      <c r="CR101" s="87">
        <f t="shared" si="11"/>
        <v>1434</v>
      </c>
      <c r="CS101" s="40">
        <f t="shared" si="15"/>
        <v>99</v>
      </c>
      <c r="CT101" s="40" t="str">
        <f>VLOOKUP(B101,Linha!$B$2:$C$60,2,FALSE)</f>
        <v>Flow1</v>
      </c>
      <c r="CU101" s="41" t="str">
        <f>IF(AI101&lt;=Parametros!$E$15,"OK","Não")</f>
        <v>OK</v>
      </c>
      <c r="CV101" s="41" t="str">
        <f>IF(AH101&lt;=Parametros!$E$16,"OK","Não")</f>
        <v>OK</v>
      </c>
      <c r="CW101" s="41" t="str">
        <f>IF(AX101&lt;=Parametros!$E$19,"OK","Não")</f>
        <v>OK</v>
      </c>
      <c r="CX101" s="41" t="str">
        <f t="shared" si="12"/>
        <v>Não</v>
      </c>
      <c r="CY101" s="41" t="str">
        <f t="shared" si="13"/>
        <v>Não</v>
      </c>
      <c r="CZ101" s="41" t="str">
        <f>IF(AND(Parametros!$E$17="Sim",Parametros!$E$18="Sim"),IF(AND(OR(CT101="Flow1",AND(CT101="Flow2",Parametros!$H$7="Fechada")),AI101&lt;=Parametros!$E$15,AH101&lt;Parametros!$E$16,AX101&lt;Parametros!$E$19,CX101&lt;&gt;Parametros!$E$17,CY101&lt;&gt;Parametros!$E$18),"Sim","Não"),
IF(AND(Parametros!$E$17="Sim",Parametros!$E$18="Não"),IF(AND(OR(CT101="Flow1",AND(CT101="Flow2",Parametros!$H$7="Fechada")),AI101&lt;=Parametros!$E$15,AH101&lt;Parametros!$E$16,AX101&lt;Parametros!$E$19,CX101&lt;&gt;Parametros!$E$17),"Sim","Não"),
IF(AND(Parametros!$E$17="Não",Parametros!$E$18="Sim"),IF(AND(OR(CT101="Flow1",AND(CT101="Flow2",Parametros!$H$7="Fechada")),AI101&lt;=Parametros!$E$15,AH101&lt;Parametros!$E$16,AX101&lt;Parametros!$E$19,CY101&lt;&gt;Parametros!$E$18),"Sim","Não"),
IF(AND(OR(CT101="Flow1",AND(CT101="Flow2",Parametros!$H$7="Fechada")),AI101&lt;=Parametros!$E$15,AH101&lt;Parametros!$E$16,AX101&lt;Parametros!$E$19),"Sim","Não"))))</f>
        <v>Sim</v>
      </c>
      <c r="DA101" s="41" t="str">
        <f t="shared" si="14"/>
        <v>ok</v>
      </c>
      <c r="DB101" s="40">
        <f>IF(AND(CT101="Flow1",CZ101="Sim"),4,IF(CT101=Parametros!$D$6,1,IF(CT101=Parametros!$D$7,IF(Parametros!$H$7="Aberta",2,IF('Sequencia APO'!CZ101="Sim",4,1)),IF(CT101=Parametros!$D$9,3,IF(CT101=Parametros!$D$8,4,"Erro")))))</f>
        <v>4</v>
      </c>
      <c r="DC101" s="40">
        <f>IFERROR(VLOOKUP($Q101,Ferts!$A$1:$B$16,2,FALSE),0)</f>
        <v>0</v>
      </c>
      <c r="DD101" s="42">
        <f>(IF(DB101=1,Parametros!$M$6,IF(DB101=2,Parametros!$M$7,IF(DB101=3,Parametros!$M$8,IF(DB101=4,Parametros!$M$9,"Erro"))))*(DC101+1))*60</f>
        <v>102.85714285714285</v>
      </c>
    </row>
    <row r="102" spans="1:108">
      <c r="A102" s="74" t="s">
        <v>366</v>
      </c>
      <c r="B102" s="74" t="s">
        <v>160</v>
      </c>
      <c r="C102" s="74" t="s">
        <v>118</v>
      </c>
      <c r="D102" s="74" t="s">
        <v>99</v>
      </c>
      <c r="E102" s="74" t="s">
        <v>1626</v>
      </c>
      <c r="F102" s="74" t="s">
        <v>1627</v>
      </c>
      <c r="G102" s="74" t="s">
        <v>1628</v>
      </c>
      <c r="H102" s="74" t="s">
        <v>225</v>
      </c>
      <c r="I102" s="74" t="s">
        <v>464</v>
      </c>
      <c r="J102" s="74" t="s">
        <v>474</v>
      </c>
      <c r="K102" s="74" t="s">
        <v>307</v>
      </c>
      <c r="L102" s="74" t="s">
        <v>1624</v>
      </c>
      <c r="M102" s="74" t="s">
        <v>226</v>
      </c>
      <c r="N102" s="75">
        <v>10</v>
      </c>
      <c r="O102" s="75">
        <v>10</v>
      </c>
      <c r="P102" s="74" t="s">
        <v>131</v>
      </c>
      <c r="Q102" s="108">
        <v>408910</v>
      </c>
      <c r="R102" s="74" t="s">
        <v>289</v>
      </c>
      <c r="S102" s="74"/>
      <c r="T102" s="74" t="s">
        <v>114</v>
      </c>
      <c r="U102" s="74" t="s">
        <v>124</v>
      </c>
      <c r="V102" s="74" t="s">
        <v>125</v>
      </c>
      <c r="W102" s="74" t="s">
        <v>107</v>
      </c>
      <c r="X102" s="74" t="s">
        <v>127</v>
      </c>
      <c r="Y102" s="74" t="s">
        <v>477</v>
      </c>
      <c r="Z102" s="74" t="s">
        <v>128</v>
      </c>
      <c r="AA102" s="76">
        <v>857.42</v>
      </c>
      <c r="AB102" s="76">
        <v>892.03899999999999</v>
      </c>
      <c r="AC102" s="76">
        <v>159</v>
      </c>
      <c r="AD102" s="76">
        <v>132.5</v>
      </c>
      <c r="AE102" s="77">
        <v>475</v>
      </c>
      <c r="AF102" s="76">
        <v>2.375</v>
      </c>
      <c r="AG102" s="77">
        <v>2</v>
      </c>
      <c r="AH102" s="78">
        <v>8.08</v>
      </c>
      <c r="AI102" s="78">
        <v>101.6</v>
      </c>
      <c r="AJ102" s="79">
        <v>42795</v>
      </c>
      <c r="AK102" s="79">
        <v>42774</v>
      </c>
      <c r="AL102" s="79">
        <v>42774</v>
      </c>
      <c r="AM102" s="79">
        <v>42774</v>
      </c>
      <c r="AN102" s="77">
        <v>73</v>
      </c>
      <c r="AO102" s="79">
        <v>42780</v>
      </c>
      <c r="AP102" s="76">
        <v>2000</v>
      </c>
      <c r="AQ102" s="76">
        <v>0</v>
      </c>
      <c r="AR102" s="77">
        <v>634</v>
      </c>
      <c r="AS102" s="77">
        <v>7</v>
      </c>
      <c r="AT102" s="78">
        <v>152.38</v>
      </c>
      <c r="AU102" s="77">
        <v>3</v>
      </c>
      <c r="AV102" s="76">
        <v>7.75</v>
      </c>
      <c r="AW102" s="76">
        <v>7.6</v>
      </c>
      <c r="AX102" s="76">
        <v>8.4499999999999993</v>
      </c>
      <c r="AY102" s="76">
        <v>1.02</v>
      </c>
      <c r="AZ102" s="76">
        <v>1.02</v>
      </c>
      <c r="BA102" s="76">
        <v>0.81</v>
      </c>
      <c r="BB102" s="76">
        <v>0.81</v>
      </c>
      <c r="BC102" s="76">
        <v>15.83</v>
      </c>
      <c r="BD102" s="76">
        <v>8.6300000000000008</v>
      </c>
      <c r="BE102" s="76">
        <v>18.52</v>
      </c>
      <c r="BF102" s="76">
        <v>7600</v>
      </c>
      <c r="BG102" s="76">
        <v>8600</v>
      </c>
      <c r="BH102" s="74" t="s">
        <v>109</v>
      </c>
      <c r="BI102" s="74"/>
      <c r="BJ102" s="74" t="s">
        <v>3471</v>
      </c>
      <c r="BK102" s="79"/>
      <c r="BL102" s="79"/>
      <c r="BM102" s="74"/>
      <c r="BN102" s="80"/>
      <c r="BO102" s="81"/>
      <c r="BP102" s="82">
        <v>6</v>
      </c>
      <c r="BQ102" s="83"/>
      <c r="BR102" s="84" t="s">
        <v>129</v>
      </c>
      <c r="BS102" s="84">
        <v>8</v>
      </c>
      <c r="BT102" s="85">
        <v>2</v>
      </c>
      <c r="BU102" s="85" t="s">
        <v>464</v>
      </c>
      <c r="BV102" s="85">
        <v>1</v>
      </c>
      <c r="BW102" s="85"/>
      <c r="BX102" s="86" t="s">
        <v>130</v>
      </c>
      <c r="BY102" s="87"/>
      <c r="BZ102" s="88">
        <v>6</v>
      </c>
      <c r="CA102" s="87" t="s">
        <v>111</v>
      </c>
      <c r="CB102" s="89" t="s">
        <v>145</v>
      </c>
      <c r="CC102" s="90">
        <v>-6</v>
      </c>
      <c r="CD102" s="91"/>
      <c r="CE102" s="89">
        <f>VLOOKUP(AI102,[1]Plan1!$A$6:$D$52,2,0)</f>
        <v>309</v>
      </c>
      <c r="CF102" s="89">
        <f>VLOOKUP(AI102,[1]Plan1!$A$6:$D$52,4,0)</f>
        <v>2.4347826086956523</v>
      </c>
      <c r="CG102" s="89">
        <f t="shared" si="8"/>
        <v>3</v>
      </c>
      <c r="CH102" s="89">
        <f t="shared" si="9"/>
        <v>7</v>
      </c>
      <c r="CI102" s="87" t="s">
        <v>129</v>
      </c>
      <c r="CJ102" s="89">
        <f t="shared" si="10"/>
        <v>6</v>
      </c>
      <c r="CK102" s="87"/>
      <c r="CL102" s="87"/>
      <c r="CM102" s="87"/>
      <c r="CN102" s="80"/>
      <c r="CO102" s="81"/>
      <c r="CP102" s="82"/>
      <c r="CQ102" s="93">
        <v>266</v>
      </c>
      <c r="CR102" s="87">
        <f t="shared" si="11"/>
        <v>950</v>
      </c>
      <c r="CS102" s="40">
        <f t="shared" si="15"/>
        <v>100</v>
      </c>
      <c r="CT102" s="40" t="str">
        <f>VLOOKUP(B102,Linha!$B$2:$C$60,2,FALSE)</f>
        <v>Flow1</v>
      </c>
      <c r="CU102" s="41" t="str">
        <f>IF(AI102&lt;=Parametros!$E$15,"OK","Não")</f>
        <v>OK</v>
      </c>
      <c r="CV102" s="41" t="str">
        <f>IF(AH102&lt;=Parametros!$E$16,"OK","Não")</f>
        <v>OK</v>
      </c>
      <c r="CW102" s="41" t="str">
        <f>IF(AX102&lt;=Parametros!$E$19,"OK","Não")</f>
        <v>OK</v>
      </c>
      <c r="CX102" s="41" t="str">
        <f t="shared" si="12"/>
        <v>Não</v>
      </c>
      <c r="CY102" s="41" t="str">
        <f t="shared" si="13"/>
        <v>Não</v>
      </c>
      <c r="CZ102" s="41" t="str">
        <f>IF(AND(Parametros!$E$17="Sim",Parametros!$E$18="Sim"),IF(AND(OR(CT102="Flow1",AND(CT102="Flow2",Parametros!$H$7="Fechada")),AI102&lt;=Parametros!$E$15,AH102&lt;Parametros!$E$16,AX102&lt;Parametros!$E$19,CX102&lt;&gt;Parametros!$E$17,CY102&lt;&gt;Parametros!$E$18),"Sim","Não"),
IF(AND(Parametros!$E$17="Sim",Parametros!$E$18="Não"),IF(AND(OR(CT102="Flow1",AND(CT102="Flow2",Parametros!$H$7="Fechada")),AI102&lt;=Parametros!$E$15,AH102&lt;Parametros!$E$16,AX102&lt;Parametros!$E$19,CX102&lt;&gt;Parametros!$E$17),"Sim","Não"),
IF(AND(Parametros!$E$17="Não",Parametros!$E$18="Sim"),IF(AND(OR(CT102="Flow1",AND(CT102="Flow2",Parametros!$H$7="Fechada")),AI102&lt;=Parametros!$E$15,AH102&lt;Parametros!$E$16,AX102&lt;Parametros!$E$19,CY102&lt;&gt;Parametros!$E$18),"Sim","Não"),
IF(AND(OR(CT102="Flow1",AND(CT102="Flow2",Parametros!$H$7="Fechada")),AI102&lt;=Parametros!$E$15,AH102&lt;Parametros!$E$16,AX102&lt;Parametros!$E$19),"Sim","Não"))))</f>
        <v>Sim</v>
      </c>
      <c r="DA102" s="41" t="str">
        <f t="shared" si="14"/>
        <v>ok</v>
      </c>
      <c r="DB102" s="40">
        <f>IF(AND(CT102="Flow1",CZ102="Sim"),4,IF(CT102=Parametros!$D$6,1,IF(CT102=Parametros!$D$7,IF(Parametros!$H$7="Aberta",2,IF('Sequencia APO'!CZ102="Sim",4,1)),IF(CT102=Parametros!$D$9,3,IF(CT102=Parametros!$D$8,4,"Erro")))))</f>
        <v>4</v>
      </c>
      <c r="DC102" s="40">
        <f>IFERROR(VLOOKUP($Q102,Ferts!$A$1:$B$16,2,FALSE),0)</f>
        <v>0</v>
      </c>
      <c r="DD102" s="42">
        <f>(IF(DB102=1,Parametros!$M$6,IF(DB102=2,Parametros!$M$7,IF(DB102=3,Parametros!$M$8,IF(DB102=4,Parametros!$M$9,"Erro"))))*(DC102+1))*60</f>
        <v>102.85714285714285</v>
      </c>
    </row>
    <row r="103" spans="1:108">
      <c r="A103" s="74" t="s">
        <v>371</v>
      </c>
      <c r="B103" s="74" t="s">
        <v>160</v>
      </c>
      <c r="C103" s="74" t="s">
        <v>118</v>
      </c>
      <c r="D103" s="74" t="s">
        <v>99</v>
      </c>
      <c r="E103" s="74" t="s">
        <v>1630</v>
      </c>
      <c r="F103" s="74" t="s">
        <v>1631</v>
      </c>
      <c r="G103" s="74" t="s">
        <v>1632</v>
      </c>
      <c r="H103" s="74" t="s">
        <v>170</v>
      </c>
      <c r="I103" s="74" t="s">
        <v>464</v>
      </c>
      <c r="J103" s="74" t="s">
        <v>474</v>
      </c>
      <c r="K103" s="74" t="s">
        <v>1433</v>
      </c>
      <c r="L103" s="74" t="s">
        <v>1633</v>
      </c>
      <c r="M103" s="74" t="s">
        <v>172</v>
      </c>
      <c r="N103" s="75">
        <v>10</v>
      </c>
      <c r="O103" s="75">
        <v>10</v>
      </c>
      <c r="P103" s="74" t="s">
        <v>362</v>
      </c>
      <c r="Q103" s="108">
        <v>411913</v>
      </c>
      <c r="R103" s="74" t="s">
        <v>289</v>
      </c>
      <c r="S103" s="74"/>
      <c r="T103" s="74" t="s">
        <v>114</v>
      </c>
      <c r="U103" s="74" t="s">
        <v>124</v>
      </c>
      <c r="V103" s="74" t="s">
        <v>125</v>
      </c>
      <c r="W103" s="74" t="s">
        <v>107</v>
      </c>
      <c r="X103" s="74" t="s">
        <v>127</v>
      </c>
      <c r="Y103" s="74" t="s">
        <v>477</v>
      </c>
      <c r="Z103" s="74" t="s">
        <v>128</v>
      </c>
      <c r="AA103" s="76">
        <v>2115.0030000000002</v>
      </c>
      <c r="AB103" s="76">
        <v>2228.5709999999999</v>
      </c>
      <c r="AC103" s="76">
        <v>159</v>
      </c>
      <c r="AD103" s="76">
        <v>130</v>
      </c>
      <c r="AE103" s="77">
        <v>577</v>
      </c>
      <c r="AF103" s="76">
        <v>2.8849999999999998</v>
      </c>
      <c r="AG103" s="77">
        <v>4</v>
      </c>
      <c r="AH103" s="78">
        <v>9</v>
      </c>
      <c r="AI103" s="78">
        <v>101.6</v>
      </c>
      <c r="AJ103" s="79">
        <v>42789</v>
      </c>
      <c r="AK103" s="79">
        <v>42774</v>
      </c>
      <c r="AL103" s="79">
        <v>42774</v>
      </c>
      <c r="AM103" s="79">
        <v>42774</v>
      </c>
      <c r="AN103" s="77">
        <v>185</v>
      </c>
      <c r="AO103" s="79">
        <v>42774</v>
      </c>
      <c r="AP103" s="76">
        <v>2500</v>
      </c>
      <c r="AQ103" s="76">
        <v>716</v>
      </c>
      <c r="AR103" s="77">
        <v>597</v>
      </c>
      <c r="AS103" s="77">
        <v>7</v>
      </c>
      <c r="AT103" s="78">
        <v>188.92</v>
      </c>
      <c r="AU103" s="77">
        <v>3</v>
      </c>
      <c r="AV103" s="76">
        <v>8.94</v>
      </c>
      <c r="AW103" s="76">
        <v>8.44</v>
      </c>
      <c r="AX103" s="76">
        <v>9.3800000000000008</v>
      </c>
      <c r="AY103" s="76">
        <v>1.02</v>
      </c>
      <c r="AZ103" s="76">
        <v>1.02</v>
      </c>
      <c r="BA103" s="76">
        <v>0.9</v>
      </c>
      <c r="BB103" s="76">
        <v>0.9</v>
      </c>
      <c r="BC103" s="76">
        <v>17.350000000000001</v>
      </c>
      <c r="BD103" s="76">
        <v>9.6300000000000008</v>
      </c>
      <c r="BE103" s="76">
        <v>19.53</v>
      </c>
      <c r="BF103" s="76">
        <v>8400</v>
      </c>
      <c r="BG103" s="76">
        <v>9400</v>
      </c>
      <c r="BH103" s="74" t="s">
        <v>109</v>
      </c>
      <c r="BI103" s="74"/>
      <c r="BJ103" s="74" t="s">
        <v>3472</v>
      </c>
      <c r="BK103" s="79"/>
      <c r="BL103" s="79"/>
      <c r="BM103" s="74"/>
      <c r="BN103" s="80"/>
      <c r="BO103" s="81"/>
      <c r="BP103" s="82">
        <v>12</v>
      </c>
      <c r="BQ103" s="83"/>
      <c r="BR103" s="84" t="s">
        <v>129</v>
      </c>
      <c r="BS103" s="84">
        <v>8</v>
      </c>
      <c r="BT103" s="85">
        <v>2</v>
      </c>
      <c r="BU103" s="85" t="s">
        <v>464</v>
      </c>
      <c r="BV103" s="85">
        <v>1</v>
      </c>
      <c r="BW103" s="85"/>
      <c r="BX103" s="86" t="s">
        <v>130</v>
      </c>
      <c r="BY103" s="87"/>
      <c r="BZ103" s="88">
        <v>12</v>
      </c>
      <c r="CA103" s="87" t="s">
        <v>111</v>
      </c>
      <c r="CB103" s="89" t="s">
        <v>145</v>
      </c>
      <c r="CC103" s="90">
        <v>0</v>
      </c>
      <c r="CD103" s="91"/>
      <c r="CE103" s="89">
        <f>VLOOKUP(AI103,[1]Plan1!$A$6:$D$52,2,0)</f>
        <v>309</v>
      </c>
      <c r="CF103" s="89">
        <f>VLOOKUP(AI103,[1]Plan1!$A$6:$D$52,4,0)</f>
        <v>2.4347826086956523</v>
      </c>
      <c r="CG103" s="89">
        <f t="shared" si="8"/>
        <v>7</v>
      </c>
      <c r="CH103" s="89">
        <f t="shared" si="9"/>
        <v>17</v>
      </c>
      <c r="CI103" s="87" t="s">
        <v>129</v>
      </c>
      <c r="CJ103" s="89">
        <f t="shared" si="10"/>
        <v>12</v>
      </c>
      <c r="CK103" s="87"/>
      <c r="CL103" s="87"/>
      <c r="CM103" s="87"/>
      <c r="CN103" s="80"/>
      <c r="CO103" s="81"/>
      <c r="CP103" s="82"/>
      <c r="CQ103" s="93">
        <v>266</v>
      </c>
      <c r="CR103" s="87">
        <f t="shared" si="11"/>
        <v>2308</v>
      </c>
      <c r="CS103" s="40">
        <f t="shared" si="15"/>
        <v>101</v>
      </c>
      <c r="CT103" s="40" t="str">
        <f>VLOOKUP(B103,Linha!$B$2:$C$60,2,FALSE)</f>
        <v>Flow1</v>
      </c>
      <c r="CU103" s="41" t="str">
        <f>IF(AI103&lt;=Parametros!$E$15,"OK","Não")</f>
        <v>OK</v>
      </c>
      <c r="CV103" s="41" t="str">
        <f>IF(AH103&lt;=Parametros!$E$16,"OK","Não")</f>
        <v>OK</v>
      </c>
      <c r="CW103" s="41" t="str">
        <f>IF(AX103&lt;=Parametros!$E$19,"OK","Não")</f>
        <v>OK</v>
      </c>
      <c r="CX103" s="41" t="str">
        <f t="shared" si="12"/>
        <v>Não</v>
      </c>
      <c r="CY103" s="41" t="str">
        <f t="shared" si="13"/>
        <v>Não</v>
      </c>
      <c r="CZ103" s="41" t="str">
        <f>IF(AND(Parametros!$E$17="Sim",Parametros!$E$18="Sim"),IF(AND(OR(CT103="Flow1",AND(CT103="Flow2",Parametros!$H$7="Fechada")),AI103&lt;=Parametros!$E$15,AH103&lt;Parametros!$E$16,AX103&lt;Parametros!$E$19,CX103&lt;&gt;Parametros!$E$17,CY103&lt;&gt;Parametros!$E$18),"Sim","Não"),
IF(AND(Parametros!$E$17="Sim",Parametros!$E$18="Não"),IF(AND(OR(CT103="Flow1",AND(CT103="Flow2",Parametros!$H$7="Fechada")),AI103&lt;=Parametros!$E$15,AH103&lt;Parametros!$E$16,AX103&lt;Parametros!$E$19,CX103&lt;&gt;Parametros!$E$17),"Sim","Não"),
IF(AND(Parametros!$E$17="Não",Parametros!$E$18="Sim"),IF(AND(OR(CT103="Flow1",AND(CT103="Flow2",Parametros!$H$7="Fechada")),AI103&lt;=Parametros!$E$15,AH103&lt;Parametros!$E$16,AX103&lt;Parametros!$E$19,CY103&lt;&gt;Parametros!$E$18),"Sim","Não"),
IF(AND(OR(CT103="Flow1",AND(CT103="Flow2",Parametros!$H$7="Fechada")),AI103&lt;=Parametros!$E$15,AH103&lt;Parametros!$E$16,AX103&lt;Parametros!$E$19),"Sim","Não"))))</f>
        <v>Sim</v>
      </c>
      <c r="DA103" s="41" t="str">
        <f t="shared" si="14"/>
        <v>ok</v>
      </c>
      <c r="DB103" s="40">
        <f>IF(AND(CT103="Flow1",CZ103="Sim"),4,IF(CT103=Parametros!$D$6,1,IF(CT103=Parametros!$D$7,IF(Parametros!$H$7="Aberta",2,IF('Sequencia APO'!CZ103="Sim",4,1)),IF(CT103=Parametros!$D$9,3,IF(CT103=Parametros!$D$8,4,"Erro")))))</f>
        <v>4</v>
      </c>
      <c r="DC103" s="40">
        <f>IFERROR(VLOOKUP($Q103,Ferts!$A$1:$B$16,2,FALSE),0)</f>
        <v>0</v>
      </c>
      <c r="DD103" s="42">
        <f>(IF(DB103=1,Parametros!$M$6,IF(DB103=2,Parametros!$M$7,IF(DB103=3,Parametros!$M$8,IF(DB103=4,Parametros!$M$9,"Erro"))))*(DC103+1))*60</f>
        <v>102.85714285714285</v>
      </c>
    </row>
    <row r="104" spans="1:108">
      <c r="A104" s="74" t="s">
        <v>372</v>
      </c>
      <c r="B104" s="74" t="s">
        <v>160</v>
      </c>
      <c r="C104" s="74" t="s">
        <v>118</v>
      </c>
      <c r="D104" s="74" t="s">
        <v>99</v>
      </c>
      <c r="E104" s="74" t="s">
        <v>1636</v>
      </c>
      <c r="F104" s="74" t="s">
        <v>1637</v>
      </c>
      <c r="G104" s="74" t="s">
        <v>1638</v>
      </c>
      <c r="H104" s="74" t="s">
        <v>1531</v>
      </c>
      <c r="I104" s="74" t="s">
        <v>464</v>
      </c>
      <c r="J104" s="74" t="s">
        <v>474</v>
      </c>
      <c r="K104" s="74" t="s">
        <v>1532</v>
      </c>
      <c r="L104" s="74" t="s">
        <v>1639</v>
      </c>
      <c r="M104" s="74" t="s">
        <v>1534</v>
      </c>
      <c r="N104" s="75">
        <v>10</v>
      </c>
      <c r="O104" s="75">
        <v>10</v>
      </c>
      <c r="P104" s="74" t="s">
        <v>521</v>
      </c>
      <c r="Q104" s="108">
        <v>407619</v>
      </c>
      <c r="R104" s="74" t="s">
        <v>522</v>
      </c>
      <c r="S104" s="74"/>
      <c r="T104" s="74" t="s">
        <v>114</v>
      </c>
      <c r="U104" s="74" t="s">
        <v>124</v>
      </c>
      <c r="V104" s="74" t="s">
        <v>125</v>
      </c>
      <c r="W104" s="74" t="s">
        <v>126</v>
      </c>
      <c r="X104" s="74" t="s">
        <v>176</v>
      </c>
      <c r="Y104" s="74" t="s">
        <v>477</v>
      </c>
      <c r="Z104" s="74" t="s">
        <v>192</v>
      </c>
      <c r="AA104" s="76">
        <v>9000</v>
      </c>
      <c r="AB104" s="76">
        <v>9667.5840000000007</v>
      </c>
      <c r="AC104" s="76">
        <v>159</v>
      </c>
      <c r="AD104" s="76">
        <v>130</v>
      </c>
      <c r="AE104" s="77">
        <v>574</v>
      </c>
      <c r="AF104" s="76">
        <v>2.87</v>
      </c>
      <c r="AG104" s="77">
        <v>19</v>
      </c>
      <c r="AH104" s="78">
        <v>9</v>
      </c>
      <c r="AI104" s="78">
        <v>101.6</v>
      </c>
      <c r="AJ104" s="79">
        <v>42791</v>
      </c>
      <c r="AK104" s="79">
        <v>42774</v>
      </c>
      <c r="AL104" s="79">
        <v>42774</v>
      </c>
      <c r="AM104" s="79">
        <v>42774</v>
      </c>
      <c r="AN104" s="77">
        <v>623</v>
      </c>
      <c r="AO104" s="79">
        <v>42776</v>
      </c>
      <c r="AP104" s="76">
        <v>7500</v>
      </c>
      <c r="AQ104" s="76">
        <v>0</v>
      </c>
      <c r="AR104" s="77">
        <v>573</v>
      </c>
      <c r="AS104" s="77">
        <v>63</v>
      </c>
      <c r="AT104" s="78">
        <v>171.59</v>
      </c>
      <c r="AU104" s="77">
        <v>3</v>
      </c>
      <c r="AV104" s="76">
        <v>8.3800000000000008</v>
      </c>
      <c r="AW104" s="76">
        <v>8.68</v>
      </c>
      <c r="AX104" s="76">
        <v>9.5</v>
      </c>
      <c r="AY104" s="76">
        <v>1.02</v>
      </c>
      <c r="AZ104" s="76">
        <v>1.02</v>
      </c>
      <c r="BA104" s="76">
        <v>0.9</v>
      </c>
      <c r="BB104" s="76">
        <v>0.9</v>
      </c>
      <c r="BC104" s="76">
        <v>17.260000000000002</v>
      </c>
      <c r="BD104" s="76">
        <v>9.6300000000000008</v>
      </c>
      <c r="BE104" s="76">
        <v>19.53</v>
      </c>
      <c r="BF104" s="76">
        <v>8300</v>
      </c>
      <c r="BG104" s="76">
        <v>8400</v>
      </c>
      <c r="BH104" s="74" t="s">
        <v>109</v>
      </c>
      <c r="BI104" s="74"/>
      <c r="BJ104" s="74" t="s">
        <v>3473</v>
      </c>
      <c r="BK104" s="79"/>
      <c r="BL104" s="79"/>
      <c r="BM104" s="74"/>
      <c r="BN104" s="80"/>
      <c r="BO104" s="81"/>
      <c r="BP104" s="82">
        <v>57</v>
      </c>
      <c r="BQ104" s="83"/>
      <c r="BR104" s="84" t="s">
        <v>129</v>
      </c>
      <c r="BS104" s="84">
        <v>8</v>
      </c>
      <c r="BT104" s="85">
        <v>2</v>
      </c>
      <c r="BU104" s="85" t="s">
        <v>464</v>
      </c>
      <c r="BV104" s="85">
        <v>1</v>
      </c>
      <c r="BW104" s="85"/>
      <c r="BX104" s="86" t="s">
        <v>130</v>
      </c>
      <c r="BY104" s="87"/>
      <c r="BZ104" s="88">
        <v>57</v>
      </c>
      <c r="CA104" s="87" t="s">
        <v>111</v>
      </c>
      <c r="CB104" s="89" t="s">
        <v>145</v>
      </c>
      <c r="CC104" s="90">
        <v>-2</v>
      </c>
      <c r="CD104" s="91"/>
      <c r="CE104" s="89">
        <f>VLOOKUP(AI104,[1]Plan1!$A$6:$D$52,2,0)</f>
        <v>309</v>
      </c>
      <c r="CF104" s="89">
        <f>VLOOKUP(AI104,[1]Plan1!$A$6:$D$52,4,0)</f>
        <v>2.4347826086956523</v>
      </c>
      <c r="CG104" s="89">
        <f t="shared" si="8"/>
        <v>29</v>
      </c>
      <c r="CH104" s="89">
        <f t="shared" si="9"/>
        <v>71</v>
      </c>
      <c r="CI104" s="87" t="s">
        <v>129</v>
      </c>
      <c r="CJ104" s="89">
        <f t="shared" si="10"/>
        <v>57</v>
      </c>
      <c r="CK104" s="87"/>
      <c r="CL104" s="87"/>
      <c r="CM104" s="87"/>
      <c r="CN104" s="80"/>
      <c r="CO104" s="81"/>
      <c r="CP104" s="82"/>
      <c r="CQ104" s="93">
        <v>350</v>
      </c>
      <c r="CR104" s="87">
        <f t="shared" si="11"/>
        <v>10906</v>
      </c>
      <c r="CS104" s="40">
        <f t="shared" si="15"/>
        <v>102</v>
      </c>
      <c r="CT104" s="40" t="str">
        <f>VLOOKUP(B104,Linha!$B$2:$C$60,2,FALSE)</f>
        <v>Flow1</v>
      </c>
      <c r="CU104" s="41" t="str">
        <f>IF(AI104&lt;=Parametros!$E$15,"OK","Não")</f>
        <v>OK</v>
      </c>
      <c r="CV104" s="41" t="str">
        <f>IF(AH104&lt;=Parametros!$E$16,"OK","Não")</f>
        <v>OK</v>
      </c>
      <c r="CW104" s="41" t="str">
        <f>IF(AX104&lt;=Parametros!$E$19,"OK","Não")</f>
        <v>OK</v>
      </c>
      <c r="CX104" s="41" t="str">
        <f t="shared" si="12"/>
        <v>Não</v>
      </c>
      <c r="CY104" s="41" t="str">
        <f t="shared" si="13"/>
        <v>Não</v>
      </c>
      <c r="CZ104" s="41" t="str">
        <f>IF(AND(Parametros!$E$17="Sim",Parametros!$E$18="Sim"),IF(AND(OR(CT104="Flow1",AND(CT104="Flow2",Parametros!$H$7="Fechada")),AI104&lt;=Parametros!$E$15,AH104&lt;Parametros!$E$16,AX104&lt;Parametros!$E$19,CX104&lt;&gt;Parametros!$E$17,CY104&lt;&gt;Parametros!$E$18),"Sim","Não"),
IF(AND(Parametros!$E$17="Sim",Parametros!$E$18="Não"),IF(AND(OR(CT104="Flow1",AND(CT104="Flow2",Parametros!$H$7="Fechada")),AI104&lt;=Parametros!$E$15,AH104&lt;Parametros!$E$16,AX104&lt;Parametros!$E$19,CX104&lt;&gt;Parametros!$E$17),"Sim","Não"),
IF(AND(Parametros!$E$17="Não",Parametros!$E$18="Sim"),IF(AND(OR(CT104="Flow1",AND(CT104="Flow2",Parametros!$H$7="Fechada")),AI104&lt;=Parametros!$E$15,AH104&lt;Parametros!$E$16,AX104&lt;Parametros!$E$19,CY104&lt;&gt;Parametros!$E$18),"Sim","Não"),
IF(AND(OR(CT104="Flow1",AND(CT104="Flow2",Parametros!$H$7="Fechada")),AI104&lt;=Parametros!$E$15,AH104&lt;Parametros!$E$16,AX104&lt;Parametros!$E$19),"Sim","Não"))))</f>
        <v>Sim</v>
      </c>
      <c r="DA104" s="41" t="str">
        <f t="shared" si="14"/>
        <v>ok</v>
      </c>
      <c r="DB104" s="40">
        <f>IF(AND(CT104="Flow1",CZ104="Sim"),4,IF(CT104=Parametros!$D$6,1,IF(CT104=Parametros!$D$7,IF(Parametros!$H$7="Aberta",2,IF('Sequencia APO'!CZ104="Sim",4,1)),IF(CT104=Parametros!$D$9,3,IF(CT104=Parametros!$D$8,4,"Erro")))))</f>
        <v>4</v>
      </c>
      <c r="DC104" s="40">
        <f>IFERROR(VLOOKUP($Q104,Ferts!$A$1:$B$16,2,FALSE),0)</f>
        <v>0</v>
      </c>
      <c r="DD104" s="42">
        <f>(IF(DB104=1,Parametros!$M$6,IF(DB104=2,Parametros!$M$7,IF(DB104=3,Parametros!$M$8,IF(DB104=4,Parametros!$M$9,"Erro"))))*(DC104+1))*60</f>
        <v>102.85714285714285</v>
      </c>
    </row>
    <row r="105" spans="1:108">
      <c r="A105" s="74" t="s">
        <v>373</v>
      </c>
      <c r="B105" s="74" t="s">
        <v>98</v>
      </c>
      <c r="C105" s="74" t="s">
        <v>99</v>
      </c>
      <c r="D105" s="74" t="s">
        <v>99</v>
      </c>
      <c r="E105" s="74" t="s">
        <v>3474</v>
      </c>
      <c r="F105" s="74" t="s">
        <v>567</v>
      </c>
      <c r="G105" s="74" t="s">
        <v>568</v>
      </c>
      <c r="H105" s="74" t="s">
        <v>326</v>
      </c>
      <c r="I105" s="74" t="s">
        <v>464</v>
      </c>
      <c r="J105" s="74" t="s">
        <v>474</v>
      </c>
      <c r="K105" s="74" t="s">
        <v>152</v>
      </c>
      <c r="L105" s="74" t="s">
        <v>569</v>
      </c>
      <c r="M105" s="74" t="s">
        <v>327</v>
      </c>
      <c r="N105" s="75">
        <v>10</v>
      </c>
      <c r="O105" s="75">
        <v>10</v>
      </c>
      <c r="P105" s="74" t="s">
        <v>154</v>
      </c>
      <c r="Q105" s="108">
        <v>384965</v>
      </c>
      <c r="R105" s="74" t="s">
        <v>155</v>
      </c>
      <c r="S105" s="74" t="s">
        <v>113</v>
      </c>
      <c r="T105" s="74" t="s">
        <v>114</v>
      </c>
      <c r="U105" s="74" t="s">
        <v>156</v>
      </c>
      <c r="V105" s="74" t="s">
        <v>157</v>
      </c>
      <c r="W105" s="74" t="s">
        <v>107</v>
      </c>
      <c r="X105" s="74" t="s">
        <v>127</v>
      </c>
      <c r="Y105" s="74" t="s">
        <v>477</v>
      </c>
      <c r="Z105" s="74" t="s">
        <v>158</v>
      </c>
      <c r="AA105" s="76">
        <v>1670.441</v>
      </c>
      <c r="AB105" s="76">
        <v>0</v>
      </c>
      <c r="AC105" s="76">
        <v>159</v>
      </c>
      <c r="AD105" s="76">
        <v>132.5</v>
      </c>
      <c r="AE105" s="77">
        <v>385</v>
      </c>
      <c r="AF105" s="76">
        <v>1.925</v>
      </c>
      <c r="AG105" s="77">
        <v>5</v>
      </c>
      <c r="AH105" s="78">
        <v>8.8000000000000007</v>
      </c>
      <c r="AI105" s="78">
        <v>139.69999999999999</v>
      </c>
      <c r="AJ105" s="79">
        <v>42746</v>
      </c>
      <c r="AK105" s="79">
        <v>42774</v>
      </c>
      <c r="AL105" s="79">
        <v>42774</v>
      </c>
      <c r="AM105" s="79">
        <v>42774</v>
      </c>
      <c r="AN105" s="77">
        <v>153</v>
      </c>
      <c r="AO105" s="79">
        <v>42739</v>
      </c>
      <c r="AP105" s="76">
        <v>5000</v>
      </c>
      <c r="AQ105" s="76">
        <v>3611</v>
      </c>
      <c r="AR105" s="77">
        <v>387</v>
      </c>
      <c r="AS105" s="77">
        <v>89</v>
      </c>
      <c r="AT105" s="78">
        <v>365.07</v>
      </c>
      <c r="AU105" s="77">
        <v>1</v>
      </c>
      <c r="AV105" s="76">
        <v>0</v>
      </c>
      <c r="AW105" s="76">
        <v>12.42</v>
      </c>
      <c r="AX105" s="76">
        <v>12.91</v>
      </c>
      <c r="AY105" s="76">
        <v>1.4</v>
      </c>
      <c r="AZ105" s="76">
        <v>1.4</v>
      </c>
      <c r="BA105" s="76">
        <v>1.1000000000000001</v>
      </c>
      <c r="BB105" s="76">
        <v>9.99</v>
      </c>
      <c r="BC105" s="76">
        <v>12.68</v>
      </c>
      <c r="BD105" s="76">
        <v>8.74</v>
      </c>
      <c r="BE105" s="76">
        <v>18.63</v>
      </c>
      <c r="BF105" s="76">
        <v>11000</v>
      </c>
      <c r="BG105" s="76">
        <v>13000</v>
      </c>
      <c r="BH105" s="74" t="s">
        <v>3475</v>
      </c>
      <c r="BI105" s="74"/>
      <c r="BJ105" s="74" t="s">
        <v>570</v>
      </c>
      <c r="BK105" s="79"/>
      <c r="BL105" s="79"/>
      <c r="BM105" s="74"/>
      <c r="BN105" s="80">
        <v>5</v>
      </c>
      <c r="BO105" s="81"/>
      <c r="BP105" s="82"/>
      <c r="BQ105" s="83"/>
      <c r="BR105" s="84" t="s">
        <v>75</v>
      </c>
      <c r="BS105" s="84">
        <v>8</v>
      </c>
      <c r="BT105" s="85">
        <v>2</v>
      </c>
      <c r="BU105" s="85" t="s">
        <v>464</v>
      </c>
      <c r="BV105" s="85">
        <v>1</v>
      </c>
      <c r="BW105" s="85"/>
      <c r="BX105" s="86" t="s">
        <v>143</v>
      </c>
      <c r="BY105" s="87"/>
      <c r="BZ105" s="88">
        <v>5</v>
      </c>
      <c r="CA105" s="87" t="s">
        <v>144</v>
      </c>
      <c r="CB105" s="89" t="s">
        <v>112</v>
      </c>
      <c r="CC105" s="90">
        <v>35</v>
      </c>
      <c r="CD105" s="91"/>
      <c r="CE105" s="89">
        <f>VLOOKUP(AI105,[1]Plan1!$A$6:$D$52,2,0)</f>
        <v>385</v>
      </c>
      <c r="CF105" s="89">
        <f>VLOOKUP(AI105,[1]Plan1!$A$6:$D$52,4,0)</f>
        <v>1.5555555555555556</v>
      </c>
      <c r="CG105" s="89">
        <f t="shared" si="8"/>
        <v>4</v>
      </c>
      <c r="CH105" s="89">
        <f t="shared" si="9"/>
        <v>6</v>
      </c>
      <c r="CI105" s="87" t="s">
        <v>75</v>
      </c>
      <c r="CJ105" s="89">
        <f t="shared" si="10"/>
        <v>5</v>
      </c>
      <c r="CK105" s="87"/>
      <c r="CL105" s="87"/>
      <c r="CM105" s="87"/>
      <c r="CN105" s="80"/>
      <c r="CO105" s="81"/>
      <c r="CP105" s="82"/>
      <c r="CQ105" s="93">
        <v>352</v>
      </c>
      <c r="CR105" s="87">
        <f t="shared" si="11"/>
        <v>1925</v>
      </c>
      <c r="CS105" s="40">
        <f t="shared" si="15"/>
        <v>103</v>
      </c>
      <c r="CT105" s="40" t="str">
        <f>VLOOKUP(B105,Linha!$B$2:$C$60,2,FALSE)</f>
        <v>Flow1</v>
      </c>
      <c r="CU105" s="41" t="str">
        <f>IF(AI105&lt;=Parametros!$E$15,"OK","Não")</f>
        <v>Não</v>
      </c>
      <c r="CV105" s="41" t="str">
        <f>IF(AH105&lt;=Parametros!$E$16,"OK","Não")</f>
        <v>OK</v>
      </c>
      <c r="CW105" s="41" t="str">
        <f>IF(AX105&lt;=Parametros!$E$19,"OK","Não")</f>
        <v>OK</v>
      </c>
      <c r="CX105" s="41" t="str">
        <f t="shared" si="12"/>
        <v>Não</v>
      </c>
      <c r="CY105" s="41" t="str">
        <f t="shared" si="13"/>
        <v>Não</v>
      </c>
      <c r="CZ105" s="41" t="str">
        <f>IF(AND(Parametros!$E$17="Sim",Parametros!$E$18="Sim"),IF(AND(OR(CT105="Flow1",AND(CT105="Flow2",Parametros!$H$7="Fechada")),AI105&lt;=Parametros!$E$15,AH105&lt;Parametros!$E$16,AX105&lt;Parametros!$E$19,CX105&lt;&gt;Parametros!$E$17,CY105&lt;&gt;Parametros!$E$18),"Sim","Não"),
IF(AND(Parametros!$E$17="Sim",Parametros!$E$18="Não"),IF(AND(OR(CT105="Flow1",AND(CT105="Flow2",Parametros!$H$7="Fechada")),AI105&lt;=Parametros!$E$15,AH105&lt;Parametros!$E$16,AX105&lt;Parametros!$E$19,CX105&lt;&gt;Parametros!$E$17),"Sim","Não"),
IF(AND(Parametros!$E$17="Não",Parametros!$E$18="Sim"),IF(AND(OR(CT105="Flow1",AND(CT105="Flow2",Parametros!$H$7="Fechada")),AI105&lt;=Parametros!$E$15,AH105&lt;Parametros!$E$16,AX105&lt;Parametros!$E$19,CY105&lt;&gt;Parametros!$E$18),"Sim","Não"),
IF(AND(OR(CT105="Flow1",AND(CT105="Flow2",Parametros!$H$7="Fechada")),AI105&lt;=Parametros!$E$15,AH105&lt;Parametros!$E$16,AX105&lt;Parametros!$E$19),"Sim","Não"))))</f>
        <v>Não</v>
      </c>
      <c r="DA105" s="41" t="str">
        <f t="shared" si="14"/>
        <v>ok</v>
      </c>
      <c r="DB105" s="40">
        <f>IF(AND(CT105="Flow1",CZ105="Sim"),4,IF(CT105=Parametros!$D$6,1,IF(CT105=Parametros!$D$7,IF(Parametros!$H$7="Aberta",2,IF('Sequencia APO'!CZ105="Sim",4,1)),IF(CT105=Parametros!$D$9,3,IF(CT105=Parametros!$D$8,4,"Erro")))))</f>
        <v>1</v>
      </c>
      <c r="DC105" s="40">
        <f>IFERROR(VLOOKUP($Q105,Ferts!$A$1:$B$16,2,FALSE),0)</f>
        <v>0</v>
      </c>
      <c r="DD105" s="42">
        <f>(IF(DB105=1,Parametros!$M$6,IF(DB105=2,Parametros!$M$7,IF(DB105=3,Parametros!$M$8,IF(DB105=4,Parametros!$M$9,"Erro"))))*(DC105+1))*60</f>
        <v>38.112851481411589</v>
      </c>
    </row>
    <row r="106" spans="1:108">
      <c r="A106" s="74" t="s">
        <v>374</v>
      </c>
      <c r="B106" s="74" t="s">
        <v>98</v>
      </c>
      <c r="C106" s="74" t="s">
        <v>132</v>
      </c>
      <c r="D106" s="74" t="s">
        <v>132</v>
      </c>
      <c r="E106" s="74" t="s">
        <v>1708</v>
      </c>
      <c r="F106" s="74" t="s">
        <v>1709</v>
      </c>
      <c r="G106" s="74" t="s">
        <v>1710</v>
      </c>
      <c r="H106" s="74" t="s">
        <v>187</v>
      </c>
      <c r="I106" s="74" t="s">
        <v>464</v>
      </c>
      <c r="J106" s="74" t="s">
        <v>474</v>
      </c>
      <c r="K106" s="74" t="s">
        <v>136</v>
      </c>
      <c r="L106" s="74" t="s">
        <v>1711</v>
      </c>
      <c r="M106" s="74" t="s">
        <v>1405</v>
      </c>
      <c r="N106" s="75">
        <v>10</v>
      </c>
      <c r="O106" s="75">
        <v>10</v>
      </c>
      <c r="P106" s="74" t="s">
        <v>137</v>
      </c>
      <c r="Q106" s="108">
        <v>270078</v>
      </c>
      <c r="R106" s="74" t="s">
        <v>138</v>
      </c>
      <c r="S106" s="74" t="s">
        <v>139</v>
      </c>
      <c r="T106" s="74" t="s">
        <v>140</v>
      </c>
      <c r="U106" s="74" t="s">
        <v>105</v>
      </c>
      <c r="V106" s="74" t="s">
        <v>141</v>
      </c>
      <c r="W106" s="74" t="s">
        <v>107</v>
      </c>
      <c r="X106" s="74" t="s">
        <v>127</v>
      </c>
      <c r="Y106" s="74" t="s">
        <v>477</v>
      </c>
      <c r="Z106" s="74"/>
      <c r="AA106" s="76">
        <v>26033.757000000001</v>
      </c>
      <c r="AB106" s="76">
        <v>0</v>
      </c>
      <c r="AC106" s="76">
        <v>159</v>
      </c>
      <c r="AD106" s="76">
        <v>132.5</v>
      </c>
      <c r="AE106" s="77">
        <v>608</v>
      </c>
      <c r="AF106" s="76">
        <v>3.04</v>
      </c>
      <c r="AG106" s="77">
        <v>49</v>
      </c>
      <c r="AH106" s="78">
        <v>8.6</v>
      </c>
      <c r="AI106" s="78">
        <v>114.3</v>
      </c>
      <c r="AJ106" s="79">
        <v>42768</v>
      </c>
      <c r="AK106" s="79">
        <v>42774</v>
      </c>
      <c r="AL106" s="79">
        <v>42774</v>
      </c>
      <c r="AM106" s="79">
        <v>42774</v>
      </c>
      <c r="AN106" s="77">
        <v>1984</v>
      </c>
      <c r="AO106" s="79">
        <v>42762</v>
      </c>
      <c r="AP106" s="76">
        <v>24601.018</v>
      </c>
      <c r="AQ106" s="76">
        <v>0</v>
      </c>
      <c r="AR106" s="77">
        <v>593</v>
      </c>
      <c r="AS106" s="77">
        <v>41</v>
      </c>
      <c r="AT106" s="78">
        <v>279.8</v>
      </c>
      <c r="AU106" s="77">
        <v>2</v>
      </c>
      <c r="AV106" s="76">
        <v>12.68</v>
      </c>
      <c r="AW106" s="76">
        <v>12</v>
      </c>
      <c r="AX106" s="76">
        <v>12.78</v>
      </c>
      <c r="AY106" s="76">
        <v>0.8</v>
      </c>
      <c r="AZ106" s="76">
        <v>0.8</v>
      </c>
      <c r="BA106" s="76">
        <v>1.08</v>
      </c>
      <c r="BB106" s="76">
        <v>1.29</v>
      </c>
      <c r="BC106" s="76">
        <v>19.64</v>
      </c>
      <c r="BD106" s="76">
        <v>8.92</v>
      </c>
      <c r="BE106" s="76">
        <v>18.809999999999999</v>
      </c>
      <c r="BF106" s="76">
        <v>10973</v>
      </c>
      <c r="BG106" s="76">
        <v>12802</v>
      </c>
      <c r="BH106" s="74" t="s">
        <v>109</v>
      </c>
      <c r="BI106" s="74"/>
      <c r="BJ106" s="74" t="s">
        <v>1712</v>
      </c>
      <c r="BK106" s="79"/>
      <c r="BL106" s="79"/>
      <c r="BM106" s="74"/>
      <c r="BN106" s="80">
        <v>98</v>
      </c>
      <c r="BO106" s="81"/>
      <c r="BP106" s="82"/>
      <c r="BQ106" s="83"/>
      <c r="BR106" s="84" t="s">
        <v>75</v>
      </c>
      <c r="BS106" s="84">
        <v>8</v>
      </c>
      <c r="BT106" s="85">
        <v>2</v>
      </c>
      <c r="BU106" s="85" t="s">
        <v>464</v>
      </c>
      <c r="BV106" s="85">
        <v>1</v>
      </c>
      <c r="BW106" s="85"/>
      <c r="BX106" s="86" t="s">
        <v>143</v>
      </c>
      <c r="BY106" s="87"/>
      <c r="BZ106" s="88">
        <v>98</v>
      </c>
      <c r="CA106" s="87" t="s">
        <v>144</v>
      </c>
      <c r="CB106" s="89" t="s">
        <v>112</v>
      </c>
      <c r="CC106" s="90">
        <v>12</v>
      </c>
      <c r="CD106" s="91"/>
      <c r="CE106" s="89">
        <f>VLOOKUP(AI106,[1]Plan1!$A$6:$D$52,2,0)</f>
        <v>314</v>
      </c>
      <c r="CF106" s="89">
        <f>VLOOKUP(AI106,[1]Plan1!$A$6:$D$52,4,0)</f>
        <v>2.6086956521739131</v>
      </c>
      <c r="CG106" s="89">
        <f t="shared" si="8"/>
        <v>83</v>
      </c>
      <c r="CH106" s="89">
        <f t="shared" si="9"/>
        <v>217</v>
      </c>
      <c r="CI106" s="87" t="s">
        <v>75</v>
      </c>
      <c r="CJ106" s="89">
        <f t="shared" si="10"/>
        <v>98</v>
      </c>
      <c r="CK106" s="87"/>
      <c r="CL106" s="87"/>
      <c r="CM106" s="87"/>
      <c r="CN106" s="80"/>
      <c r="CO106" s="81"/>
      <c r="CP106" s="82"/>
      <c r="CQ106" s="93">
        <v>608</v>
      </c>
      <c r="CR106" s="87">
        <f t="shared" si="11"/>
        <v>29792</v>
      </c>
      <c r="CS106" s="40">
        <f t="shared" si="15"/>
        <v>104</v>
      </c>
      <c r="CT106" s="40" t="str">
        <f>VLOOKUP(B106,Linha!$B$2:$C$60,2,FALSE)</f>
        <v>Flow1</v>
      </c>
      <c r="CU106" s="41" t="str">
        <f>IF(AI106&lt;=Parametros!$E$15,"OK","Não")</f>
        <v>OK</v>
      </c>
      <c r="CV106" s="41" t="str">
        <f>IF(AH106&lt;=Parametros!$E$16,"OK","Não")</f>
        <v>OK</v>
      </c>
      <c r="CW106" s="41" t="str">
        <f>IF(AX106&lt;=Parametros!$E$19,"OK","Não")</f>
        <v>OK</v>
      </c>
      <c r="CX106" s="41" t="str">
        <f t="shared" si="12"/>
        <v>Sim</v>
      </c>
      <c r="CY106" s="41" t="str">
        <f t="shared" si="13"/>
        <v>Sim</v>
      </c>
      <c r="CZ106" s="41" t="str">
        <f>IF(AND(Parametros!$E$17="Sim",Parametros!$E$18="Sim"),IF(AND(OR(CT106="Flow1",AND(CT106="Flow2",Parametros!$H$7="Fechada")),AI106&lt;=Parametros!$E$15,AH106&lt;Parametros!$E$16,AX106&lt;Parametros!$E$19,CX106&lt;&gt;Parametros!$E$17,CY106&lt;&gt;Parametros!$E$18),"Sim","Não"),
IF(AND(Parametros!$E$17="Sim",Parametros!$E$18="Não"),IF(AND(OR(CT106="Flow1",AND(CT106="Flow2",Parametros!$H$7="Fechada")),AI106&lt;=Parametros!$E$15,AH106&lt;Parametros!$E$16,AX106&lt;Parametros!$E$19,CX106&lt;&gt;Parametros!$E$17),"Sim","Não"),
IF(AND(Parametros!$E$17="Não",Parametros!$E$18="Sim"),IF(AND(OR(CT106="Flow1",AND(CT106="Flow2",Parametros!$H$7="Fechada")),AI106&lt;=Parametros!$E$15,AH106&lt;Parametros!$E$16,AX106&lt;Parametros!$E$19,CY106&lt;&gt;Parametros!$E$18),"Sim","Não"),
IF(AND(OR(CT106="Flow1",AND(CT106="Flow2",Parametros!$H$7="Fechada")),AI106&lt;=Parametros!$E$15,AH106&lt;Parametros!$E$16,AX106&lt;Parametros!$E$19),"Sim","Não"))))</f>
        <v>Não</v>
      </c>
      <c r="DA106" s="41" t="str">
        <f t="shared" si="14"/>
        <v>ok</v>
      </c>
      <c r="DB106" s="40">
        <f>IF(AND(CT106="Flow1",CZ106="Sim"),4,IF(CT106=Parametros!$D$6,1,IF(CT106=Parametros!$D$7,IF(Parametros!$H$7="Aberta",2,IF('Sequencia APO'!CZ106="Sim",4,1)),IF(CT106=Parametros!$D$9,3,IF(CT106=Parametros!$D$8,4,"Erro")))))</f>
        <v>1</v>
      </c>
      <c r="DC106" s="40">
        <f>IFERROR(VLOOKUP($Q106,Ferts!$A$1:$B$16,2,FALSE),0)</f>
        <v>0</v>
      </c>
      <c r="DD106" s="42">
        <f>(IF(DB106=1,Parametros!$M$6,IF(DB106=2,Parametros!$M$7,IF(DB106=3,Parametros!$M$8,IF(DB106=4,Parametros!$M$9,"Erro"))))*(DC106+1))*60</f>
        <v>38.112851481411589</v>
      </c>
    </row>
    <row r="107" spans="1:108">
      <c r="A107" s="74" t="s">
        <v>375</v>
      </c>
      <c r="B107" s="74" t="s">
        <v>98</v>
      </c>
      <c r="C107" s="74" t="s">
        <v>132</v>
      </c>
      <c r="D107" s="74" t="s">
        <v>132</v>
      </c>
      <c r="E107" s="74" t="s">
        <v>1714</v>
      </c>
      <c r="F107" s="74" t="s">
        <v>1715</v>
      </c>
      <c r="G107" s="74" t="s">
        <v>1716</v>
      </c>
      <c r="H107" s="74" t="s">
        <v>133</v>
      </c>
      <c r="I107" s="74" t="s">
        <v>464</v>
      </c>
      <c r="J107" s="74" t="s">
        <v>474</v>
      </c>
      <c r="K107" s="74" t="s">
        <v>136</v>
      </c>
      <c r="L107" s="74" t="s">
        <v>1717</v>
      </c>
      <c r="M107" s="74" t="s">
        <v>1402</v>
      </c>
      <c r="N107" s="75">
        <v>10</v>
      </c>
      <c r="O107" s="75">
        <v>10</v>
      </c>
      <c r="P107" s="74" t="s">
        <v>137</v>
      </c>
      <c r="Q107" s="108">
        <v>272429</v>
      </c>
      <c r="R107" s="74" t="s">
        <v>138</v>
      </c>
      <c r="S107" s="74" t="s">
        <v>139</v>
      </c>
      <c r="T107" s="74" t="s">
        <v>140</v>
      </c>
      <c r="U107" s="74" t="s">
        <v>105</v>
      </c>
      <c r="V107" s="74" t="s">
        <v>141</v>
      </c>
      <c r="W107" s="74" t="s">
        <v>107</v>
      </c>
      <c r="X107" s="74" t="s">
        <v>127</v>
      </c>
      <c r="Y107" s="74" t="s">
        <v>477</v>
      </c>
      <c r="Z107" s="74"/>
      <c r="AA107" s="76">
        <v>20151.144</v>
      </c>
      <c r="AB107" s="76">
        <v>0</v>
      </c>
      <c r="AC107" s="76">
        <v>159</v>
      </c>
      <c r="AD107" s="76">
        <v>132.5</v>
      </c>
      <c r="AE107" s="77">
        <v>740</v>
      </c>
      <c r="AF107" s="76">
        <v>3.7</v>
      </c>
      <c r="AG107" s="77">
        <v>31</v>
      </c>
      <c r="AH107" s="78">
        <v>8.56</v>
      </c>
      <c r="AI107" s="78">
        <v>114.3</v>
      </c>
      <c r="AJ107" s="79">
        <v>42768</v>
      </c>
      <c r="AK107" s="79">
        <v>42774</v>
      </c>
      <c r="AL107" s="79">
        <v>42774</v>
      </c>
      <c r="AM107" s="79">
        <v>42774</v>
      </c>
      <c r="AN107" s="77">
        <v>1975</v>
      </c>
      <c r="AO107" s="79">
        <v>42762</v>
      </c>
      <c r="AP107" s="76">
        <v>19048.780999999999</v>
      </c>
      <c r="AQ107" s="76">
        <v>0</v>
      </c>
      <c r="AR107" s="77">
        <v>620</v>
      </c>
      <c r="AS107" s="77">
        <v>38</v>
      </c>
      <c r="AT107" s="78">
        <v>147.54</v>
      </c>
      <c r="AU107" s="77">
        <v>5</v>
      </c>
      <c r="AV107" s="76">
        <v>6.15</v>
      </c>
      <c r="AW107" s="76">
        <v>5.67</v>
      </c>
      <c r="AX107" s="76">
        <v>6.63</v>
      </c>
      <c r="AY107" s="76">
        <v>0.8</v>
      </c>
      <c r="AZ107" s="76">
        <v>0.8</v>
      </c>
      <c r="BA107" s="76">
        <v>1.07</v>
      </c>
      <c r="BB107" s="76">
        <v>1.28</v>
      </c>
      <c r="BC107" s="76">
        <v>23.98</v>
      </c>
      <c r="BD107" s="76">
        <v>8.89</v>
      </c>
      <c r="BE107" s="76">
        <v>18.78</v>
      </c>
      <c r="BF107" s="76">
        <v>5480</v>
      </c>
      <c r="BG107" s="76">
        <v>6700</v>
      </c>
      <c r="BH107" s="74" t="s">
        <v>109</v>
      </c>
      <c r="BI107" s="74"/>
      <c r="BJ107" s="74" t="s">
        <v>1718</v>
      </c>
      <c r="BK107" s="79"/>
      <c r="BL107" s="79"/>
      <c r="BM107" s="74"/>
      <c r="BN107" s="80">
        <v>155</v>
      </c>
      <c r="BO107" s="81"/>
      <c r="BP107" s="82"/>
      <c r="BQ107" s="83"/>
      <c r="BR107" s="84" t="s">
        <v>75</v>
      </c>
      <c r="BS107" s="84">
        <v>8</v>
      </c>
      <c r="BT107" s="85">
        <v>2</v>
      </c>
      <c r="BU107" s="85" t="s">
        <v>464</v>
      </c>
      <c r="BV107" s="85">
        <v>1</v>
      </c>
      <c r="BW107" s="85"/>
      <c r="BX107" s="86" t="s">
        <v>143</v>
      </c>
      <c r="BY107" s="87"/>
      <c r="BZ107" s="88">
        <v>155</v>
      </c>
      <c r="CA107" s="87" t="s">
        <v>144</v>
      </c>
      <c r="CB107" s="89" t="s">
        <v>112</v>
      </c>
      <c r="CC107" s="90">
        <v>12</v>
      </c>
      <c r="CD107" s="91"/>
      <c r="CE107" s="89">
        <f>VLOOKUP(AI107,[1]Plan1!$A$6:$D$52,2,0)</f>
        <v>314</v>
      </c>
      <c r="CF107" s="89">
        <f>VLOOKUP(AI107,[1]Plan1!$A$6:$D$52,4,0)</f>
        <v>2.6086956521739131</v>
      </c>
      <c r="CG107" s="89">
        <f t="shared" si="8"/>
        <v>64</v>
      </c>
      <c r="CH107" s="89">
        <f t="shared" si="9"/>
        <v>167</v>
      </c>
      <c r="CI107" s="87" t="s">
        <v>75</v>
      </c>
      <c r="CJ107" s="89">
        <f t="shared" si="10"/>
        <v>155</v>
      </c>
      <c r="CK107" s="96"/>
      <c r="CL107" s="96"/>
      <c r="CM107" s="96"/>
      <c r="CN107" s="80"/>
      <c r="CO107" s="81"/>
      <c r="CP107" s="82"/>
      <c r="CQ107" s="93">
        <v>950</v>
      </c>
      <c r="CR107" s="87">
        <f t="shared" si="11"/>
        <v>22940</v>
      </c>
      <c r="CS107" s="40">
        <f t="shared" si="15"/>
        <v>105</v>
      </c>
      <c r="CT107" s="40" t="str">
        <f>VLOOKUP(B107,Linha!$B$2:$C$60,2,FALSE)</f>
        <v>Flow1</v>
      </c>
      <c r="CU107" s="41" t="str">
        <f>IF(AI107&lt;=Parametros!$E$15,"OK","Não")</f>
        <v>OK</v>
      </c>
      <c r="CV107" s="41" t="str">
        <f>IF(AH107&lt;=Parametros!$E$16,"OK","Não")</f>
        <v>OK</v>
      </c>
      <c r="CW107" s="41" t="str">
        <f>IF(AX107&lt;=Parametros!$E$19,"OK","Não")</f>
        <v>OK</v>
      </c>
      <c r="CX107" s="41" t="str">
        <f t="shared" si="12"/>
        <v>Sim</v>
      </c>
      <c r="CY107" s="41" t="str">
        <f t="shared" si="13"/>
        <v>Sim</v>
      </c>
      <c r="CZ107" s="41" t="str">
        <f>IF(AND(Parametros!$E$17="Sim",Parametros!$E$18="Sim"),IF(AND(OR(CT107="Flow1",AND(CT107="Flow2",Parametros!$H$7="Fechada")),AI107&lt;=Parametros!$E$15,AH107&lt;Parametros!$E$16,AX107&lt;Parametros!$E$19,CX107&lt;&gt;Parametros!$E$17,CY107&lt;&gt;Parametros!$E$18),"Sim","Não"),
IF(AND(Parametros!$E$17="Sim",Parametros!$E$18="Não"),IF(AND(OR(CT107="Flow1",AND(CT107="Flow2",Parametros!$H$7="Fechada")),AI107&lt;=Parametros!$E$15,AH107&lt;Parametros!$E$16,AX107&lt;Parametros!$E$19,CX107&lt;&gt;Parametros!$E$17),"Sim","Não"),
IF(AND(Parametros!$E$17="Não",Parametros!$E$18="Sim"),IF(AND(OR(CT107="Flow1",AND(CT107="Flow2",Parametros!$H$7="Fechada")),AI107&lt;=Parametros!$E$15,AH107&lt;Parametros!$E$16,AX107&lt;Parametros!$E$19,CY107&lt;&gt;Parametros!$E$18),"Sim","Não"),
IF(AND(OR(CT107="Flow1",AND(CT107="Flow2",Parametros!$H$7="Fechada")),AI107&lt;=Parametros!$E$15,AH107&lt;Parametros!$E$16,AX107&lt;Parametros!$E$19),"Sim","Não"))))</f>
        <v>Não</v>
      </c>
      <c r="DA107" s="41" t="str">
        <f t="shared" si="14"/>
        <v>ok</v>
      </c>
      <c r="DB107" s="40">
        <f>IF(AND(CT107="Flow1",CZ107="Sim"),4,IF(CT107=Parametros!$D$6,1,IF(CT107=Parametros!$D$7,IF(Parametros!$H$7="Aberta",2,IF('Sequencia APO'!CZ107="Sim",4,1)),IF(CT107=Parametros!$D$9,3,IF(CT107=Parametros!$D$8,4,"Erro")))))</f>
        <v>1</v>
      </c>
      <c r="DC107" s="40">
        <f>IFERROR(VLOOKUP($Q107,Ferts!$A$1:$B$16,2,FALSE),0)</f>
        <v>0</v>
      </c>
      <c r="DD107" s="42">
        <f>(IF(DB107=1,Parametros!$M$6,IF(DB107=2,Parametros!$M$7,IF(DB107=3,Parametros!$M$8,IF(DB107=4,Parametros!$M$9,"Erro"))))*(DC107+1))*60</f>
        <v>38.112851481411589</v>
      </c>
    </row>
    <row r="108" spans="1:108">
      <c r="A108" s="74" t="s">
        <v>376</v>
      </c>
      <c r="B108" s="74" t="s">
        <v>98</v>
      </c>
      <c r="C108" s="74" t="s">
        <v>132</v>
      </c>
      <c r="D108" s="74" t="s">
        <v>132</v>
      </c>
      <c r="E108" s="74" t="s">
        <v>1720</v>
      </c>
      <c r="F108" s="74" t="s">
        <v>1721</v>
      </c>
      <c r="G108" s="74" t="s">
        <v>1722</v>
      </c>
      <c r="H108" s="74" t="s">
        <v>133</v>
      </c>
      <c r="I108" s="74" t="s">
        <v>464</v>
      </c>
      <c r="J108" s="74" t="s">
        <v>474</v>
      </c>
      <c r="K108" s="74" t="s">
        <v>136</v>
      </c>
      <c r="L108" s="74" t="s">
        <v>1723</v>
      </c>
      <c r="M108" s="74" t="s">
        <v>1402</v>
      </c>
      <c r="N108" s="75">
        <v>10</v>
      </c>
      <c r="O108" s="75">
        <v>10</v>
      </c>
      <c r="P108" s="74" t="s">
        <v>137</v>
      </c>
      <c r="Q108" s="108">
        <v>272430</v>
      </c>
      <c r="R108" s="74" t="s">
        <v>138</v>
      </c>
      <c r="S108" s="74" t="s">
        <v>139</v>
      </c>
      <c r="T108" s="74" t="s">
        <v>140</v>
      </c>
      <c r="U108" s="74" t="s">
        <v>105</v>
      </c>
      <c r="V108" s="74" t="s">
        <v>141</v>
      </c>
      <c r="W108" s="74" t="s">
        <v>107</v>
      </c>
      <c r="X108" s="74" t="s">
        <v>127</v>
      </c>
      <c r="Y108" s="74" t="s">
        <v>477</v>
      </c>
      <c r="Z108" s="74"/>
      <c r="AA108" s="76">
        <v>60504.822999999997</v>
      </c>
      <c r="AB108" s="76">
        <v>0</v>
      </c>
      <c r="AC108" s="76">
        <v>159</v>
      </c>
      <c r="AD108" s="76">
        <v>132.5</v>
      </c>
      <c r="AE108" s="77">
        <v>608</v>
      </c>
      <c r="AF108" s="76">
        <v>3.04</v>
      </c>
      <c r="AG108" s="77">
        <v>111</v>
      </c>
      <c r="AH108" s="78">
        <v>8.56</v>
      </c>
      <c r="AI108" s="78">
        <v>114.3</v>
      </c>
      <c r="AJ108" s="79">
        <v>42768</v>
      </c>
      <c r="AK108" s="79">
        <v>42774</v>
      </c>
      <c r="AL108" s="79">
        <v>42774</v>
      </c>
      <c r="AM108" s="79">
        <v>42775</v>
      </c>
      <c r="AN108" s="77">
        <v>63772</v>
      </c>
      <c r="AO108" s="79">
        <v>42762</v>
      </c>
      <c r="AP108" s="76">
        <v>38097.561999999998</v>
      </c>
      <c r="AQ108" s="76">
        <v>0</v>
      </c>
      <c r="AR108" s="77">
        <v>594</v>
      </c>
      <c r="AS108" s="77">
        <v>40</v>
      </c>
      <c r="AT108" s="78">
        <v>282.35000000000002</v>
      </c>
      <c r="AU108" s="77">
        <v>2</v>
      </c>
      <c r="AV108" s="76">
        <v>12.76</v>
      </c>
      <c r="AW108" s="76">
        <v>12.1</v>
      </c>
      <c r="AX108" s="76">
        <v>12.78</v>
      </c>
      <c r="AY108" s="76">
        <v>0.8</v>
      </c>
      <c r="AZ108" s="76">
        <v>0.8</v>
      </c>
      <c r="BA108" s="76">
        <v>1.07</v>
      </c>
      <c r="BB108" s="76">
        <v>1.28</v>
      </c>
      <c r="BC108" s="76">
        <v>19.71</v>
      </c>
      <c r="BD108" s="76">
        <v>8.89</v>
      </c>
      <c r="BE108" s="76">
        <v>18.78</v>
      </c>
      <c r="BF108" s="76">
        <v>10973</v>
      </c>
      <c r="BG108" s="76">
        <v>12802</v>
      </c>
      <c r="BH108" s="74" t="s">
        <v>109</v>
      </c>
      <c r="BI108" s="74"/>
      <c r="BJ108" s="74" t="s">
        <v>1724</v>
      </c>
      <c r="BK108" s="79"/>
      <c r="BL108" s="79"/>
      <c r="BM108" s="74"/>
      <c r="BN108" s="80">
        <v>222</v>
      </c>
      <c r="BO108" s="81"/>
      <c r="BP108" s="82"/>
      <c r="BQ108" s="83"/>
      <c r="BR108" s="84" t="s">
        <v>75</v>
      </c>
      <c r="BS108" s="84">
        <v>8</v>
      </c>
      <c r="BT108" s="85">
        <v>2</v>
      </c>
      <c r="BU108" s="85" t="s">
        <v>464</v>
      </c>
      <c r="BV108" s="85">
        <v>1</v>
      </c>
      <c r="BW108" s="85"/>
      <c r="BX108" s="86" t="s">
        <v>143</v>
      </c>
      <c r="BY108" s="87"/>
      <c r="BZ108" s="88">
        <v>222</v>
      </c>
      <c r="CA108" s="87" t="s">
        <v>144</v>
      </c>
      <c r="CB108" s="89" t="s">
        <v>112</v>
      </c>
      <c r="CC108" s="90">
        <v>12</v>
      </c>
      <c r="CD108" s="91"/>
      <c r="CE108" s="89">
        <f>VLOOKUP(AI108,[1]Plan1!$A$6:$D$52,2,0)</f>
        <v>314</v>
      </c>
      <c r="CF108" s="89">
        <f>VLOOKUP(AI108,[1]Plan1!$A$6:$D$52,4,0)</f>
        <v>2.6086956521739131</v>
      </c>
      <c r="CG108" s="89">
        <f t="shared" si="8"/>
        <v>193</v>
      </c>
      <c r="CH108" s="89">
        <f t="shared" si="9"/>
        <v>503</v>
      </c>
      <c r="CI108" s="87" t="s">
        <v>75</v>
      </c>
      <c r="CJ108" s="89">
        <f t="shared" si="10"/>
        <v>222</v>
      </c>
      <c r="CK108" s="96"/>
      <c r="CL108" s="96"/>
      <c r="CM108" s="96"/>
      <c r="CN108" s="80"/>
      <c r="CO108" s="81"/>
      <c r="CP108" s="82">
        <f>CH108</f>
        <v>503</v>
      </c>
      <c r="CQ108" s="83"/>
      <c r="CR108" s="87">
        <f t="shared" si="11"/>
        <v>67488</v>
      </c>
      <c r="CS108" s="40">
        <f t="shared" si="15"/>
        <v>106</v>
      </c>
      <c r="CT108" s="40" t="str">
        <f>VLOOKUP(B108,Linha!$B$2:$C$60,2,FALSE)</f>
        <v>Flow1</v>
      </c>
      <c r="CU108" s="41" t="str">
        <f>IF(AI108&lt;=Parametros!$E$15,"OK","Não")</f>
        <v>OK</v>
      </c>
      <c r="CV108" s="41" t="str">
        <f>IF(AH108&lt;=Parametros!$E$16,"OK","Não")</f>
        <v>OK</v>
      </c>
      <c r="CW108" s="41" t="str">
        <f>IF(AX108&lt;=Parametros!$E$19,"OK","Não")</f>
        <v>OK</v>
      </c>
      <c r="CX108" s="41" t="str">
        <f t="shared" si="12"/>
        <v>Sim</v>
      </c>
      <c r="CY108" s="41" t="str">
        <f t="shared" si="13"/>
        <v>Sim</v>
      </c>
      <c r="CZ108" s="41" t="str">
        <f>IF(AND(Parametros!$E$17="Sim",Parametros!$E$18="Sim"),IF(AND(OR(CT108="Flow1",AND(CT108="Flow2",Parametros!$H$7="Fechada")),AI108&lt;=Parametros!$E$15,AH108&lt;Parametros!$E$16,AX108&lt;Parametros!$E$19,CX108&lt;&gt;Parametros!$E$17,CY108&lt;&gt;Parametros!$E$18),"Sim","Não"),
IF(AND(Parametros!$E$17="Sim",Parametros!$E$18="Não"),IF(AND(OR(CT108="Flow1",AND(CT108="Flow2",Parametros!$H$7="Fechada")),AI108&lt;=Parametros!$E$15,AH108&lt;Parametros!$E$16,AX108&lt;Parametros!$E$19,CX108&lt;&gt;Parametros!$E$17),"Sim","Não"),
IF(AND(Parametros!$E$17="Não",Parametros!$E$18="Sim"),IF(AND(OR(CT108="Flow1",AND(CT108="Flow2",Parametros!$H$7="Fechada")),AI108&lt;=Parametros!$E$15,AH108&lt;Parametros!$E$16,AX108&lt;Parametros!$E$19,CY108&lt;&gt;Parametros!$E$18),"Sim","Não"),
IF(AND(OR(CT108="Flow1",AND(CT108="Flow2",Parametros!$H$7="Fechada")),AI108&lt;=Parametros!$E$15,AH108&lt;Parametros!$E$16,AX108&lt;Parametros!$E$19),"Sim","Não"))))</f>
        <v>Não</v>
      </c>
      <c r="DA108" s="41" t="str">
        <f t="shared" si="14"/>
        <v>ok</v>
      </c>
      <c r="DB108" s="40">
        <f>IF(AND(CT108="Flow1",CZ108="Sim"),4,IF(CT108=Parametros!$D$6,1,IF(CT108=Parametros!$D$7,IF(Parametros!$H$7="Aberta",2,IF('Sequencia APO'!CZ108="Sim",4,1)),IF(CT108=Parametros!$D$9,3,IF(CT108=Parametros!$D$8,4,"Erro")))))</f>
        <v>1</v>
      </c>
      <c r="DC108" s="40">
        <f>IFERROR(VLOOKUP($Q108,Ferts!$A$1:$B$16,2,FALSE),0)</f>
        <v>0</v>
      </c>
      <c r="DD108" s="42">
        <f>(IF(DB108=1,Parametros!$M$6,IF(DB108=2,Parametros!$M$7,IF(DB108=3,Parametros!$M$8,IF(DB108=4,Parametros!$M$9,"Erro"))))*(DC108+1))*60</f>
        <v>38.112851481411589</v>
      </c>
    </row>
    <row r="109" spans="1:108">
      <c r="A109" s="74" t="s">
        <v>377</v>
      </c>
      <c r="B109" s="74" t="s">
        <v>98</v>
      </c>
      <c r="C109" s="74" t="s">
        <v>118</v>
      </c>
      <c r="D109" s="74" t="s">
        <v>99</v>
      </c>
      <c r="E109" s="74" t="s">
        <v>1726</v>
      </c>
      <c r="F109" s="74" t="s">
        <v>1727</v>
      </c>
      <c r="G109" s="74" t="s">
        <v>1728</v>
      </c>
      <c r="H109" s="74" t="s">
        <v>212</v>
      </c>
      <c r="I109" s="74" t="s">
        <v>464</v>
      </c>
      <c r="J109" s="74" t="s">
        <v>474</v>
      </c>
      <c r="K109" s="74"/>
      <c r="L109" s="74" t="s">
        <v>526</v>
      </c>
      <c r="M109" s="74" t="s">
        <v>527</v>
      </c>
      <c r="N109" s="75">
        <v>0</v>
      </c>
      <c r="O109" s="75">
        <v>0</v>
      </c>
      <c r="P109" s="74"/>
      <c r="Q109" s="108">
        <v>463029</v>
      </c>
      <c r="R109" s="74"/>
      <c r="S109" s="74"/>
      <c r="T109" s="74" t="s">
        <v>114</v>
      </c>
      <c r="U109" s="74" t="s">
        <v>124</v>
      </c>
      <c r="V109" s="74" t="s">
        <v>125</v>
      </c>
      <c r="W109" s="74" t="s">
        <v>107</v>
      </c>
      <c r="X109" s="74" t="s">
        <v>218</v>
      </c>
      <c r="Y109" s="74" t="s">
        <v>477</v>
      </c>
      <c r="Z109" s="74" t="s">
        <v>192</v>
      </c>
      <c r="AA109" s="76">
        <v>1211.6510000000001</v>
      </c>
      <c r="AB109" s="76">
        <v>1284.1690000000001</v>
      </c>
      <c r="AC109" s="76">
        <v>159</v>
      </c>
      <c r="AD109" s="76">
        <v>132.5</v>
      </c>
      <c r="AE109" s="77">
        <v>402</v>
      </c>
      <c r="AF109" s="76">
        <v>2.0099999999999998</v>
      </c>
      <c r="AG109" s="77">
        <v>4</v>
      </c>
      <c r="AH109" s="78">
        <v>8.56</v>
      </c>
      <c r="AI109" s="78">
        <v>114.3</v>
      </c>
      <c r="AJ109" s="79">
        <v>43099</v>
      </c>
      <c r="AK109" s="79">
        <v>42775</v>
      </c>
      <c r="AL109" s="79">
        <v>42775</v>
      </c>
      <c r="AM109" s="79">
        <v>42775</v>
      </c>
      <c r="AN109" s="77">
        <v>148</v>
      </c>
      <c r="AO109" s="79">
        <v>43076</v>
      </c>
      <c r="AP109" s="76">
        <v>1000</v>
      </c>
      <c r="AQ109" s="76">
        <v>0</v>
      </c>
      <c r="AR109" s="77">
        <v>587</v>
      </c>
      <c r="AS109" s="77">
        <v>7</v>
      </c>
      <c r="AT109" s="78">
        <v>184.59</v>
      </c>
      <c r="AU109" s="77">
        <v>2</v>
      </c>
      <c r="AV109" s="76">
        <v>8.31</v>
      </c>
      <c r="AW109" s="76">
        <v>7.98</v>
      </c>
      <c r="AX109" s="76">
        <v>8.58</v>
      </c>
      <c r="AY109" s="76">
        <v>1.1399999999999999</v>
      </c>
      <c r="AZ109" s="76">
        <v>1.1399999999999999</v>
      </c>
      <c r="BA109" s="76">
        <v>0.85</v>
      </c>
      <c r="BB109" s="76">
        <v>0.85</v>
      </c>
      <c r="BC109" s="76">
        <v>13.36</v>
      </c>
      <c r="BD109" s="76">
        <v>8.65</v>
      </c>
      <c r="BE109" s="76">
        <v>18.54</v>
      </c>
      <c r="BF109" s="76">
        <v>7600</v>
      </c>
      <c r="BG109" s="76">
        <v>8600</v>
      </c>
      <c r="BH109" s="74" t="s">
        <v>109</v>
      </c>
      <c r="BI109" s="74"/>
      <c r="BJ109" s="74" t="s">
        <v>3476</v>
      </c>
      <c r="BK109" s="79"/>
      <c r="BL109" s="79"/>
      <c r="BM109" s="74"/>
      <c r="BN109" s="80"/>
      <c r="BO109" s="81"/>
      <c r="BP109" s="82"/>
      <c r="BQ109" s="93">
        <v>8</v>
      </c>
      <c r="BR109" s="84" t="s">
        <v>78</v>
      </c>
      <c r="BS109" s="84">
        <v>9</v>
      </c>
      <c r="BT109" s="85">
        <v>2</v>
      </c>
      <c r="BU109" s="85" t="s">
        <v>464</v>
      </c>
      <c r="BV109" s="85">
        <v>1</v>
      </c>
      <c r="BW109" s="85"/>
      <c r="BX109" s="86" t="s">
        <v>130</v>
      </c>
      <c r="BY109" s="87"/>
      <c r="BZ109" s="88">
        <v>8</v>
      </c>
      <c r="CA109" s="87" t="s">
        <v>111</v>
      </c>
      <c r="CB109" s="89" t="s">
        <v>116</v>
      </c>
      <c r="CC109" s="90">
        <v>-301</v>
      </c>
      <c r="CD109" s="91"/>
      <c r="CE109" s="89">
        <f>VLOOKUP(AI109,[1]Plan1!$A$6:$D$52,2,0)</f>
        <v>314</v>
      </c>
      <c r="CF109" s="89">
        <f>VLOOKUP(AI109,[1]Plan1!$A$6:$D$52,4,0)</f>
        <v>2.6086956521739131</v>
      </c>
      <c r="CG109" s="89">
        <f t="shared" si="8"/>
        <v>4</v>
      </c>
      <c r="CH109" s="89">
        <f t="shared" si="9"/>
        <v>10</v>
      </c>
      <c r="CI109" s="87" t="s">
        <v>75</v>
      </c>
      <c r="CJ109" s="89">
        <f t="shared" si="10"/>
        <v>8</v>
      </c>
      <c r="CK109" s="96"/>
      <c r="CL109" s="96"/>
      <c r="CM109" s="96"/>
      <c r="CN109" s="80"/>
      <c r="CO109" s="81"/>
      <c r="CP109" s="82">
        <v>96</v>
      </c>
      <c r="CQ109" s="83"/>
      <c r="CR109" s="87">
        <f t="shared" si="11"/>
        <v>1608</v>
      </c>
      <c r="CS109" s="40">
        <f t="shared" si="15"/>
        <v>107</v>
      </c>
      <c r="CT109" s="40" t="str">
        <f>VLOOKUP(B109,Linha!$B$2:$C$60,2,FALSE)</f>
        <v>Flow1</v>
      </c>
      <c r="CU109" s="41" t="str">
        <f>IF(AI109&lt;=Parametros!$E$15,"OK","Não")</f>
        <v>OK</v>
      </c>
      <c r="CV109" s="41" t="str">
        <f>IF(AH109&lt;=Parametros!$E$16,"OK","Não")</f>
        <v>OK</v>
      </c>
      <c r="CW109" s="41" t="str">
        <f>IF(AX109&lt;=Parametros!$E$19,"OK","Não")</f>
        <v>OK</v>
      </c>
      <c r="CX109" s="41" t="str">
        <f t="shared" si="12"/>
        <v>Não</v>
      </c>
      <c r="CY109" s="41" t="str">
        <f t="shared" si="13"/>
        <v>Não</v>
      </c>
      <c r="CZ109" s="41" t="str">
        <f>IF(AND(Parametros!$E$17="Sim",Parametros!$E$18="Sim"),IF(AND(OR(CT109="Flow1",AND(CT109="Flow2",Parametros!$H$7="Fechada")),AI109&lt;=Parametros!$E$15,AH109&lt;Parametros!$E$16,AX109&lt;Parametros!$E$19,CX109&lt;&gt;Parametros!$E$17,CY109&lt;&gt;Parametros!$E$18),"Sim","Não"),
IF(AND(Parametros!$E$17="Sim",Parametros!$E$18="Não"),IF(AND(OR(CT109="Flow1",AND(CT109="Flow2",Parametros!$H$7="Fechada")),AI109&lt;=Parametros!$E$15,AH109&lt;Parametros!$E$16,AX109&lt;Parametros!$E$19,CX109&lt;&gt;Parametros!$E$17),"Sim","Não"),
IF(AND(Parametros!$E$17="Não",Parametros!$E$18="Sim"),IF(AND(OR(CT109="Flow1",AND(CT109="Flow2",Parametros!$H$7="Fechada")),AI109&lt;=Parametros!$E$15,AH109&lt;Parametros!$E$16,AX109&lt;Parametros!$E$19,CY109&lt;&gt;Parametros!$E$18),"Sim","Não"),
IF(AND(OR(CT109="Flow1",AND(CT109="Flow2",Parametros!$H$7="Fechada")),AI109&lt;=Parametros!$E$15,AH109&lt;Parametros!$E$16,AX109&lt;Parametros!$E$19),"Sim","Não"))))</f>
        <v>Sim</v>
      </c>
      <c r="DA109" s="41" t="str">
        <f t="shared" si="14"/>
        <v>Moveu para tubing</v>
      </c>
      <c r="DB109" s="40">
        <f>IF(AND(CT109="Flow1",CZ109="Sim"),4,IF(CT109=Parametros!$D$6,1,IF(CT109=Parametros!$D$7,IF(Parametros!$H$7="Aberta",2,IF('Sequencia APO'!CZ109="Sim",4,1)),IF(CT109=Parametros!$D$9,3,IF(CT109=Parametros!$D$8,4,"Erro")))))</f>
        <v>4</v>
      </c>
      <c r="DC109" s="40">
        <f>IFERROR(VLOOKUP($Q109,Ferts!$A$1:$B$16,2,FALSE),0)</f>
        <v>0</v>
      </c>
      <c r="DD109" s="42">
        <f>(IF(DB109=1,Parametros!$M$6,IF(DB109=2,Parametros!$M$7,IF(DB109=3,Parametros!$M$8,IF(DB109=4,Parametros!$M$9,"Erro"))))*(DC109+1))*60</f>
        <v>102.85714285714285</v>
      </c>
    </row>
    <row r="110" spans="1:108">
      <c r="A110" s="74" t="s">
        <v>378</v>
      </c>
      <c r="B110" s="74" t="s">
        <v>98</v>
      </c>
      <c r="C110" s="74" t="s">
        <v>99</v>
      </c>
      <c r="D110" s="74" t="s">
        <v>99</v>
      </c>
      <c r="E110" s="74" t="s">
        <v>1730</v>
      </c>
      <c r="F110" s="74" t="s">
        <v>1731</v>
      </c>
      <c r="G110" s="74" t="s">
        <v>1732</v>
      </c>
      <c r="H110" s="74" t="s">
        <v>481</v>
      </c>
      <c r="I110" s="74" t="s">
        <v>464</v>
      </c>
      <c r="J110" s="74" t="s">
        <v>474</v>
      </c>
      <c r="K110" s="74" t="s">
        <v>329</v>
      </c>
      <c r="L110" s="74" t="s">
        <v>1733</v>
      </c>
      <c r="M110" s="74" t="s">
        <v>206</v>
      </c>
      <c r="N110" s="75">
        <v>5</v>
      </c>
      <c r="O110" s="75">
        <v>10</v>
      </c>
      <c r="P110" s="74" t="s">
        <v>137</v>
      </c>
      <c r="Q110" s="108">
        <v>270402</v>
      </c>
      <c r="R110" s="74" t="s">
        <v>138</v>
      </c>
      <c r="S110" s="74" t="s">
        <v>113</v>
      </c>
      <c r="T110" s="74" t="s">
        <v>149</v>
      </c>
      <c r="U110" s="74" t="s">
        <v>156</v>
      </c>
      <c r="V110" s="74" t="s">
        <v>141</v>
      </c>
      <c r="W110" s="74" t="s">
        <v>107</v>
      </c>
      <c r="X110" s="74" t="s">
        <v>127</v>
      </c>
      <c r="Y110" s="74" t="s">
        <v>477</v>
      </c>
      <c r="Z110" s="74"/>
      <c r="AA110" s="76">
        <v>10426.65</v>
      </c>
      <c r="AB110" s="76">
        <v>11039.998</v>
      </c>
      <c r="AC110" s="76">
        <v>159</v>
      </c>
      <c r="AD110" s="76">
        <v>132.5</v>
      </c>
      <c r="AE110" s="77">
        <v>610</v>
      </c>
      <c r="AF110" s="76">
        <v>3.05</v>
      </c>
      <c r="AG110" s="77">
        <v>20</v>
      </c>
      <c r="AH110" s="78">
        <v>8.6</v>
      </c>
      <c r="AI110" s="78">
        <v>114.3</v>
      </c>
      <c r="AJ110" s="79">
        <v>42761</v>
      </c>
      <c r="AK110" s="79">
        <v>42775</v>
      </c>
      <c r="AL110" s="79">
        <v>42775</v>
      </c>
      <c r="AM110" s="79">
        <v>42775</v>
      </c>
      <c r="AN110" s="77">
        <v>795</v>
      </c>
      <c r="AO110" s="79">
        <v>42754</v>
      </c>
      <c r="AP110" s="76">
        <v>10000</v>
      </c>
      <c r="AQ110" s="76">
        <v>0</v>
      </c>
      <c r="AR110" s="77">
        <v>607</v>
      </c>
      <c r="AS110" s="77">
        <v>40</v>
      </c>
      <c r="AT110" s="78">
        <v>286.64</v>
      </c>
      <c r="AU110" s="77">
        <v>2</v>
      </c>
      <c r="AV110" s="76">
        <v>12.97</v>
      </c>
      <c r="AW110" s="76">
        <v>12.18</v>
      </c>
      <c r="AX110" s="76">
        <v>12.98</v>
      </c>
      <c r="AY110" s="76">
        <v>0.8</v>
      </c>
      <c r="AZ110" s="76">
        <v>0.8</v>
      </c>
      <c r="BA110" s="76">
        <v>1.08</v>
      </c>
      <c r="BB110" s="76">
        <v>1.29</v>
      </c>
      <c r="BC110" s="76">
        <v>20.18</v>
      </c>
      <c r="BD110" s="76">
        <v>8.69</v>
      </c>
      <c r="BE110" s="76">
        <v>18.579999999999998</v>
      </c>
      <c r="BF110" s="76">
        <v>11000</v>
      </c>
      <c r="BG110" s="76">
        <v>13000</v>
      </c>
      <c r="BH110" s="74" t="s">
        <v>109</v>
      </c>
      <c r="BI110" s="74"/>
      <c r="BJ110" s="74" t="s">
        <v>1734</v>
      </c>
      <c r="BK110" s="79"/>
      <c r="BL110" s="79"/>
      <c r="BM110" s="74"/>
      <c r="BN110" s="80">
        <v>40</v>
      </c>
      <c r="BO110" s="81"/>
      <c r="BP110" s="82"/>
      <c r="BQ110" s="83"/>
      <c r="BR110" s="84" t="s">
        <v>75</v>
      </c>
      <c r="BS110" s="84">
        <v>9</v>
      </c>
      <c r="BT110" s="85">
        <v>2</v>
      </c>
      <c r="BU110" s="85" t="s">
        <v>464</v>
      </c>
      <c r="BV110" s="85">
        <v>1</v>
      </c>
      <c r="BW110" s="85"/>
      <c r="BX110" s="86" t="s">
        <v>143</v>
      </c>
      <c r="BY110" s="87"/>
      <c r="BZ110" s="88">
        <v>40</v>
      </c>
      <c r="CA110" s="87" t="s">
        <v>144</v>
      </c>
      <c r="CB110" s="89" t="s">
        <v>112</v>
      </c>
      <c r="CC110" s="90">
        <v>21</v>
      </c>
      <c r="CD110" s="91"/>
      <c r="CE110" s="89">
        <f>VLOOKUP(AI110,[1]Plan1!$A$6:$D$52,2,0)</f>
        <v>314</v>
      </c>
      <c r="CF110" s="89">
        <f>VLOOKUP(AI110,[1]Plan1!$A$6:$D$52,4,0)</f>
        <v>2.6086956521739131</v>
      </c>
      <c r="CG110" s="89">
        <f t="shared" si="8"/>
        <v>33</v>
      </c>
      <c r="CH110" s="89">
        <f t="shared" si="9"/>
        <v>86</v>
      </c>
      <c r="CI110" s="87" t="s">
        <v>75</v>
      </c>
      <c r="CJ110" s="89">
        <f t="shared" si="10"/>
        <v>40</v>
      </c>
      <c r="CK110" s="87"/>
      <c r="CL110" s="87"/>
      <c r="CM110" s="87"/>
      <c r="CN110" s="80">
        <v>228</v>
      </c>
      <c r="CO110" s="81"/>
      <c r="CP110" s="82"/>
      <c r="CQ110" s="83"/>
      <c r="CR110" s="87">
        <f t="shared" si="11"/>
        <v>12200</v>
      </c>
      <c r="CS110" s="40">
        <f t="shared" si="15"/>
        <v>108</v>
      </c>
      <c r="CT110" s="40" t="str">
        <f>VLOOKUP(B110,Linha!$B$2:$C$60,2,FALSE)</f>
        <v>Flow1</v>
      </c>
      <c r="CU110" s="41" t="str">
        <f>IF(AI110&lt;=Parametros!$E$15,"OK","Não")</f>
        <v>OK</v>
      </c>
      <c r="CV110" s="41" t="str">
        <f>IF(AH110&lt;=Parametros!$E$16,"OK","Não")</f>
        <v>OK</v>
      </c>
      <c r="CW110" s="41" t="str">
        <f>IF(AX110&lt;=Parametros!$E$19,"OK","Não")</f>
        <v>OK</v>
      </c>
      <c r="CX110" s="41" t="str">
        <f t="shared" si="12"/>
        <v>Não</v>
      </c>
      <c r="CY110" s="41" t="str">
        <f t="shared" si="13"/>
        <v>Sim</v>
      </c>
      <c r="CZ110" s="41" t="str">
        <f>IF(AND(Parametros!$E$17="Sim",Parametros!$E$18="Sim"),IF(AND(OR(CT110="Flow1",AND(CT110="Flow2",Parametros!$H$7="Fechada")),AI110&lt;=Parametros!$E$15,AH110&lt;Parametros!$E$16,AX110&lt;Parametros!$E$19,CX110&lt;&gt;Parametros!$E$17,CY110&lt;&gt;Parametros!$E$18),"Sim","Não"),
IF(AND(Parametros!$E$17="Sim",Parametros!$E$18="Não"),IF(AND(OR(CT110="Flow1",AND(CT110="Flow2",Parametros!$H$7="Fechada")),AI110&lt;=Parametros!$E$15,AH110&lt;Parametros!$E$16,AX110&lt;Parametros!$E$19,CX110&lt;&gt;Parametros!$E$17),"Sim","Não"),
IF(AND(Parametros!$E$17="Não",Parametros!$E$18="Sim"),IF(AND(OR(CT110="Flow1",AND(CT110="Flow2",Parametros!$H$7="Fechada")),AI110&lt;=Parametros!$E$15,AH110&lt;Parametros!$E$16,AX110&lt;Parametros!$E$19,CY110&lt;&gt;Parametros!$E$18),"Sim","Não"),
IF(AND(OR(CT110="Flow1",AND(CT110="Flow2",Parametros!$H$7="Fechada")),AI110&lt;=Parametros!$E$15,AH110&lt;Parametros!$E$16,AX110&lt;Parametros!$E$19),"Sim","Não"))))</f>
        <v>Não</v>
      </c>
      <c r="DA110" s="41" t="str">
        <f t="shared" si="14"/>
        <v>ok</v>
      </c>
      <c r="DB110" s="40">
        <f>IF(AND(CT110="Flow1",CZ110="Sim"),4,IF(CT110=Parametros!$D$6,1,IF(CT110=Parametros!$D$7,IF(Parametros!$H$7="Aberta",2,IF('Sequencia APO'!CZ110="Sim",4,1)),IF(CT110=Parametros!$D$9,3,IF(CT110=Parametros!$D$8,4,"Erro")))))</f>
        <v>1</v>
      </c>
      <c r="DC110" s="40">
        <f>IFERROR(VLOOKUP($Q110,Ferts!$A$1:$B$16,2,FALSE),0)</f>
        <v>0</v>
      </c>
      <c r="DD110" s="42">
        <f>(IF(DB110=1,Parametros!$M$6,IF(DB110=2,Parametros!$M$7,IF(DB110=3,Parametros!$M$8,IF(DB110=4,Parametros!$M$9,"Erro"))))*(DC110+1))*60</f>
        <v>38.112851481411589</v>
      </c>
    </row>
    <row r="111" spans="1:108">
      <c r="A111" s="74" t="s">
        <v>382</v>
      </c>
      <c r="B111" s="74" t="s">
        <v>98</v>
      </c>
      <c r="C111" s="74" t="s">
        <v>99</v>
      </c>
      <c r="D111" s="74" t="s">
        <v>99</v>
      </c>
      <c r="E111" s="74" t="s">
        <v>1736</v>
      </c>
      <c r="F111" s="74" t="s">
        <v>1737</v>
      </c>
      <c r="G111" s="74" t="s">
        <v>1738</v>
      </c>
      <c r="H111" s="74" t="s">
        <v>481</v>
      </c>
      <c r="I111" s="74" t="s">
        <v>464</v>
      </c>
      <c r="J111" s="74" t="s">
        <v>474</v>
      </c>
      <c r="K111" s="74" t="s">
        <v>1498</v>
      </c>
      <c r="L111" s="74" t="s">
        <v>1739</v>
      </c>
      <c r="M111" s="74" t="s">
        <v>206</v>
      </c>
      <c r="N111" s="75">
        <v>10</v>
      </c>
      <c r="O111" s="75">
        <v>10</v>
      </c>
      <c r="P111" s="74" t="s">
        <v>137</v>
      </c>
      <c r="Q111" s="108">
        <v>388869</v>
      </c>
      <c r="R111" s="74" t="s">
        <v>138</v>
      </c>
      <c r="S111" s="74" t="s">
        <v>113</v>
      </c>
      <c r="T111" s="74" t="s">
        <v>149</v>
      </c>
      <c r="U111" s="74" t="s">
        <v>156</v>
      </c>
      <c r="V111" s="74" t="s">
        <v>141</v>
      </c>
      <c r="W111" s="74" t="s">
        <v>107</v>
      </c>
      <c r="X111" s="74" t="s">
        <v>127</v>
      </c>
      <c r="Y111" s="74" t="s">
        <v>477</v>
      </c>
      <c r="Z111" s="74"/>
      <c r="AA111" s="76">
        <v>5213.9750000000004</v>
      </c>
      <c r="AB111" s="76">
        <v>5509.9989999999998</v>
      </c>
      <c r="AC111" s="76">
        <v>159</v>
      </c>
      <c r="AD111" s="76">
        <v>132.5</v>
      </c>
      <c r="AE111" s="77">
        <v>647</v>
      </c>
      <c r="AF111" s="76">
        <v>3.2349999999999999</v>
      </c>
      <c r="AG111" s="77">
        <v>9</v>
      </c>
      <c r="AH111" s="78">
        <v>8.6</v>
      </c>
      <c r="AI111" s="78">
        <v>114.3</v>
      </c>
      <c r="AJ111" s="79">
        <v>42760</v>
      </c>
      <c r="AK111" s="79">
        <v>42775</v>
      </c>
      <c r="AL111" s="79">
        <v>42775</v>
      </c>
      <c r="AM111" s="79">
        <v>42775</v>
      </c>
      <c r="AN111" s="77">
        <v>356</v>
      </c>
      <c r="AO111" s="79">
        <v>42754</v>
      </c>
      <c r="AP111" s="76">
        <v>5000</v>
      </c>
      <c r="AQ111" s="76">
        <v>1034</v>
      </c>
      <c r="AR111" s="77">
        <v>649</v>
      </c>
      <c r="AS111" s="77">
        <v>53</v>
      </c>
      <c r="AT111" s="78">
        <v>153.58000000000001</v>
      </c>
      <c r="AU111" s="77">
        <v>4</v>
      </c>
      <c r="AV111" s="76">
        <v>6.87</v>
      </c>
      <c r="AW111" s="76">
        <v>6.01</v>
      </c>
      <c r="AX111" s="76">
        <v>6.98</v>
      </c>
      <c r="AY111" s="76">
        <v>0.8</v>
      </c>
      <c r="AZ111" s="76">
        <v>0.8</v>
      </c>
      <c r="BA111" s="76">
        <v>1.08</v>
      </c>
      <c r="BB111" s="76">
        <v>1.29</v>
      </c>
      <c r="BC111" s="76">
        <v>21.4</v>
      </c>
      <c r="BD111" s="76">
        <v>8.69</v>
      </c>
      <c r="BE111" s="76">
        <v>18.579999999999998</v>
      </c>
      <c r="BF111" s="76">
        <v>5000</v>
      </c>
      <c r="BG111" s="76">
        <v>7000</v>
      </c>
      <c r="BH111" s="74" t="s">
        <v>109</v>
      </c>
      <c r="BI111" s="74"/>
      <c r="BJ111" s="74" t="s">
        <v>1741</v>
      </c>
      <c r="BK111" s="79"/>
      <c r="BL111" s="79"/>
      <c r="BM111" s="74"/>
      <c r="BN111" s="80">
        <v>36</v>
      </c>
      <c r="BO111" s="81"/>
      <c r="BP111" s="82"/>
      <c r="BQ111" s="83"/>
      <c r="BR111" s="84" t="s">
        <v>75</v>
      </c>
      <c r="BS111" s="84">
        <v>9</v>
      </c>
      <c r="BT111" s="85">
        <v>2</v>
      </c>
      <c r="BU111" s="85" t="s">
        <v>464</v>
      </c>
      <c r="BV111" s="85">
        <v>1</v>
      </c>
      <c r="BW111" s="85"/>
      <c r="BX111" s="86" t="s">
        <v>143</v>
      </c>
      <c r="BY111" s="87"/>
      <c r="BZ111" s="88">
        <v>36</v>
      </c>
      <c r="CA111" s="87" t="s">
        <v>144</v>
      </c>
      <c r="CB111" s="89" t="s">
        <v>112</v>
      </c>
      <c r="CC111" s="90">
        <v>21</v>
      </c>
      <c r="CD111" s="91"/>
      <c r="CE111" s="89">
        <f>VLOOKUP(AI111,[1]Plan1!$A$6:$D$52,2,0)</f>
        <v>314</v>
      </c>
      <c r="CF111" s="89">
        <f>VLOOKUP(AI111,[1]Plan1!$A$6:$D$52,4,0)</f>
        <v>2.6086956521739131</v>
      </c>
      <c r="CG111" s="89">
        <f t="shared" si="8"/>
        <v>17</v>
      </c>
      <c r="CH111" s="89">
        <f t="shared" si="9"/>
        <v>44</v>
      </c>
      <c r="CI111" s="87" t="s">
        <v>75</v>
      </c>
      <c r="CJ111" s="89">
        <f t="shared" si="10"/>
        <v>36</v>
      </c>
      <c r="CK111" s="87"/>
      <c r="CL111" s="87"/>
      <c r="CM111" s="87"/>
      <c r="CN111" s="80">
        <v>276</v>
      </c>
      <c r="CO111" s="81"/>
      <c r="CP111" s="82"/>
      <c r="CQ111" s="83"/>
      <c r="CR111" s="87">
        <f t="shared" si="11"/>
        <v>5823</v>
      </c>
      <c r="CS111" s="40">
        <f t="shared" si="15"/>
        <v>109</v>
      </c>
      <c r="CT111" s="40" t="str">
        <f>VLOOKUP(B111,Linha!$B$2:$C$60,2,FALSE)</f>
        <v>Flow1</v>
      </c>
      <c r="CU111" s="41" t="str">
        <f>IF(AI111&lt;=Parametros!$E$15,"OK","Não")</f>
        <v>OK</v>
      </c>
      <c r="CV111" s="41" t="str">
        <f>IF(AH111&lt;=Parametros!$E$16,"OK","Não")</f>
        <v>OK</v>
      </c>
      <c r="CW111" s="41" t="str">
        <f>IF(AX111&lt;=Parametros!$E$19,"OK","Não")</f>
        <v>OK</v>
      </c>
      <c r="CX111" s="41" t="str">
        <f t="shared" si="12"/>
        <v>Não</v>
      </c>
      <c r="CY111" s="41" t="str">
        <f t="shared" si="13"/>
        <v>Sim</v>
      </c>
      <c r="CZ111" s="41" t="str">
        <f>IF(AND(Parametros!$E$17="Sim",Parametros!$E$18="Sim"),IF(AND(OR(CT111="Flow1",AND(CT111="Flow2",Parametros!$H$7="Fechada")),AI111&lt;=Parametros!$E$15,AH111&lt;Parametros!$E$16,AX111&lt;Parametros!$E$19,CX111&lt;&gt;Parametros!$E$17,CY111&lt;&gt;Parametros!$E$18),"Sim","Não"),
IF(AND(Parametros!$E$17="Sim",Parametros!$E$18="Não"),IF(AND(OR(CT111="Flow1",AND(CT111="Flow2",Parametros!$H$7="Fechada")),AI111&lt;=Parametros!$E$15,AH111&lt;Parametros!$E$16,AX111&lt;Parametros!$E$19,CX111&lt;&gt;Parametros!$E$17),"Sim","Não"),
IF(AND(Parametros!$E$17="Não",Parametros!$E$18="Sim"),IF(AND(OR(CT111="Flow1",AND(CT111="Flow2",Parametros!$H$7="Fechada")),AI111&lt;=Parametros!$E$15,AH111&lt;Parametros!$E$16,AX111&lt;Parametros!$E$19,CY111&lt;&gt;Parametros!$E$18),"Sim","Não"),
IF(AND(OR(CT111="Flow1",AND(CT111="Flow2",Parametros!$H$7="Fechada")),AI111&lt;=Parametros!$E$15,AH111&lt;Parametros!$E$16,AX111&lt;Parametros!$E$19),"Sim","Não"))))</f>
        <v>Não</v>
      </c>
      <c r="DA111" s="41" t="str">
        <f t="shared" si="14"/>
        <v>ok</v>
      </c>
      <c r="DB111" s="40">
        <f>IF(AND(CT111="Flow1",CZ111="Sim"),4,IF(CT111=Parametros!$D$6,1,IF(CT111=Parametros!$D$7,IF(Parametros!$H$7="Aberta",2,IF('Sequencia APO'!CZ111="Sim",4,1)),IF(CT111=Parametros!$D$9,3,IF(CT111=Parametros!$D$8,4,"Erro")))))</f>
        <v>1</v>
      </c>
      <c r="DC111" s="40">
        <f>IFERROR(VLOOKUP($Q111,Ferts!$A$1:$B$16,2,FALSE),0)</f>
        <v>0</v>
      </c>
      <c r="DD111" s="42">
        <f>(IF(DB111=1,Parametros!$M$6,IF(DB111=2,Parametros!$M$7,IF(DB111=3,Parametros!$M$8,IF(DB111=4,Parametros!$M$9,"Erro"))))*(DC111+1))*60</f>
        <v>38.112851481411589</v>
      </c>
    </row>
    <row r="112" spans="1:108">
      <c r="A112" s="74" t="s">
        <v>383</v>
      </c>
      <c r="B112" s="74" t="s">
        <v>268</v>
      </c>
      <c r="C112" s="74" t="s">
        <v>118</v>
      </c>
      <c r="D112" s="74" t="s">
        <v>99</v>
      </c>
      <c r="E112" s="74" t="s">
        <v>1743</v>
      </c>
      <c r="F112" s="74" t="s">
        <v>524</v>
      </c>
      <c r="G112" s="74" t="s">
        <v>3477</v>
      </c>
      <c r="H112" s="74" t="s">
        <v>212</v>
      </c>
      <c r="I112" s="74" t="s">
        <v>464</v>
      </c>
      <c r="J112" s="74" t="s">
        <v>474</v>
      </c>
      <c r="K112" s="74" t="s">
        <v>525</v>
      </c>
      <c r="L112" s="74" t="s">
        <v>526</v>
      </c>
      <c r="M112" s="74" t="s">
        <v>527</v>
      </c>
      <c r="N112" s="75">
        <v>10</v>
      </c>
      <c r="O112" s="75">
        <v>10</v>
      </c>
      <c r="P112" s="74" t="s">
        <v>122</v>
      </c>
      <c r="Q112" s="108">
        <v>411330</v>
      </c>
      <c r="R112" s="74" t="s">
        <v>175</v>
      </c>
      <c r="S112" s="74"/>
      <c r="T112" s="74" t="s">
        <v>114</v>
      </c>
      <c r="U112" s="74" t="s">
        <v>124</v>
      </c>
      <c r="V112" s="74" t="s">
        <v>125</v>
      </c>
      <c r="W112" s="74" t="s">
        <v>107</v>
      </c>
      <c r="X112" s="74" t="s">
        <v>218</v>
      </c>
      <c r="Y112" s="74" t="s">
        <v>477</v>
      </c>
      <c r="Z112" s="74" t="s">
        <v>192</v>
      </c>
      <c r="AA112" s="76">
        <v>10790.169</v>
      </c>
      <c r="AB112" s="76">
        <v>8316</v>
      </c>
      <c r="AC112" s="76">
        <v>159</v>
      </c>
      <c r="AD112" s="76">
        <v>132.5</v>
      </c>
      <c r="AE112" s="77">
        <v>593</v>
      </c>
      <c r="AF112" s="76">
        <v>2.9649999999999999</v>
      </c>
      <c r="AG112" s="77">
        <v>21</v>
      </c>
      <c r="AH112" s="78">
        <v>8.56</v>
      </c>
      <c r="AI112" s="78">
        <v>114.3</v>
      </c>
      <c r="AJ112" s="79">
        <v>42791</v>
      </c>
      <c r="AK112" s="79">
        <v>42775</v>
      </c>
      <c r="AL112" s="79">
        <v>42775</v>
      </c>
      <c r="AM112" s="79">
        <v>42775</v>
      </c>
      <c r="AN112" s="77">
        <v>971</v>
      </c>
      <c r="AO112" s="79">
        <v>42774</v>
      </c>
      <c r="AP112" s="76">
        <v>10000</v>
      </c>
      <c r="AQ112" s="76">
        <v>0</v>
      </c>
      <c r="AR112" s="77">
        <v>593</v>
      </c>
      <c r="AS112" s="77">
        <v>21</v>
      </c>
      <c r="AT112" s="78">
        <v>189.57</v>
      </c>
      <c r="AU112" s="77">
        <v>3</v>
      </c>
      <c r="AV112" s="76">
        <v>8.58</v>
      </c>
      <c r="AW112" s="76">
        <v>7.79</v>
      </c>
      <c r="AX112" s="76">
        <v>8.58</v>
      </c>
      <c r="AY112" s="76">
        <v>1.1399999999999999</v>
      </c>
      <c r="AZ112" s="76">
        <v>1.1399999999999999</v>
      </c>
      <c r="BA112" s="76">
        <v>0.86</v>
      </c>
      <c r="BB112" s="76">
        <v>0.86</v>
      </c>
      <c r="BC112" s="76">
        <v>19.7</v>
      </c>
      <c r="BD112" s="76">
        <v>8.65</v>
      </c>
      <c r="BE112" s="76">
        <v>18.54</v>
      </c>
      <c r="BF112" s="76">
        <v>7600</v>
      </c>
      <c r="BG112" s="76">
        <v>8600</v>
      </c>
      <c r="BH112" s="74" t="s">
        <v>109</v>
      </c>
      <c r="BI112" s="74"/>
      <c r="BJ112" s="74" t="s">
        <v>3478</v>
      </c>
      <c r="BK112" s="79"/>
      <c r="BL112" s="79"/>
      <c r="BM112" s="74"/>
      <c r="BN112" s="80"/>
      <c r="BO112" s="81"/>
      <c r="BP112" s="82"/>
      <c r="BQ112" s="83">
        <v>63</v>
      </c>
      <c r="BR112" s="84" t="s">
        <v>78</v>
      </c>
      <c r="BS112" s="84">
        <v>9</v>
      </c>
      <c r="BT112" s="85">
        <v>2</v>
      </c>
      <c r="BU112" s="85" t="s">
        <v>464</v>
      </c>
      <c r="BV112" s="85">
        <v>1</v>
      </c>
      <c r="BW112" s="85"/>
      <c r="BX112" s="86" t="s">
        <v>130</v>
      </c>
      <c r="BY112" s="87"/>
      <c r="BZ112" s="88">
        <v>63</v>
      </c>
      <c r="CA112" s="87" t="s">
        <v>111</v>
      </c>
      <c r="CB112" s="89" t="s">
        <v>145</v>
      </c>
      <c r="CC112" s="90">
        <v>1</v>
      </c>
      <c r="CD112" s="91"/>
      <c r="CE112" s="89">
        <f>VLOOKUP(AI112,[1]Plan1!$A$6:$D$52,2,0)</f>
        <v>314</v>
      </c>
      <c r="CF112" s="89">
        <f>VLOOKUP(AI112,[1]Plan1!$A$6:$D$52,4,0)</f>
        <v>2.6086956521739131</v>
      </c>
      <c r="CG112" s="89">
        <f t="shared" si="8"/>
        <v>34</v>
      </c>
      <c r="CH112" s="89">
        <f t="shared" si="9"/>
        <v>89</v>
      </c>
      <c r="CI112" s="87" t="s">
        <v>78</v>
      </c>
      <c r="CJ112" s="89">
        <f t="shared" si="10"/>
        <v>63</v>
      </c>
      <c r="CK112" s="87"/>
      <c r="CL112" s="87"/>
      <c r="CM112" s="87"/>
      <c r="CN112" s="80">
        <v>41</v>
      </c>
      <c r="CO112" s="81"/>
      <c r="CP112" s="82"/>
      <c r="CQ112" s="83"/>
      <c r="CR112" s="87">
        <f t="shared" si="11"/>
        <v>12453</v>
      </c>
      <c r="CS112" s="40">
        <f t="shared" si="15"/>
        <v>110</v>
      </c>
      <c r="CT112" s="40" t="str">
        <f>VLOOKUP(B112,Linha!$B$2:$C$60,2,FALSE)</f>
        <v>Tubing Line</v>
      </c>
      <c r="CU112" s="41" t="str">
        <f>IF(AI112&lt;=Parametros!$E$15,"OK","Não")</f>
        <v>OK</v>
      </c>
      <c r="CV112" s="41" t="str">
        <f>IF(AH112&lt;=Parametros!$E$16,"OK","Não")</f>
        <v>OK</v>
      </c>
      <c r="CW112" s="41" t="str">
        <f>IF(AX112&lt;=Parametros!$E$19,"OK","Não")</f>
        <v>OK</v>
      </c>
      <c r="CX112" s="41" t="str">
        <f t="shared" si="12"/>
        <v>Não</v>
      </c>
      <c r="CY112" s="41" t="str">
        <f t="shared" si="13"/>
        <v>Não</v>
      </c>
      <c r="CZ112" s="41" t="str">
        <f>IF(AND(Parametros!$E$17="Sim",Parametros!$E$18="Sim"),IF(AND(OR(CT112="Flow1",AND(CT112="Flow2",Parametros!$H$7="Fechada")),AI112&lt;=Parametros!$E$15,AH112&lt;Parametros!$E$16,AX112&lt;Parametros!$E$19,CX112&lt;&gt;Parametros!$E$17,CY112&lt;&gt;Parametros!$E$18),"Sim","Não"),
IF(AND(Parametros!$E$17="Sim",Parametros!$E$18="Não"),IF(AND(OR(CT112="Flow1",AND(CT112="Flow2",Parametros!$H$7="Fechada")),AI112&lt;=Parametros!$E$15,AH112&lt;Parametros!$E$16,AX112&lt;Parametros!$E$19,CX112&lt;&gt;Parametros!$E$17),"Sim","Não"),
IF(AND(Parametros!$E$17="Não",Parametros!$E$18="Sim"),IF(AND(OR(CT112="Flow1",AND(CT112="Flow2",Parametros!$H$7="Fechada")),AI112&lt;=Parametros!$E$15,AH112&lt;Parametros!$E$16,AX112&lt;Parametros!$E$19,CY112&lt;&gt;Parametros!$E$18),"Sim","Não"),
IF(AND(OR(CT112="Flow1",AND(CT112="Flow2",Parametros!$H$7="Fechada")),AI112&lt;=Parametros!$E$15,AH112&lt;Parametros!$E$16,AX112&lt;Parametros!$E$19),"Sim","Não"))))</f>
        <v>Não</v>
      </c>
      <c r="DA112" s="41" t="str">
        <f t="shared" si="14"/>
        <v>ok</v>
      </c>
      <c r="DB112" s="40">
        <f>IF(AND(CT112="Flow1",CZ112="Sim"),4,IF(CT112=Parametros!$D$6,1,IF(CT112=Parametros!$D$7,IF(Parametros!$H$7="Aberta",2,IF('Sequencia APO'!CZ112="Sim",4,1)),IF(CT112=Parametros!$D$9,3,IF(CT112=Parametros!$D$8,4,"Erro")))))</f>
        <v>4</v>
      </c>
      <c r="DC112" s="40">
        <f>IFERROR(VLOOKUP($Q112,Ferts!$A$1:$B$16,2,FALSE),0)</f>
        <v>0</v>
      </c>
      <c r="DD112" s="42">
        <f>(IF(DB112=1,Parametros!$M$6,IF(DB112=2,Parametros!$M$7,IF(DB112=3,Parametros!$M$8,IF(DB112=4,Parametros!$M$9,"Erro"))))*(DC112+1))*60</f>
        <v>102.85714285714285</v>
      </c>
    </row>
    <row r="113" spans="1:108">
      <c r="A113" s="74" t="s">
        <v>385</v>
      </c>
      <c r="B113" s="74" t="s">
        <v>160</v>
      </c>
      <c r="C113" s="74" t="s">
        <v>118</v>
      </c>
      <c r="D113" s="74" t="s">
        <v>99</v>
      </c>
      <c r="E113" s="74" t="s">
        <v>1745</v>
      </c>
      <c r="F113" s="74" t="s">
        <v>1746</v>
      </c>
      <c r="G113" s="74" t="s">
        <v>1747</v>
      </c>
      <c r="H113" s="74" t="s">
        <v>1531</v>
      </c>
      <c r="I113" s="74" t="s">
        <v>464</v>
      </c>
      <c r="J113" s="74" t="s">
        <v>474</v>
      </c>
      <c r="K113" s="74" t="s">
        <v>1532</v>
      </c>
      <c r="L113" s="74" t="s">
        <v>1748</v>
      </c>
      <c r="M113" s="74" t="s">
        <v>1534</v>
      </c>
      <c r="N113" s="75">
        <v>10</v>
      </c>
      <c r="O113" s="75">
        <v>10</v>
      </c>
      <c r="P113" s="74" t="s">
        <v>521</v>
      </c>
      <c r="Q113" s="108">
        <v>408292</v>
      </c>
      <c r="R113" s="74" t="s">
        <v>522</v>
      </c>
      <c r="S113" s="74"/>
      <c r="T113" s="74" t="s">
        <v>114</v>
      </c>
      <c r="U113" s="74" t="s">
        <v>124</v>
      </c>
      <c r="V113" s="74" t="s">
        <v>125</v>
      </c>
      <c r="W113" s="74" t="s">
        <v>126</v>
      </c>
      <c r="X113" s="74" t="s">
        <v>176</v>
      </c>
      <c r="Y113" s="74" t="s">
        <v>477</v>
      </c>
      <c r="Z113" s="74" t="s">
        <v>192</v>
      </c>
      <c r="AA113" s="76">
        <v>8850</v>
      </c>
      <c r="AB113" s="76">
        <v>9506.4580000000005</v>
      </c>
      <c r="AC113" s="76">
        <v>159</v>
      </c>
      <c r="AD113" s="76">
        <v>130</v>
      </c>
      <c r="AE113" s="77">
        <v>442</v>
      </c>
      <c r="AF113" s="76">
        <v>2.21</v>
      </c>
      <c r="AG113" s="77">
        <v>25</v>
      </c>
      <c r="AH113" s="78">
        <v>9.1999999999999993</v>
      </c>
      <c r="AI113" s="78">
        <v>114.3</v>
      </c>
      <c r="AJ113" s="79">
        <v>42791</v>
      </c>
      <c r="AK113" s="79">
        <v>42775</v>
      </c>
      <c r="AL113" s="79">
        <v>42775</v>
      </c>
      <c r="AM113" s="79">
        <v>42775</v>
      </c>
      <c r="AN113" s="77">
        <v>864</v>
      </c>
      <c r="AO113" s="79">
        <v>42774</v>
      </c>
      <c r="AP113" s="76">
        <v>7500</v>
      </c>
      <c r="AQ113" s="76">
        <v>0</v>
      </c>
      <c r="AR113" s="77">
        <v>441</v>
      </c>
      <c r="AS113" s="77">
        <v>82</v>
      </c>
      <c r="AT113" s="78">
        <v>196.76</v>
      </c>
      <c r="AU113" s="77">
        <v>2</v>
      </c>
      <c r="AV113" s="76">
        <v>8.2799999999999994</v>
      </c>
      <c r="AW113" s="76">
        <v>8.6</v>
      </c>
      <c r="AX113" s="76">
        <v>9.14</v>
      </c>
      <c r="AY113" s="76">
        <v>1.08</v>
      </c>
      <c r="AZ113" s="76">
        <v>1.08</v>
      </c>
      <c r="BA113" s="76">
        <v>0.8</v>
      </c>
      <c r="BB113" s="76">
        <v>0.8</v>
      </c>
      <c r="BC113" s="76">
        <v>13.71</v>
      </c>
      <c r="BD113" s="76">
        <v>9.31</v>
      </c>
      <c r="BE113" s="76">
        <v>19.2</v>
      </c>
      <c r="BF113" s="76">
        <v>8200</v>
      </c>
      <c r="BG113" s="76">
        <v>8300</v>
      </c>
      <c r="BH113" s="74" t="s">
        <v>109</v>
      </c>
      <c r="BI113" s="74"/>
      <c r="BJ113" s="74" t="s">
        <v>3479</v>
      </c>
      <c r="BK113" s="79"/>
      <c r="BL113" s="79"/>
      <c r="BM113" s="74"/>
      <c r="BN113" s="80"/>
      <c r="BO113" s="81"/>
      <c r="BP113" s="82">
        <v>50</v>
      </c>
      <c r="BQ113" s="83"/>
      <c r="BR113" s="84" t="s">
        <v>129</v>
      </c>
      <c r="BS113" s="84">
        <v>9</v>
      </c>
      <c r="BT113" s="85">
        <v>2</v>
      </c>
      <c r="BU113" s="85" t="s">
        <v>464</v>
      </c>
      <c r="BV113" s="85">
        <v>1</v>
      </c>
      <c r="BW113" s="85"/>
      <c r="BX113" s="86" t="s">
        <v>130</v>
      </c>
      <c r="BY113" s="87"/>
      <c r="BZ113" s="88">
        <v>50</v>
      </c>
      <c r="CA113" s="87" t="s">
        <v>111</v>
      </c>
      <c r="CB113" s="89" t="s">
        <v>145</v>
      </c>
      <c r="CC113" s="90">
        <v>1</v>
      </c>
      <c r="CD113" s="91"/>
      <c r="CE113" s="89">
        <f>VLOOKUP(AI113,[1]Plan1!$A$6:$D$52,2,0)</f>
        <v>314</v>
      </c>
      <c r="CF113" s="89">
        <f>VLOOKUP(AI113,[1]Plan1!$A$6:$D$52,4,0)</f>
        <v>2.6086956521739131</v>
      </c>
      <c r="CG113" s="89">
        <f t="shared" si="8"/>
        <v>28</v>
      </c>
      <c r="CH113" s="89">
        <f t="shared" si="9"/>
        <v>73</v>
      </c>
      <c r="CI113" s="87" t="s">
        <v>129</v>
      </c>
      <c r="CJ113" s="89">
        <f t="shared" si="10"/>
        <v>50</v>
      </c>
      <c r="CK113" s="87"/>
      <c r="CL113" s="87"/>
      <c r="CM113" s="87"/>
      <c r="CN113" s="80">
        <v>77</v>
      </c>
      <c r="CO113" s="81"/>
      <c r="CP113" s="82"/>
      <c r="CQ113" s="83"/>
      <c r="CR113" s="87">
        <f t="shared" si="11"/>
        <v>11050</v>
      </c>
      <c r="CS113" s="40">
        <f t="shared" si="15"/>
        <v>111</v>
      </c>
      <c r="CT113" s="40" t="str">
        <f>VLOOKUP(B113,Linha!$B$2:$C$60,2,FALSE)</f>
        <v>Flow1</v>
      </c>
      <c r="CU113" s="41" t="str">
        <f>IF(AI113&lt;=Parametros!$E$15,"OK","Não")</f>
        <v>OK</v>
      </c>
      <c r="CV113" s="41" t="str">
        <f>IF(AH113&lt;=Parametros!$E$16,"OK","Não")</f>
        <v>OK</v>
      </c>
      <c r="CW113" s="41" t="str">
        <f>IF(AX113&lt;=Parametros!$E$19,"OK","Não")</f>
        <v>OK</v>
      </c>
      <c r="CX113" s="41" t="str">
        <f t="shared" si="12"/>
        <v>Não</v>
      </c>
      <c r="CY113" s="41" t="str">
        <f t="shared" si="13"/>
        <v>Não</v>
      </c>
      <c r="CZ113" s="41" t="str">
        <f>IF(AND(Parametros!$E$17="Sim",Parametros!$E$18="Sim"),IF(AND(OR(CT113="Flow1",AND(CT113="Flow2",Parametros!$H$7="Fechada")),AI113&lt;=Parametros!$E$15,AH113&lt;Parametros!$E$16,AX113&lt;Parametros!$E$19,CX113&lt;&gt;Parametros!$E$17,CY113&lt;&gt;Parametros!$E$18),"Sim","Não"),
IF(AND(Parametros!$E$17="Sim",Parametros!$E$18="Não"),IF(AND(OR(CT113="Flow1",AND(CT113="Flow2",Parametros!$H$7="Fechada")),AI113&lt;=Parametros!$E$15,AH113&lt;Parametros!$E$16,AX113&lt;Parametros!$E$19,CX113&lt;&gt;Parametros!$E$17),"Sim","Não"),
IF(AND(Parametros!$E$17="Não",Parametros!$E$18="Sim"),IF(AND(OR(CT113="Flow1",AND(CT113="Flow2",Parametros!$H$7="Fechada")),AI113&lt;=Parametros!$E$15,AH113&lt;Parametros!$E$16,AX113&lt;Parametros!$E$19,CY113&lt;&gt;Parametros!$E$18),"Sim","Não"),
IF(AND(OR(CT113="Flow1",AND(CT113="Flow2",Parametros!$H$7="Fechada")),AI113&lt;=Parametros!$E$15,AH113&lt;Parametros!$E$16,AX113&lt;Parametros!$E$19),"Sim","Não"))))</f>
        <v>Sim</v>
      </c>
      <c r="DA113" s="41" t="str">
        <f t="shared" si="14"/>
        <v>ok</v>
      </c>
      <c r="DB113" s="40">
        <f>IF(AND(CT113="Flow1",CZ113="Sim"),4,IF(CT113=Parametros!$D$6,1,IF(CT113=Parametros!$D$7,IF(Parametros!$H$7="Aberta",2,IF('Sequencia APO'!CZ113="Sim",4,1)),IF(CT113=Parametros!$D$9,3,IF(CT113=Parametros!$D$8,4,"Erro")))))</f>
        <v>4</v>
      </c>
      <c r="DC113" s="40">
        <f>IFERROR(VLOOKUP($Q113,Ferts!$A$1:$B$16,2,FALSE),0)</f>
        <v>0</v>
      </c>
      <c r="DD113" s="42">
        <f>(IF(DB113=1,Parametros!$M$6,IF(DB113=2,Parametros!$M$7,IF(DB113=3,Parametros!$M$8,IF(DB113=4,Parametros!$M$9,"Erro"))))*(DC113+1))*60</f>
        <v>102.85714285714285</v>
      </c>
    </row>
    <row r="114" spans="1:108">
      <c r="A114" s="74" t="s">
        <v>386</v>
      </c>
      <c r="B114" s="74" t="s">
        <v>98</v>
      </c>
      <c r="C114" s="74" t="s">
        <v>132</v>
      </c>
      <c r="D114" s="74" t="s">
        <v>132</v>
      </c>
      <c r="E114" s="74" t="s">
        <v>538</v>
      </c>
      <c r="F114" s="74" t="s">
        <v>539</v>
      </c>
      <c r="G114" s="74" t="s">
        <v>540</v>
      </c>
      <c r="H114" s="74" t="s">
        <v>541</v>
      </c>
      <c r="I114" s="74" t="s">
        <v>464</v>
      </c>
      <c r="J114" s="74" t="s">
        <v>474</v>
      </c>
      <c r="K114" s="74" t="s">
        <v>136</v>
      </c>
      <c r="L114" s="74" t="s">
        <v>542</v>
      </c>
      <c r="M114" s="74" t="s">
        <v>543</v>
      </c>
      <c r="N114" s="75">
        <v>3</v>
      </c>
      <c r="O114" s="75">
        <v>3</v>
      </c>
      <c r="P114" s="74" t="s">
        <v>534</v>
      </c>
      <c r="Q114" s="108">
        <v>316208</v>
      </c>
      <c r="R114" s="74" t="s">
        <v>102</v>
      </c>
      <c r="S114" s="74" t="s">
        <v>103</v>
      </c>
      <c r="T114" s="74" t="s">
        <v>104</v>
      </c>
      <c r="U114" s="74" t="s">
        <v>105</v>
      </c>
      <c r="V114" s="74" t="s">
        <v>1</v>
      </c>
      <c r="W114" s="74" t="s">
        <v>535</v>
      </c>
      <c r="X114" s="74" t="s">
        <v>249</v>
      </c>
      <c r="Y114" s="74" t="s">
        <v>477</v>
      </c>
      <c r="Z114" s="74"/>
      <c r="AA114" s="76">
        <v>1108.5999999999999</v>
      </c>
      <c r="AB114" s="76">
        <v>1174.9259999999999</v>
      </c>
      <c r="AC114" s="76">
        <v>159</v>
      </c>
      <c r="AD114" s="76">
        <v>130</v>
      </c>
      <c r="AE114" s="77">
        <v>753</v>
      </c>
      <c r="AF114" s="76">
        <v>3.7650000000000001</v>
      </c>
      <c r="AG114" s="77">
        <v>2</v>
      </c>
      <c r="AH114" s="78">
        <v>9.65</v>
      </c>
      <c r="AI114" s="78">
        <v>114.3</v>
      </c>
      <c r="AJ114" s="79">
        <v>42778</v>
      </c>
      <c r="AK114" s="79">
        <v>42775</v>
      </c>
      <c r="AL114" s="79">
        <v>42775</v>
      </c>
      <c r="AM114" s="79">
        <v>42775</v>
      </c>
      <c r="AN114" s="77">
        <v>71</v>
      </c>
      <c r="AO114" s="79">
        <v>42738</v>
      </c>
      <c r="AP114" s="76">
        <v>131457.19200000001</v>
      </c>
      <c r="AQ114" s="76">
        <v>0</v>
      </c>
      <c r="AR114" s="77">
        <v>750</v>
      </c>
      <c r="AS114" s="77">
        <v>74</v>
      </c>
      <c r="AT114" s="78">
        <v>235.72</v>
      </c>
      <c r="AU114" s="77">
        <v>3</v>
      </c>
      <c r="AV114" s="76">
        <v>9.2799999999999994</v>
      </c>
      <c r="AW114" s="76">
        <v>8.6199999999999992</v>
      </c>
      <c r="AX114" s="76">
        <v>9.61</v>
      </c>
      <c r="AY114" s="76">
        <v>0.37</v>
      </c>
      <c r="AZ114" s="76">
        <v>0.94</v>
      </c>
      <c r="BA114" s="76">
        <v>1.21</v>
      </c>
      <c r="BB114" s="76">
        <v>9.99</v>
      </c>
      <c r="BC114" s="76">
        <v>21.86</v>
      </c>
      <c r="BD114" s="76">
        <v>10</v>
      </c>
      <c r="BE114" s="76">
        <v>19.899999999999999</v>
      </c>
      <c r="BF114" s="76">
        <v>8415</v>
      </c>
      <c r="BG114" s="76">
        <v>9634</v>
      </c>
      <c r="BH114" s="74" t="s">
        <v>109</v>
      </c>
      <c r="BI114" s="74"/>
      <c r="BJ114" s="74" t="s">
        <v>544</v>
      </c>
      <c r="BK114" s="79">
        <v>42774</v>
      </c>
      <c r="BL114" s="79"/>
      <c r="BM114" s="74"/>
      <c r="BN114" s="80"/>
      <c r="BO114" s="81"/>
      <c r="BP114" s="82"/>
      <c r="BQ114" s="93">
        <v>6</v>
      </c>
      <c r="BR114" s="84" t="s">
        <v>78</v>
      </c>
      <c r="BS114" s="84">
        <v>9</v>
      </c>
      <c r="BT114" s="85">
        <v>2</v>
      </c>
      <c r="BU114" s="85" t="s">
        <v>464</v>
      </c>
      <c r="BV114" s="85">
        <v>1</v>
      </c>
      <c r="BW114" s="85"/>
      <c r="BX114" s="86" t="s">
        <v>110</v>
      </c>
      <c r="BY114" s="87"/>
      <c r="BZ114" s="88">
        <v>6</v>
      </c>
      <c r="CA114" s="87" t="s">
        <v>111</v>
      </c>
      <c r="CB114" s="89" t="s">
        <v>112</v>
      </c>
      <c r="CC114" s="90">
        <v>37</v>
      </c>
      <c r="CD114" s="91"/>
      <c r="CE114" s="89">
        <f>VLOOKUP(AI114,[1]Plan1!$A$6:$D$52,2,0)</f>
        <v>314</v>
      </c>
      <c r="CF114" s="89">
        <f>VLOOKUP(AI114,[1]Plan1!$A$6:$D$52,4,0)</f>
        <v>2.6086956521739131</v>
      </c>
      <c r="CG114" s="89">
        <f t="shared" si="8"/>
        <v>4</v>
      </c>
      <c r="CH114" s="89">
        <f t="shared" si="9"/>
        <v>10</v>
      </c>
      <c r="CI114" s="87" t="s">
        <v>75</v>
      </c>
      <c r="CJ114" s="89">
        <f t="shared" si="10"/>
        <v>6</v>
      </c>
      <c r="CK114" s="87"/>
      <c r="CL114" s="87"/>
      <c r="CM114" s="87"/>
      <c r="CN114" s="80"/>
      <c r="CO114" s="81"/>
      <c r="CP114" s="82">
        <v>3</v>
      </c>
      <c r="CQ114" s="83"/>
      <c r="CR114" s="87">
        <f t="shared" si="11"/>
        <v>1506</v>
      </c>
      <c r="CS114" s="40">
        <f t="shared" si="15"/>
        <v>112</v>
      </c>
      <c r="CT114" s="40" t="str">
        <f>VLOOKUP(B114,Linha!$B$2:$C$60,2,FALSE)</f>
        <v>Flow1</v>
      </c>
      <c r="CU114" s="41" t="str">
        <f>IF(AI114&lt;=Parametros!$E$15,"OK","Não")</f>
        <v>OK</v>
      </c>
      <c r="CV114" s="41" t="str">
        <f>IF(AH114&lt;=Parametros!$E$16,"OK","Não")</f>
        <v>OK</v>
      </c>
      <c r="CW114" s="41" t="str">
        <f>IF(AX114&lt;=Parametros!$E$19,"OK","Não")</f>
        <v>OK</v>
      </c>
      <c r="CX114" s="41" t="str">
        <f t="shared" si="12"/>
        <v>Não</v>
      </c>
      <c r="CY114" s="41" t="str">
        <f t="shared" si="13"/>
        <v>Não</v>
      </c>
      <c r="CZ114" s="41" t="str">
        <f>IF(AND(Parametros!$E$17="Sim",Parametros!$E$18="Sim"),IF(AND(OR(CT114="Flow1",AND(CT114="Flow2",Parametros!$H$7="Fechada")),AI114&lt;=Parametros!$E$15,AH114&lt;Parametros!$E$16,AX114&lt;Parametros!$E$19,CX114&lt;&gt;Parametros!$E$17,CY114&lt;&gt;Parametros!$E$18),"Sim","Não"),
IF(AND(Parametros!$E$17="Sim",Parametros!$E$18="Não"),IF(AND(OR(CT114="Flow1",AND(CT114="Flow2",Parametros!$H$7="Fechada")),AI114&lt;=Parametros!$E$15,AH114&lt;Parametros!$E$16,AX114&lt;Parametros!$E$19,CX114&lt;&gt;Parametros!$E$17),"Sim","Não"),
IF(AND(Parametros!$E$17="Não",Parametros!$E$18="Sim"),IF(AND(OR(CT114="Flow1",AND(CT114="Flow2",Parametros!$H$7="Fechada")),AI114&lt;=Parametros!$E$15,AH114&lt;Parametros!$E$16,AX114&lt;Parametros!$E$19,CY114&lt;&gt;Parametros!$E$18),"Sim","Não"),
IF(AND(OR(CT114="Flow1",AND(CT114="Flow2",Parametros!$H$7="Fechada")),AI114&lt;=Parametros!$E$15,AH114&lt;Parametros!$E$16,AX114&lt;Parametros!$E$19),"Sim","Não"))))</f>
        <v>Sim</v>
      </c>
      <c r="DA114" s="41" t="str">
        <f t="shared" si="14"/>
        <v>Moveu para tubing</v>
      </c>
      <c r="DB114" s="40">
        <f>IF(AND(CT114="Flow1",CZ114="Sim"),4,IF(CT114=Parametros!$D$6,1,IF(CT114=Parametros!$D$7,IF(Parametros!$H$7="Aberta",2,IF('Sequencia APO'!CZ114="Sim",4,1)),IF(CT114=Parametros!$D$9,3,IF(CT114=Parametros!$D$8,4,"Erro")))))</f>
        <v>4</v>
      </c>
      <c r="DC114" s="40">
        <f>IFERROR(VLOOKUP($Q114,Ferts!$A$1:$B$16,2,FALSE),0)</f>
        <v>0</v>
      </c>
      <c r="DD114" s="42">
        <f>(IF(DB114=1,Parametros!$M$6,IF(DB114=2,Parametros!$M$7,IF(DB114=3,Parametros!$M$8,IF(DB114=4,Parametros!$M$9,"Erro"))))*(DC114+1))*60</f>
        <v>102.85714285714285</v>
      </c>
    </row>
    <row r="115" spans="1:108">
      <c r="A115" s="74" t="s">
        <v>387</v>
      </c>
      <c r="B115" s="74" t="s">
        <v>98</v>
      </c>
      <c r="C115" s="74" t="s">
        <v>132</v>
      </c>
      <c r="D115" s="74" t="s">
        <v>132</v>
      </c>
      <c r="E115" s="74" t="s">
        <v>553</v>
      </c>
      <c r="F115" s="74" t="s">
        <v>548</v>
      </c>
      <c r="G115" s="74" t="s">
        <v>540</v>
      </c>
      <c r="H115" s="74" t="s">
        <v>541</v>
      </c>
      <c r="I115" s="74" t="s">
        <v>464</v>
      </c>
      <c r="J115" s="74" t="s">
        <v>474</v>
      </c>
      <c r="K115" s="74" t="s">
        <v>136</v>
      </c>
      <c r="L115" s="74" t="s">
        <v>549</v>
      </c>
      <c r="M115" s="74" t="s">
        <v>550</v>
      </c>
      <c r="N115" s="75">
        <v>3</v>
      </c>
      <c r="O115" s="75">
        <v>3</v>
      </c>
      <c r="P115" s="74" t="s">
        <v>534</v>
      </c>
      <c r="Q115" s="108">
        <v>316208</v>
      </c>
      <c r="R115" s="74" t="s">
        <v>102</v>
      </c>
      <c r="S115" s="74" t="s">
        <v>103</v>
      </c>
      <c r="T115" s="74" t="s">
        <v>104</v>
      </c>
      <c r="U115" s="74" t="s">
        <v>105</v>
      </c>
      <c r="V115" s="74" t="s">
        <v>1</v>
      </c>
      <c r="W115" s="74" t="s">
        <v>535</v>
      </c>
      <c r="X115" s="74" t="s">
        <v>249</v>
      </c>
      <c r="Y115" s="74" t="s">
        <v>477</v>
      </c>
      <c r="Z115" s="74"/>
      <c r="AA115" s="76">
        <v>13462.543</v>
      </c>
      <c r="AB115" s="76">
        <v>11307</v>
      </c>
      <c r="AC115" s="76">
        <v>159</v>
      </c>
      <c r="AD115" s="76">
        <v>130</v>
      </c>
      <c r="AE115" s="77">
        <v>513</v>
      </c>
      <c r="AF115" s="76">
        <v>2.5649999999999999</v>
      </c>
      <c r="AG115" s="77">
        <v>34</v>
      </c>
      <c r="AH115" s="78">
        <v>9.65</v>
      </c>
      <c r="AI115" s="78">
        <v>114.3</v>
      </c>
      <c r="AJ115" s="79">
        <v>42778</v>
      </c>
      <c r="AK115" s="79">
        <v>42775</v>
      </c>
      <c r="AL115" s="79">
        <v>42775</v>
      </c>
      <c r="AM115" s="79">
        <v>42775</v>
      </c>
      <c r="AN115" s="77">
        <v>1198</v>
      </c>
      <c r="AO115" s="79">
        <v>42738</v>
      </c>
      <c r="AP115" s="76">
        <v>131457.19200000001</v>
      </c>
      <c r="AQ115" s="76">
        <v>0</v>
      </c>
      <c r="AR115" s="77">
        <v>511</v>
      </c>
      <c r="AS115" s="77">
        <v>110</v>
      </c>
      <c r="AT115" s="78">
        <v>236.8</v>
      </c>
      <c r="AU115" s="77">
        <v>2</v>
      </c>
      <c r="AV115" s="76">
        <v>9.2899999999999991</v>
      </c>
      <c r="AW115" s="76">
        <v>8.99</v>
      </c>
      <c r="AX115" s="76">
        <v>9.58</v>
      </c>
      <c r="AY115" s="76">
        <v>0.37</v>
      </c>
      <c r="AZ115" s="76">
        <v>0.94</v>
      </c>
      <c r="BA115" s="76">
        <v>1.21</v>
      </c>
      <c r="BB115" s="76">
        <v>9.99</v>
      </c>
      <c r="BC115" s="76">
        <v>14.89</v>
      </c>
      <c r="BD115" s="76">
        <v>10</v>
      </c>
      <c r="BE115" s="76">
        <v>19.899999999999999</v>
      </c>
      <c r="BF115" s="76">
        <v>8415</v>
      </c>
      <c r="BG115" s="76">
        <v>9634</v>
      </c>
      <c r="BH115" s="74" t="s">
        <v>109</v>
      </c>
      <c r="BI115" s="74"/>
      <c r="BJ115" s="74" t="s">
        <v>551</v>
      </c>
      <c r="BK115" s="79">
        <v>42774</v>
      </c>
      <c r="BL115" s="79"/>
      <c r="BM115" s="74"/>
      <c r="BN115" s="80"/>
      <c r="BO115" s="81"/>
      <c r="BP115" s="82"/>
      <c r="BQ115" s="93">
        <v>68</v>
      </c>
      <c r="BR115" s="84" t="s">
        <v>78</v>
      </c>
      <c r="BS115" s="84">
        <v>9</v>
      </c>
      <c r="BT115" s="85">
        <v>2</v>
      </c>
      <c r="BU115" s="85" t="s">
        <v>464</v>
      </c>
      <c r="BV115" s="85">
        <v>1</v>
      </c>
      <c r="BW115" s="85"/>
      <c r="BX115" s="86" t="s">
        <v>110</v>
      </c>
      <c r="BY115" s="87"/>
      <c r="BZ115" s="88">
        <v>68</v>
      </c>
      <c r="CA115" s="87" t="s">
        <v>111</v>
      </c>
      <c r="CB115" s="89" t="s">
        <v>112</v>
      </c>
      <c r="CC115" s="90">
        <v>37</v>
      </c>
      <c r="CD115" s="91"/>
      <c r="CE115" s="89">
        <f>VLOOKUP(AI115,[1]Plan1!$A$6:$D$52,2,0)</f>
        <v>314</v>
      </c>
      <c r="CF115" s="89">
        <f>VLOOKUP(AI115,[1]Plan1!$A$6:$D$52,4,0)</f>
        <v>2.6086956521739131</v>
      </c>
      <c r="CG115" s="89">
        <f t="shared" si="8"/>
        <v>43</v>
      </c>
      <c r="CH115" s="89">
        <f t="shared" si="9"/>
        <v>112</v>
      </c>
      <c r="CI115" s="87" t="s">
        <v>75</v>
      </c>
      <c r="CJ115" s="89">
        <f t="shared" si="10"/>
        <v>68</v>
      </c>
      <c r="CK115" s="87"/>
      <c r="CL115" s="87"/>
      <c r="CM115" s="87"/>
      <c r="CN115" s="80">
        <v>66</v>
      </c>
      <c r="CO115" s="81"/>
      <c r="CP115" s="82"/>
      <c r="CQ115" s="83"/>
      <c r="CR115" s="87">
        <f t="shared" si="11"/>
        <v>17442</v>
      </c>
      <c r="CS115" s="40">
        <f t="shared" si="15"/>
        <v>113</v>
      </c>
      <c r="CT115" s="40" t="str">
        <f>VLOOKUP(B115,Linha!$B$2:$C$60,2,FALSE)</f>
        <v>Flow1</v>
      </c>
      <c r="CU115" s="41" t="str">
        <f>IF(AI115&lt;=Parametros!$E$15,"OK","Não")</f>
        <v>OK</v>
      </c>
      <c r="CV115" s="41" t="str">
        <f>IF(AH115&lt;=Parametros!$E$16,"OK","Não")</f>
        <v>OK</v>
      </c>
      <c r="CW115" s="41" t="str">
        <f>IF(AX115&lt;=Parametros!$E$19,"OK","Não")</f>
        <v>OK</v>
      </c>
      <c r="CX115" s="41" t="str">
        <f t="shared" si="12"/>
        <v>Não</v>
      </c>
      <c r="CY115" s="41" t="str">
        <f t="shared" si="13"/>
        <v>Não</v>
      </c>
      <c r="CZ115" s="41" t="str">
        <f>IF(AND(Parametros!$E$17="Sim",Parametros!$E$18="Sim"),IF(AND(OR(CT115="Flow1",AND(CT115="Flow2",Parametros!$H$7="Fechada")),AI115&lt;=Parametros!$E$15,AH115&lt;Parametros!$E$16,AX115&lt;Parametros!$E$19,CX115&lt;&gt;Parametros!$E$17,CY115&lt;&gt;Parametros!$E$18),"Sim","Não"),
IF(AND(Parametros!$E$17="Sim",Parametros!$E$18="Não"),IF(AND(OR(CT115="Flow1",AND(CT115="Flow2",Parametros!$H$7="Fechada")),AI115&lt;=Parametros!$E$15,AH115&lt;Parametros!$E$16,AX115&lt;Parametros!$E$19,CX115&lt;&gt;Parametros!$E$17),"Sim","Não"),
IF(AND(Parametros!$E$17="Não",Parametros!$E$18="Sim"),IF(AND(OR(CT115="Flow1",AND(CT115="Flow2",Parametros!$H$7="Fechada")),AI115&lt;=Parametros!$E$15,AH115&lt;Parametros!$E$16,AX115&lt;Parametros!$E$19,CY115&lt;&gt;Parametros!$E$18),"Sim","Não"),
IF(AND(OR(CT115="Flow1",AND(CT115="Flow2",Parametros!$H$7="Fechada")),AI115&lt;=Parametros!$E$15,AH115&lt;Parametros!$E$16,AX115&lt;Parametros!$E$19),"Sim","Não"))))</f>
        <v>Sim</v>
      </c>
      <c r="DA115" s="41" t="str">
        <f t="shared" si="14"/>
        <v>Moveu para tubing</v>
      </c>
      <c r="DB115" s="40">
        <f>IF(AND(CT115="Flow1",CZ115="Sim"),4,IF(CT115=Parametros!$D$6,1,IF(CT115=Parametros!$D$7,IF(Parametros!$H$7="Aberta",2,IF('Sequencia APO'!CZ115="Sim",4,1)),IF(CT115=Parametros!$D$9,3,IF(CT115=Parametros!$D$8,4,"Erro")))))</f>
        <v>4</v>
      </c>
      <c r="DC115" s="40">
        <f>IFERROR(VLOOKUP($Q115,Ferts!$A$1:$B$16,2,FALSE),0)</f>
        <v>0</v>
      </c>
      <c r="DD115" s="42">
        <f>(IF(DB115=1,Parametros!$M$6,IF(DB115=2,Parametros!$M$7,IF(DB115=3,Parametros!$M$8,IF(DB115=4,Parametros!$M$9,"Erro"))))*(DC115+1))*60</f>
        <v>102.85714285714285</v>
      </c>
    </row>
    <row r="116" spans="1:108">
      <c r="A116" s="74" t="s">
        <v>388</v>
      </c>
      <c r="B116" s="74" t="s">
        <v>98</v>
      </c>
      <c r="C116" s="74" t="s">
        <v>132</v>
      </c>
      <c r="D116" s="74" t="s">
        <v>132</v>
      </c>
      <c r="E116" s="74" t="s">
        <v>555</v>
      </c>
      <c r="F116" s="74" t="s">
        <v>548</v>
      </c>
      <c r="G116" s="74" t="s">
        <v>540</v>
      </c>
      <c r="H116" s="74" t="s">
        <v>541</v>
      </c>
      <c r="I116" s="74" t="s">
        <v>464</v>
      </c>
      <c r="J116" s="74" t="s">
        <v>474</v>
      </c>
      <c r="K116" s="74" t="s">
        <v>136</v>
      </c>
      <c r="L116" s="74" t="s">
        <v>549</v>
      </c>
      <c r="M116" s="74" t="s">
        <v>550</v>
      </c>
      <c r="N116" s="75">
        <v>3</v>
      </c>
      <c r="O116" s="75">
        <v>3</v>
      </c>
      <c r="P116" s="74" t="s">
        <v>534</v>
      </c>
      <c r="Q116" s="108">
        <v>316208</v>
      </c>
      <c r="R116" s="74" t="s">
        <v>102</v>
      </c>
      <c r="S116" s="74" t="s">
        <v>103</v>
      </c>
      <c r="T116" s="74" t="s">
        <v>104</v>
      </c>
      <c r="U116" s="74" t="s">
        <v>105</v>
      </c>
      <c r="V116" s="74" t="s">
        <v>1</v>
      </c>
      <c r="W116" s="74" t="s">
        <v>535</v>
      </c>
      <c r="X116" s="74" t="s">
        <v>249</v>
      </c>
      <c r="Y116" s="74" t="s">
        <v>477</v>
      </c>
      <c r="Z116" s="74"/>
      <c r="AA116" s="76">
        <v>4012.4850000000001</v>
      </c>
      <c r="AB116" s="76">
        <v>1508</v>
      </c>
      <c r="AC116" s="76">
        <v>159</v>
      </c>
      <c r="AD116" s="76">
        <v>130</v>
      </c>
      <c r="AE116" s="77">
        <v>753</v>
      </c>
      <c r="AF116" s="76">
        <v>3.7650000000000001</v>
      </c>
      <c r="AG116" s="77">
        <v>7</v>
      </c>
      <c r="AH116" s="78">
        <v>9.65</v>
      </c>
      <c r="AI116" s="78">
        <v>114.3</v>
      </c>
      <c r="AJ116" s="79">
        <v>42778</v>
      </c>
      <c r="AK116" s="79">
        <v>42775</v>
      </c>
      <c r="AL116" s="79">
        <v>42775</v>
      </c>
      <c r="AM116" s="79">
        <v>42775</v>
      </c>
      <c r="AN116" s="77">
        <v>357</v>
      </c>
      <c r="AO116" s="79">
        <v>42738</v>
      </c>
      <c r="AP116" s="76">
        <v>131457.19200000001</v>
      </c>
      <c r="AQ116" s="76">
        <v>0</v>
      </c>
      <c r="AR116" s="77">
        <v>511</v>
      </c>
      <c r="AS116" s="77">
        <v>110</v>
      </c>
      <c r="AT116" s="78">
        <v>236.8</v>
      </c>
      <c r="AU116" s="77">
        <v>3</v>
      </c>
      <c r="AV116" s="76">
        <v>9.2799999999999994</v>
      </c>
      <c r="AW116" s="76">
        <v>8.6199999999999992</v>
      </c>
      <c r="AX116" s="76">
        <v>9.61</v>
      </c>
      <c r="AY116" s="76">
        <v>0.37</v>
      </c>
      <c r="AZ116" s="76">
        <v>0.94</v>
      </c>
      <c r="BA116" s="76">
        <v>1.21</v>
      </c>
      <c r="BB116" s="76">
        <v>9.99</v>
      </c>
      <c r="BC116" s="76">
        <v>21.86</v>
      </c>
      <c r="BD116" s="76">
        <v>10</v>
      </c>
      <c r="BE116" s="76">
        <v>19.899999999999999</v>
      </c>
      <c r="BF116" s="76">
        <v>8415</v>
      </c>
      <c r="BG116" s="76">
        <v>9634</v>
      </c>
      <c r="BH116" s="74" t="s">
        <v>109</v>
      </c>
      <c r="BI116" s="74"/>
      <c r="BJ116" s="74" t="s">
        <v>556</v>
      </c>
      <c r="BK116" s="79">
        <v>42774</v>
      </c>
      <c r="BL116" s="79"/>
      <c r="BM116" s="74"/>
      <c r="BN116" s="80"/>
      <c r="BO116" s="81"/>
      <c r="BP116" s="82"/>
      <c r="BQ116" s="93">
        <v>21</v>
      </c>
      <c r="BR116" s="84" t="s">
        <v>78</v>
      </c>
      <c r="BS116" s="84">
        <v>9</v>
      </c>
      <c r="BT116" s="85">
        <v>2</v>
      </c>
      <c r="BU116" s="85" t="s">
        <v>464</v>
      </c>
      <c r="BV116" s="85">
        <v>1</v>
      </c>
      <c r="BW116" s="85"/>
      <c r="BX116" s="86" t="s">
        <v>110</v>
      </c>
      <c r="BY116" s="87"/>
      <c r="BZ116" s="88">
        <v>21</v>
      </c>
      <c r="CA116" s="87" t="s">
        <v>111</v>
      </c>
      <c r="CB116" s="89" t="s">
        <v>112</v>
      </c>
      <c r="CC116" s="90">
        <v>37</v>
      </c>
      <c r="CD116" s="91"/>
      <c r="CE116" s="89">
        <f>VLOOKUP(AI116,[1]Plan1!$A$6:$D$52,2,0)</f>
        <v>314</v>
      </c>
      <c r="CF116" s="89">
        <f>VLOOKUP(AI116,[1]Plan1!$A$6:$D$52,4,0)</f>
        <v>2.6086956521739131</v>
      </c>
      <c r="CG116" s="89">
        <f t="shared" si="8"/>
        <v>13</v>
      </c>
      <c r="CH116" s="89">
        <f t="shared" si="9"/>
        <v>34</v>
      </c>
      <c r="CI116" s="87" t="s">
        <v>75</v>
      </c>
      <c r="CJ116" s="89">
        <f t="shared" si="10"/>
        <v>21</v>
      </c>
      <c r="CK116" s="87"/>
      <c r="CL116" s="87"/>
      <c r="CM116" s="87"/>
      <c r="CN116" s="80">
        <v>5</v>
      </c>
      <c r="CO116" s="81"/>
      <c r="CP116" s="82"/>
      <c r="CQ116" s="83"/>
      <c r="CR116" s="87">
        <f t="shared" si="11"/>
        <v>5271</v>
      </c>
      <c r="CS116" s="40">
        <f t="shared" si="15"/>
        <v>114</v>
      </c>
      <c r="CT116" s="40" t="str">
        <f>VLOOKUP(B116,Linha!$B$2:$C$60,2,FALSE)</f>
        <v>Flow1</v>
      </c>
      <c r="CU116" s="41" t="str">
        <f>IF(AI116&lt;=Parametros!$E$15,"OK","Não")</f>
        <v>OK</v>
      </c>
      <c r="CV116" s="41" t="str">
        <f>IF(AH116&lt;=Parametros!$E$16,"OK","Não")</f>
        <v>OK</v>
      </c>
      <c r="CW116" s="41" t="str">
        <f>IF(AX116&lt;=Parametros!$E$19,"OK","Não")</f>
        <v>OK</v>
      </c>
      <c r="CX116" s="41" t="str">
        <f t="shared" si="12"/>
        <v>Não</v>
      </c>
      <c r="CY116" s="41" t="str">
        <f t="shared" si="13"/>
        <v>Não</v>
      </c>
      <c r="CZ116" s="41" t="str">
        <f>IF(AND(Parametros!$E$17="Sim",Parametros!$E$18="Sim"),IF(AND(OR(CT116="Flow1",AND(CT116="Flow2",Parametros!$H$7="Fechada")),AI116&lt;=Parametros!$E$15,AH116&lt;Parametros!$E$16,AX116&lt;Parametros!$E$19,CX116&lt;&gt;Parametros!$E$17,CY116&lt;&gt;Parametros!$E$18),"Sim","Não"),
IF(AND(Parametros!$E$17="Sim",Parametros!$E$18="Não"),IF(AND(OR(CT116="Flow1",AND(CT116="Flow2",Parametros!$H$7="Fechada")),AI116&lt;=Parametros!$E$15,AH116&lt;Parametros!$E$16,AX116&lt;Parametros!$E$19,CX116&lt;&gt;Parametros!$E$17),"Sim","Não"),
IF(AND(Parametros!$E$17="Não",Parametros!$E$18="Sim"),IF(AND(OR(CT116="Flow1",AND(CT116="Flow2",Parametros!$H$7="Fechada")),AI116&lt;=Parametros!$E$15,AH116&lt;Parametros!$E$16,AX116&lt;Parametros!$E$19,CY116&lt;&gt;Parametros!$E$18),"Sim","Não"),
IF(AND(OR(CT116="Flow1",AND(CT116="Flow2",Parametros!$H$7="Fechada")),AI116&lt;=Parametros!$E$15,AH116&lt;Parametros!$E$16,AX116&lt;Parametros!$E$19),"Sim","Não"))))</f>
        <v>Sim</v>
      </c>
      <c r="DA116" s="41" t="str">
        <f t="shared" si="14"/>
        <v>Moveu para tubing</v>
      </c>
      <c r="DB116" s="40">
        <f>IF(AND(CT116="Flow1",CZ116="Sim"),4,IF(CT116=Parametros!$D$6,1,IF(CT116=Parametros!$D$7,IF(Parametros!$H$7="Aberta",2,IF('Sequencia APO'!CZ116="Sim",4,1)),IF(CT116=Parametros!$D$9,3,IF(CT116=Parametros!$D$8,4,"Erro")))))</f>
        <v>4</v>
      </c>
      <c r="DC116" s="40">
        <f>IFERROR(VLOOKUP($Q116,Ferts!$A$1:$B$16,2,FALSE),0)</f>
        <v>0</v>
      </c>
      <c r="DD116" s="42">
        <f>(IF(DB116=1,Parametros!$M$6,IF(DB116=2,Parametros!$M$7,IF(DB116=3,Parametros!$M$8,IF(DB116=4,Parametros!$M$9,"Erro"))))*(DC116+1))*60</f>
        <v>102.85714285714285</v>
      </c>
    </row>
    <row r="117" spans="1:108">
      <c r="A117" s="74" t="s">
        <v>390</v>
      </c>
      <c r="B117" s="74" t="s">
        <v>160</v>
      </c>
      <c r="C117" s="74" t="s">
        <v>118</v>
      </c>
      <c r="D117" s="74" t="s">
        <v>99</v>
      </c>
      <c r="E117" s="74" t="s">
        <v>1751</v>
      </c>
      <c r="F117" s="74" t="s">
        <v>1752</v>
      </c>
      <c r="G117" s="74" t="s">
        <v>1753</v>
      </c>
      <c r="H117" s="74" t="s">
        <v>278</v>
      </c>
      <c r="I117" s="74" t="s">
        <v>464</v>
      </c>
      <c r="J117" s="74" t="s">
        <v>474</v>
      </c>
      <c r="K117" s="74" t="s">
        <v>253</v>
      </c>
      <c r="L117" s="74" t="s">
        <v>1754</v>
      </c>
      <c r="M117" s="74" t="s">
        <v>280</v>
      </c>
      <c r="N117" s="75">
        <v>10</v>
      </c>
      <c r="O117" s="75">
        <v>10</v>
      </c>
      <c r="P117" s="74" t="s">
        <v>137</v>
      </c>
      <c r="Q117" s="108">
        <v>410507</v>
      </c>
      <c r="R117" s="74" t="s">
        <v>230</v>
      </c>
      <c r="S117" s="74"/>
      <c r="T117" s="74" t="s">
        <v>114</v>
      </c>
      <c r="U117" s="74" t="s">
        <v>124</v>
      </c>
      <c r="V117" s="74" t="s">
        <v>125</v>
      </c>
      <c r="W117" s="74" t="s">
        <v>107</v>
      </c>
      <c r="X117" s="74" t="s">
        <v>176</v>
      </c>
      <c r="Y117" s="74" t="s">
        <v>477</v>
      </c>
      <c r="Z117" s="74" t="s">
        <v>192</v>
      </c>
      <c r="AA117" s="76">
        <v>5205.0039999999999</v>
      </c>
      <c r="AB117" s="76">
        <v>5436.5389999999998</v>
      </c>
      <c r="AC117" s="76">
        <v>159</v>
      </c>
      <c r="AD117" s="76">
        <v>127</v>
      </c>
      <c r="AE117" s="77">
        <v>562</v>
      </c>
      <c r="AF117" s="76">
        <v>2.81</v>
      </c>
      <c r="AG117" s="77">
        <v>10</v>
      </c>
      <c r="AH117" s="78">
        <v>10</v>
      </c>
      <c r="AI117" s="78">
        <v>114.3</v>
      </c>
      <c r="AJ117" s="79">
        <v>42790</v>
      </c>
      <c r="AK117" s="79">
        <v>42775</v>
      </c>
      <c r="AL117" s="79">
        <v>42775</v>
      </c>
      <c r="AM117" s="79">
        <v>42775</v>
      </c>
      <c r="AN117" s="77">
        <v>422</v>
      </c>
      <c r="AO117" s="79">
        <v>42773</v>
      </c>
      <c r="AP117" s="76">
        <v>5000</v>
      </c>
      <c r="AQ117" s="76">
        <v>0</v>
      </c>
      <c r="AR117" s="77">
        <v>550</v>
      </c>
      <c r="AS117" s="77">
        <v>23</v>
      </c>
      <c r="AT117" s="78">
        <v>263.12</v>
      </c>
      <c r="AU117" s="77">
        <v>2</v>
      </c>
      <c r="AV117" s="76">
        <v>10.55</v>
      </c>
      <c r="AW117" s="76">
        <v>9.85</v>
      </c>
      <c r="AX117" s="76">
        <v>10.58</v>
      </c>
      <c r="AY117" s="76">
        <v>1.1399999999999999</v>
      </c>
      <c r="AZ117" s="76">
        <v>1.1399999999999999</v>
      </c>
      <c r="BA117" s="76">
        <v>1</v>
      </c>
      <c r="BB117" s="76">
        <v>1</v>
      </c>
      <c r="BC117" s="76">
        <v>16.13</v>
      </c>
      <c r="BD117" s="76">
        <v>10.119999999999999</v>
      </c>
      <c r="BE117" s="76">
        <v>20.02</v>
      </c>
      <c r="BF117" s="76">
        <v>9600</v>
      </c>
      <c r="BG117" s="76">
        <v>10600</v>
      </c>
      <c r="BH117" s="74" t="s">
        <v>109</v>
      </c>
      <c r="BI117" s="74"/>
      <c r="BJ117" s="74" t="s">
        <v>3480</v>
      </c>
      <c r="BK117" s="79"/>
      <c r="BL117" s="79"/>
      <c r="BM117" s="74"/>
      <c r="BN117" s="80"/>
      <c r="BO117" s="81"/>
      <c r="BP117" s="82">
        <v>20</v>
      </c>
      <c r="BQ117" s="83"/>
      <c r="BR117" s="84" t="s">
        <v>129</v>
      </c>
      <c r="BS117" s="84">
        <v>9</v>
      </c>
      <c r="BT117" s="85">
        <v>2</v>
      </c>
      <c r="BU117" s="85" t="s">
        <v>464</v>
      </c>
      <c r="BV117" s="85">
        <v>1</v>
      </c>
      <c r="BW117" s="85"/>
      <c r="BX117" s="86" t="s">
        <v>130</v>
      </c>
      <c r="BY117" s="87"/>
      <c r="BZ117" s="88">
        <v>20</v>
      </c>
      <c r="CA117" s="87" t="s">
        <v>111</v>
      </c>
      <c r="CB117" s="89" t="s">
        <v>145</v>
      </c>
      <c r="CC117" s="90">
        <v>2</v>
      </c>
      <c r="CD117" s="91"/>
      <c r="CE117" s="89">
        <f>VLOOKUP(AI117,[1]Plan1!$A$6:$D$52,2,0)</f>
        <v>314</v>
      </c>
      <c r="CF117" s="89">
        <f>VLOOKUP(AI117,[1]Plan1!$A$6:$D$52,4,0)</f>
        <v>2.6086956521739131</v>
      </c>
      <c r="CG117" s="89">
        <f t="shared" si="8"/>
        <v>17</v>
      </c>
      <c r="CH117" s="89">
        <f t="shared" si="9"/>
        <v>44</v>
      </c>
      <c r="CI117" s="87" t="s">
        <v>129</v>
      </c>
      <c r="CJ117" s="89">
        <f t="shared" si="10"/>
        <v>20</v>
      </c>
      <c r="CK117" s="87"/>
      <c r="CL117" s="87"/>
      <c r="CM117" s="87"/>
      <c r="CN117" s="80"/>
      <c r="CO117" s="81"/>
      <c r="CP117" s="82">
        <v>10</v>
      </c>
      <c r="CQ117" s="83"/>
      <c r="CR117" s="87">
        <f t="shared" si="11"/>
        <v>5620</v>
      </c>
      <c r="CS117" s="40">
        <f t="shared" si="15"/>
        <v>115</v>
      </c>
      <c r="CT117" s="40" t="str">
        <f>VLOOKUP(B117,Linha!$B$2:$C$60,2,FALSE)</f>
        <v>Flow1</v>
      </c>
      <c r="CU117" s="41" t="str">
        <f>IF(AI117&lt;=Parametros!$E$15,"OK","Não")</f>
        <v>OK</v>
      </c>
      <c r="CV117" s="41" t="str">
        <f>IF(AH117&lt;=Parametros!$E$16,"OK","Não")</f>
        <v>OK</v>
      </c>
      <c r="CW117" s="41" t="str">
        <f>IF(AX117&lt;=Parametros!$E$19,"OK","Não")</f>
        <v>OK</v>
      </c>
      <c r="CX117" s="41" t="str">
        <f t="shared" si="12"/>
        <v>Não</v>
      </c>
      <c r="CY117" s="41" t="str">
        <f t="shared" si="13"/>
        <v>Não</v>
      </c>
      <c r="CZ117" s="41" t="str">
        <f>IF(AND(Parametros!$E$17="Sim",Parametros!$E$18="Sim"),IF(AND(OR(CT117="Flow1",AND(CT117="Flow2",Parametros!$H$7="Fechada")),AI117&lt;=Parametros!$E$15,AH117&lt;Parametros!$E$16,AX117&lt;Parametros!$E$19,CX117&lt;&gt;Parametros!$E$17,CY117&lt;&gt;Parametros!$E$18),"Sim","Não"),
IF(AND(Parametros!$E$17="Sim",Parametros!$E$18="Não"),IF(AND(OR(CT117="Flow1",AND(CT117="Flow2",Parametros!$H$7="Fechada")),AI117&lt;=Parametros!$E$15,AH117&lt;Parametros!$E$16,AX117&lt;Parametros!$E$19,CX117&lt;&gt;Parametros!$E$17),"Sim","Não"),
IF(AND(Parametros!$E$17="Não",Parametros!$E$18="Sim"),IF(AND(OR(CT117="Flow1",AND(CT117="Flow2",Parametros!$H$7="Fechada")),AI117&lt;=Parametros!$E$15,AH117&lt;Parametros!$E$16,AX117&lt;Parametros!$E$19,CY117&lt;&gt;Parametros!$E$18),"Sim","Não"),
IF(AND(OR(CT117="Flow1",AND(CT117="Flow2",Parametros!$H$7="Fechada")),AI117&lt;=Parametros!$E$15,AH117&lt;Parametros!$E$16,AX117&lt;Parametros!$E$19),"Sim","Não"))))</f>
        <v>Sim</v>
      </c>
      <c r="DA117" s="41" t="str">
        <f t="shared" si="14"/>
        <v>ok</v>
      </c>
      <c r="DB117" s="40">
        <f>IF(AND(CT117="Flow1",CZ117="Sim"),4,IF(CT117=Parametros!$D$6,1,IF(CT117=Parametros!$D$7,IF(Parametros!$H$7="Aberta",2,IF('Sequencia APO'!CZ117="Sim",4,1)),IF(CT117=Parametros!$D$9,3,IF(CT117=Parametros!$D$8,4,"Erro")))))</f>
        <v>4</v>
      </c>
      <c r="DC117" s="40">
        <f>IFERROR(VLOOKUP($Q117,Ferts!$A$1:$B$16,2,FALSE),0)</f>
        <v>0</v>
      </c>
      <c r="DD117" s="42">
        <f>(IF(DB117=1,Parametros!$M$6,IF(DB117=2,Parametros!$M$7,IF(DB117=3,Parametros!$M$8,IF(DB117=4,Parametros!$M$9,"Erro"))))*(DC117+1))*60</f>
        <v>102.85714285714285</v>
      </c>
    </row>
    <row r="118" spans="1:108">
      <c r="A118" s="74" t="s">
        <v>391</v>
      </c>
      <c r="B118" s="74" t="s">
        <v>268</v>
      </c>
      <c r="C118" s="74" t="s">
        <v>99</v>
      </c>
      <c r="D118" s="74" t="s">
        <v>99</v>
      </c>
      <c r="E118" s="74" t="s">
        <v>3481</v>
      </c>
      <c r="F118" s="74" t="s">
        <v>1756</v>
      </c>
      <c r="G118" s="74" t="s">
        <v>1757</v>
      </c>
      <c r="H118" s="74" t="s">
        <v>227</v>
      </c>
      <c r="I118" s="74" t="s">
        <v>464</v>
      </c>
      <c r="J118" s="74" t="s">
        <v>474</v>
      </c>
      <c r="K118" s="74" t="s">
        <v>251</v>
      </c>
      <c r="L118" s="74" t="s">
        <v>1758</v>
      </c>
      <c r="M118" s="74" t="s">
        <v>229</v>
      </c>
      <c r="N118" s="75">
        <v>10</v>
      </c>
      <c r="O118" s="75">
        <v>10</v>
      </c>
      <c r="P118" s="74" t="s">
        <v>137</v>
      </c>
      <c r="Q118" s="108">
        <v>379950</v>
      </c>
      <c r="R118" s="74" t="s">
        <v>230</v>
      </c>
      <c r="S118" s="74" t="s">
        <v>113</v>
      </c>
      <c r="T118" s="74" t="s">
        <v>114</v>
      </c>
      <c r="U118" s="74" t="s">
        <v>156</v>
      </c>
      <c r="V118" s="74" t="s">
        <v>252</v>
      </c>
      <c r="W118" s="74" t="s">
        <v>107</v>
      </c>
      <c r="X118" s="74" t="s">
        <v>127</v>
      </c>
      <c r="Y118" s="74" t="s">
        <v>477</v>
      </c>
      <c r="Z118" s="74"/>
      <c r="AA118" s="76">
        <v>5211.2299999999996</v>
      </c>
      <c r="AB118" s="76">
        <v>0</v>
      </c>
      <c r="AC118" s="76">
        <v>152</v>
      </c>
      <c r="AD118" s="76">
        <v>127</v>
      </c>
      <c r="AE118" s="77">
        <v>827</v>
      </c>
      <c r="AF118" s="76">
        <v>4.1349999999999998</v>
      </c>
      <c r="AG118" s="77">
        <v>7</v>
      </c>
      <c r="AH118" s="78">
        <v>11.3</v>
      </c>
      <c r="AI118" s="78">
        <v>114.3</v>
      </c>
      <c r="AJ118" s="79">
        <v>42713</v>
      </c>
      <c r="AK118" s="79">
        <v>42775</v>
      </c>
      <c r="AL118" s="79">
        <v>42775</v>
      </c>
      <c r="AM118" s="79">
        <v>42775</v>
      </c>
      <c r="AN118" s="77">
        <v>315</v>
      </c>
      <c r="AO118" s="79">
        <v>42706</v>
      </c>
      <c r="AP118" s="76">
        <v>5000</v>
      </c>
      <c r="AQ118" s="76">
        <v>4138</v>
      </c>
      <c r="AR118" s="77">
        <v>827</v>
      </c>
      <c r="AS118" s="77">
        <v>41</v>
      </c>
      <c r="AT118" s="78">
        <v>262.41000000000003</v>
      </c>
      <c r="AU118" s="77">
        <v>3</v>
      </c>
      <c r="AV118" s="76">
        <v>8.99</v>
      </c>
      <c r="AW118" s="76">
        <v>8.51</v>
      </c>
      <c r="AX118" s="76">
        <v>9.4600000000000009</v>
      </c>
      <c r="AY118" s="76">
        <v>0.9</v>
      </c>
      <c r="AZ118" s="76">
        <v>0.9</v>
      </c>
      <c r="BA118" s="76">
        <v>0.9</v>
      </c>
      <c r="BB118" s="76">
        <v>0.9</v>
      </c>
      <c r="BC118" s="76">
        <v>20.97</v>
      </c>
      <c r="BD118" s="76">
        <v>11.58</v>
      </c>
      <c r="BE118" s="76">
        <v>21.49</v>
      </c>
      <c r="BF118" s="76">
        <v>6000</v>
      </c>
      <c r="BG118" s="76">
        <v>10000</v>
      </c>
      <c r="BH118" s="74" t="s">
        <v>109</v>
      </c>
      <c r="BI118" s="74"/>
      <c r="BJ118" s="74" t="s">
        <v>3482</v>
      </c>
      <c r="BK118" s="79"/>
      <c r="BL118" s="79"/>
      <c r="BM118" s="74"/>
      <c r="BN118" s="80"/>
      <c r="BO118" s="81"/>
      <c r="BP118" s="82"/>
      <c r="BQ118" s="83">
        <v>21</v>
      </c>
      <c r="BR118" s="84" t="s">
        <v>78</v>
      </c>
      <c r="BS118" s="84">
        <v>9</v>
      </c>
      <c r="BT118" s="85">
        <v>2</v>
      </c>
      <c r="BU118" s="85" t="s">
        <v>464</v>
      </c>
      <c r="BV118" s="85">
        <v>1</v>
      </c>
      <c r="BW118" s="85"/>
      <c r="BX118" s="86" t="s">
        <v>143</v>
      </c>
      <c r="BY118" s="87"/>
      <c r="BZ118" s="88">
        <v>21</v>
      </c>
      <c r="CA118" s="87" t="s">
        <v>144</v>
      </c>
      <c r="CB118" s="89" t="s">
        <v>112</v>
      </c>
      <c r="CC118" s="90">
        <v>69</v>
      </c>
      <c r="CD118" s="91"/>
      <c r="CE118" s="89">
        <f>VLOOKUP(AI118,[1]Plan1!$A$6:$D$52,2,0)</f>
        <v>314</v>
      </c>
      <c r="CF118" s="89">
        <f>VLOOKUP(AI118,[1]Plan1!$A$6:$D$52,4,0)</f>
        <v>2.6086956521739131</v>
      </c>
      <c r="CG118" s="89">
        <f t="shared" si="8"/>
        <v>17</v>
      </c>
      <c r="CH118" s="89">
        <f t="shared" si="9"/>
        <v>44</v>
      </c>
      <c r="CI118" s="87" t="s">
        <v>78</v>
      </c>
      <c r="CJ118" s="89">
        <f t="shared" si="10"/>
        <v>21</v>
      </c>
      <c r="CK118" s="87"/>
      <c r="CL118" s="87"/>
      <c r="CM118" s="87"/>
      <c r="CN118" s="80">
        <v>100</v>
      </c>
      <c r="CO118" s="81"/>
      <c r="CP118" s="82"/>
      <c r="CQ118" s="83"/>
      <c r="CR118" s="87">
        <f t="shared" si="11"/>
        <v>5789</v>
      </c>
      <c r="CS118" s="40">
        <f t="shared" si="15"/>
        <v>116</v>
      </c>
      <c r="CT118" s="40" t="str">
        <f>VLOOKUP(B118,Linha!$B$2:$C$60,2,FALSE)</f>
        <v>Tubing Line</v>
      </c>
      <c r="CU118" s="41" t="str">
        <f>IF(AI118&lt;=Parametros!$E$15,"OK","Não")</f>
        <v>OK</v>
      </c>
      <c r="CV118" s="41" t="str">
        <f>IF(AH118&lt;=Parametros!$E$16,"OK","Não")</f>
        <v>OK</v>
      </c>
      <c r="CW118" s="41" t="str">
        <f>IF(AX118&lt;=Parametros!$E$19,"OK","Não")</f>
        <v>OK</v>
      </c>
      <c r="CX118" s="41" t="str">
        <f t="shared" si="12"/>
        <v>Não</v>
      </c>
      <c r="CY118" s="41" t="str">
        <f t="shared" si="13"/>
        <v>Não</v>
      </c>
      <c r="CZ118" s="41" t="str">
        <f>IF(AND(Parametros!$E$17="Sim",Parametros!$E$18="Sim"),IF(AND(OR(CT118="Flow1",AND(CT118="Flow2",Parametros!$H$7="Fechada")),AI118&lt;=Parametros!$E$15,AH118&lt;Parametros!$E$16,AX118&lt;Parametros!$E$19,CX118&lt;&gt;Parametros!$E$17,CY118&lt;&gt;Parametros!$E$18),"Sim","Não"),
IF(AND(Parametros!$E$17="Sim",Parametros!$E$18="Não"),IF(AND(OR(CT118="Flow1",AND(CT118="Flow2",Parametros!$H$7="Fechada")),AI118&lt;=Parametros!$E$15,AH118&lt;Parametros!$E$16,AX118&lt;Parametros!$E$19,CX118&lt;&gt;Parametros!$E$17),"Sim","Não"),
IF(AND(Parametros!$E$17="Não",Parametros!$E$18="Sim"),IF(AND(OR(CT118="Flow1",AND(CT118="Flow2",Parametros!$H$7="Fechada")),AI118&lt;=Parametros!$E$15,AH118&lt;Parametros!$E$16,AX118&lt;Parametros!$E$19,CY118&lt;&gt;Parametros!$E$18),"Sim","Não"),
IF(AND(OR(CT118="Flow1",AND(CT118="Flow2",Parametros!$H$7="Fechada")),AI118&lt;=Parametros!$E$15,AH118&lt;Parametros!$E$16,AX118&lt;Parametros!$E$19),"Sim","Não"))))</f>
        <v>Não</v>
      </c>
      <c r="DA118" s="41" t="str">
        <f t="shared" si="14"/>
        <v>ok</v>
      </c>
      <c r="DB118" s="40">
        <f>IF(AND(CT118="Flow1",CZ118="Sim"),4,IF(CT118=Parametros!$D$6,1,IF(CT118=Parametros!$D$7,IF(Parametros!$H$7="Aberta",2,IF('Sequencia APO'!CZ118="Sim",4,1)),IF(CT118=Parametros!$D$9,3,IF(CT118=Parametros!$D$8,4,"Erro")))))</f>
        <v>4</v>
      </c>
      <c r="DC118" s="40">
        <f>IFERROR(VLOOKUP($Q118,Ferts!$A$1:$B$16,2,FALSE),0)</f>
        <v>0</v>
      </c>
      <c r="DD118" s="42">
        <f>(IF(DB118=1,Parametros!$M$6,IF(DB118=2,Parametros!$M$7,IF(DB118=3,Parametros!$M$8,IF(DB118=4,Parametros!$M$9,"Erro"))))*(DC118+1))*60</f>
        <v>102.85714285714285</v>
      </c>
    </row>
    <row r="119" spans="1:108">
      <c r="A119" s="74" t="s">
        <v>392</v>
      </c>
      <c r="B119" s="74" t="s">
        <v>98</v>
      </c>
      <c r="C119" s="74" t="s">
        <v>132</v>
      </c>
      <c r="D119" s="74" t="s">
        <v>132</v>
      </c>
      <c r="E119" s="74" t="s">
        <v>1760</v>
      </c>
      <c r="F119" s="74" t="s">
        <v>1761</v>
      </c>
      <c r="G119" s="74" t="s">
        <v>1762</v>
      </c>
      <c r="H119" s="74" t="s">
        <v>187</v>
      </c>
      <c r="I119" s="74" t="s">
        <v>464</v>
      </c>
      <c r="J119" s="74" t="s">
        <v>474</v>
      </c>
      <c r="K119" s="74" t="s">
        <v>209</v>
      </c>
      <c r="L119" s="74" t="s">
        <v>1763</v>
      </c>
      <c r="M119" s="74" t="s">
        <v>210</v>
      </c>
      <c r="N119" s="75">
        <v>10</v>
      </c>
      <c r="O119" s="75">
        <v>10</v>
      </c>
      <c r="P119" s="74" t="s">
        <v>137</v>
      </c>
      <c r="Q119" s="108">
        <v>272417</v>
      </c>
      <c r="R119" s="74" t="s">
        <v>138</v>
      </c>
      <c r="S119" s="74" t="s">
        <v>139</v>
      </c>
      <c r="T119" s="74" t="s">
        <v>140</v>
      </c>
      <c r="U119" s="74" t="s">
        <v>105</v>
      </c>
      <c r="V119" s="74" t="s">
        <v>141</v>
      </c>
      <c r="W119" s="74" t="s">
        <v>107</v>
      </c>
      <c r="X119" s="74" t="s">
        <v>127</v>
      </c>
      <c r="Y119" s="74" t="s">
        <v>477</v>
      </c>
      <c r="Z119" s="74"/>
      <c r="AA119" s="76">
        <v>5638.9059999999999</v>
      </c>
      <c r="AB119" s="76">
        <v>6073.7790000000005</v>
      </c>
      <c r="AC119" s="76">
        <v>145</v>
      </c>
      <c r="AD119" s="76">
        <v>121</v>
      </c>
      <c r="AE119" s="77">
        <v>903</v>
      </c>
      <c r="AF119" s="76">
        <v>4.5149999999999997</v>
      </c>
      <c r="AG119" s="77">
        <v>7</v>
      </c>
      <c r="AH119" s="78">
        <v>13.5</v>
      </c>
      <c r="AI119" s="78">
        <v>114.3</v>
      </c>
      <c r="AJ119" s="79">
        <v>42768</v>
      </c>
      <c r="AK119" s="79">
        <v>42775</v>
      </c>
      <c r="AL119" s="79">
        <v>42775</v>
      </c>
      <c r="AM119" s="79">
        <v>42775</v>
      </c>
      <c r="AN119" s="77">
        <v>357</v>
      </c>
      <c r="AO119" s="79">
        <v>42762</v>
      </c>
      <c r="AP119" s="76">
        <v>5319.1260000000002</v>
      </c>
      <c r="AQ119" s="76">
        <v>0</v>
      </c>
      <c r="AR119" s="77">
        <v>902</v>
      </c>
      <c r="AS119" s="77">
        <v>27</v>
      </c>
      <c r="AT119" s="78">
        <v>209.08</v>
      </c>
      <c r="AU119" s="77">
        <v>4</v>
      </c>
      <c r="AV119" s="76">
        <v>6.18</v>
      </c>
      <c r="AW119" s="76">
        <v>5.73</v>
      </c>
      <c r="AX119" s="76">
        <v>6.62</v>
      </c>
      <c r="AY119" s="76">
        <v>0.8</v>
      </c>
      <c r="AZ119" s="76">
        <v>0.8</v>
      </c>
      <c r="BA119" s="76">
        <v>1.69</v>
      </c>
      <c r="BB119" s="76">
        <v>2.02</v>
      </c>
      <c r="BC119" s="76">
        <v>19.55</v>
      </c>
      <c r="BD119" s="76">
        <v>13.77</v>
      </c>
      <c r="BE119" s="76">
        <v>23.71</v>
      </c>
      <c r="BF119" s="76">
        <v>5486</v>
      </c>
      <c r="BG119" s="76">
        <v>6706</v>
      </c>
      <c r="BH119" s="74" t="s">
        <v>109</v>
      </c>
      <c r="BI119" s="74"/>
      <c r="BJ119" s="74" t="s">
        <v>1764</v>
      </c>
      <c r="BK119" s="79"/>
      <c r="BL119" s="79"/>
      <c r="BM119" s="74"/>
      <c r="BN119" s="80">
        <v>28</v>
      </c>
      <c r="BO119" s="81"/>
      <c r="BP119" s="82"/>
      <c r="BQ119" s="83"/>
      <c r="BR119" s="84" t="s">
        <v>75</v>
      </c>
      <c r="BS119" s="84">
        <v>9</v>
      </c>
      <c r="BT119" s="85">
        <v>2</v>
      </c>
      <c r="BU119" s="85" t="s">
        <v>464</v>
      </c>
      <c r="BV119" s="85">
        <v>1</v>
      </c>
      <c r="BW119" s="85"/>
      <c r="BX119" s="86" t="s">
        <v>143</v>
      </c>
      <c r="BY119" s="87"/>
      <c r="BZ119" s="88">
        <v>28</v>
      </c>
      <c r="CA119" s="87" t="s">
        <v>144</v>
      </c>
      <c r="CB119" s="89" t="s">
        <v>112</v>
      </c>
      <c r="CC119" s="90">
        <v>13</v>
      </c>
      <c r="CD119" s="91"/>
      <c r="CE119" s="89">
        <f>VLOOKUP(AI119,[1]Plan1!$A$6:$D$52,2,0)</f>
        <v>314</v>
      </c>
      <c r="CF119" s="89">
        <f>VLOOKUP(AI119,[1]Plan1!$A$6:$D$52,4,0)</f>
        <v>2.6086956521739131</v>
      </c>
      <c r="CG119" s="89">
        <f t="shared" si="8"/>
        <v>18</v>
      </c>
      <c r="CH119" s="89">
        <f t="shared" si="9"/>
        <v>47</v>
      </c>
      <c r="CI119" s="87" t="s">
        <v>75</v>
      </c>
      <c r="CJ119" s="89">
        <f t="shared" si="10"/>
        <v>28</v>
      </c>
      <c r="CK119" s="87"/>
      <c r="CL119" s="87"/>
      <c r="CM119" s="87"/>
      <c r="CN119" s="80"/>
      <c r="CO119" s="81"/>
      <c r="CP119" s="82">
        <v>24</v>
      </c>
      <c r="CQ119" s="83"/>
      <c r="CR119" s="87">
        <f t="shared" si="11"/>
        <v>6321</v>
      </c>
      <c r="CS119" s="40">
        <f t="shared" si="15"/>
        <v>117</v>
      </c>
      <c r="CT119" s="40" t="str">
        <f>VLOOKUP(B119,Linha!$B$2:$C$60,2,FALSE)</f>
        <v>Flow1</v>
      </c>
      <c r="CU119" s="41" t="str">
        <f>IF(AI119&lt;=Parametros!$E$15,"OK","Não")</f>
        <v>OK</v>
      </c>
      <c r="CV119" s="41" t="str">
        <f>IF(AH119&lt;=Parametros!$E$16,"OK","Não")</f>
        <v>Não</v>
      </c>
      <c r="CW119" s="41" t="str">
        <f>IF(AX119&lt;=Parametros!$E$19,"OK","Não")</f>
        <v>OK</v>
      </c>
      <c r="CX119" s="41" t="str">
        <f t="shared" si="12"/>
        <v>Sim</v>
      </c>
      <c r="CY119" s="41" t="str">
        <f t="shared" si="13"/>
        <v>Sim</v>
      </c>
      <c r="CZ119" s="41" t="str">
        <f>IF(AND(Parametros!$E$17="Sim",Parametros!$E$18="Sim"),IF(AND(OR(CT119="Flow1",AND(CT119="Flow2",Parametros!$H$7="Fechada")),AI119&lt;=Parametros!$E$15,AH119&lt;Parametros!$E$16,AX119&lt;Parametros!$E$19,CX119&lt;&gt;Parametros!$E$17,CY119&lt;&gt;Parametros!$E$18),"Sim","Não"),
IF(AND(Parametros!$E$17="Sim",Parametros!$E$18="Não"),IF(AND(OR(CT119="Flow1",AND(CT119="Flow2",Parametros!$H$7="Fechada")),AI119&lt;=Parametros!$E$15,AH119&lt;Parametros!$E$16,AX119&lt;Parametros!$E$19,CX119&lt;&gt;Parametros!$E$17),"Sim","Não"),
IF(AND(Parametros!$E$17="Não",Parametros!$E$18="Sim"),IF(AND(OR(CT119="Flow1",AND(CT119="Flow2",Parametros!$H$7="Fechada")),AI119&lt;=Parametros!$E$15,AH119&lt;Parametros!$E$16,AX119&lt;Parametros!$E$19,CY119&lt;&gt;Parametros!$E$18),"Sim","Não"),
IF(AND(OR(CT119="Flow1",AND(CT119="Flow2",Parametros!$H$7="Fechada")),AI119&lt;=Parametros!$E$15,AH119&lt;Parametros!$E$16,AX119&lt;Parametros!$E$19),"Sim","Não"))))</f>
        <v>Não</v>
      </c>
      <c r="DA119" s="41" t="str">
        <f t="shared" si="14"/>
        <v>ok</v>
      </c>
      <c r="DB119" s="40">
        <f>IF(AND(CT119="Flow1",CZ119="Sim"),4,IF(CT119=Parametros!$D$6,1,IF(CT119=Parametros!$D$7,IF(Parametros!$H$7="Aberta",2,IF('Sequencia APO'!CZ119="Sim",4,1)),IF(CT119=Parametros!$D$9,3,IF(CT119=Parametros!$D$8,4,"Erro")))))</f>
        <v>1</v>
      </c>
      <c r="DC119" s="40">
        <f>IFERROR(VLOOKUP($Q119,Ferts!$A$1:$B$16,2,FALSE),0)</f>
        <v>0</v>
      </c>
      <c r="DD119" s="42">
        <f>(IF(DB119=1,Parametros!$M$6,IF(DB119=2,Parametros!$M$7,IF(DB119=3,Parametros!$M$8,IF(DB119=4,Parametros!$M$9,"Erro"))))*(DC119+1))*60</f>
        <v>38.112851481411589</v>
      </c>
    </row>
    <row r="120" spans="1:108">
      <c r="A120" s="74" t="s">
        <v>396</v>
      </c>
      <c r="B120" s="74" t="s">
        <v>98</v>
      </c>
      <c r="C120" s="74" t="s">
        <v>132</v>
      </c>
      <c r="D120" s="74" t="s">
        <v>132</v>
      </c>
      <c r="E120" s="74" t="s">
        <v>1766</v>
      </c>
      <c r="F120" s="74" t="s">
        <v>1767</v>
      </c>
      <c r="G120" s="74" t="s">
        <v>1768</v>
      </c>
      <c r="H120" s="74" t="s">
        <v>187</v>
      </c>
      <c r="I120" s="74" t="s">
        <v>464</v>
      </c>
      <c r="J120" s="74" t="s">
        <v>474</v>
      </c>
      <c r="K120" s="74" t="s">
        <v>209</v>
      </c>
      <c r="L120" s="74" t="s">
        <v>1769</v>
      </c>
      <c r="M120" s="74" t="s">
        <v>210</v>
      </c>
      <c r="N120" s="75">
        <v>10</v>
      </c>
      <c r="O120" s="75">
        <v>10</v>
      </c>
      <c r="P120" s="74" t="s">
        <v>137</v>
      </c>
      <c r="Q120" s="108">
        <v>272418</v>
      </c>
      <c r="R120" s="74" t="s">
        <v>138</v>
      </c>
      <c r="S120" s="74" t="s">
        <v>139</v>
      </c>
      <c r="T120" s="74" t="s">
        <v>140</v>
      </c>
      <c r="U120" s="74" t="s">
        <v>105</v>
      </c>
      <c r="V120" s="74" t="s">
        <v>141</v>
      </c>
      <c r="W120" s="74" t="s">
        <v>107</v>
      </c>
      <c r="X120" s="74" t="s">
        <v>127</v>
      </c>
      <c r="Y120" s="74" t="s">
        <v>477</v>
      </c>
      <c r="Z120" s="74"/>
      <c r="AA120" s="76">
        <v>5632.6049999999996</v>
      </c>
      <c r="AB120" s="76">
        <v>0</v>
      </c>
      <c r="AC120" s="76">
        <v>145</v>
      </c>
      <c r="AD120" s="76">
        <v>121</v>
      </c>
      <c r="AE120" s="77">
        <v>853</v>
      </c>
      <c r="AF120" s="76">
        <v>4.2649999999999997</v>
      </c>
      <c r="AG120" s="77">
        <v>8</v>
      </c>
      <c r="AH120" s="78">
        <v>13.5</v>
      </c>
      <c r="AI120" s="78">
        <v>114.3</v>
      </c>
      <c r="AJ120" s="79">
        <v>42768</v>
      </c>
      <c r="AK120" s="79">
        <v>42775</v>
      </c>
      <c r="AL120" s="79">
        <v>42775</v>
      </c>
      <c r="AM120" s="79">
        <v>42775</v>
      </c>
      <c r="AN120" s="77">
        <v>357</v>
      </c>
      <c r="AO120" s="79">
        <v>42762</v>
      </c>
      <c r="AP120" s="76">
        <v>5319.1260000000002</v>
      </c>
      <c r="AQ120" s="76">
        <v>0</v>
      </c>
      <c r="AR120" s="77">
        <v>853</v>
      </c>
      <c r="AS120" s="77">
        <v>29</v>
      </c>
      <c r="AT120" s="78">
        <v>394.16</v>
      </c>
      <c r="AU120" s="77">
        <v>2</v>
      </c>
      <c r="AV120" s="76">
        <v>11.81</v>
      </c>
      <c r="AW120" s="76">
        <v>11.02</v>
      </c>
      <c r="AX120" s="76">
        <v>11.87</v>
      </c>
      <c r="AY120" s="76">
        <v>0.8</v>
      </c>
      <c r="AZ120" s="76">
        <v>0.8</v>
      </c>
      <c r="BA120" s="76">
        <v>1.69</v>
      </c>
      <c r="BB120" s="76">
        <v>2.02</v>
      </c>
      <c r="BC120" s="76">
        <v>18.47</v>
      </c>
      <c r="BD120" s="76">
        <v>13.77</v>
      </c>
      <c r="BE120" s="76">
        <v>23.71</v>
      </c>
      <c r="BF120" s="76">
        <v>10973</v>
      </c>
      <c r="BG120" s="76">
        <v>11887</v>
      </c>
      <c r="BH120" s="74" t="s">
        <v>109</v>
      </c>
      <c r="BI120" s="74"/>
      <c r="BJ120" s="74" t="s">
        <v>1770</v>
      </c>
      <c r="BK120" s="79"/>
      <c r="BL120" s="79"/>
      <c r="BM120" s="74"/>
      <c r="BN120" s="80">
        <v>16</v>
      </c>
      <c r="BO120" s="81"/>
      <c r="BP120" s="82"/>
      <c r="BQ120" s="83"/>
      <c r="BR120" s="84" t="s">
        <v>75</v>
      </c>
      <c r="BS120" s="84">
        <v>9</v>
      </c>
      <c r="BT120" s="85">
        <v>2</v>
      </c>
      <c r="BU120" s="85" t="s">
        <v>464</v>
      </c>
      <c r="BV120" s="85">
        <v>1</v>
      </c>
      <c r="BW120" s="85"/>
      <c r="BX120" s="86" t="s">
        <v>143</v>
      </c>
      <c r="BY120" s="87"/>
      <c r="BZ120" s="88">
        <v>16</v>
      </c>
      <c r="CA120" s="87" t="s">
        <v>144</v>
      </c>
      <c r="CB120" s="89" t="s">
        <v>112</v>
      </c>
      <c r="CC120" s="90">
        <v>13</v>
      </c>
      <c r="CD120" s="91"/>
      <c r="CE120" s="89">
        <f>VLOOKUP(AI120,[1]Plan1!$A$6:$D$52,2,0)</f>
        <v>314</v>
      </c>
      <c r="CF120" s="89">
        <f>VLOOKUP(AI120,[1]Plan1!$A$6:$D$52,4,0)</f>
        <v>2.6086956521739131</v>
      </c>
      <c r="CG120" s="89">
        <f t="shared" si="8"/>
        <v>18</v>
      </c>
      <c r="CH120" s="89">
        <f t="shared" si="9"/>
        <v>47</v>
      </c>
      <c r="CI120" s="87" t="s">
        <v>75</v>
      </c>
      <c r="CJ120" s="89">
        <f t="shared" si="10"/>
        <v>16</v>
      </c>
      <c r="CK120" s="87"/>
      <c r="CL120" s="87"/>
      <c r="CM120" s="87"/>
      <c r="CN120" s="80"/>
      <c r="CO120" s="81"/>
      <c r="CP120" s="82">
        <v>8</v>
      </c>
      <c r="CQ120" s="83"/>
      <c r="CR120" s="87">
        <f t="shared" si="11"/>
        <v>6824</v>
      </c>
      <c r="CS120" s="40">
        <f t="shared" si="15"/>
        <v>118</v>
      </c>
      <c r="CT120" s="40" t="str">
        <f>VLOOKUP(B120,Linha!$B$2:$C$60,2,FALSE)</f>
        <v>Flow1</v>
      </c>
      <c r="CU120" s="41" t="str">
        <f>IF(AI120&lt;=Parametros!$E$15,"OK","Não")</f>
        <v>OK</v>
      </c>
      <c r="CV120" s="41" t="str">
        <f>IF(AH120&lt;=Parametros!$E$16,"OK","Não")</f>
        <v>Não</v>
      </c>
      <c r="CW120" s="41" t="str">
        <f>IF(AX120&lt;=Parametros!$E$19,"OK","Não")</f>
        <v>OK</v>
      </c>
      <c r="CX120" s="41" t="str">
        <f t="shared" si="12"/>
        <v>Sim</v>
      </c>
      <c r="CY120" s="41" t="str">
        <f t="shared" si="13"/>
        <v>Sim</v>
      </c>
      <c r="CZ120" s="41" t="str">
        <f>IF(AND(Parametros!$E$17="Sim",Parametros!$E$18="Sim"),IF(AND(OR(CT120="Flow1",AND(CT120="Flow2",Parametros!$H$7="Fechada")),AI120&lt;=Parametros!$E$15,AH120&lt;Parametros!$E$16,AX120&lt;Parametros!$E$19,CX120&lt;&gt;Parametros!$E$17,CY120&lt;&gt;Parametros!$E$18),"Sim","Não"),
IF(AND(Parametros!$E$17="Sim",Parametros!$E$18="Não"),IF(AND(OR(CT120="Flow1",AND(CT120="Flow2",Parametros!$H$7="Fechada")),AI120&lt;=Parametros!$E$15,AH120&lt;Parametros!$E$16,AX120&lt;Parametros!$E$19,CX120&lt;&gt;Parametros!$E$17),"Sim","Não"),
IF(AND(Parametros!$E$17="Não",Parametros!$E$18="Sim"),IF(AND(OR(CT120="Flow1",AND(CT120="Flow2",Parametros!$H$7="Fechada")),AI120&lt;=Parametros!$E$15,AH120&lt;Parametros!$E$16,AX120&lt;Parametros!$E$19,CY120&lt;&gt;Parametros!$E$18),"Sim","Não"),
IF(AND(OR(CT120="Flow1",AND(CT120="Flow2",Parametros!$H$7="Fechada")),AI120&lt;=Parametros!$E$15,AH120&lt;Parametros!$E$16,AX120&lt;Parametros!$E$19),"Sim","Não"))))</f>
        <v>Não</v>
      </c>
      <c r="DA120" s="41" t="str">
        <f t="shared" si="14"/>
        <v>ok</v>
      </c>
      <c r="DB120" s="40">
        <f>IF(AND(CT120="Flow1",CZ120="Sim"),4,IF(CT120=Parametros!$D$6,1,IF(CT120=Parametros!$D$7,IF(Parametros!$H$7="Aberta",2,IF('Sequencia APO'!CZ120="Sim",4,1)),IF(CT120=Parametros!$D$9,3,IF(CT120=Parametros!$D$8,4,"Erro")))))</f>
        <v>1</v>
      </c>
      <c r="DC120" s="40">
        <f>IFERROR(VLOOKUP($Q120,Ferts!$A$1:$B$16,2,FALSE),0)</f>
        <v>0</v>
      </c>
      <c r="DD120" s="42">
        <f>(IF(DB120=1,Parametros!$M$6,IF(DB120=2,Parametros!$M$7,IF(DB120=3,Parametros!$M$8,IF(DB120=4,Parametros!$M$9,"Erro"))))*(DC120+1))*60</f>
        <v>38.112851481411589</v>
      </c>
    </row>
    <row r="121" spans="1:108">
      <c r="A121" s="74" t="s">
        <v>406</v>
      </c>
      <c r="B121" s="74" t="s">
        <v>98</v>
      </c>
      <c r="C121" s="74" t="s">
        <v>132</v>
      </c>
      <c r="D121" s="74" t="s">
        <v>132</v>
      </c>
      <c r="E121" s="74" t="s">
        <v>1772</v>
      </c>
      <c r="F121" s="74" t="s">
        <v>1773</v>
      </c>
      <c r="G121" s="74" t="s">
        <v>1774</v>
      </c>
      <c r="H121" s="74" t="s">
        <v>187</v>
      </c>
      <c r="I121" s="74" t="s">
        <v>464</v>
      </c>
      <c r="J121" s="74" t="s">
        <v>474</v>
      </c>
      <c r="K121" s="74" t="s">
        <v>209</v>
      </c>
      <c r="L121" s="74" t="s">
        <v>1775</v>
      </c>
      <c r="M121" s="74" t="s">
        <v>210</v>
      </c>
      <c r="N121" s="75">
        <v>0.5</v>
      </c>
      <c r="O121" s="75">
        <v>0</v>
      </c>
      <c r="P121" s="74" t="s">
        <v>137</v>
      </c>
      <c r="Q121" s="108">
        <v>272501</v>
      </c>
      <c r="R121" s="74" t="s">
        <v>138</v>
      </c>
      <c r="S121" s="74" t="s">
        <v>139</v>
      </c>
      <c r="T121" s="74" t="s">
        <v>140</v>
      </c>
      <c r="U121" s="74" t="s">
        <v>105</v>
      </c>
      <c r="V121" s="74" t="s">
        <v>141</v>
      </c>
      <c r="W121" s="74" t="s">
        <v>107</v>
      </c>
      <c r="X121" s="74" t="s">
        <v>127</v>
      </c>
      <c r="Y121" s="74" t="s">
        <v>477</v>
      </c>
      <c r="Z121" s="74"/>
      <c r="AA121" s="76">
        <v>159913.59899999999</v>
      </c>
      <c r="AB121" s="76">
        <v>0</v>
      </c>
      <c r="AC121" s="76">
        <v>145</v>
      </c>
      <c r="AD121" s="76">
        <v>121</v>
      </c>
      <c r="AE121" s="77">
        <v>844</v>
      </c>
      <c r="AF121" s="76">
        <v>4.22</v>
      </c>
      <c r="AG121" s="77">
        <v>218</v>
      </c>
      <c r="AH121" s="78">
        <v>13.5</v>
      </c>
      <c r="AI121" s="78">
        <v>114.3</v>
      </c>
      <c r="AJ121" s="79">
        <v>42768</v>
      </c>
      <c r="AK121" s="79">
        <v>42775</v>
      </c>
      <c r="AL121" s="79">
        <v>42775</v>
      </c>
      <c r="AM121" s="79">
        <v>42775</v>
      </c>
      <c r="AN121" s="77">
        <v>10156</v>
      </c>
      <c r="AO121" s="79">
        <v>42762</v>
      </c>
      <c r="AP121" s="76">
        <v>68463.273000000001</v>
      </c>
      <c r="AQ121" s="76">
        <v>0</v>
      </c>
      <c r="AR121" s="77">
        <v>842</v>
      </c>
      <c r="AS121" s="77">
        <v>29</v>
      </c>
      <c r="AT121" s="78">
        <v>388.79</v>
      </c>
      <c r="AU121" s="77">
        <v>2</v>
      </c>
      <c r="AV121" s="76">
        <v>11.7</v>
      </c>
      <c r="AW121" s="76">
        <v>11.08</v>
      </c>
      <c r="AX121" s="76">
        <v>11.71</v>
      </c>
      <c r="AY121" s="76">
        <v>0.8</v>
      </c>
      <c r="AZ121" s="76">
        <v>0.8</v>
      </c>
      <c r="BA121" s="76">
        <v>1.69</v>
      </c>
      <c r="BB121" s="76">
        <v>2.02</v>
      </c>
      <c r="BC121" s="76">
        <v>18.28</v>
      </c>
      <c r="BD121" s="76">
        <v>13.77</v>
      </c>
      <c r="BE121" s="76">
        <v>23.71</v>
      </c>
      <c r="BF121" s="76">
        <v>10973</v>
      </c>
      <c r="BG121" s="76">
        <v>11734</v>
      </c>
      <c r="BH121" s="74" t="s">
        <v>109</v>
      </c>
      <c r="BI121" s="74"/>
      <c r="BJ121" s="74" t="s">
        <v>1776</v>
      </c>
      <c r="BK121" s="79"/>
      <c r="BL121" s="79"/>
      <c r="BM121" s="74"/>
      <c r="BN121" s="80">
        <v>436</v>
      </c>
      <c r="BO121" s="81"/>
      <c r="BP121" s="82"/>
      <c r="BQ121" s="83"/>
      <c r="BR121" s="84" t="s">
        <v>75</v>
      </c>
      <c r="BS121" s="84">
        <v>9</v>
      </c>
      <c r="BT121" s="85">
        <v>2</v>
      </c>
      <c r="BU121" s="85" t="s">
        <v>464</v>
      </c>
      <c r="BV121" s="85">
        <v>1</v>
      </c>
      <c r="BW121" s="85"/>
      <c r="BX121" s="86" t="s">
        <v>143</v>
      </c>
      <c r="BY121" s="87"/>
      <c r="BZ121" s="88">
        <v>436</v>
      </c>
      <c r="CA121" s="87" t="s">
        <v>144</v>
      </c>
      <c r="CB121" s="89" t="s">
        <v>112</v>
      </c>
      <c r="CC121" s="90">
        <v>13</v>
      </c>
      <c r="CD121" s="91"/>
      <c r="CE121" s="89">
        <f>VLOOKUP(AI121,[1]Plan1!$A$6:$D$52,2,0)</f>
        <v>314</v>
      </c>
      <c r="CF121" s="89">
        <f>VLOOKUP(AI121,[1]Plan1!$A$6:$D$52,4,0)</f>
        <v>2.6086956521739131</v>
      </c>
      <c r="CG121" s="89">
        <f t="shared" si="8"/>
        <v>509</v>
      </c>
      <c r="CH121" s="89">
        <f t="shared" si="9"/>
        <v>1328</v>
      </c>
      <c r="CI121" s="87" t="s">
        <v>75</v>
      </c>
      <c r="CJ121" s="89">
        <f t="shared" si="10"/>
        <v>436</v>
      </c>
      <c r="CK121" s="87"/>
      <c r="CL121" s="87"/>
      <c r="CM121" s="87"/>
      <c r="CN121" s="80"/>
      <c r="CO121" s="81">
        <v>5</v>
      </c>
      <c r="CP121" s="82"/>
      <c r="CQ121" s="83"/>
      <c r="CR121" s="87">
        <f t="shared" si="11"/>
        <v>183992</v>
      </c>
      <c r="CS121" s="40">
        <f t="shared" si="15"/>
        <v>119</v>
      </c>
      <c r="CT121" s="40" t="str">
        <f>VLOOKUP(B121,Linha!$B$2:$C$60,2,FALSE)</f>
        <v>Flow1</v>
      </c>
      <c r="CU121" s="41" t="str">
        <f>IF(AI121&lt;=Parametros!$E$15,"OK","Não")</f>
        <v>OK</v>
      </c>
      <c r="CV121" s="41" t="str">
        <f>IF(AH121&lt;=Parametros!$E$16,"OK","Não")</f>
        <v>Não</v>
      </c>
      <c r="CW121" s="41" t="str">
        <f>IF(AX121&lt;=Parametros!$E$19,"OK","Não")</f>
        <v>OK</v>
      </c>
      <c r="CX121" s="41" t="str">
        <f t="shared" si="12"/>
        <v>Sim</v>
      </c>
      <c r="CY121" s="41" t="str">
        <f t="shared" si="13"/>
        <v>Sim</v>
      </c>
      <c r="CZ121" s="41" t="str">
        <f>IF(AND(Parametros!$E$17="Sim",Parametros!$E$18="Sim"),IF(AND(OR(CT121="Flow1",AND(CT121="Flow2",Parametros!$H$7="Fechada")),AI121&lt;=Parametros!$E$15,AH121&lt;Parametros!$E$16,AX121&lt;Parametros!$E$19,CX121&lt;&gt;Parametros!$E$17,CY121&lt;&gt;Parametros!$E$18),"Sim","Não"),
IF(AND(Parametros!$E$17="Sim",Parametros!$E$18="Não"),IF(AND(OR(CT121="Flow1",AND(CT121="Flow2",Parametros!$H$7="Fechada")),AI121&lt;=Parametros!$E$15,AH121&lt;Parametros!$E$16,AX121&lt;Parametros!$E$19,CX121&lt;&gt;Parametros!$E$17),"Sim","Não"),
IF(AND(Parametros!$E$17="Não",Parametros!$E$18="Sim"),IF(AND(OR(CT121="Flow1",AND(CT121="Flow2",Parametros!$H$7="Fechada")),AI121&lt;=Parametros!$E$15,AH121&lt;Parametros!$E$16,AX121&lt;Parametros!$E$19,CY121&lt;&gt;Parametros!$E$18),"Sim","Não"),
IF(AND(OR(CT121="Flow1",AND(CT121="Flow2",Parametros!$H$7="Fechada")),AI121&lt;=Parametros!$E$15,AH121&lt;Parametros!$E$16,AX121&lt;Parametros!$E$19),"Sim","Não"))))</f>
        <v>Não</v>
      </c>
      <c r="DA121" s="41" t="str">
        <f t="shared" si="14"/>
        <v>ok</v>
      </c>
      <c r="DB121" s="40">
        <f>IF(AND(CT121="Flow1",CZ121="Sim"),4,IF(CT121=Parametros!$D$6,1,IF(CT121=Parametros!$D$7,IF(Parametros!$H$7="Aberta",2,IF('Sequencia APO'!CZ121="Sim",4,1)),IF(CT121=Parametros!$D$9,3,IF(CT121=Parametros!$D$8,4,"Erro")))))</f>
        <v>1</v>
      </c>
      <c r="DC121" s="40">
        <f>IFERROR(VLOOKUP($Q121,Ferts!$A$1:$B$16,2,FALSE),0)</f>
        <v>0</v>
      </c>
      <c r="DD121" s="42">
        <f>(IF(DB121=1,Parametros!$M$6,IF(DB121=2,Parametros!$M$7,IF(DB121=3,Parametros!$M$8,IF(DB121=4,Parametros!$M$9,"Erro"))))*(DC121+1))*60</f>
        <v>38.112851481411589</v>
      </c>
    </row>
    <row r="122" spans="1:108">
      <c r="A122" s="74" t="s">
        <v>407</v>
      </c>
      <c r="B122" s="74" t="s">
        <v>98</v>
      </c>
      <c r="C122" s="74" t="s">
        <v>99</v>
      </c>
      <c r="D122" s="74" t="s">
        <v>99</v>
      </c>
      <c r="E122" s="74" t="s">
        <v>1780</v>
      </c>
      <c r="F122" s="74" t="s">
        <v>578</v>
      </c>
      <c r="G122" s="74" t="s">
        <v>1781</v>
      </c>
      <c r="H122" s="74" t="s">
        <v>227</v>
      </c>
      <c r="I122" s="74" t="s">
        <v>464</v>
      </c>
      <c r="J122" s="74" t="s">
        <v>474</v>
      </c>
      <c r="K122" s="74" t="s">
        <v>204</v>
      </c>
      <c r="L122" s="74" t="s">
        <v>579</v>
      </c>
      <c r="M122" s="74" t="s">
        <v>229</v>
      </c>
      <c r="N122" s="75">
        <v>10</v>
      </c>
      <c r="O122" s="75">
        <v>10</v>
      </c>
      <c r="P122" s="74" t="s">
        <v>137</v>
      </c>
      <c r="Q122" s="108">
        <v>379954</v>
      </c>
      <c r="R122" s="74" t="s">
        <v>230</v>
      </c>
      <c r="S122" s="74" t="s">
        <v>113</v>
      </c>
      <c r="T122" s="74" t="s">
        <v>114</v>
      </c>
      <c r="U122" s="74" t="s">
        <v>156</v>
      </c>
      <c r="V122" s="74" t="s">
        <v>252</v>
      </c>
      <c r="W122" s="74" t="s">
        <v>107</v>
      </c>
      <c r="X122" s="74" t="s">
        <v>127</v>
      </c>
      <c r="Y122" s="74" t="s">
        <v>477</v>
      </c>
      <c r="Z122" s="74"/>
      <c r="AA122" s="76">
        <v>10439.18</v>
      </c>
      <c r="AB122" s="76">
        <v>9696</v>
      </c>
      <c r="AC122" s="76">
        <v>140</v>
      </c>
      <c r="AD122" s="76">
        <v>112</v>
      </c>
      <c r="AE122" s="77">
        <v>606</v>
      </c>
      <c r="AF122" s="76">
        <v>3.03</v>
      </c>
      <c r="AG122" s="77">
        <v>20</v>
      </c>
      <c r="AH122" s="78">
        <v>17.600000000000001</v>
      </c>
      <c r="AI122" s="78">
        <v>114.3</v>
      </c>
      <c r="AJ122" s="79">
        <v>42758</v>
      </c>
      <c r="AK122" s="79">
        <v>42775</v>
      </c>
      <c r="AL122" s="79">
        <v>42775</v>
      </c>
      <c r="AM122" s="79">
        <v>42775</v>
      </c>
      <c r="AN122" s="77">
        <v>706</v>
      </c>
      <c r="AO122" s="79">
        <v>42751</v>
      </c>
      <c r="AP122" s="76">
        <v>30000</v>
      </c>
      <c r="AQ122" s="76">
        <v>21310</v>
      </c>
      <c r="AR122" s="77">
        <v>606</v>
      </c>
      <c r="AS122" s="77">
        <v>30</v>
      </c>
      <c r="AT122" s="78">
        <v>540.95000000000005</v>
      </c>
      <c r="AU122" s="77">
        <v>1</v>
      </c>
      <c r="AV122" s="76">
        <v>0</v>
      </c>
      <c r="AW122" s="76">
        <v>12.54</v>
      </c>
      <c r="AX122" s="76">
        <v>12.97</v>
      </c>
      <c r="AY122" s="76">
        <v>0.9</v>
      </c>
      <c r="AZ122" s="76">
        <v>0.9</v>
      </c>
      <c r="BA122" s="76">
        <v>1.41</v>
      </c>
      <c r="BB122" s="76">
        <v>1.41</v>
      </c>
      <c r="BC122" s="76">
        <v>10.28</v>
      </c>
      <c r="BD122" s="76">
        <v>18.14</v>
      </c>
      <c r="BE122" s="76">
        <v>28.16</v>
      </c>
      <c r="BF122" s="76">
        <v>11000</v>
      </c>
      <c r="BG122" s="76">
        <v>13000</v>
      </c>
      <c r="BH122" s="74" t="s">
        <v>3475</v>
      </c>
      <c r="BI122" s="74"/>
      <c r="BJ122" s="74" t="s">
        <v>1782</v>
      </c>
      <c r="BK122" s="79"/>
      <c r="BL122" s="79"/>
      <c r="BM122" s="74"/>
      <c r="BN122" s="80">
        <v>20</v>
      </c>
      <c r="BO122" s="81"/>
      <c r="BP122" s="82"/>
      <c r="BQ122" s="83"/>
      <c r="BR122" s="84" t="s">
        <v>75</v>
      </c>
      <c r="BS122" s="84">
        <v>9</v>
      </c>
      <c r="BT122" s="85">
        <v>2</v>
      </c>
      <c r="BU122" s="85" t="s">
        <v>464</v>
      </c>
      <c r="BV122" s="85">
        <v>1</v>
      </c>
      <c r="BW122" s="85"/>
      <c r="BX122" s="86" t="s">
        <v>143</v>
      </c>
      <c r="BY122" s="87"/>
      <c r="BZ122" s="88">
        <v>20</v>
      </c>
      <c r="CA122" s="87" t="s">
        <v>144</v>
      </c>
      <c r="CB122" s="89" t="s">
        <v>112</v>
      </c>
      <c r="CC122" s="90">
        <v>24</v>
      </c>
      <c r="CD122" s="91"/>
      <c r="CE122" s="89">
        <f>VLOOKUP(AI122,[1]Plan1!$A$6:$D$52,2,0)</f>
        <v>314</v>
      </c>
      <c r="CF122" s="89">
        <f>VLOOKUP(AI122,[1]Plan1!$A$6:$D$52,4,0)</f>
        <v>2.6086956521739131</v>
      </c>
      <c r="CG122" s="89">
        <f t="shared" si="8"/>
        <v>33</v>
      </c>
      <c r="CH122" s="89">
        <f t="shared" si="9"/>
        <v>86</v>
      </c>
      <c r="CI122" s="87" t="s">
        <v>75</v>
      </c>
      <c r="CJ122" s="89">
        <f t="shared" si="10"/>
        <v>20</v>
      </c>
      <c r="CK122" s="87"/>
      <c r="CL122" s="87"/>
      <c r="CM122" s="87"/>
      <c r="CN122" s="80"/>
      <c r="CO122" s="81">
        <v>5</v>
      </c>
      <c r="CP122" s="82"/>
      <c r="CQ122" s="83"/>
      <c r="CR122" s="87">
        <f t="shared" si="11"/>
        <v>12120</v>
      </c>
      <c r="CS122" s="40">
        <f t="shared" si="15"/>
        <v>120</v>
      </c>
      <c r="CT122" s="40" t="str">
        <f>VLOOKUP(B122,Linha!$B$2:$C$60,2,FALSE)</f>
        <v>Flow1</v>
      </c>
      <c r="CU122" s="41" t="str">
        <f>IF(AI122&lt;=Parametros!$E$15,"OK","Não")</f>
        <v>OK</v>
      </c>
      <c r="CV122" s="41" t="str">
        <f>IF(AH122&lt;=Parametros!$E$16,"OK","Não")</f>
        <v>Não</v>
      </c>
      <c r="CW122" s="41" t="str">
        <f>IF(AX122&lt;=Parametros!$E$19,"OK","Não")</f>
        <v>OK</v>
      </c>
      <c r="CX122" s="41" t="str">
        <f t="shared" si="12"/>
        <v>Não</v>
      </c>
      <c r="CY122" s="41" t="str">
        <f t="shared" si="13"/>
        <v>Não</v>
      </c>
      <c r="CZ122" s="41" t="str">
        <f>IF(AND(Parametros!$E$17="Sim",Parametros!$E$18="Sim"),IF(AND(OR(CT122="Flow1",AND(CT122="Flow2",Parametros!$H$7="Fechada")),AI122&lt;=Parametros!$E$15,AH122&lt;Parametros!$E$16,AX122&lt;Parametros!$E$19,CX122&lt;&gt;Parametros!$E$17,CY122&lt;&gt;Parametros!$E$18),"Sim","Não"),
IF(AND(Parametros!$E$17="Sim",Parametros!$E$18="Não"),IF(AND(OR(CT122="Flow1",AND(CT122="Flow2",Parametros!$H$7="Fechada")),AI122&lt;=Parametros!$E$15,AH122&lt;Parametros!$E$16,AX122&lt;Parametros!$E$19,CX122&lt;&gt;Parametros!$E$17),"Sim","Não"),
IF(AND(Parametros!$E$17="Não",Parametros!$E$18="Sim"),IF(AND(OR(CT122="Flow1",AND(CT122="Flow2",Parametros!$H$7="Fechada")),AI122&lt;=Parametros!$E$15,AH122&lt;Parametros!$E$16,AX122&lt;Parametros!$E$19,CY122&lt;&gt;Parametros!$E$18),"Sim","Não"),
IF(AND(OR(CT122="Flow1",AND(CT122="Flow2",Parametros!$H$7="Fechada")),AI122&lt;=Parametros!$E$15,AH122&lt;Parametros!$E$16,AX122&lt;Parametros!$E$19),"Sim","Não"))))</f>
        <v>Não</v>
      </c>
      <c r="DA122" s="41" t="str">
        <f t="shared" si="14"/>
        <v>ok</v>
      </c>
      <c r="DB122" s="40">
        <f>IF(AND(CT122="Flow1",CZ122="Sim"),4,IF(CT122=Parametros!$D$6,1,IF(CT122=Parametros!$D$7,IF(Parametros!$H$7="Aberta",2,IF('Sequencia APO'!CZ122="Sim",4,1)),IF(CT122=Parametros!$D$9,3,IF(CT122=Parametros!$D$8,4,"Erro")))))</f>
        <v>1</v>
      </c>
      <c r="DC122" s="40">
        <f>IFERROR(VLOOKUP($Q122,Ferts!$A$1:$B$16,2,FALSE),0)</f>
        <v>0</v>
      </c>
      <c r="DD122" s="42">
        <f>(IF(DB122=1,Parametros!$M$6,IF(DB122=2,Parametros!$M$7,IF(DB122=3,Parametros!$M$8,IF(DB122=4,Parametros!$M$9,"Erro"))))*(DC122+1))*60</f>
        <v>38.112851481411589</v>
      </c>
    </row>
    <row r="123" spans="1:108">
      <c r="A123" s="74" t="s">
        <v>408</v>
      </c>
      <c r="B123" s="74" t="s">
        <v>397</v>
      </c>
      <c r="C123" s="74" t="s">
        <v>398</v>
      </c>
      <c r="D123" s="74" t="s">
        <v>99</v>
      </c>
      <c r="E123" s="74" t="s">
        <v>3483</v>
      </c>
      <c r="F123" s="74" t="s">
        <v>3484</v>
      </c>
      <c r="G123" s="74" t="s">
        <v>3485</v>
      </c>
      <c r="H123" s="74" t="s">
        <v>335</v>
      </c>
      <c r="I123" s="74" t="s">
        <v>464</v>
      </c>
      <c r="J123" s="74" t="s">
        <v>581</v>
      </c>
      <c r="K123" s="74" t="s">
        <v>808</v>
      </c>
      <c r="L123" s="74" t="s">
        <v>3486</v>
      </c>
      <c r="M123" s="74" t="s">
        <v>810</v>
      </c>
      <c r="N123" s="75">
        <v>10</v>
      </c>
      <c r="O123" s="75">
        <v>10</v>
      </c>
      <c r="P123" s="74" t="s">
        <v>365</v>
      </c>
      <c r="Q123" s="108">
        <v>321207</v>
      </c>
      <c r="R123" s="74" t="s">
        <v>123</v>
      </c>
      <c r="S123" s="74"/>
      <c r="T123" s="74" t="s">
        <v>114</v>
      </c>
      <c r="U123" s="74" t="s">
        <v>124</v>
      </c>
      <c r="V123" s="74" t="s">
        <v>398</v>
      </c>
      <c r="W123" s="74" t="s">
        <v>337</v>
      </c>
      <c r="X123" s="74" t="s">
        <v>127</v>
      </c>
      <c r="Y123" s="74" t="s">
        <v>477</v>
      </c>
      <c r="Z123" s="74" t="s">
        <v>404</v>
      </c>
      <c r="AA123" s="76">
        <v>1720.04</v>
      </c>
      <c r="AB123" s="76">
        <v>1992</v>
      </c>
      <c r="AC123" s="76">
        <v>134</v>
      </c>
      <c r="AD123" s="76">
        <v>108.5</v>
      </c>
      <c r="AE123" s="77">
        <v>497</v>
      </c>
      <c r="AF123" s="76">
        <v>2.4849999999999999</v>
      </c>
      <c r="AG123" s="77">
        <v>4</v>
      </c>
      <c r="AH123" s="78">
        <v>19.399999999999999</v>
      </c>
      <c r="AI123" s="78">
        <v>114.3</v>
      </c>
      <c r="AJ123" s="79">
        <v>42775</v>
      </c>
      <c r="AK123" s="79">
        <v>42775</v>
      </c>
      <c r="AL123" s="79">
        <v>42775</v>
      </c>
      <c r="AM123" s="79">
        <v>42775</v>
      </c>
      <c r="AN123" s="77">
        <v>102</v>
      </c>
      <c r="AO123" s="79">
        <v>42765</v>
      </c>
      <c r="AP123" s="76">
        <v>972.8</v>
      </c>
      <c r="AQ123" s="76">
        <v>716.8</v>
      </c>
      <c r="AR123" s="77">
        <v>976</v>
      </c>
      <c r="AS123" s="77">
        <v>33</v>
      </c>
      <c r="AT123" s="78">
        <v>497.13</v>
      </c>
      <c r="AU123" s="77">
        <v>1</v>
      </c>
      <c r="AV123" s="76">
        <v>0</v>
      </c>
      <c r="AW123" s="76">
        <v>10.3</v>
      </c>
      <c r="AX123" s="76">
        <v>10.64</v>
      </c>
      <c r="AY123" s="76">
        <v>1.1399999999999999</v>
      </c>
      <c r="AZ123" s="76">
        <v>1.1399999999999999</v>
      </c>
      <c r="BA123" s="76">
        <v>1.94</v>
      </c>
      <c r="BB123" s="76">
        <v>1.94</v>
      </c>
      <c r="BC123" s="76">
        <v>7.76</v>
      </c>
      <c r="BD123" s="76">
        <v>19.989999999999998</v>
      </c>
      <c r="BE123" s="76">
        <v>30.05</v>
      </c>
      <c r="BF123" s="76">
        <v>730</v>
      </c>
      <c r="BG123" s="76">
        <v>730</v>
      </c>
      <c r="BH123" s="74" t="s">
        <v>109</v>
      </c>
      <c r="BI123" s="74"/>
      <c r="BJ123" s="74" t="s">
        <v>3487</v>
      </c>
      <c r="BK123" s="79"/>
      <c r="BL123" s="79"/>
      <c r="BM123" s="74"/>
      <c r="BN123" s="80"/>
      <c r="BO123" s="81"/>
      <c r="BP123" s="82">
        <v>4</v>
      </c>
      <c r="BQ123" s="83"/>
      <c r="BR123" s="84" t="s">
        <v>129</v>
      </c>
      <c r="BS123" s="84">
        <v>9</v>
      </c>
      <c r="BT123" s="85">
        <v>2</v>
      </c>
      <c r="BU123" s="85" t="s">
        <v>464</v>
      </c>
      <c r="BV123" s="85">
        <v>1</v>
      </c>
      <c r="BW123" s="85"/>
      <c r="BX123" s="86" t="s">
        <v>405</v>
      </c>
      <c r="BY123" s="87"/>
      <c r="BZ123" s="88">
        <v>4</v>
      </c>
      <c r="CA123" s="87" t="s">
        <v>111</v>
      </c>
      <c r="CB123" s="89" t="s">
        <v>145</v>
      </c>
      <c r="CC123" s="90">
        <v>10</v>
      </c>
      <c r="CD123" s="91"/>
      <c r="CE123" s="89">
        <f>VLOOKUP(AI123,[1]Plan1!$A$6:$D$52,2,0)</f>
        <v>314</v>
      </c>
      <c r="CF123" s="89">
        <f>VLOOKUP(AI123,[1]Plan1!$A$6:$D$52,4,0)</f>
        <v>2.6086956521739131</v>
      </c>
      <c r="CG123" s="89">
        <f t="shared" si="8"/>
        <v>5</v>
      </c>
      <c r="CH123" s="89">
        <f t="shared" si="9"/>
        <v>13</v>
      </c>
      <c r="CI123" s="87" t="s">
        <v>129</v>
      </c>
      <c r="CJ123" s="89">
        <f t="shared" si="10"/>
        <v>4</v>
      </c>
      <c r="CK123" s="87"/>
      <c r="CL123" s="87"/>
      <c r="CM123" s="87"/>
      <c r="CN123" s="80"/>
      <c r="CO123" s="81"/>
      <c r="CP123" s="82"/>
      <c r="CQ123" s="93">
        <v>12</v>
      </c>
      <c r="CR123" s="87">
        <f t="shared" si="11"/>
        <v>1988</v>
      </c>
      <c r="CS123" s="40">
        <f t="shared" si="15"/>
        <v>121</v>
      </c>
      <c r="CT123" s="40" t="str">
        <f>VLOOKUP(B123,Linha!$B$2:$C$60,2,FALSE)</f>
        <v>Despacho direto</v>
      </c>
      <c r="CU123" s="41" t="str">
        <f>IF(AI123&lt;=Parametros!$E$15,"OK","Não")</f>
        <v>OK</v>
      </c>
      <c r="CV123" s="41" t="str">
        <f>IF(AH123&lt;=Parametros!$E$16,"OK","Não")</f>
        <v>Não</v>
      </c>
      <c r="CW123" s="41" t="str">
        <f>IF(AX123&lt;=Parametros!$E$19,"OK","Não")</f>
        <v>OK</v>
      </c>
      <c r="CX123" s="41" t="str">
        <f t="shared" si="12"/>
        <v>Não</v>
      </c>
      <c r="CY123" s="41" t="str">
        <f t="shared" si="13"/>
        <v>Não</v>
      </c>
      <c r="CZ123" s="41" t="str">
        <f>IF(AND(Parametros!$E$17="Sim",Parametros!$E$18="Sim"),IF(AND(OR(CT123="Flow1",AND(CT123="Flow2",Parametros!$H$7="Fechada")),AI123&lt;=Parametros!$E$15,AH123&lt;Parametros!$E$16,AX123&lt;Parametros!$E$19,CX123&lt;&gt;Parametros!$E$17,CY123&lt;&gt;Parametros!$E$18),"Sim","Não"),
IF(AND(Parametros!$E$17="Sim",Parametros!$E$18="Não"),IF(AND(OR(CT123="Flow1",AND(CT123="Flow2",Parametros!$H$7="Fechada")),AI123&lt;=Parametros!$E$15,AH123&lt;Parametros!$E$16,AX123&lt;Parametros!$E$19,CX123&lt;&gt;Parametros!$E$17),"Sim","Não"),
IF(AND(Parametros!$E$17="Não",Parametros!$E$18="Sim"),IF(AND(OR(CT123="Flow1",AND(CT123="Flow2",Parametros!$H$7="Fechada")),AI123&lt;=Parametros!$E$15,AH123&lt;Parametros!$E$16,AX123&lt;Parametros!$E$19,CY123&lt;&gt;Parametros!$E$18),"Sim","Não"),
IF(AND(OR(CT123="Flow1",AND(CT123="Flow2",Parametros!$H$7="Fechada")),AI123&lt;=Parametros!$E$15,AH123&lt;Parametros!$E$16,AX123&lt;Parametros!$E$19),"Sim","Não"))))</f>
        <v>Não</v>
      </c>
      <c r="DA123" s="41" t="str">
        <f t="shared" si="14"/>
        <v>ok</v>
      </c>
      <c r="DB123" s="40">
        <f>IF(AND(CT123="Flow1",CZ123="Sim"),4,IF(CT123=Parametros!$D$6,1,IF(CT123=Parametros!$D$7,IF(Parametros!$H$7="Aberta",2,IF('Sequencia APO'!CZ123="Sim",4,1)),IF(CT123=Parametros!$D$9,3,IF(CT123=Parametros!$D$8,4,"Erro")))))</f>
        <v>3</v>
      </c>
      <c r="DC123" s="40">
        <f>IFERROR(VLOOKUP($Q123,Ferts!$A$1:$B$16,2,FALSE),0)</f>
        <v>0</v>
      </c>
      <c r="DD123" s="42">
        <f>(IF(DB123=1,Parametros!$M$6,IF(DB123=2,Parametros!$M$7,IF(DB123=3,Parametros!$M$8,IF(DB123=4,Parametros!$M$9,"Erro"))))*(DC123+1))*60</f>
        <v>33.660000000000004</v>
      </c>
    </row>
    <row r="124" spans="1:108">
      <c r="A124" s="74" t="s">
        <v>409</v>
      </c>
      <c r="B124" s="74" t="s">
        <v>159</v>
      </c>
      <c r="C124" s="74" t="s">
        <v>99</v>
      </c>
      <c r="D124" s="74" t="s">
        <v>99</v>
      </c>
      <c r="E124" s="74" t="s">
        <v>1784</v>
      </c>
      <c r="F124" s="74" t="s">
        <v>1785</v>
      </c>
      <c r="G124" s="74" t="s">
        <v>3488</v>
      </c>
      <c r="H124" s="74" t="s">
        <v>227</v>
      </c>
      <c r="I124" s="74" t="s">
        <v>464</v>
      </c>
      <c r="J124" s="74" t="s">
        <v>581</v>
      </c>
      <c r="K124" s="74" t="s">
        <v>253</v>
      </c>
      <c r="L124" s="74" t="s">
        <v>1786</v>
      </c>
      <c r="M124" s="74" t="s">
        <v>452</v>
      </c>
      <c r="N124" s="75">
        <v>10</v>
      </c>
      <c r="O124" s="75">
        <v>10</v>
      </c>
      <c r="P124" s="74" t="s">
        <v>137</v>
      </c>
      <c r="Q124" s="108">
        <v>379840</v>
      </c>
      <c r="R124" s="74" t="s">
        <v>230</v>
      </c>
      <c r="S124" s="74" t="s">
        <v>113</v>
      </c>
      <c r="T124" s="74" t="s">
        <v>114</v>
      </c>
      <c r="U124" s="74" t="s">
        <v>156</v>
      </c>
      <c r="V124" s="74" t="s">
        <v>252</v>
      </c>
      <c r="W124" s="74" t="s">
        <v>107</v>
      </c>
      <c r="X124" s="74" t="s">
        <v>127</v>
      </c>
      <c r="Y124" s="74" t="s">
        <v>477</v>
      </c>
      <c r="Z124" s="74"/>
      <c r="AA124" s="76">
        <v>5216.7650000000003</v>
      </c>
      <c r="AB124" s="76">
        <v>0</v>
      </c>
      <c r="AC124" s="76">
        <v>120</v>
      </c>
      <c r="AD124" s="76">
        <v>93</v>
      </c>
      <c r="AE124" s="77">
        <v>995</v>
      </c>
      <c r="AF124" s="76">
        <v>4.9749999999999996</v>
      </c>
      <c r="AG124" s="77">
        <v>6</v>
      </c>
      <c r="AH124" s="78">
        <v>26.6</v>
      </c>
      <c r="AI124" s="78">
        <v>114.3</v>
      </c>
      <c r="AJ124" s="79">
        <v>42777</v>
      </c>
      <c r="AK124" s="79">
        <v>42775</v>
      </c>
      <c r="AL124" s="79">
        <v>42775</v>
      </c>
      <c r="AM124" s="79">
        <v>42775</v>
      </c>
      <c r="AN124" s="77">
        <v>324</v>
      </c>
      <c r="AO124" s="79">
        <v>42770</v>
      </c>
      <c r="AP124" s="76">
        <v>5000</v>
      </c>
      <c r="AQ124" s="76">
        <v>0</v>
      </c>
      <c r="AR124" s="77">
        <v>1000</v>
      </c>
      <c r="AS124" s="77">
        <v>35</v>
      </c>
      <c r="AT124" s="78">
        <v>461.97</v>
      </c>
      <c r="AU124" s="77">
        <v>2</v>
      </c>
      <c r="AV124" s="76">
        <v>7.9</v>
      </c>
      <c r="AW124" s="76">
        <v>7.61</v>
      </c>
      <c r="AX124" s="76">
        <v>8.18</v>
      </c>
      <c r="AY124" s="76">
        <v>0.9</v>
      </c>
      <c r="AZ124" s="76">
        <v>0.9</v>
      </c>
      <c r="BA124" s="76">
        <v>2.13</v>
      </c>
      <c r="BB124" s="76">
        <v>2.13</v>
      </c>
      <c r="BC124" s="76">
        <v>11.96</v>
      </c>
      <c r="BD124" s="76">
        <v>27.54</v>
      </c>
      <c r="BE124" s="76">
        <v>37.89</v>
      </c>
      <c r="BF124" s="76">
        <v>6000</v>
      </c>
      <c r="BG124" s="76">
        <v>10000</v>
      </c>
      <c r="BH124" s="74" t="s">
        <v>109</v>
      </c>
      <c r="BI124" s="74"/>
      <c r="BJ124" s="74" t="s">
        <v>3489</v>
      </c>
      <c r="BK124" s="79"/>
      <c r="BL124" s="79"/>
      <c r="BM124" s="74"/>
      <c r="BN124" s="80"/>
      <c r="BO124" s="81">
        <v>12</v>
      </c>
      <c r="BP124" s="82"/>
      <c r="BQ124" s="83"/>
      <c r="BR124" s="84" t="s">
        <v>76</v>
      </c>
      <c r="BS124" s="84">
        <v>9</v>
      </c>
      <c r="BT124" s="85">
        <v>2</v>
      </c>
      <c r="BU124" s="85" t="s">
        <v>464</v>
      </c>
      <c r="BV124" s="85">
        <v>1</v>
      </c>
      <c r="BW124" s="85"/>
      <c r="BX124" s="86" t="s">
        <v>143</v>
      </c>
      <c r="BY124" s="87"/>
      <c r="BZ124" s="88">
        <v>12</v>
      </c>
      <c r="CA124" s="87" t="s">
        <v>144</v>
      </c>
      <c r="CB124" s="89" t="s">
        <v>145</v>
      </c>
      <c r="CC124" s="90">
        <v>5</v>
      </c>
      <c r="CD124" s="91"/>
      <c r="CE124" s="89">
        <f>VLOOKUP(AI124,[1]Plan1!$A$6:$D$52,2,0)</f>
        <v>314</v>
      </c>
      <c r="CF124" s="89">
        <f>VLOOKUP(AI124,[1]Plan1!$A$6:$D$52,4,0)</f>
        <v>2.6086956521739131</v>
      </c>
      <c r="CG124" s="89">
        <f t="shared" si="8"/>
        <v>17</v>
      </c>
      <c r="CH124" s="89">
        <f t="shared" si="9"/>
        <v>44</v>
      </c>
      <c r="CI124" s="87" t="s">
        <v>76</v>
      </c>
      <c r="CJ124" s="89">
        <f t="shared" si="10"/>
        <v>12</v>
      </c>
      <c r="CK124" s="87"/>
      <c r="CL124" s="87"/>
      <c r="CM124" s="87"/>
      <c r="CN124" s="80"/>
      <c r="CO124" s="81"/>
      <c r="CP124" s="82">
        <v>18</v>
      </c>
      <c r="CQ124" s="83"/>
      <c r="CR124" s="87">
        <f t="shared" si="11"/>
        <v>5970</v>
      </c>
      <c r="CS124" s="40">
        <f t="shared" si="15"/>
        <v>122</v>
      </c>
      <c r="CT124" s="40" t="str">
        <f>VLOOKUP(B124,Linha!$B$2:$C$60,2,FALSE)</f>
        <v>Flow2</v>
      </c>
      <c r="CU124" s="41" t="str">
        <f>IF(AI124&lt;=Parametros!$E$15,"OK","Não")</f>
        <v>OK</v>
      </c>
      <c r="CV124" s="41" t="str">
        <f>IF(AH124&lt;=Parametros!$E$16,"OK","Não")</f>
        <v>Não</v>
      </c>
      <c r="CW124" s="41" t="str">
        <f>IF(AX124&lt;=Parametros!$E$19,"OK","Não")</f>
        <v>OK</v>
      </c>
      <c r="CX124" s="41" t="str">
        <f t="shared" si="12"/>
        <v>Não</v>
      </c>
      <c r="CY124" s="41" t="str">
        <f t="shared" si="13"/>
        <v>Não</v>
      </c>
      <c r="CZ124" s="41" t="str">
        <f>IF(AND(Parametros!$E$17="Sim",Parametros!$E$18="Sim"),IF(AND(OR(CT124="Flow1",AND(CT124="Flow2",Parametros!$H$7="Fechada")),AI124&lt;=Parametros!$E$15,AH124&lt;Parametros!$E$16,AX124&lt;Parametros!$E$19,CX124&lt;&gt;Parametros!$E$17,CY124&lt;&gt;Parametros!$E$18),"Sim","Não"),
IF(AND(Parametros!$E$17="Sim",Parametros!$E$18="Não"),IF(AND(OR(CT124="Flow1",AND(CT124="Flow2",Parametros!$H$7="Fechada")),AI124&lt;=Parametros!$E$15,AH124&lt;Parametros!$E$16,AX124&lt;Parametros!$E$19,CX124&lt;&gt;Parametros!$E$17),"Sim","Não"),
IF(AND(Parametros!$E$17="Não",Parametros!$E$18="Sim"),IF(AND(OR(CT124="Flow1",AND(CT124="Flow2",Parametros!$H$7="Fechada")),AI124&lt;=Parametros!$E$15,AH124&lt;Parametros!$E$16,AX124&lt;Parametros!$E$19,CY124&lt;&gt;Parametros!$E$18),"Sim","Não"),
IF(AND(OR(CT124="Flow1",AND(CT124="Flow2",Parametros!$H$7="Fechada")),AI124&lt;=Parametros!$E$15,AH124&lt;Parametros!$E$16,AX124&lt;Parametros!$E$19),"Sim","Não"))))</f>
        <v>Não</v>
      </c>
      <c r="DA124" s="41" t="str">
        <f t="shared" si="14"/>
        <v>ok</v>
      </c>
      <c r="DB124" s="40">
        <f>IF(AND(CT124="Flow1",CZ124="Sim"),4,IF(CT124=Parametros!$D$6,1,IF(CT124=Parametros!$D$7,IF(Parametros!$H$7="Aberta",2,IF('Sequencia APO'!CZ124="Sim",4,1)),IF(CT124=Parametros!$D$9,3,IF(CT124=Parametros!$D$8,4,"Erro")))))</f>
        <v>1</v>
      </c>
      <c r="DC124" s="40">
        <f>IFERROR(VLOOKUP($Q124,Ferts!$A$1:$B$16,2,FALSE),0)</f>
        <v>0</v>
      </c>
      <c r="DD124" s="42">
        <f>(IF(DB124=1,Parametros!$M$6,IF(DB124=2,Parametros!$M$7,IF(DB124=3,Parametros!$M$8,IF(DB124=4,Parametros!$M$9,"Erro"))))*(DC124+1))*60</f>
        <v>38.112851481411589</v>
      </c>
    </row>
    <row r="125" spans="1:108">
      <c r="A125" s="74" t="s">
        <v>411</v>
      </c>
      <c r="B125" s="74" t="s">
        <v>159</v>
      </c>
      <c r="C125" s="74" t="s">
        <v>99</v>
      </c>
      <c r="D125" s="74" t="s">
        <v>99</v>
      </c>
      <c r="E125" s="74" t="s">
        <v>1789</v>
      </c>
      <c r="F125" s="74" t="s">
        <v>583</v>
      </c>
      <c r="G125" s="74" t="s">
        <v>1790</v>
      </c>
      <c r="H125" s="74" t="s">
        <v>227</v>
      </c>
      <c r="I125" s="74" t="s">
        <v>464</v>
      </c>
      <c r="J125" s="74" t="s">
        <v>581</v>
      </c>
      <c r="K125" s="74" t="s">
        <v>204</v>
      </c>
      <c r="L125" s="74" t="s">
        <v>584</v>
      </c>
      <c r="M125" s="74" t="s">
        <v>452</v>
      </c>
      <c r="N125" s="75">
        <v>10</v>
      </c>
      <c r="O125" s="75">
        <v>10</v>
      </c>
      <c r="P125" s="74" t="s">
        <v>137</v>
      </c>
      <c r="Q125" s="108">
        <v>272382</v>
      </c>
      <c r="R125" s="74" t="s">
        <v>230</v>
      </c>
      <c r="S125" s="74" t="s">
        <v>113</v>
      </c>
      <c r="T125" s="74" t="s">
        <v>114</v>
      </c>
      <c r="U125" s="74" t="s">
        <v>156</v>
      </c>
      <c r="V125" s="74" t="s">
        <v>252</v>
      </c>
      <c r="W125" s="74" t="s">
        <v>107</v>
      </c>
      <c r="X125" s="74" t="s">
        <v>127</v>
      </c>
      <c r="Y125" s="74" t="s">
        <v>477</v>
      </c>
      <c r="Z125" s="74"/>
      <c r="AA125" s="76">
        <v>19239.597000000002</v>
      </c>
      <c r="AB125" s="76">
        <v>0</v>
      </c>
      <c r="AC125" s="76">
        <v>120</v>
      </c>
      <c r="AD125" s="76">
        <v>93</v>
      </c>
      <c r="AE125" s="77">
        <v>814</v>
      </c>
      <c r="AF125" s="76">
        <v>4.07</v>
      </c>
      <c r="AG125" s="77">
        <v>27</v>
      </c>
      <c r="AH125" s="78">
        <v>26.6</v>
      </c>
      <c r="AI125" s="78">
        <v>114.3</v>
      </c>
      <c r="AJ125" s="79">
        <v>42758</v>
      </c>
      <c r="AK125" s="79">
        <v>42775</v>
      </c>
      <c r="AL125" s="79">
        <v>42775</v>
      </c>
      <c r="AM125" s="79">
        <v>42775</v>
      </c>
      <c r="AN125" s="77">
        <v>1421</v>
      </c>
      <c r="AO125" s="79">
        <v>42751</v>
      </c>
      <c r="AP125" s="76">
        <v>35000</v>
      </c>
      <c r="AQ125" s="76">
        <v>18217</v>
      </c>
      <c r="AR125" s="77">
        <v>814</v>
      </c>
      <c r="AS125" s="77">
        <v>22</v>
      </c>
      <c r="AT125" s="78">
        <v>741.25</v>
      </c>
      <c r="AU125" s="77">
        <v>1</v>
      </c>
      <c r="AV125" s="76">
        <v>0</v>
      </c>
      <c r="AW125" s="76">
        <v>12.54</v>
      </c>
      <c r="AX125" s="76">
        <v>12.97</v>
      </c>
      <c r="AY125" s="76">
        <v>0.9</v>
      </c>
      <c r="AZ125" s="76">
        <v>0.9</v>
      </c>
      <c r="BA125" s="76">
        <v>2.13</v>
      </c>
      <c r="BB125" s="76">
        <v>2.13</v>
      </c>
      <c r="BC125" s="76">
        <v>9.7799999999999994</v>
      </c>
      <c r="BD125" s="76">
        <v>27.54</v>
      </c>
      <c r="BE125" s="76">
        <v>37.89</v>
      </c>
      <c r="BF125" s="76">
        <v>11000</v>
      </c>
      <c r="BG125" s="76">
        <v>13000</v>
      </c>
      <c r="BH125" s="74" t="s">
        <v>109</v>
      </c>
      <c r="BI125" s="74"/>
      <c r="BJ125" s="74" t="s">
        <v>3490</v>
      </c>
      <c r="BK125" s="79"/>
      <c r="BL125" s="79"/>
      <c r="BM125" s="74"/>
      <c r="BN125" s="80"/>
      <c r="BO125" s="81">
        <v>27</v>
      </c>
      <c r="BP125" s="82"/>
      <c r="BQ125" s="83"/>
      <c r="BR125" s="84" t="s">
        <v>76</v>
      </c>
      <c r="BS125" s="84">
        <v>9</v>
      </c>
      <c r="BT125" s="85">
        <v>2</v>
      </c>
      <c r="BU125" s="85" t="s">
        <v>464</v>
      </c>
      <c r="BV125" s="85">
        <v>1</v>
      </c>
      <c r="BW125" s="85"/>
      <c r="BX125" s="86" t="s">
        <v>143</v>
      </c>
      <c r="BY125" s="87"/>
      <c r="BZ125" s="88">
        <v>27</v>
      </c>
      <c r="CA125" s="87" t="s">
        <v>144</v>
      </c>
      <c r="CB125" s="89" t="s">
        <v>112</v>
      </c>
      <c r="CC125" s="90">
        <v>24</v>
      </c>
      <c r="CD125" s="91"/>
      <c r="CE125" s="89">
        <f>VLOOKUP(AI125,[1]Plan1!$A$6:$D$52,2,0)</f>
        <v>314</v>
      </c>
      <c r="CF125" s="89">
        <f>VLOOKUP(AI125,[1]Plan1!$A$6:$D$52,4,0)</f>
        <v>2.6086956521739131</v>
      </c>
      <c r="CG125" s="89">
        <f t="shared" si="8"/>
        <v>61</v>
      </c>
      <c r="CH125" s="89">
        <f t="shared" si="9"/>
        <v>159</v>
      </c>
      <c r="CI125" s="87" t="s">
        <v>76</v>
      </c>
      <c r="CJ125" s="89">
        <f t="shared" si="10"/>
        <v>27</v>
      </c>
      <c r="CK125" s="87"/>
      <c r="CL125" s="87"/>
      <c r="CM125" s="87"/>
      <c r="CN125" s="80"/>
      <c r="CO125" s="81"/>
      <c r="CP125" s="82"/>
      <c r="CQ125" s="92">
        <v>170</v>
      </c>
      <c r="CR125" s="87">
        <f t="shared" si="11"/>
        <v>21978</v>
      </c>
      <c r="CS125" s="40">
        <f t="shared" si="15"/>
        <v>123</v>
      </c>
      <c r="CT125" s="40" t="str">
        <f>VLOOKUP(B125,Linha!$B$2:$C$60,2,FALSE)</f>
        <v>Flow2</v>
      </c>
      <c r="CU125" s="41" t="str">
        <f>IF(AI125&lt;=Parametros!$E$15,"OK","Não")</f>
        <v>OK</v>
      </c>
      <c r="CV125" s="41" t="str">
        <f>IF(AH125&lt;=Parametros!$E$16,"OK","Não")</f>
        <v>Não</v>
      </c>
      <c r="CW125" s="41" t="str">
        <f>IF(AX125&lt;=Parametros!$E$19,"OK","Não")</f>
        <v>OK</v>
      </c>
      <c r="CX125" s="41" t="str">
        <f t="shared" si="12"/>
        <v>Não</v>
      </c>
      <c r="CY125" s="41" t="str">
        <f t="shared" si="13"/>
        <v>Não</v>
      </c>
      <c r="CZ125" s="41" t="str">
        <f>IF(AND(Parametros!$E$17="Sim",Parametros!$E$18="Sim"),IF(AND(OR(CT125="Flow1",AND(CT125="Flow2",Parametros!$H$7="Fechada")),AI125&lt;=Parametros!$E$15,AH125&lt;Parametros!$E$16,AX125&lt;Parametros!$E$19,CX125&lt;&gt;Parametros!$E$17,CY125&lt;&gt;Parametros!$E$18),"Sim","Não"),
IF(AND(Parametros!$E$17="Sim",Parametros!$E$18="Não"),IF(AND(OR(CT125="Flow1",AND(CT125="Flow2",Parametros!$H$7="Fechada")),AI125&lt;=Parametros!$E$15,AH125&lt;Parametros!$E$16,AX125&lt;Parametros!$E$19,CX125&lt;&gt;Parametros!$E$17),"Sim","Não"),
IF(AND(Parametros!$E$17="Não",Parametros!$E$18="Sim"),IF(AND(OR(CT125="Flow1",AND(CT125="Flow2",Parametros!$H$7="Fechada")),AI125&lt;=Parametros!$E$15,AH125&lt;Parametros!$E$16,AX125&lt;Parametros!$E$19,CY125&lt;&gt;Parametros!$E$18),"Sim","Não"),
IF(AND(OR(CT125="Flow1",AND(CT125="Flow2",Parametros!$H$7="Fechada")),AI125&lt;=Parametros!$E$15,AH125&lt;Parametros!$E$16,AX125&lt;Parametros!$E$19),"Sim","Não"))))</f>
        <v>Não</v>
      </c>
      <c r="DA125" s="41" t="str">
        <f t="shared" si="14"/>
        <v>ok</v>
      </c>
      <c r="DB125" s="40">
        <f>IF(AND(CT125="Flow1",CZ125="Sim"),4,IF(CT125=Parametros!$D$6,1,IF(CT125=Parametros!$D$7,IF(Parametros!$H$7="Aberta",2,IF('Sequencia APO'!CZ125="Sim",4,1)),IF(CT125=Parametros!$D$9,3,IF(CT125=Parametros!$D$8,4,"Erro")))))</f>
        <v>1</v>
      </c>
      <c r="DC125" s="40">
        <f>IFERROR(VLOOKUP($Q125,Ferts!$A$1:$B$16,2,FALSE),0)</f>
        <v>0</v>
      </c>
      <c r="DD125" s="42">
        <f>(IF(DB125=1,Parametros!$M$6,IF(DB125=2,Parametros!$M$7,IF(DB125=3,Parametros!$M$8,IF(DB125=4,Parametros!$M$9,"Erro"))))*(DC125+1))*60</f>
        <v>38.112851481411589</v>
      </c>
    </row>
    <row r="126" spans="1:108">
      <c r="A126" s="74" t="s">
        <v>412</v>
      </c>
      <c r="B126" s="74" t="s">
        <v>159</v>
      </c>
      <c r="C126" s="74" t="s">
        <v>99</v>
      </c>
      <c r="D126" s="74" t="s">
        <v>99</v>
      </c>
      <c r="E126" s="74" t="s">
        <v>1792</v>
      </c>
      <c r="F126" s="74" t="s">
        <v>1793</v>
      </c>
      <c r="G126" s="74" t="s">
        <v>1794</v>
      </c>
      <c r="H126" s="74" t="s">
        <v>227</v>
      </c>
      <c r="I126" s="74" t="s">
        <v>464</v>
      </c>
      <c r="J126" s="74" t="s">
        <v>581</v>
      </c>
      <c r="K126" s="74" t="s">
        <v>329</v>
      </c>
      <c r="L126" s="74" t="s">
        <v>1795</v>
      </c>
      <c r="M126" s="74" t="s">
        <v>452</v>
      </c>
      <c r="N126" s="75">
        <v>10</v>
      </c>
      <c r="O126" s="75">
        <v>10</v>
      </c>
      <c r="P126" s="74" t="s">
        <v>137</v>
      </c>
      <c r="Q126" s="108">
        <v>397280</v>
      </c>
      <c r="R126" s="74" t="s">
        <v>230</v>
      </c>
      <c r="S126" s="74" t="s">
        <v>113</v>
      </c>
      <c r="T126" s="74" t="s">
        <v>114</v>
      </c>
      <c r="U126" s="74" t="s">
        <v>156</v>
      </c>
      <c r="V126" s="74" t="s">
        <v>252</v>
      </c>
      <c r="W126" s="74" t="s">
        <v>126</v>
      </c>
      <c r="X126" s="74" t="s">
        <v>127</v>
      </c>
      <c r="Y126" s="74" t="s">
        <v>477</v>
      </c>
      <c r="Z126" s="74"/>
      <c r="AA126" s="76">
        <v>10918.23</v>
      </c>
      <c r="AB126" s="76">
        <v>11870.004999999999</v>
      </c>
      <c r="AC126" s="76">
        <v>120</v>
      </c>
      <c r="AD126" s="76">
        <v>93</v>
      </c>
      <c r="AE126" s="77">
        <v>927</v>
      </c>
      <c r="AF126" s="76">
        <v>4.6349999999999998</v>
      </c>
      <c r="AG126" s="77">
        <v>15</v>
      </c>
      <c r="AH126" s="78">
        <v>26.6</v>
      </c>
      <c r="AI126" s="78">
        <v>114.3</v>
      </c>
      <c r="AJ126" s="79">
        <v>42759</v>
      </c>
      <c r="AK126" s="79">
        <v>42775</v>
      </c>
      <c r="AL126" s="79">
        <v>42775</v>
      </c>
      <c r="AM126" s="79">
        <v>42775</v>
      </c>
      <c r="AN126" s="77">
        <v>714</v>
      </c>
      <c r="AO126" s="79">
        <v>42752</v>
      </c>
      <c r="AP126" s="76">
        <v>10000</v>
      </c>
      <c r="AQ126" s="76">
        <v>0</v>
      </c>
      <c r="AR126" s="77">
        <v>926</v>
      </c>
      <c r="AS126" s="77">
        <v>20</v>
      </c>
      <c r="AT126" s="78">
        <v>405.01</v>
      </c>
      <c r="AU126" s="77">
        <v>2</v>
      </c>
      <c r="AV126" s="76">
        <v>7.07</v>
      </c>
      <c r="AW126" s="76">
        <v>7.37</v>
      </c>
      <c r="AX126" s="76">
        <v>7.84</v>
      </c>
      <c r="AY126" s="76">
        <v>0.9</v>
      </c>
      <c r="AZ126" s="76">
        <v>0.9</v>
      </c>
      <c r="BA126" s="76">
        <v>2.13</v>
      </c>
      <c r="BB126" s="76">
        <v>2.13</v>
      </c>
      <c r="BC126" s="76">
        <v>11.14</v>
      </c>
      <c r="BD126" s="76">
        <v>27.54</v>
      </c>
      <c r="BE126" s="76">
        <v>37.89</v>
      </c>
      <c r="BF126" s="76">
        <v>6990</v>
      </c>
      <c r="BG126" s="76">
        <v>7090</v>
      </c>
      <c r="BH126" s="74" t="s">
        <v>109</v>
      </c>
      <c r="BI126" s="74"/>
      <c r="BJ126" s="74" t="s">
        <v>1796</v>
      </c>
      <c r="BK126" s="79"/>
      <c r="BL126" s="79"/>
      <c r="BM126" s="74"/>
      <c r="BN126" s="80"/>
      <c r="BO126" s="81">
        <v>30</v>
      </c>
      <c r="BP126" s="82"/>
      <c r="BQ126" s="83"/>
      <c r="BR126" s="84" t="s">
        <v>76</v>
      </c>
      <c r="BS126" s="84">
        <v>9</v>
      </c>
      <c r="BT126" s="85">
        <v>2</v>
      </c>
      <c r="BU126" s="85" t="s">
        <v>464</v>
      </c>
      <c r="BV126" s="85">
        <v>1</v>
      </c>
      <c r="BW126" s="85"/>
      <c r="BX126" s="86" t="s">
        <v>143</v>
      </c>
      <c r="BY126" s="87"/>
      <c r="BZ126" s="88">
        <v>30</v>
      </c>
      <c r="CA126" s="87" t="s">
        <v>144</v>
      </c>
      <c r="CB126" s="89" t="s">
        <v>112</v>
      </c>
      <c r="CC126" s="90">
        <v>23</v>
      </c>
      <c r="CD126" s="91"/>
      <c r="CE126" s="89">
        <f>VLOOKUP(AI126,[1]Plan1!$A$6:$D$52,2,0)</f>
        <v>314</v>
      </c>
      <c r="CF126" s="89">
        <f>VLOOKUP(AI126,[1]Plan1!$A$6:$D$52,4,0)</f>
        <v>2.6086956521739131</v>
      </c>
      <c r="CG126" s="89">
        <f t="shared" si="8"/>
        <v>35</v>
      </c>
      <c r="CH126" s="89">
        <f t="shared" si="9"/>
        <v>91</v>
      </c>
      <c r="CI126" s="87" t="s">
        <v>76</v>
      </c>
      <c r="CJ126" s="89">
        <f t="shared" si="10"/>
        <v>30</v>
      </c>
      <c r="CK126" s="87"/>
      <c r="CL126" s="87"/>
      <c r="CM126" s="87"/>
      <c r="CN126" s="80"/>
      <c r="CO126" s="81"/>
      <c r="CP126" s="82"/>
      <c r="CQ126" s="93">
        <f>CH126</f>
        <v>91</v>
      </c>
      <c r="CR126" s="87">
        <f t="shared" si="11"/>
        <v>13905</v>
      </c>
      <c r="CS126" s="40">
        <f t="shared" si="15"/>
        <v>124</v>
      </c>
      <c r="CT126" s="40" t="str">
        <f>VLOOKUP(B126,Linha!$B$2:$C$60,2,FALSE)</f>
        <v>Flow2</v>
      </c>
      <c r="CU126" s="41" t="str">
        <f>IF(AI126&lt;=Parametros!$E$15,"OK","Não")</f>
        <v>OK</v>
      </c>
      <c r="CV126" s="41" t="str">
        <f>IF(AH126&lt;=Parametros!$E$16,"OK","Não")</f>
        <v>Não</v>
      </c>
      <c r="CW126" s="41" t="str">
        <f>IF(AX126&lt;=Parametros!$E$19,"OK","Não")</f>
        <v>OK</v>
      </c>
      <c r="CX126" s="41" t="str">
        <f t="shared" si="12"/>
        <v>Não</v>
      </c>
      <c r="CY126" s="41" t="str">
        <f t="shared" si="13"/>
        <v>Não</v>
      </c>
      <c r="CZ126" s="41" t="str">
        <f>IF(AND(Parametros!$E$17="Sim",Parametros!$E$18="Sim"),IF(AND(OR(CT126="Flow1",AND(CT126="Flow2",Parametros!$H$7="Fechada")),AI126&lt;=Parametros!$E$15,AH126&lt;Parametros!$E$16,AX126&lt;Parametros!$E$19,CX126&lt;&gt;Parametros!$E$17,CY126&lt;&gt;Parametros!$E$18),"Sim","Não"),
IF(AND(Parametros!$E$17="Sim",Parametros!$E$18="Não"),IF(AND(OR(CT126="Flow1",AND(CT126="Flow2",Parametros!$H$7="Fechada")),AI126&lt;=Parametros!$E$15,AH126&lt;Parametros!$E$16,AX126&lt;Parametros!$E$19,CX126&lt;&gt;Parametros!$E$17),"Sim","Não"),
IF(AND(Parametros!$E$17="Não",Parametros!$E$18="Sim"),IF(AND(OR(CT126="Flow1",AND(CT126="Flow2",Parametros!$H$7="Fechada")),AI126&lt;=Parametros!$E$15,AH126&lt;Parametros!$E$16,AX126&lt;Parametros!$E$19,CY126&lt;&gt;Parametros!$E$18),"Sim","Não"),
IF(AND(OR(CT126="Flow1",AND(CT126="Flow2",Parametros!$H$7="Fechada")),AI126&lt;=Parametros!$E$15,AH126&lt;Parametros!$E$16,AX126&lt;Parametros!$E$19),"Sim","Não"))))</f>
        <v>Não</v>
      </c>
      <c r="DA126" s="41" t="str">
        <f t="shared" si="14"/>
        <v>ok</v>
      </c>
      <c r="DB126" s="40">
        <f>IF(AND(CT126="Flow1",CZ126="Sim"),4,IF(CT126=Parametros!$D$6,1,IF(CT126=Parametros!$D$7,IF(Parametros!$H$7="Aberta",2,IF('Sequencia APO'!CZ126="Sim",4,1)),IF(CT126=Parametros!$D$9,3,IF(CT126=Parametros!$D$8,4,"Erro")))))</f>
        <v>1</v>
      </c>
      <c r="DC126" s="40">
        <f>IFERROR(VLOOKUP($Q126,Ferts!$A$1:$B$16,2,FALSE),0)</f>
        <v>0</v>
      </c>
      <c r="DD126" s="42">
        <f>(IF(DB126=1,Parametros!$M$6,IF(DB126=2,Parametros!$M$7,IF(DB126=3,Parametros!$M$8,IF(DB126=4,Parametros!$M$9,"Erro"))))*(DC126+1))*60</f>
        <v>38.112851481411589</v>
      </c>
    </row>
    <row r="127" spans="1:108">
      <c r="A127" s="74" t="s">
        <v>416</v>
      </c>
      <c r="B127" s="74" t="s">
        <v>159</v>
      </c>
      <c r="C127" s="74" t="s">
        <v>99</v>
      </c>
      <c r="D127" s="74" t="s">
        <v>99</v>
      </c>
      <c r="E127" s="74" t="s">
        <v>1798</v>
      </c>
      <c r="F127" s="74" t="s">
        <v>1799</v>
      </c>
      <c r="G127" s="74" t="s">
        <v>1800</v>
      </c>
      <c r="H127" s="74" t="s">
        <v>227</v>
      </c>
      <c r="I127" s="74" t="s">
        <v>464</v>
      </c>
      <c r="J127" s="74" t="s">
        <v>581</v>
      </c>
      <c r="K127" s="74" t="s">
        <v>264</v>
      </c>
      <c r="L127" s="74" t="s">
        <v>1801</v>
      </c>
      <c r="M127" s="74" t="s">
        <v>452</v>
      </c>
      <c r="N127" s="75">
        <v>0</v>
      </c>
      <c r="O127" s="75">
        <v>10</v>
      </c>
      <c r="P127" s="74" t="s">
        <v>137</v>
      </c>
      <c r="Q127" s="108">
        <v>379841</v>
      </c>
      <c r="R127" s="74" t="s">
        <v>230</v>
      </c>
      <c r="S127" s="74" t="s">
        <v>113</v>
      </c>
      <c r="T127" s="74" t="s">
        <v>114</v>
      </c>
      <c r="U127" s="74" t="s">
        <v>156</v>
      </c>
      <c r="V127" s="74" t="s">
        <v>252</v>
      </c>
      <c r="W127" s="74" t="s">
        <v>107</v>
      </c>
      <c r="X127" s="74" t="s">
        <v>127</v>
      </c>
      <c r="Y127" s="74" t="s">
        <v>477</v>
      </c>
      <c r="Z127" s="74"/>
      <c r="AA127" s="76">
        <v>3131.8409999999999</v>
      </c>
      <c r="AB127" s="76">
        <v>2202</v>
      </c>
      <c r="AC127" s="76">
        <v>120</v>
      </c>
      <c r="AD127" s="76">
        <v>93</v>
      </c>
      <c r="AE127" s="77">
        <v>733</v>
      </c>
      <c r="AF127" s="76">
        <v>3.665</v>
      </c>
      <c r="AG127" s="77">
        <v>5</v>
      </c>
      <c r="AH127" s="78">
        <v>26.6</v>
      </c>
      <c r="AI127" s="78">
        <v>114.3</v>
      </c>
      <c r="AJ127" s="79">
        <v>42760</v>
      </c>
      <c r="AK127" s="79">
        <v>42775</v>
      </c>
      <c r="AL127" s="79">
        <v>42775</v>
      </c>
      <c r="AM127" s="79">
        <v>42775</v>
      </c>
      <c r="AN127" s="77">
        <v>238</v>
      </c>
      <c r="AO127" s="79">
        <v>42753</v>
      </c>
      <c r="AP127" s="76">
        <v>3000</v>
      </c>
      <c r="AQ127" s="76">
        <v>0</v>
      </c>
      <c r="AR127" s="77">
        <v>754</v>
      </c>
      <c r="AS127" s="77">
        <v>47</v>
      </c>
      <c r="AT127" s="78">
        <v>681.73</v>
      </c>
      <c r="AU127" s="77">
        <v>1</v>
      </c>
      <c r="AV127" s="76">
        <v>0</v>
      </c>
      <c r="AW127" s="76">
        <v>11.1</v>
      </c>
      <c r="AX127" s="76">
        <v>11.57</v>
      </c>
      <c r="AY127" s="76">
        <v>0.9</v>
      </c>
      <c r="AZ127" s="76">
        <v>0.9</v>
      </c>
      <c r="BA127" s="76">
        <v>2.13</v>
      </c>
      <c r="BB127" s="76">
        <v>2.13</v>
      </c>
      <c r="BC127" s="76">
        <v>8.81</v>
      </c>
      <c r="BD127" s="76">
        <v>27.54</v>
      </c>
      <c r="BE127" s="76">
        <v>37.89</v>
      </c>
      <c r="BF127" s="76">
        <v>8500</v>
      </c>
      <c r="BG127" s="76">
        <v>12000</v>
      </c>
      <c r="BH127" s="74" t="s">
        <v>109</v>
      </c>
      <c r="BI127" s="74"/>
      <c r="BJ127" s="74" t="s">
        <v>1802</v>
      </c>
      <c r="BK127" s="79"/>
      <c r="BL127" s="79"/>
      <c r="BM127" s="74"/>
      <c r="BN127" s="80"/>
      <c r="BO127" s="81">
        <v>5</v>
      </c>
      <c r="BP127" s="82"/>
      <c r="BQ127" s="83"/>
      <c r="BR127" s="84" t="s">
        <v>76</v>
      </c>
      <c r="BS127" s="84">
        <v>9</v>
      </c>
      <c r="BT127" s="85">
        <v>2</v>
      </c>
      <c r="BU127" s="85" t="s">
        <v>464</v>
      </c>
      <c r="BV127" s="85">
        <v>1</v>
      </c>
      <c r="BW127" s="85"/>
      <c r="BX127" s="86" t="s">
        <v>143</v>
      </c>
      <c r="BY127" s="87"/>
      <c r="BZ127" s="88">
        <v>5</v>
      </c>
      <c r="CA127" s="87" t="s">
        <v>144</v>
      </c>
      <c r="CB127" s="89" t="s">
        <v>112</v>
      </c>
      <c r="CC127" s="90">
        <v>22</v>
      </c>
      <c r="CD127" s="91"/>
      <c r="CE127" s="89">
        <f>VLOOKUP(AI127,[1]Plan1!$A$6:$D$52,2,0)</f>
        <v>314</v>
      </c>
      <c r="CF127" s="89">
        <f>VLOOKUP(AI127,[1]Plan1!$A$6:$D$52,4,0)</f>
        <v>2.6086956521739131</v>
      </c>
      <c r="CG127" s="89">
        <f t="shared" si="8"/>
        <v>10</v>
      </c>
      <c r="CH127" s="89">
        <f t="shared" si="9"/>
        <v>26</v>
      </c>
      <c r="CI127" s="87" t="s">
        <v>76</v>
      </c>
      <c r="CJ127" s="89">
        <f t="shared" si="10"/>
        <v>5</v>
      </c>
      <c r="CK127" s="87"/>
      <c r="CL127" s="87"/>
      <c r="CM127" s="87"/>
      <c r="CN127" s="80"/>
      <c r="CO127" s="81"/>
      <c r="CP127" s="82">
        <v>28</v>
      </c>
      <c r="CQ127" s="83"/>
      <c r="CR127" s="87">
        <f t="shared" si="11"/>
        <v>3665</v>
      </c>
      <c r="CS127" s="40">
        <f t="shared" si="15"/>
        <v>125</v>
      </c>
      <c r="CT127" s="40" t="str">
        <f>VLOOKUP(B127,Linha!$B$2:$C$60,2,FALSE)</f>
        <v>Flow2</v>
      </c>
      <c r="CU127" s="41" t="str">
        <f>IF(AI127&lt;=Parametros!$E$15,"OK","Não")</f>
        <v>OK</v>
      </c>
      <c r="CV127" s="41" t="str">
        <f>IF(AH127&lt;=Parametros!$E$16,"OK","Não")</f>
        <v>Não</v>
      </c>
      <c r="CW127" s="41" t="str">
        <f>IF(AX127&lt;=Parametros!$E$19,"OK","Não")</f>
        <v>OK</v>
      </c>
      <c r="CX127" s="41" t="str">
        <f t="shared" si="12"/>
        <v>Não</v>
      </c>
      <c r="CY127" s="41" t="str">
        <f t="shared" si="13"/>
        <v>Não</v>
      </c>
      <c r="CZ127" s="41" t="str">
        <f>IF(AND(Parametros!$E$17="Sim",Parametros!$E$18="Sim"),IF(AND(OR(CT127="Flow1",AND(CT127="Flow2",Parametros!$H$7="Fechada")),AI127&lt;=Parametros!$E$15,AH127&lt;Parametros!$E$16,AX127&lt;Parametros!$E$19,CX127&lt;&gt;Parametros!$E$17,CY127&lt;&gt;Parametros!$E$18),"Sim","Não"),
IF(AND(Parametros!$E$17="Sim",Parametros!$E$18="Não"),IF(AND(OR(CT127="Flow1",AND(CT127="Flow2",Parametros!$H$7="Fechada")),AI127&lt;=Parametros!$E$15,AH127&lt;Parametros!$E$16,AX127&lt;Parametros!$E$19,CX127&lt;&gt;Parametros!$E$17),"Sim","Não"),
IF(AND(Parametros!$E$17="Não",Parametros!$E$18="Sim"),IF(AND(OR(CT127="Flow1",AND(CT127="Flow2",Parametros!$H$7="Fechada")),AI127&lt;=Parametros!$E$15,AH127&lt;Parametros!$E$16,AX127&lt;Parametros!$E$19,CY127&lt;&gt;Parametros!$E$18),"Sim","Não"),
IF(AND(OR(CT127="Flow1",AND(CT127="Flow2",Parametros!$H$7="Fechada")),AI127&lt;=Parametros!$E$15,AH127&lt;Parametros!$E$16,AX127&lt;Parametros!$E$19),"Sim","Não"))))</f>
        <v>Não</v>
      </c>
      <c r="DA127" s="41" t="str">
        <f t="shared" si="14"/>
        <v>ok</v>
      </c>
      <c r="DB127" s="40">
        <f>IF(AND(CT127="Flow1",CZ127="Sim"),4,IF(CT127=Parametros!$D$6,1,IF(CT127=Parametros!$D$7,IF(Parametros!$H$7="Aberta",2,IF('Sequencia APO'!CZ127="Sim",4,1)),IF(CT127=Parametros!$D$9,3,IF(CT127=Parametros!$D$8,4,"Erro")))))</f>
        <v>1</v>
      </c>
      <c r="DC127" s="40">
        <f>IFERROR(VLOOKUP($Q127,Ferts!$A$1:$B$16,2,FALSE),0)</f>
        <v>0</v>
      </c>
      <c r="DD127" s="42">
        <f>(IF(DB127=1,Parametros!$M$6,IF(DB127=2,Parametros!$M$7,IF(DB127=3,Parametros!$M$8,IF(DB127=4,Parametros!$M$9,"Erro"))))*(DC127+1))*60</f>
        <v>38.112851481411589</v>
      </c>
    </row>
    <row r="128" spans="1:108">
      <c r="A128" s="74" t="s">
        <v>420</v>
      </c>
      <c r="B128" s="74" t="s">
        <v>98</v>
      </c>
      <c r="C128" s="74" t="s">
        <v>99</v>
      </c>
      <c r="D128" s="74" t="s">
        <v>99</v>
      </c>
      <c r="E128" s="74" t="s">
        <v>1808</v>
      </c>
      <c r="F128" s="74" t="s">
        <v>1809</v>
      </c>
      <c r="G128" s="74" t="s">
        <v>1810</v>
      </c>
      <c r="H128" s="74" t="s">
        <v>227</v>
      </c>
      <c r="I128" s="74" t="s">
        <v>464</v>
      </c>
      <c r="J128" s="74" t="s">
        <v>581</v>
      </c>
      <c r="K128" s="74" t="s">
        <v>251</v>
      </c>
      <c r="L128" s="74" t="s">
        <v>1811</v>
      </c>
      <c r="M128" s="74" t="s">
        <v>229</v>
      </c>
      <c r="N128" s="75">
        <v>10</v>
      </c>
      <c r="O128" s="75">
        <v>10</v>
      </c>
      <c r="P128" s="74" t="s">
        <v>137</v>
      </c>
      <c r="Q128" s="108">
        <v>379957</v>
      </c>
      <c r="R128" s="74" t="s">
        <v>230</v>
      </c>
      <c r="S128" s="74" t="s">
        <v>113</v>
      </c>
      <c r="T128" s="74" t="s">
        <v>114</v>
      </c>
      <c r="U128" s="74" t="s">
        <v>156</v>
      </c>
      <c r="V128" s="74" t="s">
        <v>252</v>
      </c>
      <c r="W128" s="74" t="s">
        <v>107</v>
      </c>
      <c r="X128" s="74" t="s">
        <v>127</v>
      </c>
      <c r="Y128" s="74" t="s">
        <v>477</v>
      </c>
      <c r="Z128" s="74"/>
      <c r="AA128" s="76">
        <v>5220.1899999999996</v>
      </c>
      <c r="AB128" s="76">
        <v>0</v>
      </c>
      <c r="AC128" s="76">
        <v>126</v>
      </c>
      <c r="AD128" s="76">
        <v>103</v>
      </c>
      <c r="AE128" s="77">
        <v>985</v>
      </c>
      <c r="AF128" s="76">
        <v>4.9249999999999998</v>
      </c>
      <c r="AG128" s="77">
        <v>6</v>
      </c>
      <c r="AH128" s="78">
        <v>22.5</v>
      </c>
      <c r="AI128" s="78">
        <v>121</v>
      </c>
      <c r="AJ128" s="79">
        <v>42757</v>
      </c>
      <c r="AK128" s="79">
        <v>42775</v>
      </c>
      <c r="AL128" s="79">
        <v>42775</v>
      </c>
      <c r="AM128" s="79">
        <v>42775</v>
      </c>
      <c r="AN128" s="77">
        <v>320</v>
      </c>
      <c r="AO128" s="79">
        <v>42750</v>
      </c>
      <c r="AP128" s="76">
        <v>5000</v>
      </c>
      <c r="AQ128" s="76">
        <v>0</v>
      </c>
      <c r="AR128" s="77">
        <v>1000</v>
      </c>
      <c r="AS128" s="77">
        <v>35</v>
      </c>
      <c r="AT128" s="78">
        <v>467.07</v>
      </c>
      <c r="AU128" s="77">
        <v>2</v>
      </c>
      <c r="AV128" s="76">
        <v>8.31</v>
      </c>
      <c r="AW128" s="76">
        <v>8.01</v>
      </c>
      <c r="AX128" s="76">
        <v>8.61</v>
      </c>
      <c r="AY128" s="76">
        <v>0.9</v>
      </c>
      <c r="AZ128" s="76">
        <v>0.9</v>
      </c>
      <c r="BA128" s="76">
        <v>1.8</v>
      </c>
      <c r="BB128" s="76">
        <v>1.8</v>
      </c>
      <c r="BC128" s="76">
        <v>13.78</v>
      </c>
      <c r="BD128" s="76">
        <v>22.8</v>
      </c>
      <c r="BE128" s="76">
        <v>32.950000000000003</v>
      </c>
      <c r="BF128" s="76">
        <v>6000</v>
      </c>
      <c r="BG128" s="76">
        <v>10000</v>
      </c>
      <c r="BH128" s="74" t="s">
        <v>109</v>
      </c>
      <c r="BI128" s="74"/>
      <c r="BJ128" s="74" t="s">
        <v>1812</v>
      </c>
      <c r="BK128" s="79"/>
      <c r="BL128" s="79"/>
      <c r="BM128" s="74"/>
      <c r="BN128" s="80">
        <v>12</v>
      </c>
      <c r="BO128" s="81"/>
      <c r="BP128" s="82"/>
      <c r="BQ128" s="83"/>
      <c r="BR128" s="84" t="s">
        <v>75</v>
      </c>
      <c r="BS128" s="84">
        <v>9</v>
      </c>
      <c r="BT128" s="85">
        <v>2</v>
      </c>
      <c r="BU128" s="85" t="s">
        <v>464</v>
      </c>
      <c r="BV128" s="85">
        <v>1</v>
      </c>
      <c r="BW128" s="85"/>
      <c r="BX128" s="86" t="s">
        <v>143</v>
      </c>
      <c r="BY128" s="87"/>
      <c r="BZ128" s="88">
        <v>12</v>
      </c>
      <c r="CA128" s="87" t="s">
        <v>144</v>
      </c>
      <c r="CB128" s="89" t="s">
        <v>112</v>
      </c>
      <c r="CC128" s="90">
        <v>25</v>
      </c>
      <c r="CD128" s="91"/>
      <c r="CE128" s="89">
        <f>VLOOKUP(AI128,[1]Plan1!$A$6:$D$52,2,0)</f>
        <v>251</v>
      </c>
      <c r="CF128" s="89">
        <f>VLOOKUP(AI128,[1]Plan1!$A$6:$D$52,4,0)</f>
        <v>2.2352941176470589</v>
      </c>
      <c r="CG128" s="89">
        <f t="shared" si="8"/>
        <v>21</v>
      </c>
      <c r="CH128" s="89">
        <f t="shared" si="9"/>
        <v>47</v>
      </c>
      <c r="CI128" s="87" t="s">
        <v>75</v>
      </c>
      <c r="CJ128" s="89">
        <f t="shared" si="10"/>
        <v>12</v>
      </c>
      <c r="CK128" s="87"/>
      <c r="CL128" s="87"/>
      <c r="CM128" s="87"/>
      <c r="CN128" s="80"/>
      <c r="CO128" s="81"/>
      <c r="CP128" s="82">
        <v>25</v>
      </c>
      <c r="CQ128" s="83"/>
      <c r="CR128" s="87">
        <f t="shared" si="11"/>
        <v>5910</v>
      </c>
      <c r="CS128" s="40">
        <f t="shared" si="15"/>
        <v>126</v>
      </c>
      <c r="CT128" s="40" t="str">
        <f>VLOOKUP(B128,Linha!$B$2:$C$60,2,FALSE)</f>
        <v>Flow1</v>
      </c>
      <c r="CU128" s="41" t="str">
        <f>IF(AI128&lt;=Parametros!$E$15,"OK","Não")</f>
        <v>Não</v>
      </c>
      <c r="CV128" s="41" t="str">
        <f>IF(AH128&lt;=Parametros!$E$16,"OK","Não")</f>
        <v>Não</v>
      </c>
      <c r="CW128" s="41" t="str">
        <f>IF(AX128&lt;=Parametros!$E$19,"OK","Não")</f>
        <v>OK</v>
      </c>
      <c r="CX128" s="41" t="str">
        <f t="shared" si="12"/>
        <v>Não</v>
      </c>
      <c r="CY128" s="41" t="str">
        <f t="shared" si="13"/>
        <v>Não</v>
      </c>
      <c r="CZ128" s="41" t="str">
        <f>IF(AND(Parametros!$E$17="Sim",Parametros!$E$18="Sim"),IF(AND(OR(CT128="Flow1",AND(CT128="Flow2",Parametros!$H$7="Fechada")),AI128&lt;=Parametros!$E$15,AH128&lt;Parametros!$E$16,AX128&lt;Parametros!$E$19,CX128&lt;&gt;Parametros!$E$17,CY128&lt;&gt;Parametros!$E$18),"Sim","Não"),
IF(AND(Parametros!$E$17="Sim",Parametros!$E$18="Não"),IF(AND(OR(CT128="Flow1",AND(CT128="Flow2",Parametros!$H$7="Fechada")),AI128&lt;=Parametros!$E$15,AH128&lt;Parametros!$E$16,AX128&lt;Parametros!$E$19,CX128&lt;&gt;Parametros!$E$17),"Sim","Não"),
IF(AND(Parametros!$E$17="Não",Parametros!$E$18="Sim"),IF(AND(OR(CT128="Flow1",AND(CT128="Flow2",Parametros!$H$7="Fechada")),AI128&lt;=Parametros!$E$15,AH128&lt;Parametros!$E$16,AX128&lt;Parametros!$E$19,CY128&lt;&gt;Parametros!$E$18),"Sim","Não"),
IF(AND(OR(CT128="Flow1",AND(CT128="Flow2",Parametros!$H$7="Fechada")),AI128&lt;=Parametros!$E$15,AH128&lt;Parametros!$E$16,AX128&lt;Parametros!$E$19),"Sim","Não"))))</f>
        <v>Não</v>
      </c>
      <c r="DA128" s="41" t="str">
        <f t="shared" si="14"/>
        <v>ok</v>
      </c>
      <c r="DB128" s="40">
        <f>IF(AND(CT128="Flow1",CZ128="Sim"),4,IF(CT128=Parametros!$D$6,1,IF(CT128=Parametros!$D$7,IF(Parametros!$H$7="Aberta",2,IF('Sequencia APO'!CZ128="Sim",4,1)),IF(CT128=Parametros!$D$9,3,IF(CT128=Parametros!$D$8,4,"Erro")))))</f>
        <v>1</v>
      </c>
      <c r="DC128" s="40">
        <f>IFERROR(VLOOKUP($Q128,Ferts!$A$1:$B$16,2,FALSE),0)</f>
        <v>0</v>
      </c>
      <c r="DD128" s="42">
        <f>(IF(DB128=1,Parametros!$M$6,IF(DB128=2,Parametros!$M$7,IF(DB128=3,Parametros!$M$8,IF(DB128=4,Parametros!$M$9,"Erro"))))*(DC128+1))*60</f>
        <v>38.112851481411589</v>
      </c>
    </row>
    <row r="129" spans="1:108">
      <c r="A129" s="74" t="s">
        <v>425</v>
      </c>
      <c r="B129" s="74" t="s">
        <v>159</v>
      </c>
      <c r="C129" s="74" t="s">
        <v>99</v>
      </c>
      <c r="D129" s="74" t="s">
        <v>99</v>
      </c>
      <c r="E129" s="74" t="s">
        <v>1814</v>
      </c>
      <c r="F129" s="74" t="s">
        <v>587</v>
      </c>
      <c r="G129" s="74" t="s">
        <v>1815</v>
      </c>
      <c r="H129" s="74" t="s">
        <v>227</v>
      </c>
      <c r="I129" s="74" t="s">
        <v>464</v>
      </c>
      <c r="J129" s="74" t="s">
        <v>581</v>
      </c>
      <c r="K129" s="74" t="s">
        <v>204</v>
      </c>
      <c r="L129" s="74" t="s">
        <v>588</v>
      </c>
      <c r="M129" s="74" t="s">
        <v>452</v>
      </c>
      <c r="N129" s="75">
        <v>10</v>
      </c>
      <c r="O129" s="75">
        <v>10</v>
      </c>
      <c r="P129" s="74" t="s">
        <v>137</v>
      </c>
      <c r="Q129" s="108">
        <v>379819</v>
      </c>
      <c r="R129" s="74" t="s">
        <v>230</v>
      </c>
      <c r="S129" s="74" t="s">
        <v>113</v>
      </c>
      <c r="T129" s="74" t="s">
        <v>114</v>
      </c>
      <c r="U129" s="74" t="s">
        <v>156</v>
      </c>
      <c r="V129" s="74" t="s">
        <v>252</v>
      </c>
      <c r="W129" s="74" t="s">
        <v>107</v>
      </c>
      <c r="X129" s="74" t="s">
        <v>127</v>
      </c>
      <c r="Y129" s="74" t="s">
        <v>477</v>
      </c>
      <c r="Z129" s="74"/>
      <c r="AA129" s="76">
        <v>5216.7640000000001</v>
      </c>
      <c r="AB129" s="76">
        <v>0</v>
      </c>
      <c r="AC129" s="76">
        <v>120</v>
      </c>
      <c r="AD129" s="76">
        <v>89</v>
      </c>
      <c r="AE129" s="77">
        <v>996</v>
      </c>
      <c r="AF129" s="76">
        <v>4.9800000000000004</v>
      </c>
      <c r="AG129" s="77">
        <v>6</v>
      </c>
      <c r="AH129" s="78">
        <v>29</v>
      </c>
      <c r="AI129" s="78">
        <v>121</v>
      </c>
      <c r="AJ129" s="79">
        <v>42758</v>
      </c>
      <c r="AK129" s="79">
        <v>42775</v>
      </c>
      <c r="AL129" s="79">
        <v>42775</v>
      </c>
      <c r="AM129" s="79">
        <v>42775</v>
      </c>
      <c r="AN129" s="77">
        <v>324</v>
      </c>
      <c r="AO129" s="79">
        <v>42751</v>
      </c>
      <c r="AP129" s="76">
        <v>10000</v>
      </c>
      <c r="AQ129" s="76">
        <v>0</v>
      </c>
      <c r="AR129" s="77">
        <v>1000</v>
      </c>
      <c r="AS129" s="77">
        <v>35</v>
      </c>
      <c r="AT129" s="78">
        <v>461.92</v>
      </c>
      <c r="AU129" s="77">
        <v>2</v>
      </c>
      <c r="AV129" s="76">
        <v>6.91</v>
      </c>
      <c r="AW129" s="76">
        <v>6.66</v>
      </c>
      <c r="AX129" s="76">
        <v>7.16</v>
      </c>
      <c r="AY129" s="76">
        <v>0.9</v>
      </c>
      <c r="AZ129" s="76">
        <v>0.9</v>
      </c>
      <c r="BA129" s="76">
        <v>2.3199999999999998</v>
      </c>
      <c r="BB129" s="76">
        <v>2.3199999999999998</v>
      </c>
      <c r="BC129" s="76">
        <v>11.23</v>
      </c>
      <c r="BD129" s="76">
        <v>29.92</v>
      </c>
      <c r="BE129" s="76">
        <v>40.39</v>
      </c>
      <c r="BF129" s="76">
        <v>4000</v>
      </c>
      <c r="BG129" s="76">
        <v>8000</v>
      </c>
      <c r="BH129" s="74" t="s">
        <v>3475</v>
      </c>
      <c r="BI129" s="74"/>
      <c r="BJ129" s="74" t="s">
        <v>3491</v>
      </c>
      <c r="BK129" s="79"/>
      <c r="BL129" s="79"/>
      <c r="BM129" s="74"/>
      <c r="BN129" s="80"/>
      <c r="BO129" s="81">
        <v>12</v>
      </c>
      <c r="BP129" s="82"/>
      <c r="BQ129" s="83"/>
      <c r="BR129" s="84" t="s">
        <v>76</v>
      </c>
      <c r="BS129" s="84">
        <v>9</v>
      </c>
      <c r="BT129" s="85">
        <v>2</v>
      </c>
      <c r="BU129" s="85" t="s">
        <v>464</v>
      </c>
      <c r="BV129" s="85">
        <v>1</v>
      </c>
      <c r="BW129" s="85"/>
      <c r="BX129" s="86" t="s">
        <v>143</v>
      </c>
      <c r="BY129" s="87"/>
      <c r="BZ129" s="88">
        <v>12</v>
      </c>
      <c r="CA129" s="87" t="s">
        <v>144</v>
      </c>
      <c r="CB129" s="89" t="s">
        <v>112</v>
      </c>
      <c r="CC129" s="90">
        <v>24</v>
      </c>
      <c r="CD129" s="91"/>
      <c r="CE129" s="89">
        <f>VLOOKUP(AI129,[1]Plan1!$A$6:$D$52,2,0)</f>
        <v>251</v>
      </c>
      <c r="CF129" s="89">
        <f>VLOOKUP(AI129,[1]Plan1!$A$6:$D$52,4,0)</f>
        <v>2.2352941176470589</v>
      </c>
      <c r="CG129" s="89">
        <f t="shared" si="8"/>
        <v>21</v>
      </c>
      <c r="CH129" s="89">
        <f t="shared" si="9"/>
        <v>47</v>
      </c>
      <c r="CI129" s="87" t="s">
        <v>76</v>
      </c>
      <c r="CJ129" s="89">
        <f t="shared" si="10"/>
        <v>12</v>
      </c>
      <c r="CK129" s="87"/>
      <c r="CL129" s="87"/>
      <c r="CM129" s="87"/>
      <c r="CN129" s="80"/>
      <c r="CO129" s="81"/>
      <c r="CP129" s="82">
        <v>45</v>
      </c>
      <c r="CQ129" s="83"/>
      <c r="CR129" s="87">
        <f t="shared" si="11"/>
        <v>5976</v>
      </c>
      <c r="CS129" s="40">
        <f t="shared" si="15"/>
        <v>127</v>
      </c>
      <c r="CT129" s="40" t="str">
        <f>VLOOKUP(B129,Linha!$B$2:$C$60,2,FALSE)</f>
        <v>Flow2</v>
      </c>
      <c r="CU129" s="41" t="str">
        <f>IF(AI129&lt;=Parametros!$E$15,"OK","Não")</f>
        <v>Não</v>
      </c>
      <c r="CV129" s="41" t="str">
        <f>IF(AH129&lt;=Parametros!$E$16,"OK","Não")</f>
        <v>Não</v>
      </c>
      <c r="CW129" s="41" t="str">
        <f>IF(AX129&lt;=Parametros!$E$19,"OK","Não")</f>
        <v>OK</v>
      </c>
      <c r="CX129" s="41" t="str">
        <f t="shared" si="12"/>
        <v>Não</v>
      </c>
      <c r="CY129" s="41" t="str">
        <f t="shared" si="13"/>
        <v>Não</v>
      </c>
      <c r="CZ129" s="41" t="str">
        <f>IF(AND(Parametros!$E$17="Sim",Parametros!$E$18="Sim"),IF(AND(OR(CT129="Flow1",AND(CT129="Flow2",Parametros!$H$7="Fechada")),AI129&lt;=Parametros!$E$15,AH129&lt;Parametros!$E$16,AX129&lt;Parametros!$E$19,CX129&lt;&gt;Parametros!$E$17,CY129&lt;&gt;Parametros!$E$18),"Sim","Não"),
IF(AND(Parametros!$E$17="Sim",Parametros!$E$18="Não"),IF(AND(OR(CT129="Flow1",AND(CT129="Flow2",Parametros!$H$7="Fechada")),AI129&lt;=Parametros!$E$15,AH129&lt;Parametros!$E$16,AX129&lt;Parametros!$E$19,CX129&lt;&gt;Parametros!$E$17),"Sim","Não"),
IF(AND(Parametros!$E$17="Não",Parametros!$E$18="Sim"),IF(AND(OR(CT129="Flow1",AND(CT129="Flow2",Parametros!$H$7="Fechada")),AI129&lt;=Parametros!$E$15,AH129&lt;Parametros!$E$16,AX129&lt;Parametros!$E$19,CY129&lt;&gt;Parametros!$E$18),"Sim","Não"),
IF(AND(OR(CT129="Flow1",AND(CT129="Flow2",Parametros!$H$7="Fechada")),AI129&lt;=Parametros!$E$15,AH129&lt;Parametros!$E$16,AX129&lt;Parametros!$E$19),"Sim","Não"))))</f>
        <v>Não</v>
      </c>
      <c r="DA129" s="41" t="str">
        <f t="shared" si="14"/>
        <v>ok</v>
      </c>
      <c r="DB129" s="40">
        <f>IF(AND(CT129="Flow1",CZ129="Sim"),4,IF(CT129=Parametros!$D$6,1,IF(CT129=Parametros!$D$7,IF(Parametros!$H$7="Aberta",2,IF('Sequencia APO'!CZ129="Sim",4,1)),IF(CT129=Parametros!$D$9,3,IF(CT129=Parametros!$D$8,4,"Erro")))))</f>
        <v>1</v>
      </c>
      <c r="DC129" s="40">
        <f>IFERROR(VLOOKUP($Q129,Ferts!$A$1:$B$16,2,FALSE),0)</f>
        <v>0</v>
      </c>
      <c r="DD129" s="42">
        <f>(IF(DB129=1,Parametros!$M$6,IF(DB129=2,Parametros!$M$7,IF(DB129=3,Parametros!$M$8,IF(DB129=4,Parametros!$M$9,"Erro"))))*(DC129+1))*60</f>
        <v>38.112851481411589</v>
      </c>
    </row>
    <row r="130" spans="1:108">
      <c r="A130" s="74" t="s">
        <v>432</v>
      </c>
      <c r="B130" s="74" t="s">
        <v>98</v>
      </c>
      <c r="C130" s="74" t="s">
        <v>99</v>
      </c>
      <c r="D130" s="74" t="s">
        <v>99</v>
      </c>
      <c r="E130" s="74" t="s">
        <v>1865</v>
      </c>
      <c r="F130" s="74" t="s">
        <v>793</v>
      </c>
      <c r="G130" s="74" t="s">
        <v>1866</v>
      </c>
      <c r="H130" s="74" t="s">
        <v>227</v>
      </c>
      <c r="I130" s="74" t="s">
        <v>464</v>
      </c>
      <c r="J130" s="74" t="s">
        <v>474</v>
      </c>
      <c r="K130" s="74" t="s">
        <v>204</v>
      </c>
      <c r="L130" s="74" t="s">
        <v>794</v>
      </c>
      <c r="M130" s="74" t="s">
        <v>229</v>
      </c>
      <c r="N130" s="75">
        <v>10</v>
      </c>
      <c r="O130" s="75">
        <v>10</v>
      </c>
      <c r="P130" s="74" t="s">
        <v>137</v>
      </c>
      <c r="Q130" s="108">
        <v>379820</v>
      </c>
      <c r="R130" s="74" t="s">
        <v>230</v>
      </c>
      <c r="S130" s="74" t="s">
        <v>113</v>
      </c>
      <c r="T130" s="74" t="s">
        <v>114</v>
      </c>
      <c r="U130" s="74" t="s">
        <v>156</v>
      </c>
      <c r="V130" s="74" t="s">
        <v>252</v>
      </c>
      <c r="W130" s="74" t="s">
        <v>107</v>
      </c>
      <c r="X130" s="74" t="s">
        <v>127</v>
      </c>
      <c r="Y130" s="74" t="s">
        <v>477</v>
      </c>
      <c r="Z130" s="74"/>
      <c r="AA130" s="76">
        <v>9146.17</v>
      </c>
      <c r="AB130" s="76">
        <v>7408</v>
      </c>
      <c r="AC130" s="76">
        <v>145</v>
      </c>
      <c r="AD130" s="76">
        <v>118</v>
      </c>
      <c r="AE130" s="77">
        <v>925</v>
      </c>
      <c r="AF130" s="76">
        <v>4.625</v>
      </c>
      <c r="AG130" s="77">
        <v>11</v>
      </c>
      <c r="AH130" s="78">
        <v>15.9</v>
      </c>
      <c r="AI130" s="78">
        <v>127</v>
      </c>
      <c r="AJ130" s="79">
        <v>42758</v>
      </c>
      <c r="AK130" s="79">
        <v>42775</v>
      </c>
      <c r="AL130" s="79">
        <v>42775</v>
      </c>
      <c r="AM130" s="79">
        <v>42775</v>
      </c>
      <c r="AN130" s="77">
        <v>553</v>
      </c>
      <c r="AO130" s="79">
        <v>42751</v>
      </c>
      <c r="AP130" s="76">
        <v>5000</v>
      </c>
      <c r="AQ130" s="76">
        <v>3620</v>
      </c>
      <c r="AR130" s="77">
        <v>958</v>
      </c>
      <c r="AS130" s="77">
        <v>36</v>
      </c>
      <c r="AT130" s="78">
        <v>456.07</v>
      </c>
      <c r="AU130" s="77">
        <v>2</v>
      </c>
      <c r="AV130" s="76">
        <v>9.9499999999999993</v>
      </c>
      <c r="AW130" s="76">
        <v>9.64</v>
      </c>
      <c r="AX130" s="76">
        <v>10.26</v>
      </c>
      <c r="AY130" s="76">
        <v>1</v>
      </c>
      <c r="AZ130" s="76">
        <v>1</v>
      </c>
      <c r="BA130" s="76">
        <v>1.27</v>
      </c>
      <c r="BB130" s="76">
        <v>1.27</v>
      </c>
      <c r="BC130" s="76">
        <v>17.68</v>
      </c>
      <c r="BD130" s="76">
        <v>15.84</v>
      </c>
      <c r="BE130" s="76">
        <v>25.81</v>
      </c>
      <c r="BF130" s="76">
        <v>8000</v>
      </c>
      <c r="BG130" s="76">
        <v>12000</v>
      </c>
      <c r="BH130" s="74" t="s">
        <v>3475</v>
      </c>
      <c r="BI130" s="74"/>
      <c r="BJ130" s="74" t="s">
        <v>1867</v>
      </c>
      <c r="BK130" s="79"/>
      <c r="BL130" s="79"/>
      <c r="BM130" s="74"/>
      <c r="BN130" s="80">
        <v>22</v>
      </c>
      <c r="BO130" s="81"/>
      <c r="BP130" s="82"/>
      <c r="BQ130" s="83"/>
      <c r="BR130" s="84" t="s">
        <v>75</v>
      </c>
      <c r="BS130" s="84">
        <v>9</v>
      </c>
      <c r="BT130" s="85">
        <v>2</v>
      </c>
      <c r="BU130" s="85" t="s">
        <v>464</v>
      </c>
      <c r="BV130" s="85">
        <v>1</v>
      </c>
      <c r="BW130" s="85"/>
      <c r="BX130" s="86" t="s">
        <v>143</v>
      </c>
      <c r="BY130" s="87"/>
      <c r="BZ130" s="88">
        <v>22</v>
      </c>
      <c r="CA130" s="87" t="s">
        <v>144</v>
      </c>
      <c r="CB130" s="89" t="s">
        <v>112</v>
      </c>
      <c r="CC130" s="90">
        <v>24</v>
      </c>
      <c r="CD130" s="91"/>
      <c r="CE130" s="89">
        <f>VLOOKUP(AI130,[1]Plan1!$A$6:$D$52,2,0)</f>
        <v>266</v>
      </c>
      <c r="CF130" s="89">
        <f>VLOOKUP(AI130,[1]Plan1!$A$6:$D$52,4,0)</f>
        <v>2.0731707317073171</v>
      </c>
      <c r="CG130" s="89">
        <f t="shared" si="8"/>
        <v>34</v>
      </c>
      <c r="CH130" s="89">
        <f t="shared" si="9"/>
        <v>70</v>
      </c>
      <c r="CI130" s="87" t="s">
        <v>75</v>
      </c>
      <c r="CJ130" s="89">
        <f t="shared" si="10"/>
        <v>22</v>
      </c>
      <c r="CK130" s="87"/>
      <c r="CL130" s="87"/>
      <c r="CM130" s="87"/>
      <c r="CN130" s="80"/>
      <c r="CO130" s="81"/>
      <c r="CP130" s="82">
        <v>28</v>
      </c>
      <c r="CQ130" s="83"/>
      <c r="CR130" s="87">
        <f t="shared" si="11"/>
        <v>10175</v>
      </c>
      <c r="CS130" s="40">
        <f t="shared" si="15"/>
        <v>128</v>
      </c>
      <c r="CT130" s="40" t="str">
        <f>VLOOKUP(B130,Linha!$B$2:$C$60,2,FALSE)</f>
        <v>Flow1</v>
      </c>
      <c r="CU130" s="41" t="str">
        <f>IF(AI130&lt;=Parametros!$E$15,"OK","Não")</f>
        <v>Não</v>
      </c>
      <c r="CV130" s="41" t="str">
        <f>IF(AH130&lt;=Parametros!$E$16,"OK","Não")</f>
        <v>Não</v>
      </c>
      <c r="CW130" s="41" t="str">
        <f>IF(AX130&lt;=Parametros!$E$19,"OK","Não")</f>
        <v>OK</v>
      </c>
      <c r="CX130" s="41" t="str">
        <f t="shared" si="12"/>
        <v>Não</v>
      </c>
      <c r="CY130" s="41" t="str">
        <f t="shared" si="13"/>
        <v>Não</v>
      </c>
      <c r="CZ130" s="41" t="str">
        <f>IF(AND(Parametros!$E$17="Sim",Parametros!$E$18="Sim"),IF(AND(OR(CT130="Flow1",AND(CT130="Flow2",Parametros!$H$7="Fechada")),AI130&lt;=Parametros!$E$15,AH130&lt;Parametros!$E$16,AX130&lt;Parametros!$E$19,CX130&lt;&gt;Parametros!$E$17,CY130&lt;&gt;Parametros!$E$18),"Sim","Não"),
IF(AND(Parametros!$E$17="Sim",Parametros!$E$18="Não"),IF(AND(OR(CT130="Flow1",AND(CT130="Flow2",Parametros!$H$7="Fechada")),AI130&lt;=Parametros!$E$15,AH130&lt;Parametros!$E$16,AX130&lt;Parametros!$E$19,CX130&lt;&gt;Parametros!$E$17),"Sim","Não"),
IF(AND(Parametros!$E$17="Não",Parametros!$E$18="Sim"),IF(AND(OR(CT130="Flow1",AND(CT130="Flow2",Parametros!$H$7="Fechada")),AI130&lt;=Parametros!$E$15,AH130&lt;Parametros!$E$16,AX130&lt;Parametros!$E$19,CY130&lt;&gt;Parametros!$E$18),"Sim","Não"),
IF(AND(OR(CT130="Flow1",AND(CT130="Flow2",Parametros!$H$7="Fechada")),AI130&lt;=Parametros!$E$15,AH130&lt;Parametros!$E$16,AX130&lt;Parametros!$E$19),"Sim","Não"))))</f>
        <v>Não</v>
      </c>
      <c r="DA130" s="41" t="str">
        <f t="shared" si="14"/>
        <v>ok</v>
      </c>
      <c r="DB130" s="40">
        <f>IF(AND(CT130="Flow1",CZ130="Sim"),4,IF(CT130=Parametros!$D$6,1,IF(CT130=Parametros!$D$7,IF(Parametros!$H$7="Aberta",2,IF('Sequencia APO'!CZ130="Sim",4,1)),IF(CT130=Parametros!$D$9,3,IF(CT130=Parametros!$D$8,4,"Erro")))))</f>
        <v>1</v>
      </c>
      <c r="DC130" s="40">
        <f>IFERROR(VLOOKUP($Q130,Ferts!$A$1:$B$16,2,FALSE),0)</f>
        <v>0</v>
      </c>
      <c r="DD130" s="42">
        <f>(IF(DB130=1,Parametros!$M$6,IF(DB130=2,Parametros!$M$7,IF(DB130=3,Parametros!$M$8,IF(DB130=4,Parametros!$M$9,"Erro"))))*(DC130+1))*60</f>
        <v>38.112851481411589</v>
      </c>
    </row>
    <row r="131" spans="1:108">
      <c r="A131" s="74" t="s">
        <v>434</v>
      </c>
      <c r="B131" s="74" t="s">
        <v>98</v>
      </c>
      <c r="C131" s="74" t="s">
        <v>99</v>
      </c>
      <c r="D131" s="74" t="s">
        <v>99</v>
      </c>
      <c r="E131" s="74" t="s">
        <v>1851</v>
      </c>
      <c r="F131" s="74" t="s">
        <v>1852</v>
      </c>
      <c r="G131" s="74" t="s">
        <v>1853</v>
      </c>
      <c r="H131" s="74" t="s">
        <v>227</v>
      </c>
      <c r="I131" s="74" t="s">
        <v>464</v>
      </c>
      <c r="J131" s="74" t="s">
        <v>474</v>
      </c>
      <c r="K131" s="74" t="s">
        <v>253</v>
      </c>
      <c r="L131" s="74" t="s">
        <v>1854</v>
      </c>
      <c r="M131" s="74" t="s">
        <v>229</v>
      </c>
      <c r="N131" s="75">
        <v>10</v>
      </c>
      <c r="O131" s="75">
        <v>10</v>
      </c>
      <c r="P131" s="74" t="s">
        <v>137</v>
      </c>
      <c r="Q131" s="108">
        <v>379960</v>
      </c>
      <c r="R131" s="74" t="s">
        <v>230</v>
      </c>
      <c r="S131" s="74" t="s">
        <v>113</v>
      </c>
      <c r="T131" s="74" t="s">
        <v>114</v>
      </c>
      <c r="U131" s="74" t="s">
        <v>156</v>
      </c>
      <c r="V131" s="74" t="s">
        <v>252</v>
      </c>
      <c r="W131" s="74" t="s">
        <v>107</v>
      </c>
      <c r="X131" s="74" t="s">
        <v>127</v>
      </c>
      <c r="Y131" s="74" t="s">
        <v>477</v>
      </c>
      <c r="Z131" s="74"/>
      <c r="AA131" s="76">
        <v>5216.6450000000004</v>
      </c>
      <c r="AB131" s="76">
        <v>5470.0020000000004</v>
      </c>
      <c r="AC131" s="76">
        <v>152</v>
      </c>
      <c r="AD131" s="76">
        <v>124</v>
      </c>
      <c r="AE131" s="77">
        <v>828</v>
      </c>
      <c r="AF131" s="76">
        <v>4.1399999999999997</v>
      </c>
      <c r="AG131" s="77">
        <v>7</v>
      </c>
      <c r="AH131" s="78">
        <v>12.7</v>
      </c>
      <c r="AI131" s="78">
        <v>127</v>
      </c>
      <c r="AJ131" s="79">
        <v>42761</v>
      </c>
      <c r="AK131" s="79">
        <v>42775</v>
      </c>
      <c r="AL131" s="79">
        <v>42775</v>
      </c>
      <c r="AM131" s="79">
        <v>42775</v>
      </c>
      <c r="AN131" s="77">
        <v>315</v>
      </c>
      <c r="AO131" s="79">
        <v>42754</v>
      </c>
      <c r="AP131" s="76">
        <v>5000</v>
      </c>
      <c r="AQ131" s="76">
        <v>0</v>
      </c>
      <c r="AR131" s="77">
        <v>860</v>
      </c>
      <c r="AS131" s="77">
        <v>40</v>
      </c>
      <c r="AT131" s="78">
        <v>409.91</v>
      </c>
      <c r="AU131" s="77">
        <v>2</v>
      </c>
      <c r="AV131" s="76">
        <v>10.82</v>
      </c>
      <c r="AW131" s="76">
        <v>10.43</v>
      </c>
      <c r="AX131" s="76">
        <v>11.2</v>
      </c>
      <c r="AY131" s="76">
        <v>1</v>
      </c>
      <c r="AZ131" s="76">
        <v>1</v>
      </c>
      <c r="BA131" s="76">
        <v>1.02</v>
      </c>
      <c r="BB131" s="76">
        <v>1.02</v>
      </c>
      <c r="BC131" s="76">
        <v>19.39</v>
      </c>
      <c r="BD131" s="76">
        <v>12.63</v>
      </c>
      <c r="BE131" s="76">
        <v>22.55</v>
      </c>
      <c r="BF131" s="76">
        <v>8000</v>
      </c>
      <c r="BG131" s="76">
        <v>12000</v>
      </c>
      <c r="BH131" s="74" t="s">
        <v>109</v>
      </c>
      <c r="BI131" s="74"/>
      <c r="BJ131" s="74" t="s">
        <v>1856</v>
      </c>
      <c r="BK131" s="79"/>
      <c r="BL131" s="79"/>
      <c r="BM131" s="74"/>
      <c r="BN131" s="80">
        <v>14</v>
      </c>
      <c r="BO131" s="81"/>
      <c r="BP131" s="82"/>
      <c r="BQ131" s="83"/>
      <c r="BR131" s="84" t="s">
        <v>75</v>
      </c>
      <c r="BS131" s="84">
        <v>9</v>
      </c>
      <c r="BT131" s="85">
        <v>2</v>
      </c>
      <c r="BU131" s="85" t="s">
        <v>464</v>
      </c>
      <c r="BV131" s="85">
        <v>1</v>
      </c>
      <c r="BW131" s="85"/>
      <c r="BX131" s="86" t="s">
        <v>143</v>
      </c>
      <c r="BY131" s="87"/>
      <c r="BZ131" s="88">
        <v>14</v>
      </c>
      <c r="CA131" s="87" t="s">
        <v>144</v>
      </c>
      <c r="CB131" s="89" t="s">
        <v>112</v>
      </c>
      <c r="CC131" s="90">
        <v>21</v>
      </c>
      <c r="CD131" s="91"/>
      <c r="CE131" s="89">
        <f>VLOOKUP(AI131,[1]Plan1!$A$6:$D$52,2,0)</f>
        <v>266</v>
      </c>
      <c r="CF131" s="89">
        <f>VLOOKUP(AI131,[1]Plan1!$A$6:$D$52,4,0)</f>
        <v>2.0731707317073171</v>
      </c>
      <c r="CG131" s="89">
        <f t="shared" ref="CG131:CG194" si="16">ROUND(AA131/CE131,0)</f>
        <v>20</v>
      </c>
      <c r="CH131" s="89">
        <f t="shared" ref="CH131:CH194" si="17">ROUND(CG131*CF131,0)</f>
        <v>41</v>
      </c>
      <c r="CI131" s="87" t="s">
        <v>75</v>
      </c>
      <c r="CJ131" s="89">
        <f t="shared" ref="CJ131:CJ194" si="18">IF(BZ131=0,CH131,BZ131)</f>
        <v>14</v>
      </c>
      <c r="CK131" s="87"/>
      <c r="CL131" s="87"/>
      <c r="CM131" s="87"/>
      <c r="CN131" s="80"/>
      <c r="CO131" s="81"/>
      <c r="CP131" s="82">
        <f>CH131</f>
        <v>41</v>
      </c>
      <c r="CQ131" s="83"/>
      <c r="CR131" s="87">
        <f t="shared" ref="CR131:CR194" si="19">+AG131*AE131</f>
        <v>5796</v>
      </c>
      <c r="CS131" s="40">
        <f t="shared" si="15"/>
        <v>129</v>
      </c>
      <c r="CT131" s="40" t="str">
        <f>VLOOKUP(B131,Linha!$B$2:$C$60,2,FALSE)</f>
        <v>Flow1</v>
      </c>
      <c r="CU131" s="41" t="str">
        <f>IF(AI131&lt;=Parametros!$E$15,"OK","Não")</f>
        <v>Não</v>
      </c>
      <c r="CV131" s="41" t="str">
        <f>IF(AH131&lt;=Parametros!$E$16,"OK","Não")</f>
        <v>OK</v>
      </c>
      <c r="CW131" s="41" t="str">
        <f>IF(AX131&lt;=Parametros!$E$19,"OK","Não")</f>
        <v>OK</v>
      </c>
      <c r="CX131" s="41" t="str">
        <f t="shared" ref="CX131:CX194" si="20">IF(AND(OR(U131="LAQUE SOMENTE SOBRE A MARCAÇÃO",U131="LAQUE INCOLOR"),BX131&lt;&gt;"Têmpera PC"),"Sim","Não")</f>
        <v>Não</v>
      </c>
      <c r="CY131" s="41" t="str">
        <f t="shared" si="13"/>
        <v>Não</v>
      </c>
      <c r="CZ131" s="41" t="str">
        <f>IF(AND(Parametros!$E$17="Sim",Parametros!$E$18="Sim"),IF(AND(OR(CT131="Flow1",AND(CT131="Flow2",Parametros!$H$7="Fechada")),AI131&lt;=Parametros!$E$15,AH131&lt;Parametros!$E$16,AX131&lt;Parametros!$E$19,CX131&lt;&gt;Parametros!$E$17,CY131&lt;&gt;Parametros!$E$18),"Sim","Não"),
IF(AND(Parametros!$E$17="Sim",Parametros!$E$18="Não"),IF(AND(OR(CT131="Flow1",AND(CT131="Flow2",Parametros!$H$7="Fechada")),AI131&lt;=Parametros!$E$15,AH131&lt;Parametros!$E$16,AX131&lt;Parametros!$E$19,CX131&lt;&gt;Parametros!$E$17),"Sim","Não"),
IF(AND(Parametros!$E$17="Não",Parametros!$E$18="Sim"),IF(AND(OR(CT131="Flow1",AND(CT131="Flow2",Parametros!$H$7="Fechada")),AI131&lt;=Parametros!$E$15,AH131&lt;Parametros!$E$16,AX131&lt;Parametros!$E$19,CY131&lt;&gt;Parametros!$E$18),"Sim","Não"),
IF(AND(OR(CT131="Flow1",AND(CT131="Flow2",Parametros!$H$7="Fechada")),AI131&lt;=Parametros!$E$15,AH131&lt;Parametros!$E$16,AX131&lt;Parametros!$E$19),"Sim","Não"))))</f>
        <v>Não</v>
      </c>
      <c r="DA131" s="41" t="str">
        <f t="shared" si="14"/>
        <v>ok</v>
      </c>
      <c r="DB131" s="40">
        <f>IF(AND(CT131="Flow1",CZ131="Sim"),4,IF(CT131=Parametros!$D$6,1,IF(CT131=Parametros!$D$7,IF(Parametros!$H$7="Aberta",2,IF('Sequencia APO'!CZ131="Sim",4,1)),IF(CT131=Parametros!$D$9,3,IF(CT131=Parametros!$D$8,4,"Erro")))))</f>
        <v>1</v>
      </c>
      <c r="DC131" s="40">
        <f>IFERROR(VLOOKUP($Q131,Ferts!$A$1:$B$16,2,FALSE),0)</f>
        <v>0</v>
      </c>
      <c r="DD131" s="42">
        <f>(IF(DB131=1,Parametros!$M$6,IF(DB131=2,Parametros!$M$7,IF(DB131=3,Parametros!$M$8,IF(DB131=4,Parametros!$M$9,"Erro"))))*(DC131+1))*60</f>
        <v>38.112851481411589</v>
      </c>
    </row>
    <row r="132" spans="1:108">
      <c r="A132" s="74" t="s">
        <v>438</v>
      </c>
      <c r="B132" s="74" t="s">
        <v>397</v>
      </c>
      <c r="C132" s="74" t="s">
        <v>398</v>
      </c>
      <c r="D132" s="74" t="s">
        <v>99</v>
      </c>
      <c r="E132" s="74" t="s">
        <v>1863</v>
      </c>
      <c r="F132" s="74" t="s">
        <v>1858</v>
      </c>
      <c r="G132" s="74" t="s">
        <v>3492</v>
      </c>
      <c r="H132" s="74" t="s">
        <v>119</v>
      </c>
      <c r="I132" s="74" t="s">
        <v>464</v>
      </c>
      <c r="J132" s="74" t="s">
        <v>474</v>
      </c>
      <c r="K132" s="74" t="s">
        <v>1859</v>
      </c>
      <c r="L132" s="74" t="s">
        <v>1860</v>
      </c>
      <c r="M132" s="74" t="s">
        <v>121</v>
      </c>
      <c r="N132" s="75">
        <v>10</v>
      </c>
      <c r="O132" s="75">
        <v>10</v>
      </c>
      <c r="P132" s="74" t="s">
        <v>365</v>
      </c>
      <c r="Q132" s="108">
        <v>321485</v>
      </c>
      <c r="R132" s="74" t="s">
        <v>123</v>
      </c>
      <c r="S132" s="74"/>
      <c r="T132" s="74" t="s">
        <v>114</v>
      </c>
      <c r="U132" s="74" t="s">
        <v>156</v>
      </c>
      <c r="V132" s="74" t="s">
        <v>398</v>
      </c>
      <c r="W132" s="74" t="s">
        <v>337</v>
      </c>
      <c r="X132" s="74" t="s">
        <v>127</v>
      </c>
      <c r="Y132" s="74" t="s">
        <v>477</v>
      </c>
      <c r="Z132" s="74" t="s">
        <v>404</v>
      </c>
      <c r="AA132" s="76">
        <v>21717.63</v>
      </c>
      <c r="AB132" s="76">
        <v>0</v>
      </c>
      <c r="AC132" s="76">
        <v>145</v>
      </c>
      <c r="AD132" s="76">
        <v>121</v>
      </c>
      <c r="AE132" s="77">
        <v>780</v>
      </c>
      <c r="AF132" s="76">
        <v>3.9</v>
      </c>
      <c r="AG132" s="77">
        <v>32</v>
      </c>
      <c r="AH132" s="78">
        <v>14.2</v>
      </c>
      <c r="AI132" s="78">
        <v>127</v>
      </c>
      <c r="AJ132" s="79">
        <v>42779</v>
      </c>
      <c r="AK132" s="79">
        <v>42775</v>
      </c>
      <c r="AL132" s="79">
        <v>42775</v>
      </c>
      <c r="AM132" s="79">
        <v>42775</v>
      </c>
      <c r="AN132" s="77">
        <v>1382</v>
      </c>
      <c r="AO132" s="79">
        <v>42769</v>
      </c>
      <c r="AP132" s="76">
        <v>9515</v>
      </c>
      <c r="AQ132" s="76">
        <v>0</v>
      </c>
      <c r="AR132" s="77">
        <v>879</v>
      </c>
      <c r="AS132" s="77">
        <v>36</v>
      </c>
      <c r="AT132" s="78">
        <v>371.3</v>
      </c>
      <c r="AU132" s="77">
        <v>2</v>
      </c>
      <c r="AV132" s="76">
        <v>9.49</v>
      </c>
      <c r="AW132" s="76">
        <v>9.42</v>
      </c>
      <c r="AX132" s="76">
        <v>9.84</v>
      </c>
      <c r="AY132" s="76">
        <v>1.27</v>
      </c>
      <c r="AZ132" s="76">
        <v>1.27</v>
      </c>
      <c r="BA132" s="76">
        <v>1.42</v>
      </c>
      <c r="BB132" s="76">
        <v>1.42</v>
      </c>
      <c r="BC132" s="76">
        <v>16.670000000000002</v>
      </c>
      <c r="BD132" s="76">
        <v>13.98</v>
      </c>
      <c r="BE132" s="76">
        <v>23.92</v>
      </c>
      <c r="BF132" s="76">
        <v>2350</v>
      </c>
      <c r="BG132" s="76">
        <v>2355</v>
      </c>
      <c r="BH132" s="74" t="s">
        <v>109</v>
      </c>
      <c r="BI132" s="74"/>
      <c r="BJ132" s="74" t="s">
        <v>3493</v>
      </c>
      <c r="BK132" s="79"/>
      <c r="BL132" s="79"/>
      <c r="BM132" s="74"/>
      <c r="BN132" s="80"/>
      <c r="BO132" s="81"/>
      <c r="BP132" s="82">
        <v>64</v>
      </c>
      <c r="BQ132" s="83"/>
      <c r="BR132" s="84" t="s">
        <v>129</v>
      </c>
      <c r="BS132" s="84">
        <v>9</v>
      </c>
      <c r="BT132" s="85">
        <v>2</v>
      </c>
      <c r="BU132" s="85" t="s">
        <v>464</v>
      </c>
      <c r="BV132" s="85">
        <v>1</v>
      </c>
      <c r="BW132" s="85"/>
      <c r="BX132" s="86" t="s">
        <v>405</v>
      </c>
      <c r="BY132" s="87"/>
      <c r="BZ132" s="88">
        <v>64</v>
      </c>
      <c r="CA132" s="87" t="s">
        <v>111</v>
      </c>
      <c r="CB132" s="89" t="s">
        <v>145</v>
      </c>
      <c r="CC132" s="90">
        <v>6</v>
      </c>
      <c r="CD132" s="91"/>
      <c r="CE132" s="89">
        <f>VLOOKUP(AI132,[1]Plan1!$A$6:$D$52,2,0)</f>
        <v>266</v>
      </c>
      <c r="CF132" s="89">
        <f>VLOOKUP(AI132,[1]Plan1!$A$6:$D$52,4,0)</f>
        <v>2.0731707317073171</v>
      </c>
      <c r="CG132" s="89">
        <f t="shared" si="16"/>
        <v>82</v>
      </c>
      <c r="CH132" s="89">
        <f t="shared" si="17"/>
        <v>170</v>
      </c>
      <c r="CI132" s="87" t="s">
        <v>129</v>
      </c>
      <c r="CJ132" s="89">
        <f t="shared" si="18"/>
        <v>64</v>
      </c>
      <c r="CK132" s="87"/>
      <c r="CL132" s="87"/>
      <c r="CM132" s="87"/>
      <c r="CN132" s="80"/>
      <c r="CO132" s="81"/>
      <c r="CP132" s="82"/>
      <c r="CQ132" s="92">
        <v>33</v>
      </c>
      <c r="CR132" s="87">
        <f t="shared" si="19"/>
        <v>24960</v>
      </c>
      <c r="CS132" s="40">
        <f t="shared" si="15"/>
        <v>130</v>
      </c>
      <c r="CT132" s="40" t="str">
        <f>VLOOKUP(B132,Linha!$B$2:$C$60,2,FALSE)</f>
        <v>Despacho direto</v>
      </c>
      <c r="CU132" s="41" t="str">
        <f>IF(AI132&lt;=Parametros!$E$15,"OK","Não")</f>
        <v>Não</v>
      </c>
      <c r="CV132" s="41" t="str">
        <f>IF(AH132&lt;=Parametros!$E$16,"OK","Não")</f>
        <v>Não</v>
      </c>
      <c r="CW132" s="41" t="str">
        <f>IF(AX132&lt;=Parametros!$E$19,"OK","Não")</f>
        <v>OK</v>
      </c>
      <c r="CX132" s="41" t="str">
        <f t="shared" si="20"/>
        <v>Não</v>
      </c>
      <c r="CY132" s="41" t="str">
        <f t="shared" ref="CY132:CY195" si="21">IF(OR(T132="PONTA CHANFRADA 30 GR.",T132="PONTA CHANFRADA 37,5 GR."),"Sim","Não")</f>
        <v>Não</v>
      </c>
      <c r="CZ132" s="41" t="str">
        <f>IF(AND(Parametros!$E$17="Sim",Parametros!$E$18="Sim"),IF(AND(OR(CT132="Flow1",AND(CT132="Flow2",Parametros!$H$7="Fechada")),AI132&lt;=Parametros!$E$15,AH132&lt;Parametros!$E$16,AX132&lt;Parametros!$E$19,CX132&lt;&gt;Parametros!$E$17,CY132&lt;&gt;Parametros!$E$18),"Sim","Não"),
IF(AND(Parametros!$E$17="Sim",Parametros!$E$18="Não"),IF(AND(OR(CT132="Flow1",AND(CT132="Flow2",Parametros!$H$7="Fechada")),AI132&lt;=Parametros!$E$15,AH132&lt;Parametros!$E$16,AX132&lt;Parametros!$E$19,CX132&lt;&gt;Parametros!$E$17),"Sim","Não"),
IF(AND(Parametros!$E$17="Não",Parametros!$E$18="Sim"),IF(AND(OR(CT132="Flow1",AND(CT132="Flow2",Parametros!$H$7="Fechada")),AI132&lt;=Parametros!$E$15,AH132&lt;Parametros!$E$16,AX132&lt;Parametros!$E$19,CY132&lt;&gt;Parametros!$E$18),"Sim","Não"),
IF(AND(OR(CT132="Flow1",AND(CT132="Flow2",Parametros!$H$7="Fechada")),AI132&lt;=Parametros!$E$15,AH132&lt;Parametros!$E$16,AX132&lt;Parametros!$E$19),"Sim","Não"))))</f>
        <v>Não</v>
      </c>
      <c r="DA132" s="41" t="str">
        <f t="shared" ref="DA132:DA195" si="22">IF(AND(CT132="Flow1",BQ132&lt;&gt;""),"Moveu para tubing","ok")</f>
        <v>ok</v>
      </c>
      <c r="DB132" s="40">
        <f>IF(AND(CT132="Flow1",CZ132="Sim"),4,IF(CT132=Parametros!$D$6,1,IF(CT132=Parametros!$D$7,IF(Parametros!$H$7="Aberta",2,IF('Sequencia APO'!CZ132="Sim",4,1)),IF(CT132=Parametros!$D$9,3,IF(CT132=Parametros!$D$8,4,"Erro")))))</f>
        <v>3</v>
      </c>
      <c r="DC132" s="40">
        <f>IFERROR(VLOOKUP($Q132,Ferts!$A$1:$B$16,2,FALSE),0)</f>
        <v>0</v>
      </c>
      <c r="DD132" s="42">
        <f>(IF(DB132=1,Parametros!$M$6,IF(DB132=2,Parametros!$M$7,IF(DB132=3,Parametros!$M$8,IF(DB132=4,Parametros!$M$9,"Erro"))))*(DC132+1))*60</f>
        <v>33.660000000000004</v>
      </c>
    </row>
    <row r="133" spans="1:108">
      <c r="A133" s="74" t="s">
        <v>442</v>
      </c>
      <c r="B133" s="74" t="s">
        <v>98</v>
      </c>
      <c r="C133" s="74" t="s">
        <v>99</v>
      </c>
      <c r="D133" s="74" t="s">
        <v>99</v>
      </c>
      <c r="E133" s="74" t="s">
        <v>1845</v>
      </c>
      <c r="F133" s="74" t="s">
        <v>1846</v>
      </c>
      <c r="G133" s="74" t="s">
        <v>1847</v>
      </c>
      <c r="H133" s="74" t="s">
        <v>170</v>
      </c>
      <c r="I133" s="74" t="s">
        <v>464</v>
      </c>
      <c r="J133" s="74" t="s">
        <v>474</v>
      </c>
      <c r="K133" s="74" t="s">
        <v>329</v>
      </c>
      <c r="L133" s="74" t="s">
        <v>1848</v>
      </c>
      <c r="M133" s="74" t="s">
        <v>172</v>
      </c>
      <c r="N133" s="75">
        <v>10</v>
      </c>
      <c r="O133" s="75">
        <v>10</v>
      </c>
      <c r="P133" s="74" t="s">
        <v>154</v>
      </c>
      <c r="Q133" s="108">
        <v>385785</v>
      </c>
      <c r="R133" s="74" t="s">
        <v>155</v>
      </c>
      <c r="S133" s="74" t="s">
        <v>113</v>
      </c>
      <c r="T133" s="74" t="s">
        <v>114</v>
      </c>
      <c r="U133" s="74" t="s">
        <v>156</v>
      </c>
      <c r="V133" s="74" t="s">
        <v>157</v>
      </c>
      <c r="W133" s="74" t="s">
        <v>107</v>
      </c>
      <c r="X133" s="74" t="s">
        <v>127</v>
      </c>
      <c r="Y133" s="74" t="s">
        <v>477</v>
      </c>
      <c r="Z133" s="74" t="s">
        <v>158</v>
      </c>
      <c r="AA133" s="76">
        <v>10431.43</v>
      </c>
      <c r="AB133" s="76">
        <v>0</v>
      </c>
      <c r="AC133" s="76">
        <v>152</v>
      </c>
      <c r="AD133" s="76">
        <v>124</v>
      </c>
      <c r="AE133" s="77">
        <v>491</v>
      </c>
      <c r="AF133" s="76">
        <v>2.4550000000000001</v>
      </c>
      <c r="AG133" s="77">
        <v>25</v>
      </c>
      <c r="AH133" s="78">
        <v>12.7</v>
      </c>
      <c r="AI133" s="78">
        <v>127</v>
      </c>
      <c r="AJ133" s="79">
        <v>42762</v>
      </c>
      <c r="AK133" s="79">
        <v>42775</v>
      </c>
      <c r="AL133" s="79">
        <v>42775</v>
      </c>
      <c r="AM133" s="79">
        <v>42775</v>
      </c>
      <c r="AN133" s="77">
        <v>632</v>
      </c>
      <c r="AO133" s="79">
        <v>42755</v>
      </c>
      <c r="AP133" s="76">
        <v>10000</v>
      </c>
      <c r="AQ133" s="76">
        <v>0</v>
      </c>
      <c r="AR133" s="77">
        <v>856</v>
      </c>
      <c r="AS133" s="77">
        <v>40</v>
      </c>
      <c r="AT133" s="78">
        <v>406.62</v>
      </c>
      <c r="AU133" s="77">
        <v>1</v>
      </c>
      <c r="AV133" s="76">
        <v>0</v>
      </c>
      <c r="AW133" s="76">
        <v>12.43</v>
      </c>
      <c r="AX133" s="76">
        <v>12.86</v>
      </c>
      <c r="AY133" s="76">
        <v>1.27</v>
      </c>
      <c r="AZ133" s="76">
        <v>1.27</v>
      </c>
      <c r="BA133" s="76">
        <v>1.59</v>
      </c>
      <c r="BB133" s="76">
        <v>9.99</v>
      </c>
      <c r="BC133" s="76">
        <v>11.61</v>
      </c>
      <c r="BD133" s="76">
        <v>12.49</v>
      </c>
      <c r="BE133" s="76">
        <v>22.41</v>
      </c>
      <c r="BF133" s="76">
        <v>11000</v>
      </c>
      <c r="BG133" s="76">
        <v>13000</v>
      </c>
      <c r="BH133" s="74" t="s">
        <v>109</v>
      </c>
      <c r="BI133" s="74"/>
      <c r="BJ133" s="74" t="s">
        <v>1849</v>
      </c>
      <c r="BK133" s="79"/>
      <c r="BL133" s="79"/>
      <c r="BM133" s="74"/>
      <c r="BN133" s="80">
        <v>25</v>
      </c>
      <c r="BO133" s="81"/>
      <c r="BP133" s="82"/>
      <c r="BQ133" s="83"/>
      <c r="BR133" s="84" t="s">
        <v>75</v>
      </c>
      <c r="BS133" s="84">
        <v>9</v>
      </c>
      <c r="BT133" s="85">
        <v>2</v>
      </c>
      <c r="BU133" s="85" t="s">
        <v>464</v>
      </c>
      <c r="BV133" s="85">
        <v>1</v>
      </c>
      <c r="BW133" s="85"/>
      <c r="BX133" s="86" t="s">
        <v>143</v>
      </c>
      <c r="BY133" s="87"/>
      <c r="BZ133" s="88">
        <v>25</v>
      </c>
      <c r="CA133" s="87" t="s">
        <v>144</v>
      </c>
      <c r="CB133" s="89" t="s">
        <v>112</v>
      </c>
      <c r="CC133" s="90">
        <v>20</v>
      </c>
      <c r="CD133" s="91"/>
      <c r="CE133" s="89">
        <f>VLOOKUP(AI133,[1]Plan1!$A$6:$D$52,2,0)</f>
        <v>266</v>
      </c>
      <c r="CF133" s="89">
        <f>VLOOKUP(AI133,[1]Plan1!$A$6:$D$52,4,0)</f>
        <v>2.0731707317073171</v>
      </c>
      <c r="CG133" s="89">
        <f t="shared" si="16"/>
        <v>39</v>
      </c>
      <c r="CH133" s="89">
        <f t="shared" si="17"/>
        <v>81</v>
      </c>
      <c r="CI133" s="87" t="s">
        <v>75</v>
      </c>
      <c r="CJ133" s="89">
        <f t="shared" si="18"/>
        <v>25</v>
      </c>
      <c r="CK133" s="87"/>
      <c r="CL133" s="87"/>
      <c r="CM133" s="87"/>
      <c r="CN133" s="80"/>
      <c r="CO133" s="81"/>
      <c r="CP133" s="82">
        <v>18</v>
      </c>
      <c r="CQ133" s="83"/>
      <c r="CR133" s="87">
        <f t="shared" si="19"/>
        <v>12275</v>
      </c>
      <c r="CS133" s="40">
        <f t="shared" ref="CS133:CS196" si="23">CS132+1</f>
        <v>131</v>
      </c>
      <c r="CT133" s="40" t="str">
        <f>VLOOKUP(B133,Linha!$B$2:$C$60,2,FALSE)</f>
        <v>Flow1</v>
      </c>
      <c r="CU133" s="41" t="str">
        <f>IF(AI133&lt;=Parametros!$E$15,"OK","Não")</f>
        <v>Não</v>
      </c>
      <c r="CV133" s="41" t="str">
        <f>IF(AH133&lt;=Parametros!$E$16,"OK","Não")</f>
        <v>OK</v>
      </c>
      <c r="CW133" s="41" t="str">
        <f>IF(AX133&lt;=Parametros!$E$19,"OK","Não")</f>
        <v>OK</v>
      </c>
      <c r="CX133" s="41" t="str">
        <f t="shared" si="20"/>
        <v>Não</v>
      </c>
      <c r="CY133" s="41" t="str">
        <f t="shared" si="21"/>
        <v>Não</v>
      </c>
      <c r="CZ133" s="41" t="str">
        <f>IF(AND(Parametros!$E$17="Sim",Parametros!$E$18="Sim"),IF(AND(OR(CT133="Flow1",AND(CT133="Flow2",Parametros!$H$7="Fechada")),AI133&lt;=Parametros!$E$15,AH133&lt;Parametros!$E$16,AX133&lt;Parametros!$E$19,CX133&lt;&gt;Parametros!$E$17,CY133&lt;&gt;Parametros!$E$18),"Sim","Não"),
IF(AND(Parametros!$E$17="Sim",Parametros!$E$18="Não"),IF(AND(OR(CT133="Flow1",AND(CT133="Flow2",Parametros!$H$7="Fechada")),AI133&lt;=Parametros!$E$15,AH133&lt;Parametros!$E$16,AX133&lt;Parametros!$E$19,CX133&lt;&gt;Parametros!$E$17),"Sim","Não"),
IF(AND(Parametros!$E$17="Não",Parametros!$E$18="Sim"),IF(AND(OR(CT133="Flow1",AND(CT133="Flow2",Parametros!$H$7="Fechada")),AI133&lt;=Parametros!$E$15,AH133&lt;Parametros!$E$16,AX133&lt;Parametros!$E$19,CY133&lt;&gt;Parametros!$E$18),"Sim","Não"),
IF(AND(OR(CT133="Flow1",AND(CT133="Flow2",Parametros!$H$7="Fechada")),AI133&lt;=Parametros!$E$15,AH133&lt;Parametros!$E$16,AX133&lt;Parametros!$E$19),"Sim","Não"))))</f>
        <v>Não</v>
      </c>
      <c r="DA133" s="41" t="str">
        <f t="shared" si="22"/>
        <v>ok</v>
      </c>
      <c r="DB133" s="40">
        <f>IF(AND(CT133="Flow1",CZ133="Sim"),4,IF(CT133=Parametros!$D$6,1,IF(CT133=Parametros!$D$7,IF(Parametros!$H$7="Aberta",2,IF('Sequencia APO'!CZ133="Sim",4,1)),IF(CT133=Parametros!$D$9,3,IF(CT133=Parametros!$D$8,4,"Erro")))))</f>
        <v>1</v>
      </c>
      <c r="DC133" s="40">
        <f>IFERROR(VLOOKUP($Q133,Ferts!$A$1:$B$16,2,FALSE),0)</f>
        <v>0</v>
      </c>
      <c r="DD133" s="42">
        <f>(IF(DB133=1,Parametros!$M$6,IF(DB133=2,Parametros!$M$7,IF(DB133=3,Parametros!$M$8,IF(DB133=4,Parametros!$M$9,"Erro"))))*(DC133+1))*60</f>
        <v>38.112851481411589</v>
      </c>
    </row>
    <row r="134" spans="1:108">
      <c r="A134" s="74" t="s">
        <v>443</v>
      </c>
      <c r="B134" s="74" t="s">
        <v>160</v>
      </c>
      <c r="C134" s="74" t="s">
        <v>118</v>
      </c>
      <c r="D134" s="74" t="s">
        <v>99</v>
      </c>
      <c r="E134" s="74" t="s">
        <v>1840</v>
      </c>
      <c r="F134" s="74" t="s">
        <v>1841</v>
      </c>
      <c r="G134" s="74" t="s">
        <v>1842</v>
      </c>
      <c r="H134" s="74" t="s">
        <v>166</v>
      </c>
      <c r="I134" s="74" t="s">
        <v>464</v>
      </c>
      <c r="J134" s="74" t="s">
        <v>474</v>
      </c>
      <c r="K134" s="74" t="s">
        <v>307</v>
      </c>
      <c r="L134" s="74" t="s">
        <v>1843</v>
      </c>
      <c r="M134" s="74" t="s">
        <v>308</v>
      </c>
      <c r="N134" s="75">
        <v>10</v>
      </c>
      <c r="O134" s="75">
        <v>10</v>
      </c>
      <c r="P134" s="74" t="s">
        <v>131</v>
      </c>
      <c r="Q134" s="108">
        <v>412213</v>
      </c>
      <c r="R134" s="74" t="s">
        <v>289</v>
      </c>
      <c r="S134" s="74"/>
      <c r="T134" s="74" t="s">
        <v>114</v>
      </c>
      <c r="U134" s="74" t="s">
        <v>124</v>
      </c>
      <c r="V134" s="74" t="s">
        <v>125</v>
      </c>
      <c r="W134" s="74" t="s">
        <v>126</v>
      </c>
      <c r="X134" s="74" t="s">
        <v>127</v>
      </c>
      <c r="Y134" s="74" t="s">
        <v>477</v>
      </c>
      <c r="Z134" s="74" t="s">
        <v>128</v>
      </c>
      <c r="AA134" s="76">
        <v>4400</v>
      </c>
      <c r="AB134" s="76">
        <v>0</v>
      </c>
      <c r="AC134" s="76">
        <v>159</v>
      </c>
      <c r="AD134" s="76">
        <v>130</v>
      </c>
      <c r="AE134" s="77">
        <v>543</v>
      </c>
      <c r="AF134" s="76">
        <v>2.7149999999999999</v>
      </c>
      <c r="AG134" s="77">
        <v>10</v>
      </c>
      <c r="AH134" s="78">
        <v>10</v>
      </c>
      <c r="AI134" s="78">
        <v>127</v>
      </c>
      <c r="AJ134" s="79">
        <v>42790</v>
      </c>
      <c r="AK134" s="79">
        <v>42775</v>
      </c>
      <c r="AL134" s="79">
        <v>42775</v>
      </c>
      <c r="AM134" s="79">
        <v>42775</v>
      </c>
      <c r="AN134" s="77">
        <v>451</v>
      </c>
      <c r="AO134" s="79">
        <v>42770</v>
      </c>
      <c r="AP134" s="76">
        <v>4000</v>
      </c>
      <c r="AQ134" s="76">
        <v>0</v>
      </c>
      <c r="AR134" s="77">
        <v>542</v>
      </c>
      <c r="AS134" s="77">
        <v>8</v>
      </c>
      <c r="AT134" s="78">
        <v>246.67</v>
      </c>
      <c r="AU134" s="77">
        <v>2</v>
      </c>
      <c r="AV134" s="76">
        <v>8.58</v>
      </c>
      <c r="AW134" s="76">
        <v>8.92</v>
      </c>
      <c r="AX134" s="76">
        <v>9.5500000000000007</v>
      </c>
      <c r="AY134" s="76">
        <v>1.27</v>
      </c>
      <c r="AZ134" s="76">
        <v>1.27</v>
      </c>
      <c r="BA134" s="76">
        <v>1</v>
      </c>
      <c r="BB134" s="76">
        <v>1</v>
      </c>
      <c r="BC134" s="76">
        <v>16.02</v>
      </c>
      <c r="BD134" s="76">
        <v>9.83</v>
      </c>
      <c r="BE134" s="76">
        <v>19.73</v>
      </c>
      <c r="BF134" s="76">
        <v>8500</v>
      </c>
      <c r="BG134" s="76">
        <v>8600</v>
      </c>
      <c r="BH134" s="74" t="s">
        <v>109</v>
      </c>
      <c r="BI134" s="74"/>
      <c r="BJ134" s="74" t="s">
        <v>3494</v>
      </c>
      <c r="BK134" s="79"/>
      <c r="BL134" s="79"/>
      <c r="BM134" s="74"/>
      <c r="BN134" s="80"/>
      <c r="BO134" s="81"/>
      <c r="BP134" s="82">
        <v>20</v>
      </c>
      <c r="BQ134" s="83"/>
      <c r="BR134" s="84" t="s">
        <v>129</v>
      </c>
      <c r="BS134" s="84">
        <v>9</v>
      </c>
      <c r="BT134" s="85">
        <v>2</v>
      </c>
      <c r="BU134" s="85" t="s">
        <v>464</v>
      </c>
      <c r="BV134" s="85">
        <v>1</v>
      </c>
      <c r="BW134" s="85"/>
      <c r="BX134" s="86" t="s">
        <v>130</v>
      </c>
      <c r="BY134" s="87"/>
      <c r="BZ134" s="88">
        <v>20</v>
      </c>
      <c r="CA134" s="87" t="s">
        <v>111</v>
      </c>
      <c r="CB134" s="89" t="s">
        <v>145</v>
      </c>
      <c r="CC134" s="90">
        <v>5</v>
      </c>
      <c r="CD134" s="91"/>
      <c r="CE134" s="89">
        <f>VLOOKUP(AI134,[1]Plan1!$A$6:$D$52,2,0)</f>
        <v>266</v>
      </c>
      <c r="CF134" s="89">
        <f>VLOOKUP(AI134,[1]Plan1!$A$6:$D$52,4,0)</f>
        <v>2.0731707317073171</v>
      </c>
      <c r="CG134" s="89">
        <f t="shared" si="16"/>
        <v>17</v>
      </c>
      <c r="CH134" s="89">
        <f t="shared" si="17"/>
        <v>35</v>
      </c>
      <c r="CI134" s="87" t="s">
        <v>129</v>
      </c>
      <c r="CJ134" s="89">
        <f t="shared" si="18"/>
        <v>20</v>
      </c>
      <c r="CK134" s="87"/>
      <c r="CL134" s="87"/>
      <c r="CM134" s="87"/>
      <c r="CN134" s="80"/>
      <c r="CO134" s="81"/>
      <c r="CP134" s="82">
        <v>16</v>
      </c>
      <c r="CQ134" s="83"/>
      <c r="CR134" s="87">
        <f t="shared" si="19"/>
        <v>5430</v>
      </c>
      <c r="CS134" s="40">
        <f t="shared" si="23"/>
        <v>132</v>
      </c>
      <c r="CT134" s="40" t="str">
        <f>VLOOKUP(B134,Linha!$B$2:$C$60,2,FALSE)</f>
        <v>Flow1</v>
      </c>
      <c r="CU134" s="41" t="str">
        <f>IF(AI134&lt;=Parametros!$E$15,"OK","Não")</f>
        <v>Não</v>
      </c>
      <c r="CV134" s="41" t="str">
        <f>IF(AH134&lt;=Parametros!$E$16,"OK","Não")</f>
        <v>OK</v>
      </c>
      <c r="CW134" s="41" t="str">
        <f>IF(AX134&lt;=Parametros!$E$19,"OK","Não")</f>
        <v>OK</v>
      </c>
      <c r="CX134" s="41" t="str">
        <f t="shared" si="20"/>
        <v>Não</v>
      </c>
      <c r="CY134" s="41" t="str">
        <f t="shared" si="21"/>
        <v>Não</v>
      </c>
      <c r="CZ134" s="41" t="str">
        <f>IF(AND(Parametros!$E$17="Sim",Parametros!$E$18="Sim"),IF(AND(OR(CT134="Flow1",AND(CT134="Flow2",Parametros!$H$7="Fechada")),AI134&lt;=Parametros!$E$15,AH134&lt;Parametros!$E$16,AX134&lt;Parametros!$E$19,CX134&lt;&gt;Parametros!$E$17,CY134&lt;&gt;Parametros!$E$18),"Sim","Não"),
IF(AND(Parametros!$E$17="Sim",Parametros!$E$18="Não"),IF(AND(OR(CT134="Flow1",AND(CT134="Flow2",Parametros!$H$7="Fechada")),AI134&lt;=Parametros!$E$15,AH134&lt;Parametros!$E$16,AX134&lt;Parametros!$E$19,CX134&lt;&gt;Parametros!$E$17),"Sim","Não"),
IF(AND(Parametros!$E$17="Não",Parametros!$E$18="Sim"),IF(AND(OR(CT134="Flow1",AND(CT134="Flow2",Parametros!$H$7="Fechada")),AI134&lt;=Parametros!$E$15,AH134&lt;Parametros!$E$16,AX134&lt;Parametros!$E$19,CY134&lt;&gt;Parametros!$E$18),"Sim","Não"),
IF(AND(OR(CT134="Flow1",AND(CT134="Flow2",Parametros!$H$7="Fechada")),AI134&lt;=Parametros!$E$15,AH134&lt;Parametros!$E$16,AX134&lt;Parametros!$E$19),"Sim","Não"))))</f>
        <v>Não</v>
      </c>
      <c r="DA134" s="41" t="str">
        <f t="shared" si="22"/>
        <v>ok</v>
      </c>
      <c r="DB134" s="40">
        <f>IF(AND(CT134="Flow1",CZ134="Sim"),4,IF(CT134=Parametros!$D$6,1,IF(CT134=Parametros!$D$7,IF(Parametros!$H$7="Aberta",2,IF('Sequencia APO'!CZ134="Sim",4,1)),IF(CT134=Parametros!$D$9,3,IF(CT134=Parametros!$D$8,4,"Erro")))))</f>
        <v>1</v>
      </c>
      <c r="DC134" s="40">
        <f>IFERROR(VLOOKUP($Q134,Ferts!$A$1:$B$16,2,FALSE),0)</f>
        <v>0</v>
      </c>
      <c r="DD134" s="42">
        <f>(IF(DB134=1,Parametros!$M$6,IF(DB134=2,Parametros!$M$7,IF(DB134=3,Parametros!$M$8,IF(DB134=4,Parametros!$M$9,"Erro"))))*(DC134+1))*60</f>
        <v>38.112851481411589</v>
      </c>
    </row>
    <row r="135" spans="1:108">
      <c r="A135" s="74" t="s">
        <v>444</v>
      </c>
      <c r="B135" s="74" t="s">
        <v>98</v>
      </c>
      <c r="C135" s="74" t="s">
        <v>99</v>
      </c>
      <c r="D135" s="74" t="s">
        <v>99</v>
      </c>
      <c r="E135" s="74" t="s">
        <v>1833</v>
      </c>
      <c r="F135" s="74" t="s">
        <v>1834</v>
      </c>
      <c r="G135" s="74" t="s">
        <v>1835</v>
      </c>
      <c r="H135" s="74" t="s">
        <v>170</v>
      </c>
      <c r="I135" s="74" t="s">
        <v>464</v>
      </c>
      <c r="J135" s="74" t="s">
        <v>474</v>
      </c>
      <c r="K135" s="74" t="s">
        <v>336</v>
      </c>
      <c r="L135" s="74" t="s">
        <v>1836</v>
      </c>
      <c r="M135" s="74" t="s">
        <v>172</v>
      </c>
      <c r="N135" s="75">
        <v>10</v>
      </c>
      <c r="O135" s="75">
        <v>10</v>
      </c>
      <c r="P135" s="74" t="s">
        <v>154</v>
      </c>
      <c r="Q135" s="108">
        <v>384507</v>
      </c>
      <c r="R135" s="74" t="s">
        <v>155</v>
      </c>
      <c r="S135" s="74" t="s">
        <v>113</v>
      </c>
      <c r="T135" s="74" t="s">
        <v>114</v>
      </c>
      <c r="U135" s="74" t="s">
        <v>156</v>
      </c>
      <c r="V135" s="74" t="s">
        <v>157</v>
      </c>
      <c r="W135" s="74" t="s">
        <v>107</v>
      </c>
      <c r="X135" s="74" t="s">
        <v>127</v>
      </c>
      <c r="Y135" s="74" t="s">
        <v>477</v>
      </c>
      <c r="Z135" s="74" t="s">
        <v>158</v>
      </c>
      <c r="AA135" s="76">
        <v>15640.334999999999</v>
      </c>
      <c r="AB135" s="76">
        <v>0</v>
      </c>
      <c r="AC135" s="76">
        <v>159</v>
      </c>
      <c r="AD135" s="76">
        <v>130</v>
      </c>
      <c r="AE135" s="77">
        <v>714</v>
      </c>
      <c r="AF135" s="76">
        <v>3.57</v>
      </c>
      <c r="AG135" s="77">
        <v>25</v>
      </c>
      <c r="AH135" s="78">
        <v>9.5299999999999994</v>
      </c>
      <c r="AI135" s="78">
        <v>127</v>
      </c>
      <c r="AJ135" s="79">
        <v>42761</v>
      </c>
      <c r="AK135" s="79">
        <v>42775</v>
      </c>
      <c r="AL135" s="79">
        <v>42775</v>
      </c>
      <c r="AM135" s="79">
        <v>42775</v>
      </c>
      <c r="AN135" s="77">
        <v>1052</v>
      </c>
      <c r="AO135" s="79">
        <v>42754</v>
      </c>
      <c r="AP135" s="76">
        <v>15000</v>
      </c>
      <c r="AQ135" s="76">
        <v>706</v>
      </c>
      <c r="AR135" s="77">
        <v>725</v>
      </c>
      <c r="AS135" s="77">
        <v>47</v>
      </c>
      <c r="AT135" s="78">
        <v>347.47</v>
      </c>
      <c r="AU135" s="77">
        <v>2</v>
      </c>
      <c r="AV135" s="76">
        <v>12.33</v>
      </c>
      <c r="AW135" s="76">
        <v>11.94</v>
      </c>
      <c r="AX135" s="76">
        <v>12.71</v>
      </c>
      <c r="AY135" s="76">
        <v>1.27</v>
      </c>
      <c r="AZ135" s="76">
        <v>1.27</v>
      </c>
      <c r="BA135" s="76">
        <v>1.19</v>
      </c>
      <c r="BB135" s="76">
        <v>9.99</v>
      </c>
      <c r="BC135" s="76">
        <v>22.01</v>
      </c>
      <c r="BD135" s="76">
        <v>9.3699999999999992</v>
      </c>
      <c r="BE135" s="76">
        <v>19.260000000000002</v>
      </c>
      <c r="BF135" s="76">
        <v>11000</v>
      </c>
      <c r="BG135" s="76">
        <v>13000</v>
      </c>
      <c r="BH135" s="74" t="s">
        <v>109</v>
      </c>
      <c r="BI135" s="74"/>
      <c r="BJ135" s="74" t="s">
        <v>1838</v>
      </c>
      <c r="BK135" s="79"/>
      <c r="BL135" s="79"/>
      <c r="BM135" s="74"/>
      <c r="BN135" s="80">
        <v>50</v>
      </c>
      <c r="BO135" s="81"/>
      <c r="BP135" s="82"/>
      <c r="BQ135" s="83"/>
      <c r="BR135" s="84" t="s">
        <v>75</v>
      </c>
      <c r="BS135" s="84">
        <v>9</v>
      </c>
      <c r="BT135" s="85">
        <v>2</v>
      </c>
      <c r="BU135" s="85" t="s">
        <v>464</v>
      </c>
      <c r="BV135" s="85">
        <v>1</v>
      </c>
      <c r="BW135" s="85"/>
      <c r="BX135" s="86" t="s">
        <v>143</v>
      </c>
      <c r="BY135" s="87"/>
      <c r="BZ135" s="88">
        <v>50</v>
      </c>
      <c r="CA135" s="87" t="s">
        <v>144</v>
      </c>
      <c r="CB135" s="89" t="s">
        <v>112</v>
      </c>
      <c r="CC135" s="90">
        <v>21</v>
      </c>
      <c r="CD135" s="91"/>
      <c r="CE135" s="89">
        <f>VLOOKUP(AI135,[1]Plan1!$A$6:$D$52,2,0)</f>
        <v>266</v>
      </c>
      <c r="CF135" s="89">
        <f>VLOOKUP(AI135,[1]Plan1!$A$6:$D$52,4,0)</f>
        <v>2.0731707317073171</v>
      </c>
      <c r="CG135" s="89">
        <f t="shared" si="16"/>
        <v>59</v>
      </c>
      <c r="CH135" s="89">
        <f t="shared" si="17"/>
        <v>122</v>
      </c>
      <c r="CI135" s="87" t="s">
        <v>75</v>
      </c>
      <c r="CJ135" s="89">
        <f t="shared" si="18"/>
        <v>50</v>
      </c>
      <c r="CK135" s="87"/>
      <c r="CL135" s="87"/>
      <c r="CM135" s="87"/>
      <c r="CN135" s="80"/>
      <c r="CO135" s="81"/>
      <c r="CP135" s="82">
        <v>12</v>
      </c>
      <c r="CQ135" s="83"/>
      <c r="CR135" s="87">
        <f t="shared" si="19"/>
        <v>17850</v>
      </c>
      <c r="CS135" s="40">
        <f t="shared" si="23"/>
        <v>133</v>
      </c>
      <c r="CT135" s="40" t="str">
        <f>VLOOKUP(B135,Linha!$B$2:$C$60,2,FALSE)</f>
        <v>Flow1</v>
      </c>
      <c r="CU135" s="41" t="str">
        <f>IF(AI135&lt;=Parametros!$E$15,"OK","Não")</f>
        <v>Não</v>
      </c>
      <c r="CV135" s="41" t="str">
        <f>IF(AH135&lt;=Parametros!$E$16,"OK","Não")</f>
        <v>OK</v>
      </c>
      <c r="CW135" s="41" t="str">
        <f>IF(AX135&lt;=Parametros!$E$19,"OK","Não")</f>
        <v>OK</v>
      </c>
      <c r="CX135" s="41" t="str">
        <f t="shared" si="20"/>
        <v>Não</v>
      </c>
      <c r="CY135" s="41" t="str">
        <f t="shared" si="21"/>
        <v>Não</v>
      </c>
      <c r="CZ135" s="41" t="str">
        <f>IF(AND(Parametros!$E$17="Sim",Parametros!$E$18="Sim"),IF(AND(OR(CT135="Flow1",AND(CT135="Flow2",Parametros!$H$7="Fechada")),AI135&lt;=Parametros!$E$15,AH135&lt;Parametros!$E$16,AX135&lt;Parametros!$E$19,CX135&lt;&gt;Parametros!$E$17,CY135&lt;&gt;Parametros!$E$18),"Sim","Não"),
IF(AND(Parametros!$E$17="Sim",Parametros!$E$18="Não"),IF(AND(OR(CT135="Flow1",AND(CT135="Flow2",Parametros!$H$7="Fechada")),AI135&lt;=Parametros!$E$15,AH135&lt;Parametros!$E$16,AX135&lt;Parametros!$E$19,CX135&lt;&gt;Parametros!$E$17),"Sim","Não"),
IF(AND(Parametros!$E$17="Não",Parametros!$E$18="Sim"),IF(AND(OR(CT135="Flow1",AND(CT135="Flow2",Parametros!$H$7="Fechada")),AI135&lt;=Parametros!$E$15,AH135&lt;Parametros!$E$16,AX135&lt;Parametros!$E$19,CY135&lt;&gt;Parametros!$E$18),"Sim","Não"),
IF(AND(OR(CT135="Flow1",AND(CT135="Flow2",Parametros!$H$7="Fechada")),AI135&lt;=Parametros!$E$15,AH135&lt;Parametros!$E$16,AX135&lt;Parametros!$E$19),"Sim","Não"))))</f>
        <v>Não</v>
      </c>
      <c r="DA135" s="41" t="str">
        <f t="shared" si="22"/>
        <v>ok</v>
      </c>
      <c r="DB135" s="40">
        <f>IF(AND(CT135="Flow1",CZ135="Sim"),4,IF(CT135=Parametros!$D$6,1,IF(CT135=Parametros!$D$7,IF(Parametros!$H$7="Aberta",2,IF('Sequencia APO'!CZ135="Sim",4,1)),IF(CT135=Parametros!$D$9,3,IF(CT135=Parametros!$D$8,4,"Erro")))))</f>
        <v>1</v>
      </c>
      <c r="DC135" s="40">
        <f>IFERROR(VLOOKUP($Q135,Ferts!$A$1:$B$16,2,FALSE),0)</f>
        <v>0</v>
      </c>
      <c r="DD135" s="42">
        <f>(IF(DB135=1,Parametros!$M$6,IF(DB135=2,Parametros!$M$7,IF(DB135=3,Parametros!$M$8,IF(DB135=4,Parametros!$M$9,"Erro"))))*(DC135+1))*60</f>
        <v>38.112851481411589</v>
      </c>
    </row>
    <row r="136" spans="1:108">
      <c r="A136" s="74" t="s">
        <v>449</v>
      </c>
      <c r="B136" s="74" t="s">
        <v>98</v>
      </c>
      <c r="C136" s="74" t="s">
        <v>99</v>
      </c>
      <c r="D136" s="74" t="s">
        <v>99</v>
      </c>
      <c r="E136" s="74" t="s">
        <v>1827</v>
      </c>
      <c r="F136" s="74" t="s">
        <v>1828</v>
      </c>
      <c r="G136" s="74" t="s">
        <v>1829</v>
      </c>
      <c r="H136" s="74" t="s">
        <v>170</v>
      </c>
      <c r="I136" s="74" t="s">
        <v>464</v>
      </c>
      <c r="J136" s="74" t="s">
        <v>474</v>
      </c>
      <c r="K136" s="74" t="s">
        <v>329</v>
      </c>
      <c r="L136" s="74" t="s">
        <v>1830</v>
      </c>
      <c r="M136" s="74" t="s">
        <v>172</v>
      </c>
      <c r="N136" s="75">
        <v>10</v>
      </c>
      <c r="O136" s="75">
        <v>10</v>
      </c>
      <c r="P136" s="74" t="s">
        <v>154</v>
      </c>
      <c r="Q136" s="108">
        <v>383259</v>
      </c>
      <c r="R136" s="74" t="s">
        <v>155</v>
      </c>
      <c r="S136" s="74" t="s">
        <v>113</v>
      </c>
      <c r="T136" s="74" t="s">
        <v>114</v>
      </c>
      <c r="U136" s="74" t="s">
        <v>156</v>
      </c>
      <c r="V136" s="74" t="s">
        <v>157</v>
      </c>
      <c r="W136" s="74" t="s">
        <v>107</v>
      </c>
      <c r="X136" s="74" t="s">
        <v>127</v>
      </c>
      <c r="Y136" s="74" t="s">
        <v>477</v>
      </c>
      <c r="Z136" s="74" t="s">
        <v>158</v>
      </c>
      <c r="AA136" s="76">
        <v>26067.224999999999</v>
      </c>
      <c r="AB136" s="76">
        <v>0</v>
      </c>
      <c r="AC136" s="76">
        <v>159</v>
      </c>
      <c r="AD136" s="76">
        <v>130</v>
      </c>
      <c r="AE136" s="77">
        <v>731</v>
      </c>
      <c r="AF136" s="76">
        <v>3.6549999999999998</v>
      </c>
      <c r="AG136" s="77">
        <v>41</v>
      </c>
      <c r="AH136" s="78">
        <v>9.5</v>
      </c>
      <c r="AI136" s="78">
        <v>127</v>
      </c>
      <c r="AJ136" s="79">
        <v>42762</v>
      </c>
      <c r="AK136" s="79">
        <v>42775</v>
      </c>
      <c r="AL136" s="79">
        <v>42775</v>
      </c>
      <c r="AM136" s="79">
        <v>42775</v>
      </c>
      <c r="AN136" s="77">
        <v>1752</v>
      </c>
      <c r="AO136" s="79">
        <v>42755</v>
      </c>
      <c r="AP136" s="76">
        <v>25000</v>
      </c>
      <c r="AQ136" s="76">
        <v>0</v>
      </c>
      <c r="AR136" s="77">
        <v>725</v>
      </c>
      <c r="AS136" s="77">
        <v>47</v>
      </c>
      <c r="AT136" s="78">
        <v>347.57</v>
      </c>
      <c r="AU136" s="77">
        <v>2</v>
      </c>
      <c r="AV136" s="76">
        <v>12.74</v>
      </c>
      <c r="AW136" s="76">
        <v>12.19</v>
      </c>
      <c r="AX136" s="76">
        <v>12.98</v>
      </c>
      <c r="AY136" s="76">
        <v>1.27</v>
      </c>
      <c r="AZ136" s="76">
        <v>1.27</v>
      </c>
      <c r="BA136" s="76">
        <v>1.19</v>
      </c>
      <c r="BB136" s="76">
        <v>9.99</v>
      </c>
      <c r="BC136" s="76">
        <v>22.6</v>
      </c>
      <c r="BD136" s="76">
        <v>9.34</v>
      </c>
      <c r="BE136" s="76">
        <v>19.23</v>
      </c>
      <c r="BF136" s="76">
        <v>11000</v>
      </c>
      <c r="BG136" s="76">
        <v>13000</v>
      </c>
      <c r="BH136" s="74" t="s">
        <v>109</v>
      </c>
      <c r="BI136" s="74"/>
      <c r="BJ136" s="74" t="s">
        <v>1831</v>
      </c>
      <c r="BK136" s="79"/>
      <c r="BL136" s="79"/>
      <c r="BM136" s="74"/>
      <c r="BN136" s="80">
        <v>82</v>
      </c>
      <c r="BO136" s="81"/>
      <c r="BP136" s="82"/>
      <c r="BQ136" s="83"/>
      <c r="BR136" s="84" t="s">
        <v>75</v>
      </c>
      <c r="BS136" s="84">
        <v>9</v>
      </c>
      <c r="BT136" s="85">
        <v>2</v>
      </c>
      <c r="BU136" s="85" t="s">
        <v>464</v>
      </c>
      <c r="BV136" s="85">
        <v>1</v>
      </c>
      <c r="BW136" s="85"/>
      <c r="BX136" s="86" t="s">
        <v>143</v>
      </c>
      <c r="BY136" s="87"/>
      <c r="BZ136" s="88">
        <v>82</v>
      </c>
      <c r="CA136" s="87" t="s">
        <v>144</v>
      </c>
      <c r="CB136" s="89" t="s">
        <v>112</v>
      </c>
      <c r="CC136" s="90">
        <v>20</v>
      </c>
      <c r="CD136" s="91"/>
      <c r="CE136" s="89">
        <f>VLOOKUP(AI136,[1]Plan1!$A$6:$D$52,2,0)</f>
        <v>266</v>
      </c>
      <c r="CF136" s="89">
        <f>VLOOKUP(AI136,[1]Plan1!$A$6:$D$52,4,0)</f>
        <v>2.0731707317073171</v>
      </c>
      <c r="CG136" s="89">
        <f t="shared" si="16"/>
        <v>98</v>
      </c>
      <c r="CH136" s="89">
        <f t="shared" si="17"/>
        <v>203</v>
      </c>
      <c r="CI136" s="87" t="s">
        <v>75</v>
      </c>
      <c r="CJ136" s="89">
        <f t="shared" si="18"/>
        <v>82</v>
      </c>
      <c r="CK136" s="87"/>
      <c r="CL136" s="87"/>
      <c r="CM136" s="87"/>
      <c r="CN136" s="80"/>
      <c r="CO136" s="81"/>
      <c r="CP136" s="82">
        <v>12</v>
      </c>
      <c r="CQ136" s="83"/>
      <c r="CR136" s="87">
        <f t="shared" si="19"/>
        <v>29971</v>
      </c>
      <c r="CS136" s="40">
        <f t="shared" si="23"/>
        <v>134</v>
      </c>
      <c r="CT136" s="40" t="str">
        <f>VLOOKUP(B136,Linha!$B$2:$C$60,2,FALSE)</f>
        <v>Flow1</v>
      </c>
      <c r="CU136" s="41" t="str">
        <f>IF(AI136&lt;=Parametros!$E$15,"OK","Não")</f>
        <v>Não</v>
      </c>
      <c r="CV136" s="41" t="str">
        <f>IF(AH136&lt;=Parametros!$E$16,"OK","Não")</f>
        <v>OK</v>
      </c>
      <c r="CW136" s="41" t="str">
        <f>IF(AX136&lt;=Parametros!$E$19,"OK","Não")</f>
        <v>OK</v>
      </c>
      <c r="CX136" s="41" t="str">
        <f t="shared" si="20"/>
        <v>Não</v>
      </c>
      <c r="CY136" s="41" t="str">
        <f t="shared" si="21"/>
        <v>Não</v>
      </c>
      <c r="CZ136" s="41" t="str">
        <f>IF(AND(Parametros!$E$17="Sim",Parametros!$E$18="Sim"),IF(AND(OR(CT136="Flow1",AND(CT136="Flow2",Parametros!$H$7="Fechada")),AI136&lt;=Parametros!$E$15,AH136&lt;Parametros!$E$16,AX136&lt;Parametros!$E$19,CX136&lt;&gt;Parametros!$E$17,CY136&lt;&gt;Parametros!$E$18),"Sim","Não"),
IF(AND(Parametros!$E$17="Sim",Parametros!$E$18="Não"),IF(AND(OR(CT136="Flow1",AND(CT136="Flow2",Parametros!$H$7="Fechada")),AI136&lt;=Parametros!$E$15,AH136&lt;Parametros!$E$16,AX136&lt;Parametros!$E$19,CX136&lt;&gt;Parametros!$E$17),"Sim","Não"),
IF(AND(Parametros!$E$17="Não",Parametros!$E$18="Sim"),IF(AND(OR(CT136="Flow1",AND(CT136="Flow2",Parametros!$H$7="Fechada")),AI136&lt;=Parametros!$E$15,AH136&lt;Parametros!$E$16,AX136&lt;Parametros!$E$19,CY136&lt;&gt;Parametros!$E$18),"Sim","Não"),
IF(AND(OR(CT136="Flow1",AND(CT136="Flow2",Parametros!$H$7="Fechada")),AI136&lt;=Parametros!$E$15,AH136&lt;Parametros!$E$16,AX136&lt;Parametros!$E$19),"Sim","Não"))))</f>
        <v>Não</v>
      </c>
      <c r="DA136" s="41" t="str">
        <f t="shared" si="22"/>
        <v>ok</v>
      </c>
      <c r="DB136" s="40">
        <f>IF(AND(CT136="Flow1",CZ136="Sim"),4,IF(CT136=Parametros!$D$6,1,IF(CT136=Parametros!$D$7,IF(Parametros!$H$7="Aberta",2,IF('Sequencia APO'!CZ136="Sim",4,1)),IF(CT136=Parametros!$D$9,3,IF(CT136=Parametros!$D$8,4,"Erro")))))</f>
        <v>1</v>
      </c>
      <c r="DC136" s="40">
        <f>IFERROR(VLOOKUP($Q136,Ferts!$A$1:$B$16,2,FALSE),0)</f>
        <v>0</v>
      </c>
      <c r="DD136" s="42">
        <f>(IF(DB136=1,Parametros!$M$6,IF(DB136=2,Parametros!$M$7,IF(DB136=3,Parametros!$M$8,IF(DB136=4,Parametros!$M$9,"Erro"))))*(DC136+1))*60</f>
        <v>38.112851481411589</v>
      </c>
    </row>
    <row r="137" spans="1:108">
      <c r="A137" s="74" t="s">
        <v>455</v>
      </c>
      <c r="B137" s="74" t="s">
        <v>98</v>
      </c>
      <c r="C137" s="74" t="s">
        <v>99</v>
      </c>
      <c r="D137" s="74" t="s">
        <v>99</v>
      </c>
      <c r="E137" s="74" t="s">
        <v>1817</v>
      </c>
      <c r="F137" s="74" t="s">
        <v>1818</v>
      </c>
      <c r="G137" s="74" t="s">
        <v>1819</v>
      </c>
      <c r="H137" s="74" t="s">
        <v>170</v>
      </c>
      <c r="I137" s="74" t="s">
        <v>464</v>
      </c>
      <c r="J137" s="74" t="s">
        <v>474</v>
      </c>
      <c r="K137" s="74" t="s">
        <v>329</v>
      </c>
      <c r="L137" s="74" t="s">
        <v>1820</v>
      </c>
      <c r="M137" s="74" t="s">
        <v>172</v>
      </c>
      <c r="N137" s="75">
        <v>10</v>
      </c>
      <c r="O137" s="75">
        <v>10</v>
      </c>
      <c r="P137" s="74" t="s">
        <v>154</v>
      </c>
      <c r="Q137" s="108">
        <v>386943</v>
      </c>
      <c r="R137" s="74" t="s">
        <v>155</v>
      </c>
      <c r="S137" s="74" t="s">
        <v>113</v>
      </c>
      <c r="T137" s="74" t="s">
        <v>114</v>
      </c>
      <c r="U137" s="74" t="s">
        <v>156</v>
      </c>
      <c r="V137" s="74" t="s">
        <v>157</v>
      </c>
      <c r="W137" s="74" t="s">
        <v>107</v>
      </c>
      <c r="X137" s="74" t="s">
        <v>127</v>
      </c>
      <c r="Y137" s="74" t="s">
        <v>477</v>
      </c>
      <c r="Z137" s="74" t="s">
        <v>158</v>
      </c>
      <c r="AA137" s="76">
        <v>26065.275000000001</v>
      </c>
      <c r="AB137" s="76">
        <v>0</v>
      </c>
      <c r="AC137" s="76">
        <v>159</v>
      </c>
      <c r="AD137" s="76">
        <v>132.5</v>
      </c>
      <c r="AE137" s="77">
        <v>706</v>
      </c>
      <c r="AF137" s="76">
        <v>3.53</v>
      </c>
      <c r="AG137" s="77">
        <v>42</v>
      </c>
      <c r="AH137" s="78">
        <v>8.6</v>
      </c>
      <c r="AI137" s="78">
        <v>127</v>
      </c>
      <c r="AJ137" s="79">
        <v>42762</v>
      </c>
      <c r="AK137" s="79">
        <v>42775</v>
      </c>
      <c r="AL137" s="79">
        <v>42775</v>
      </c>
      <c r="AM137" s="79">
        <v>42776</v>
      </c>
      <c r="AN137" s="77">
        <v>59352</v>
      </c>
      <c r="AO137" s="79">
        <v>42755</v>
      </c>
      <c r="AP137" s="76">
        <v>25000</v>
      </c>
      <c r="AQ137" s="76">
        <v>0</v>
      </c>
      <c r="AR137" s="77">
        <v>696</v>
      </c>
      <c r="AS137" s="77">
        <v>49</v>
      </c>
      <c r="AT137" s="78">
        <v>222.06</v>
      </c>
      <c r="AU137" s="77">
        <v>3</v>
      </c>
      <c r="AV137" s="76">
        <v>8.92</v>
      </c>
      <c r="AW137" s="76">
        <v>8.51</v>
      </c>
      <c r="AX137" s="76">
        <v>9.34</v>
      </c>
      <c r="AY137" s="76">
        <v>1.27</v>
      </c>
      <c r="AZ137" s="76">
        <v>1.27</v>
      </c>
      <c r="BA137" s="76">
        <v>1.08</v>
      </c>
      <c r="BB137" s="76">
        <v>9.99</v>
      </c>
      <c r="BC137" s="76">
        <v>23.98</v>
      </c>
      <c r="BD137" s="76">
        <v>8.4499999999999993</v>
      </c>
      <c r="BE137" s="76">
        <v>18.34</v>
      </c>
      <c r="BF137" s="76">
        <v>8000</v>
      </c>
      <c r="BG137" s="76">
        <v>13000</v>
      </c>
      <c r="BH137" s="74" t="s">
        <v>109</v>
      </c>
      <c r="BI137" s="74"/>
      <c r="BJ137" s="74" t="s">
        <v>1821</v>
      </c>
      <c r="BK137" s="79"/>
      <c r="BL137" s="79"/>
      <c r="BM137" s="74"/>
      <c r="BN137" s="80">
        <v>126</v>
      </c>
      <c r="BO137" s="81"/>
      <c r="BP137" s="82"/>
      <c r="BQ137" s="83"/>
      <c r="BR137" s="84" t="s">
        <v>75</v>
      </c>
      <c r="BS137" s="84">
        <v>9</v>
      </c>
      <c r="BT137" s="85">
        <v>2</v>
      </c>
      <c r="BU137" s="85" t="s">
        <v>464</v>
      </c>
      <c r="BV137" s="85">
        <v>1</v>
      </c>
      <c r="BW137" s="85"/>
      <c r="BX137" s="86" t="s">
        <v>143</v>
      </c>
      <c r="BY137" s="87"/>
      <c r="BZ137" s="88">
        <v>126</v>
      </c>
      <c r="CA137" s="87" t="s">
        <v>144</v>
      </c>
      <c r="CB137" s="89" t="s">
        <v>112</v>
      </c>
      <c r="CC137" s="90">
        <v>20</v>
      </c>
      <c r="CD137" s="91"/>
      <c r="CE137" s="89">
        <f>VLOOKUP(AI137,[1]Plan1!$A$6:$D$52,2,0)</f>
        <v>266</v>
      </c>
      <c r="CF137" s="89">
        <f>VLOOKUP(AI137,[1]Plan1!$A$6:$D$52,4,0)</f>
        <v>2.0731707317073171</v>
      </c>
      <c r="CG137" s="89">
        <f t="shared" si="16"/>
        <v>98</v>
      </c>
      <c r="CH137" s="89">
        <f t="shared" si="17"/>
        <v>203</v>
      </c>
      <c r="CI137" s="87" t="s">
        <v>75</v>
      </c>
      <c r="CJ137" s="89">
        <f t="shared" si="18"/>
        <v>126</v>
      </c>
      <c r="CK137" s="87"/>
      <c r="CL137" s="87"/>
      <c r="CM137" s="87"/>
      <c r="CN137" s="80"/>
      <c r="CO137" s="81"/>
      <c r="CP137" s="82">
        <v>114</v>
      </c>
      <c r="CQ137" s="83"/>
      <c r="CR137" s="87">
        <f t="shared" si="19"/>
        <v>29652</v>
      </c>
      <c r="CS137" s="40">
        <f t="shared" si="23"/>
        <v>135</v>
      </c>
      <c r="CT137" s="40" t="str">
        <f>VLOOKUP(B137,Linha!$B$2:$C$60,2,FALSE)</f>
        <v>Flow1</v>
      </c>
      <c r="CU137" s="41" t="str">
        <f>IF(AI137&lt;=Parametros!$E$15,"OK","Não")</f>
        <v>Não</v>
      </c>
      <c r="CV137" s="41" t="str">
        <f>IF(AH137&lt;=Parametros!$E$16,"OK","Não")</f>
        <v>OK</v>
      </c>
      <c r="CW137" s="41" t="str">
        <f>IF(AX137&lt;=Parametros!$E$19,"OK","Não")</f>
        <v>OK</v>
      </c>
      <c r="CX137" s="41" t="str">
        <f t="shared" si="20"/>
        <v>Não</v>
      </c>
      <c r="CY137" s="41" t="str">
        <f t="shared" si="21"/>
        <v>Não</v>
      </c>
      <c r="CZ137" s="41" t="str">
        <f>IF(AND(Parametros!$E$17="Sim",Parametros!$E$18="Sim"),IF(AND(OR(CT137="Flow1",AND(CT137="Flow2",Parametros!$H$7="Fechada")),AI137&lt;=Parametros!$E$15,AH137&lt;Parametros!$E$16,AX137&lt;Parametros!$E$19,CX137&lt;&gt;Parametros!$E$17,CY137&lt;&gt;Parametros!$E$18),"Sim","Não"),
IF(AND(Parametros!$E$17="Sim",Parametros!$E$18="Não"),IF(AND(OR(CT137="Flow1",AND(CT137="Flow2",Parametros!$H$7="Fechada")),AI137&lt;=Parametros!$E$15,AH137&lt;Parametros!$E$16,AX137&lt;Parametros!$E$19,CX137&lt;&gt;Parametros!$E$17),"Sim","Não"),
IF(AND(Parametros!$E$17="Não",Parametros!$E$18="Sim"),IF(AND(OR(CT137="Flow1",AND(CT137="Flow2",Parametros!$H$7="Fechada")),AI137&lt;=Parametros!$E$15,AH137&lt;Parametros!$E$16,AX137&lt;Parametros!$E$19,CY137&lt;&gt;Parametros!$E$18),"Sim","Não"),
IF(AND(OR(CT137="Flow1",AND(CT137="Flow2",Parametros!$H$7="Fechada")),AI137&lt;=Parametros!$E$15,AH137&lt;Parametros!$E$16,AX137&lt;Parametros!$E$19),"Sim","Não"))))</f>
        <v>Não</v>
      </c>
      <c r="DA137" s="41" t="str">
        <f t="shared" si="22"/>
        <v>ok</v>
      </c>
      <c r="DB137" s="40">
        <f>IF(AND(CT137="Flow1",CZ137="Sim"),4,IF(CT137=Parametros!$D$6,1,IF(CT137=Parametros!$D$7,IF(Parametros!$H$7="Aberta",2,IF('Sequencia APO'!CZ137="Sim",4,1)),IF(CT137=Parametros!$D$9,3,IF(CT137=Parametros!$D$8,4,"Erro")))))</f>
        <v>1</v>
      </c>
      <c r="DC137" s="40">
        <f>IFERROR(VLOOKUP($Q137,Ferts!$A$1:$B$16,2,FALSE),0)</f>
        <v>0</v>
      </c>
      <c r="DD137" s="42">
        <f>(IF(DB137=1,Parametros!$M$6,IF(DB137=2,Parametros!$M$7,IF(DB137=3,Parametros!$M$8,IF(DB137=4,Parametros!$M$9,"Erro"))))*(DC137+1))*60</f>
        <v>38.112851481411589</v>
      </c>
    </row>
    <row r="138" spans="1:108">
      <c r="A138" s="74" t="s">
        <v>457</v>
      </c>
      <c r="B138" s="74" t="s">
        <v>160</v>
      </c>
      <c r="C138" s="74" t="s">
        <v>118</v>
      </c>
      <c r="D138" s="74" t="s">
        <v>99</v>
      </c>
      <c r="E138" s="74" t="s">
        <v>1823</v>
      </c>
      <c r="F138" s="74" t="s">
        <v>788</v>
      </c>
      <c r="G138" s="74" t="s">
        <v>1824</v>
      </c>
      <c r="H138" s="74" t="s">
        <v>285</v>
      </c>
      <c r="I138" s="74" t="s">
        <v>464</v>
      </c>
      <c r="J138" s="74" t="s">
        <v>474</v>
      </c>
      <c r="K138" s="74" t="s">
        <v>286</v>
      </c>
      <c r="L138" s="74" t="s">
        <v>789</v>
      </c>
      <c r="M138" s="74" t="s">
        <v>288</v>
      </c>
      <c r="N138" s="75">
        <v>10</v>
      </c>
      <c r="O138" s="75">
        <v>10</v>
      </c>
      <c r="P138" s="74" t="s">
        <v>137</v>
      </c>
      <c r="Q138" s="108">
        <v>410645</v>
      </c>
      <c r="R138" s="74" t="s">
        <v>289</v>
      </c>
      <c r="S138" s="74"/>
      <c r="T138" s="74" t="s">
        <v>114</v>
      </c>
      <c r="U138" s="74" t="s">
        <v>124</v>
      </c>
      <c r="V138" s="74" t="s">
        <v>125</v>
      </c>
      <c r="W138" s="74" t="s">
        <v>107</v>
      </c>
      <c r="X138" s="74" t="s">
        <v>127</v>
      </c>
      <c r="Y138" s="74" t="s">
        <v>477</v>
      </c>
      <c r="Z138" s="74" t="s">
        <v>128</v>
      </c>
      <c r="AA138" s="76">
        <v>4076.8</v>
      </c>
      <c r="AB138" s="76">
        <v>4249.76</v>
      </c>
      <c r="AC138" s="76">
        <v>159</v>
      </c>
      <c r="AD138" s="76">
        <v>130</v>
      </c>
      <c r="AE138" s="77">
        <v>668</v>
      </c>
      <c r="AF138" s="76">
        <v>3.34</v>
      </c>
      <c r="AG138" s="77">
        <v>7</v>
      </c>
      <c r="AH138" s="78">
        <v>9</v>
      </c>
      <c r="AI138" s="78">
        <v>127</v>
      </c>
      <c r="AJ138" s="79">
        <v>42786</v>
      </c>
      <c r="AK138" s="79">
        <v>42776</v>
      </c>
      <c r="AL138" s="79">
        <v>42776</v>
      </c>
      <c r="AM138" s="79">
        <v>42776</v>
      </c>
      <c r="AN138" s="77">
        <v>380</v>
      </c>
      <c r="AO138" s="79">
        <v>42771</v>
      </c>
      <c r="AP138" s="76">
        <v>1900</v>
      </c>
      <c r="AQ138" s="76">
        <v>0</v>
      </c>
      <c r="AR138" s="77">
        <v>668</v>
      </c>
      <c r="AS138" s="77">
        <v>7</v>
      </c>
      <c r="AT138" s="78">
        <v>213.45</v>
      </c>
      <c r="AU138" s="77">
        <v>3</v>
      </c>
      <c r="AV138" s="76">
        <v>8.09</v>
      </c>
      <c r="AW138" s="76">
        <v>7.66</v>
      </c>
      <c r="AX138" s="76">
        <v>8.52</v>
      </c>
      <c r="AY138" s="76">
        <v>1.27</v>
      </c>
      <c r="AZ138" s="76">
        <v>1.27</v>
      </c>
      <c r="BA138" s="76">
        <v>0.9</v>
      </c>
      <c r="BB138" s="76">
        <v>0.9</v>
      </c>
      <c r="BC138" s="76">
        <v>21.74</v>
      </c>
      <c r="BD138" s="76">
        <v>8.85</v>
      </c>
      <c r="BE138" s="76">
        <v>18.739999999999998</v>
      </c>
      <c r="BF138" s="76">
        <v>7700</v>
      </c>
      <c r="BG138" s="76">
        <v>8200</v>
      </c>
      <c r="BH138" s="74" t="s">
        <v>109</v>
      </c>
      <c r="BI138" s="74"/>
      <c r="BJ138" s="74" t="s">
        <v>3495</v>
      </c>
      <c r="BK138" s="79"/>
      <c r="BL138" s="79"/>
      <c r="BM138" s="74"/>
      <c r="BN138" s="80"/>
      <c r="BO138" s="81"/>
      <c r="BP138" s="82">
        <v>21</v>
      </c>
      <c r="BQ138" s="83"/>
      <c r="BR138" s="84" t="s">
        <v>129</v>
      </c>
      <c r="BS138" s="84">
        <v>10</v>
      </c>
      <c r="BT138" s="85">
        <v>2</v>
      </c>
      <c r="BU138" s="85" t="s">
        <v>464</v>
      </c>
      <c r="BV138" s="85">
        <v>1</v>
      </c>
      <c r="BW138" s="85"/>
      <c r="BX138" s="86" t="s">
        <v>130</v>
      </c>
      <c r="BY138" s="87"/>
      <c r="BZ138" s="88">
        <v>21</v>
      </c>
      <c r="CA138" s="87" t="s">
        <v>111</v>
      </c>
      <c r="CB138" s="89" t="s">
        <v>145</v>
      </c>
      <c r="CC138" s="90">
        <v>5</v>
      </c>
      <c r="CD138" s="91"/>
      <c r="CE138" s="89">
        <f>VLOOKUP(AI138,[1]Plan1!$A$6:$D$52,2,0)</f>
        <v>266</v>
      </c>
      <c r="CF138" s="89">
        <f>VLOOKUP(AI138,[1]Plan1!$A$6:$D$52,4,0)</f>
        <v>2.0731707317073171</v>
      </c>
      <c r="CG138" s="89">
        <f t="shared" si="16"/>
        <v>15</v>
      </c>
      <c r="CH138" s="89">
        <f t="shared" si="17"/>
        <v>31</v>
      </c>
      <c r="CI138" s="87" t="s">
        <v>129</v>
      </c>
      <c r="CJ138" s="89">
        <f t="shared" si="18"/>
        <v>21</v>
      </c>
      <c r="CK138" s="87"/>
      <c r="CL138" s="87"/>
      <c r="CM138" s="87"/>
      <c r="CN138" s="80">
        <v>22</v>
      </c>
      <c r="CO138" s="81"/>
      <c r="CP138" s="82"/>
      <c r="CQ138" s="83"/>
      <c r="CR138" s="87">
        <f t="shared" si="19"/>
        <v>4676</v>
      </c>
      <c r="CS138" s="40">
        <f t="shared" si="23"/>
        <v>136</v>
      </c>
      <c r="CT138" s="40" t="str">
        <f>VLOOKUP(B138,Linha!$B$2:$C$60,2,FALSE)</f>
        <v>Flow1</v>
      </c>
      <c r="CU138" s="41" t="str">
        <f>IF(AI138&lt;=Parametros!$E$15,"OK","Não")</f>
        <v>Não</v>
      </c>
      <c r="CV138" s="41" t="str">
        <f>IF(AH138&lt;=Parametros!$E$16,"OK","Não")</f>
        <v>OK</v>
      </c>
      <c r="CW138" s="41" t="str">
        <f>IF(AX138&lt;=Parametros!$E$19,"OK","Não")</f>
        <v>OK</v>
      </c>
      <c r="CX138" s="41" t="str">
        <f t="shared" si="20"/>
        <v>Não</v>
      </c>
      <c r="CY138" s="41" t="str">
        <f t="shared" si="21"/>
        <v>Não</v>
      </c>
      <c r="CZ138" s="41" t="str">
        <f>IF(AND(Parametros!$E$17="Sim",Parametros!$E$18="Sim"),IF(AND(OR(CT138="Flow1",AND(CT138="Flow2",Parametros!$H$7="Fechada")),AI138&lt;=Parametros!$E$15,AH138&lt;Parametros!$E$16,AX138&lt;Parametros!$E$19,CX138&lt;&gt;Parametros!$E$17,CY138&lt;&gt;Parametros!$E$18),"Sim","Não"),
IF(AND(Parametros!$E$17="Sim",Parametros!$E$18="Não"),IF(AND(OR(CT138="Flow1",AND(CT138="Flow2",Parametros!$H$7="Fechada")),AI138&lt;=Parametros!$E$15,AH138&lt;Parametros!$E$16,AX138&lt;Parametros!$E$19,CX138&lt;&gt;Parametros!$E$17),"Sim","Não"),
IF(AND(Parametros!$E$17="Não",Parametros!$E$18="Sim"),IF(AND(OR(CT138="Flow1",AND(CT138="Flow2",Parametros!$H$7="Fechada")),AI138&lt;=Parametros!$E$15,AH138&lt;Parametros!$E$16,AX138&lt;Parametros!$E$19,CY138&lt;&gt;Parametros!$E$18),"Sim","Não"),
IF(AND(OR(CT138="Flow1",AND(CT138="Flow2",Parametros!$H$7="Fechada")),AI138&lt;=Parametros!$E$15,AH138&lt;Parametros!$E$16,AX138&lt;Parametros!$E$19),"Sim","Não"))))</f>
        <v>Não</v>
      </c>
      <c r="DA138" s="41" t="str">
        <f t="shared" si="22"/>
        <v>ok</v>
      </c>
      <c r="DB138" s="40">
        <f>IF(AND(CT138="Flow1",CZ138="Sim"),4,IF(CT138=Parametros!$D$6,1,IF(CT138=Parametros!$D$7,IF(Parametros!$H$7="Aberta",2,IF('Sequencia APO'!CZ138="Sim",4,1)),IF(CT138=Parametros!$D$9,3,IF(CT138=Parametros!$D$8,4,"Erro")))))</f>
        <v>1</v>
      </c>
      <c r="DC138" s="40">
        <f>IFERROR(VLOOKUP($Q138,Ferts!$A$1:$B$16,2,FALSE),0)</f>
        <v>0</v>
      </c>
      <c r="DD138" s="42">
        <f>(IF(DB138=1,Parametros!$M$6,IF(DB138=2,Parametros!$M$7,IF(DB138=3,Parametros!$M$8,IF(DB138=4,Parametros!$M$9,"Erro"))))*(DC138+1))*60</f>
        <v>38.112851481411589</v>
      </c>
    </row>
    <row r="139" spans="1:108">
      <c r="A139" s="74" t="s">
        <v>462</v>
      </c>
      <c r="B139" s="74" t="s">
        <v>160</v>
      </c>
      <c r="C139" s="74" t="s">
        <v>118</v>
      </c>
      <c r="D139" s="74" t="s">
        <v>99</v>
      </c>
      <c r="E139" s="74" t="s">
        <v>1804</v>
      </c>
      <c r="F139" s="74" t="s">
        <v>1805</v>
      </c>
      <c r="G139" s="74" t="s">
        <v>3496</v>
      </c>
      <c r="H139" s="74" t="s">
        <v>170</v>
      </c>
      <c r="I139" s="74" t="s">
        <v>464</v>
      </c>
      <c r="J139" s="74" t="s">
        <v>474</v>
      </c>
      <c r="K139" s="74" t="s">
        <v>1433</v>
      </c>
      <c r="L139" s="74" t="s">
        <v>1806</v>
      </c>
      <c r="M139" s="74" t="s">
        <v>172</v>
      </c>
      <c r="N139" s="75">
        <v>10</v>
      </c>
      <c r="O139" s="75">
        <v>10</v>
      </c>
      <c r="P139" s="74" t="s">
        <v>362</v>
      </c>
      <c r="Q139" s="108">
        <v>411916</v>
      </c>
      <c r="R139" s="74" t="s">
        <v>289</v>
      </c>
      <c r="S139" s="74"/>
      <c r="T139" s="74" t="s">
        <v>114</v>
      </c>
      <c r="U139" s="74" t="s">
        <v>124</v>
      </c>
      <c r="V139" s="74" t="s">
        <v>125</v>
      </c>
      <c r="W139" s="74" t="s">
        <v>107</v>
      </c>
      <c r="X139" s="74" t="s">
        <v>127</v>
      </c>
      <c r="Y139" s="74" t="s">
        <v>477</v>
      </c>
      <c r="Z139" s="74" t="s">
        <v>128</v>
      </c>
      <c r="AA139" s="76">
        <v>2488.8000000000002</v>
      </c>
      <c r="AB139" s="76">
        <v>0</v>
      </c>
      <c r="AC139" s="76">
        <v>159</v>
      </c>
      <c r="AD139" s="76">
        <v>130</v>
      </c>
      <c r="AE139" s="77">
        <v>450</v>
      </c>
      <c r="AF139" s="76">
        <v>2.25</v>
      </c>
      <c r="AG139" s="77">
        <v>6</v>
      </c>
      <c r="AH139" s="78">
        <v>9</v>
      </c>
      <c r="AI139" s="78">
        <v>121</v>
      </c>
      <c r="AJ139" s="79">
        <v>42789</v>
      </c>
      <c r="AK139" s="79">
        <v>42776</v>
      </c>
      <c r="AL139" s="79">
        <v>42776</v>
      </c>
      <c r="AM139" s="79">
        <v>42776</v>
      </c>
      <c r="AN139" s="77">
        <v>247</v>
      </c>
      <c r="AO139" s="79">
        <v>42775</v>
      </c>
      <c r="AP139" s="76">
        <v>2000</v>
      </c>
      <c r="AQ139" s="76">
        <v>1584</v>
      </c>
      <c r="AR139" s="77">
        <v>689</v>
      </c>
      <c r="AS139" s="77">
        <v>6</v>
      </c>
      <c r="AT139" s="78">
        <v>220.51</v>
      </c>
      <c r="AU139" s="77">
        <v>2</v>
      </c>
      <c r="AV139" s="76">
        <v>8.48</v>
      </c>
      <c r="AW139" s="76">
        <v>8.18</v>
      </c>
      <c r="AX139" s="76">
        <v>8.7899999999999991</v>
      </c>
      <c r="AY139" s="76">
        <v>1.21</v>
      </c>
      <c r="AZ139" s="76">
        <v>1.21</v>
      </c>
      <c r="BA139" s="76">
        <v>0.9</v>
      </c>
      <c r="BB139" s="76">
        <v>0.9</v>
      </c>
      <c r="BC139" s="76">
        <v>14.54</v>
      </c>
      <c r="BD139" s="76">
        <v>8.92</v>
      </c>
      <c r="BE139" s="76">
        <v>18.809999999999999</v>
      </c>
      <c r="BF139" s="76">
        <v>8100</v>
      </c>
      <c r="BG139" s="76">
        <v>9100</v>
      </c>
      <c r="BH139" s="74" t="s">
        <v>109</v>
      </c>
      <c r="BI139" s="74"/>
      <c r="BJ139" s="74" t="s">
        <v>3497</v>
      </c>
      <c r="BK139" s="79"/>
      <c r="BL139" s="79"/>
      <c r="BM139" s="74"/>
      <c r="BN139" s="80"/>
      <c r="BO139" s="81"/>
      <c r="BP139" s="82">
        <v>12</v>
      </c>
      <c r="BQ139" s="83"/>
      <c r="BR139" s="84" t="s">
        <v>129</v>
      </c>
      <c r="BS139" s="84">
        <v>10</v>
      </c>
      <c r="BT139" s="85">
        <v>2</v>
      </c>
      <c r="BU139" s="85" t="s">
        <v>464</v>
      </c>
      <c r="BV139" s="85">
        <v>1</v>
      </c>
      <c r="BW139" s="85"/>
      <c r="BX139" s="86" t="s">
        <v>130</v>
      </c>
      <c r="BY139" s="87"/>
      <c r="BZ139" s="88">
        <v>12</v>
      </c>
      <c r="CA139" s="87" t="s">
        <v>111</v>
      </c>
      <c r="CB139" s="89" t="s">
        <v>145</v>
      </c>
      <c r="CC139" s="90">
        <v>1</v>
      </c>
      <c r="CD139" s="91"/>
      <c r="CE139" s="89">
        <f>VLOOKUP(AI139,[1]Plan1!$A$6:$D$52,2,0)</f>
        <v>251</v>
      </c>
      <c r="CF139" s="89">
        <f>VLOOKUP(AI139,[1]Plan1!$A$6:$D$52,4,0)</f>
        <v>2.2352941176470589</v>
      </c>
      <c r="CG139" s="89">
        <f t="shared" si="16"/>
        <v>10</v>
      </c>
      <c r="CH139" s="89">
        <f t="shared" si="17"/>
        <v>22</v>
      </c>
      <c r="CI139" s="87" t="s">
        <v>129</v>
      </c>
      <c r="CJ139" s="89">
        <f t="shared" si="18"/>
        <v>12</v>
      </c>
      <c r="CK139" s="87"/>
      <c r="CL139" s="87"/>
      <c r="CM139" s="87"/>
      <c r="CN139" s="80"/>
      <c r="CO139" s="81"/>
      <c r="CP139" s="82">
        <v>164</v>
      </c>
      <c r="CQ139" s="83"/>
      <c r="CR139" s="87">
        <f t="shared" si="19"/>
        <v>2700</v>
      </c>
      <c r="CS139" s="40">
        <f t="shared" si="23"/>
        <v>137</v>
      </c>
      <c r="CT139" s="40" t="str">
        <f>VLOOKUP(B139,Linha!$B$2:$C$60,2,FALSE)</f>
        <v>Flow1</v>
      </c>
      <c r="CU139" s="41" t="str">
        <f>IF(AI139&lt;=Parametros!$E$15,"OK","Não")</f>
        <v>Não</v>
      </c>
      <c r="CV139" s="41" t="str">
        <f>IF(AH139&lt;=Parametros!$E$16,"OK","Não")</f>
        <v>OK</v>
      </c>
      <c r="CW139" s="41" t="str">
        <f>IF(AX139&lt;=Parametros!$E$19,"OK","Não")</f>
        <v>OK</v>
      </c>
      <c r="CX139" s="41" t="str">
        <f t="shared" si="20"/>
        <v>Não</v>
      </c>
      <c r="CY139" s="41" t="str">
        <f t="shared" si="21"/>
        <v>Não</v>
      </c>
      <c r="CZ139" s="41" t="str">
        <f>IF(AND(Parametros!$E$17="Sim",Parametros!$E$18="Sim"),IF(AND(OR(CT139="Flow1",AND(CT139="Flow2",Parametros!$H$7="Fechada")),AI139&lt;=Parametros!$E$15,AH139&lt;Parametros!$E$16,AX139&lt;Parametros!$E$19,CX139&lt;&gt;Parametros!$E$17,CY139&lt;&gt;Parametros!$E$18),"Sim","Não"),
IF(AND(Parametros!$E$17="Sim",Parametros!$E$18="Não"),IF(AND(OR(CT139="Flow1",AND(CT139="Flow2",Parametros!$H$7="Fechada")),AI139&lt;=Parametros!$E$15,AH139&lt;Parametros!$E$16,AX139&lt;Parametros!$E$19,CX139&lt;&gt;Parametros!$E$17),"Sim","Não"),
IF(AND(Parametros!$E$17="Não",Parametros!$E$18="Sim"),IF(AND(OR(CT139="Flow1",AND(CT139="Flow2",Parametros!$H$7="Fechada")),AI139&lt;=Parametros!$E$15,AH139&lt;Parametros!$E$16,AX139&lt;Parametros!$E$19,CY139&lt;&gt;Parametros!$E$18),"Sim","Não"),
IF(AND(OR(CT139="Flow1",AND(CT139="Flow2",Parametros!$H$7="Fechada")),AI139&lt;=Parametros!$E$15,AH139&lt;Parametros!$E$16,AX139&lt;Parametros!$E$19),"Sim","Não"))))</f>
        <v>Não</v>
      </c>
      <c r="DA139" s="41" t="str">
        <f t="shared" si="22"/>
        <v>ok</v>
      </c>
      <c r="DB139" s="40">
        <f>IF(AND(CT139="Flow1",CZ139="Sim"),4,IF(CT139=Parametros!$D$6,1,IF(CT139=Parametros!$D$7,IF(Parametros!$H$7="Aberta",2,IF('Sequencia APO'!CZ139="Sim",4,1)),IF(CT139=Parametros!$D$9,3,IF(CT139=Parametros!$D$8,4,"Erro")))))</f>
        <v>1</v>
      </c>
      <c r="DC139" s="40">
        <f>IFERROR(VLOOKUP($Q139,Ferts!$A$1:$B$16,2,FALSE),0)</f>
        <v>0</v>
      </c>
      <c r="DD139" s="42">
        <f>(IF(DB139=1,Parametros!$M$6,IF(DB139=2,Parametros!$M$7,IF(DB139=3,Parametros!$M$8,IF(DB139=4,Parametros!$M$9,"Erro"))))*(DC139+1))*60</f>
        <v>38.112851481411589</v>
      </c>
    </row>
    <row r="140" spans="1:108">
      <c r="A140" s="74" t="s">
        <v>469</v>
      </c>
      <c r="B140" s="74" t="s">
        <v>98</v>
      </c>
      <c r="C140" s="74" t="s">
        <v>99</v>
      </c>
      <c r="D140" s="74" t="s">
        <v>99</v>
      </c>
      <c r="E140" s="74" t="s">
        <v>3498</v>
      </c>
      <c r="F140" s="74" t="s">
        <v>3499</v>
      </c>
      <c r="G140" s="74" t="s">
        <v>3500</v>
      </c>
      <c r="H140" s="74" t="s">
        <v>147</v>
      </c>
      <c r="I140" s="74" t="s">
        <v>464</v>
      </c>
      <c r="J140" s="74" t="s">
        <v>474</v>
      </c>
      <c r="K140" s="74" t="s">
        <v>3376</v>
      </c>
      <c r="L140" s="74" t="s">
        <v>3501</v>
      </c>
      <c r="M140" s="74" t="s">
        <v>603</v>
      </c>
      <c r="N140" s="75">
        <v>10</v>
      </c>
      <c r="O140" s="75">
        <v>10</v>
      </c>
      <c r="P140" s="74" t="s">
        <v>365</v>
      </c>
      <c r="Q140" s="108">
        <v>395500</v>
      </c>
      <c r="R140" s="74" t="s">
        <v>283</v>
      </c>
      <c r="S140" s="74"/>
      <c r="T140" s="74" t="s">
        <v>114</v>
      </c>
      <c r="U140" s="74" t="s">
        <v>124</v>
      </c>
      <c r="V140" s="74" t="s">
        <v>507</v>
      </c>
      <c r="W140" s="74" t="s">
        <v>107</v>
      </c>
      <c r="X140" s="74" t="s">
        <v>127</v>
      </c>
      <c r="Y140" s="74" t="s">
        <v>477</v>
      </c>
      <c r="Z140" s="74"/>
      <c r="AA140" s="76">
        <v>1769.2470000000001</v>
      </c>
      <c r="AB140" s="76">
        <v>1853.3789999999999</v>
      </c>
      <c r="AC140" s="76">
        <v>159</v>
      </c>
      <c r="AD140" s="76">
        <v>130</v>
      </c>
      <c r="AE140" s="77">
        <v>639</v>
      </c>
      <c r="AF140" s="76">
        <v>3.1949999999999998</v>
      </c>
      <c r="AG140" s="77">
        <v>3</v>
      </c>
      <c r="AH140" s="78">
        <v>9.52</v>
      </c>
      <c r="AI140" s="78">
        <v>121</v>
      </c>
      <c r="AJ140" s="79">
        <v>42810</v>
      </c>
      <c r="AK140" s="79">
        <v>42776</v>
      </c>
      <c r="AL140" s="79">
        <v>42776</v>
      </c>
      <c r="AM140" s="79">
        <v>42776</v>
      </c>
      <c r="AN140" s="77">
        <v>146</v>
      </c>
      <c r="AO140" s="79">
        <v>42754</v>
      </c>
      <c r="AP140" s="76">
        <v>1194</v>
      </c>
      <c r="AQ140" s="76">
        <v>0</v>
      </c>
      <c r="AR140" s="77">
        <v>750</v>
      </c>
      <c r="AS140" s="77">
        <v>11</v>
      </c>
      <c r="AT140" s="78">
        <v>238.67</v>
      </c>
      <c r="AU140" s="77">
        <v>2</v>
      </c>
      <c r="AV140" s="76">
        <v>11.52</v>
      </c>
      <c r="AW140" s="76">
        <v>11.11</v>
      </c>
      <c r="AX140" s="76">
        <v>11.93</v>
      </c>
      <c r="AY140" s="76">
        <v>1.21</v>
      </c>
      <c r="AZ140" s="76">
        <v>1.21</v>
      </c>
      <c r="BA140" s="76">
        <v>1.19</v>
      </c>
      <c r="BB140" s="76">
        <v>1.43</v>
      </c>
      <c r="BC140" s="76">
        <v>19.579999999999998</v>
      </c>
      <c r="BD140" s="76">
        <v>9.43</v>
      </c>
      <c r="BE140" s="76">
        <v>19.329999999999998</v>
      </c>
      <c r="BF140" s="76">
        <v>8400</v>
      </c>
      <c r="BG140" s="76">
        <v>13000</v>
      </c>
      <c r="BH140" s="74" t="s">
        <v>109</v>
      </c>
      <c r="BI140" s="74"/>
      <c r="BJ140" s="74" t="s">
        <v>3502</v>
      </c>
      <c r="BK140" s="79"/>
      <c r="BL140" s="79"/>
      <c r="BM140" s="74"/>
      <c r="BN140" s="80">
        <v>6</v>
      </c>
      <c r="BO140" s="81"/>
      <c r="BP140" s="82"/>
      <c r="BQ140" s="83"/>
      <c r="BR140" s="84" t="s">
        <v>75</v>
      </c>
      <c r="BS140" s="84">
        <v>10</v>
      </c>
      <c r="BT140" s="85">
        <v>2</v>
      </c>
      <c r="BU140" s="85" t="s">
        <v>464</v>
      </c>
      <c r="BV140" s="85">
        <v>1</v>
      </c>
      <c r="BW140" s="85"/>
      <c r="BX140" s="86" t="s">
        <v>143</v>
      </c>
      <c r="BY140" s="87"/>
      <c r="BZ140" s="88">
        <v>6</v>
      </c>
      <c r="CA140" s="87" t="s">
        <v>144</v>
      </c>
      <c r="CB140" s="89" t="s">
        <v>112</v>
      </c>
      <c r="CC140" s="90">
        <v>22</v>
      </c>
      <c r="CD140" s="91"/>
      <c r="CE140" s="89">
        <f>VLOOKUP(AI140,[1]Plan1!$A$6:$D$52,2,0)</f>
        <v>251</v>
      </c>
      <c r="CF140" s="89">
        <f>VLOOKUP(AI140,[1]Plan1!$A$6:$D$52,4,0)</f>
        <v>2.2352941176470589</v>
      </c>
      <c r="CG140" s="89">
        <f t="shared" si="16"/>
        <v>7</v>
      </c>
      <c r="CH140" s="89">
        <f t="shared" si="17"/>
        <v>16</v>
      </c>
      <c r="CI140" s="87" t="s">
        <v>75</v>
      </c>
      <c r="CJ140" s="89">
        <f t="shared" si="18"/>
        <v>6</v>
      </c>
      <c r="CK140" s="87"/>
      <c r="CL140" s="87"/>
      <c r="CM140" s="87"/>
      <c r="CN140" s="80"/>
      <c r="CO140" s="81"/>
      <c r="CP140" s="82"/>
      <c r="CQ140" s="93">
        <f>CH140</f>
        <v>16</v>
      </c>
      <c r="CR140" s="87">
        <f t="shared" si="19"/>
        <v>1917</v>
      </c>
      <c r="CS140" s="40">
        <f t="shared" si="23"/>
        <v>138</v>
      </c>
      <c r="CT140" s="40" t="str">
        <f>VLOOKUP(B140,Linha!$B$2:$C$60,2,FALSE)</f>
        <v>Flow1</v>
      </c>
      <c r="CU140" s="41" t="str">
        <f>IF(AI140&lt;=Parametros!$E$15,"OK","Não")</f>
        <v>Não</v>
      </c>
      <c r="CV140" s="41" t="str">
        <f>IF(AH140&lt;=Parametros!$E$16,"OK","Não")</f>
        <v>OK</v>
      </c>
      <c r="CW140" s="41" t="str">
        <f>IF(AX140&lt;=Parametros!$E$19,"OK","Não")</f>
        <v>OK</v>
      </c>
      <c r="CX140" s="41" t="str">
        <f t="shared" si="20"/>
        <v>Não</v>
      </c>
      <c r="CY140" s="41" t="str">
        <f t="shared" si="21"/>
        <v>Não</v>
      </c>
      <c r="CZ140" s="41" t="str">
        <f>IF(AND(Parametros!$E$17="Sim",Parametros!$E$18="Sim"),IF(AND(OR(CT140="Flow1",AND(CT140="Flow2",Parametros!$H$7="Fechada")),AI140&lt;=Parametros!$E$15,AH140&lt;Parametros!$E$16,AX140&lt;Parametros!$E$19,CX140&lt;&gt;Parametros!$E$17,CY140&lt;&gt;Parametros!$E$18),"Sim","Não"),
IF(AND(Parametros!$E$17="Sim",Parametros!$E$18="Não"),IF(AND(OR(CT140="Flow1",AND(CT140="Flow2",Parametros!$H$7="Fechada")),AI140&lt;=Parametros!$E$15,AH140&lt;Parametros!$E$16,AX140&lt;Parametros!$E$19,CX140&lt;&gt;Parametros!$E$17),"Sim","Não"),
IF(AND(Parametros!$E$17="Não",Parametros!$E$18="Sim"),IF(AND(OR(CT140="Flow1",AND(CT140="Flow2",Parametros!$H$7="Fechada")),AI140&lt;=Parametros!$E$15,AH140&lt;Parametros!$E$16,AX140&lt;Parametros!$E$19,CY140&lt;&gt;Parametros!$E$18),"Sim","Não"),
IF(AND(OR(CT140="Flow1",AND(CT140="Flow2",Parametros!$H$7="Fechada")),AI140&lt;=Parametros!$E$15,AH140&lt;Parametros!$E$16,AX140&lt;Parametros!$E$19),"Sim","Não"))))</f>
        <v>Não</v>
      </c>
      <c r="DA140" s="41" t="str">
        <f t="shared" si="22"/>
        <v>ok</v>
      </c>
      <c r="DB140" s="40">
        <f>IF(AND(CT140="Flow1",CZ140="Sim"),4,IF(CT140=Parametros!$D$6,1,IF(CT140=Parametros!$D$7,IF(Parametros!$H$7="Aberta",2,IF('Sequencia APO'!CZ140="Sim",4,1)),IF(CT140=Parametros!$D$9,3,IF(CT140=Parametros!$D$8,4,"Erro")))))</f>
        <v>1</v>
      </c>
      <c r="DC140" s="40">
        <f>IFERROR(VLOOKUP($Q140,Ferts!$A$1:$B$16,2,FALSE),0)</f>
        <v>0</v>
      </c>
      <c r="DD140" s="42">
        <f>(IF(DB140=1,Parametros!$M$6,IF(DB140=2,Parametros!$M$7,IF(DB140=3,Parametros!$M$8,IF(DB140=4,Parametros!$M$9,"Erro"))))*(DC140+1))*60</f>
        <v>38.112851481411589</v>
      </c>
    </row>
    <row r="141" spans="1:108">
      <c r="A141" s="74" t="s">
        <v>470</v>
      </c>
      <c r="B141" s="74" t="s">
        <v>160</v>
      </c>
      <c r="C141" s="74" t="s">
        <v>118</v>
      </c>
      <c r="D141" s="74" t="s">
        <v>99</v>
      </c>
      <c r="E141" s="74" t="s">
        <v>1884</v>
      </c>
      <c r="F141" s="74" t="s">
        <v>661</v>
      </c>
      <c r="G141" s="74" t="s">
        <v>1885</v>
      </c>
      <c r="H141" s="74" t="s">
        <v>285</v>
      </c>
      <c r="I141" s="74" t="s">
        <v>464</v>
      </c>
      <c r="J141" s="74" t="s">
        <v>474</v>
      </c>
      <c r="K141" s="74" t="s">
        <v>380</v>
      </c>
      <c r="L141" s="74" t="s">
        <v>662</v>
      </c>
      <c r="M141" s="74" t="s">
        <v>288</v>
      </c>
      <c r="N141" s="75">
        <v>10</v>
      </c>
      <c r="O141" s="75">
        <v>10</v>
      </c>
      <c r="P141" s="74" t="s">
        <v>362</v>
      </c>
      <c r="Q141" s="108">
        <v>410647</v>
      </c>
      <c r="R141" s="74" t="s">
        <v>289</v>
      </c>
      <c r="S141" s="74"/>
      <c r="T141" s="74" t="s">
        <v>114</v>
      </c>
      <c r="U141" s="74" t="s">
        <v>124</v>
      </c>
      <c r="V141" s="74" t="s">
        <v>125</v>
      </c>
      <c r="W141" s="74" t="s">
        <v>107</v>
      </c>
      <c r="X141" s="74" t="s">
        <v>127</v>
      </c>
      <c r="Y141" s="74" t="s">
        <v>477</v>
      </c>
      <c r="Z141" s="74" t="s">
        <v>128</v>
      </c>
      <c r="AA141" s="76">
        <v>1943.318</v>
      </c>
      <c r="AB141" s="76">
        <v>2023</v>
      </c>
      <c r="AC141" s="76">
        <v>159</v>
      </c>
      <c r="AD141" s="76">
        <v>132.5</v>
      </c>
      <c r="AE141" s="77">
        <v>505</v>
      </c>
      <c r="AF141" s="76">
        <v>2.5249999999999999</v>
      </c>
      <c r="AG141" s="77">
        <v>5</v>
      </c>
      <c r="AH141" s="78">
        <v>8</v>
      </c>
      <c r="AI141" s="78">
        <v>133</v>
      </c>
      <c r="AJ141" s="79">
        <v>42787</v>
      </c>
      <c r="AK141" s="79">
        <v>42776</v>
      </c>
      <c r="AL141" s="79">
        <v>42776</v>
      </c>
      <c r="AM141" s="79">
        <v>42776</v>
      </c>
      <c r="AN141" s="77">
        <v>201</v>
      </c>
      <c r="AO141" s="79">
        <v>42772</v>
      </c>
      <c r="AP141" s="76">
        <v>2000</v>
      </c>
      <c r="AQ141" s="76">
        <v>0</v>
      </c>
      <c r="AR141" s="77">
        <v>510</v>
      </c>
      <c r="AS141" s="77">
        <v>9</v>
      </c>
      <c r="AT141" s="78">
        <v>239.2</v>
      </c>
      <c r="AU141" s="77">
        <v>2</v>
      </c>
      <c r="AV141" s="76">
        <v>9.68</v>
      </c>
      <c r="AW141" s="76">
        <v>9.25</v>
      </c>
      <c r="AX141" s="76">
        <v>9.94</v>
      </c>
      <c r="AY141" s="76">
        <v>1.33</v>
      </c>
      <c r="AZ141" s="76">
        <v>1.33</v>
      </c>
      <c r="BA141" s="76">
        <v>0.8</v>
      </c>
      <c r="BB141" s="76">
        <v>0.8</v>
      </c>
      <c r="BC141" s="76">
        <v>18.329999999999998</v>
      </c>
      <c r="BD141" s="76">
        <v>7.88</v>
      </c>
      <c r="BE141" s="76">
        <v>17.77</v>
      </c>
      <c r="BF141" s="76">
        <v>9200</v>
      </c>
      <c r="BG141" s="76">
        <v>9700</v>
      </c>
      <c r="BH141" s="74" t="s">
        <v>109</v>
      </c>
      <c r="BI141" s="74"/>
      <c r="BJ141" s="74" t="s">
        <v>3503</v>
      </c>
      <c r="BK141" s="79"/>
      <c r="BL141" s="79"/>
      <c r="BM141" s="74"/>
      <c r="BN141" s="80"/>
      <c r="BO141" s="81"/>
      <c r="BP141" s="82">
        <v>10</v>
      </c>
      <c r="BQ141" s="83"/>
      <c r="BR141" s="84" t="s">
        <v>129</v>
      </c>
      <c r="BS141" s="84">
        <v>10</v>
      </c>
      <c r="BT141" s="85">
        <v>2</v>
      </c>
      <c r="BU141" s="85" t="s">
        <v>464</v>
      </c>
      <c r="BV141" s="85">
        <v>1</v>
      </c>
      <c r="BW141" s="85"/>
      <c r="BX141" s="86" t="s">
        <v>130</v>
      </c>
      <c r="BY141" s="87"/>
      <c r="BZ141" s="88">
        <v>10</v>
      </c>
      <c r="CA141" s="87" t="s">
        <v>111</v>
      </c>
      <c r="CB141" s="89" t="s">
        <v>145</v>
      </c>
      <c r="CC141" s="90">
        <v>4</v>
      </c>
      <c r="CD141" s="91"/>
      <c r="CE141" s="89">
        <f>VLOOKUP(AI141,[1]Plan1!$A$6:$D$52,2,0)</f>
        <v>405</v>
      </c>
      <c r="CF141" s="89">
        <f>VLOOKUP(AI141,[1]Plan1!$A$6:$D$52,4,0)</f>
        <v>1.7777777777777777</v>
      </c>
      <c r="CG141" s="89">
        <f t="shared" si="16"/>
        <v>5</v>
      </c>
      <c r="CH141" s="89">
        <f t="shared" si="17"/>
        <v>9</v>
      </c>
      <c r="CI141" s="87" t="s">
        <v>129</v>
      </c>
      <c r="CJ141" s="89">
        <f t="shared" si="18"/>
        <v>10</v>
      </c>
      <c r="CK141" s="87"/>
      <c r="CL141" s="87"/>
      <c r="CM141" s="87"/>
      <c r="CN141" s="80"/>
      <c r="CO141" s="81"/>
      <c r="CP141" s="82">
        <v>25</v>
      </c>
      <c r="CQ141" s="83"/>
      <c r="CR141" s="87">
        <f t="shared" si="19"/>
        <v>2525</v>
      </c>
      <c r="CS141" s="40">
        <f t="shared" si="23"/>
        <v>139</v>
      </c>
      <c r="CT141" s="40" t="str">
        <f>VLOOKUP(B141,Linha!$B$2:$C$60,2,FALSE)</f>
        <v>Flow1</v>
      </c>
      <c r="CU141" s="41" t="str">
        <f>IF(AI141&lt;=Parametros!$E$15,"OK","Não")</f>
        <v>Não</v>
      </c>
      <c r="CV141" s="41" t="str">
        <f>IF(AH141&lt;=Parametros!$E$16,"OK","Não")</f>
        <v>OK</v>
      </c>
      <c r="CW141" s="41" t="str">
        <f>IF(AX141&lt;=Parametros!$E$19,"OK","Não")</f>
        <v>OK</v>
      </c>
      <c r="CX141" s="41" t="str">
        <f t="shared" si="20"/>
        <v>Não</v>
      </c>
      <c r="CY141" s="41" t="str">
        <f t="shared" si="21"/>
        <v>Não</v>
      </c>
      <c r="CZ141" s="41" t="str">
        <f>IF(AND(Parametros!$E$17="Sim",Parametros!$E$18="Sim"),IF(AND(OR(CT141="Flow1",AND(CT141="Flow2",Parametros!$H$7="Fechada")),AI141&lt;=Parametros!$E$15,AH141&lt;Parametros!$E$16,AX141&lt;Parametros!$E$19,CX141&lt;&gt;Parametros!$E$17,CY141&lt;&gt;Parametros!$E$18),"Sim","Não"),
IF(AND(Parametros!$E$17="Sim",Parametros!$E$18="Não"),IF(AND(OR(CT141="Flow1",AND(CT141="Flow2",Parametros!$H$7="Fechada")),AI141&lt;=Parametros!$E$15,AH141&lt;Parametros!$E$16,AX141&lt;Parametros!$E$19,CX141&lt;&gt;Parametros!$E$17),"Sim","Não"),
IF(AND(Parametros!$E$17="Não",Parametros!$E$18="Sim"),IF(AND(OR(CT141="Flow1",AND(CT141="Flow2",Parametros!$H$7="Fechada")),AI141&lt;=Parametros!$E$15,AH141&lt;Parametros!$E$16,AX141&lt;Parametros!$E$19,CY141&lt;&gt;Parametros!$E$18),"Sim","Não"),
IF(AND(OR(CT141="Flow1",AND(CT141="Flow2",Parametros!$H$7="Fechada")),AI141&lt;=Parametros!$E$15,AH141&lt;Parametros!$E$16,AX141&lt;Parametros!$E$19),"Sim","Não"))))</f>
        <v>Não</v>
      </c>
      <c r="DA141" s="41" t="str">
        <f t="shared" si="22"/>
        <v>ok</v>
      </c>
      <c r="DB141" s="40">
        <f>IF(AND(CT141="Flow1",CZ141="Sim"),4,IF(CT141=Parametros!$D$6,1,IF(CT141=Parametros!$D$7,IF(Parametros!$H$7="Aberta",2,IF('Sequencia APO'!CZ141="Sim",4,1)),IF(CT141=Parametros!$D$9,3,IF(CT141=Parametros!$D$8,4,"Erro")))))</f>
        <v>1</v>
      </c>
      <c r="DC141" s="40">
        <f>IFERROR(VLOOKUP($Q141,Ferts!$A$1:$B$16,2,FALSE),0)</f>
        <v>0</v>
      </c>
      <c r="DD141" s="42">
        <f>(IF(DB141=1,Parametros!$M$6,IF(DB141=2,Parametros!$M$7,IF(DB141=3,Parametros!$M$8,IF(DB141=4,Parametros!$M$9,"Erro"))))*(DC141+1))*60</f>
        <v>38.112851481411589</v>
      </c>
    </row>
    <row r="142" spans="1:108">
      <c r="A142" s="74" t="s">
        <v>471</v>
      </c>
      <c r="B142" s="74" t="s">
        <v>160</v>
      </c>
      <c r="C142" s="74" t="s">
        <v>118</v>
      </c>
      <c r="D142" s="74" t="s">
        <v>99</v>
      </c>
      <c r="E142" s="74" t="s">
        <v>1887</v>
      </c>
      <c r="F142" s="74" t="s">
        <v>671</v>
      </c>
      <c r="G142" s="74" t="s">
        <v>1888</v>
      </c>
      <c r="H142" s="74" t="s">
        <v>225</v>
      </c>
      <c r="I142" s="74" t="s">
        <v>464</v>
      </c>
      <c r="J142" s="74" t="s">
        <v>474</v>
      </c>
      <c r="K142" s="74" t="s">
        <v>307</v>
      </c>
      <c r="L142" s="74" t="s">
        <v>672</v>
      </c>
      <c r="M142" s="74" t="s">
        <v>308</v>
      </c>
      <c r="N142" s="75">
        <v>10</v>
      </c>
      <c r="O142" s="75">
        <v>10</v>
      </c>
      <c r="P142" s="74" t="s">
        <v>131</v>
      </c>
      <c r="Q142" s="108">
        <v>411308</v>
      </c>
      <c r="R142" s="74" t="s">
        <v>289</v>
      </c>
      <c r="S142" s="74"/>
      <c r="T142" s="74" t="s">
        <v>114</v>
      </c>
      <c r="U142" s="74" t="s">
        <v>124</v>
      </c>
      <c r="V142" s="74" t="s">
        <v>125</v>
      </c>
      <c r="W142" s="74" t="s">
        <v>126</v>
      </c>
      <c r="X142" s="74" t="s">
        <v>127</v>
      </c>
      <c r="Y142" s="74" t="s">
        <v>477</v>
      </c>
      <c r="Z142" s="74" t="s">
        <v>128</v>
      </c>
      <c r="AA142" s="76">
        <v>2572.6</v>
      </c>
      <c r="AB142" s="76">
        <v>2296</v>
      </c>
      <c r="AC142" s="76">
        <v>159</v>
      </c>
      <c r="AD142" s="76">
        <v>130</v>
      </c>
      <c r="AE142" s="77">
        <v>574</v>
      </c>
      <c r="AF142" s="76">
        <v>2.87</v>
      </c>
      <c r="AG142" s="77">
        <v>5</v>
      </c>
      <c r="AH142" s="78">
        <v>10</v>
      </c>
      <c r="AI142" s="78">
        <v>133</v>
      </c>
      <c r="AJ142" s="79">
        <v>42767</v>
      </c>
      <c r="AK142" s="79">
        <v>42776</v>
      </c>
      <c r="AL142" s="79">
        <v>42776</v>
      </c>
      <c r="AM142" s="79">
        <v>42776</v>
      </c>
      <c r="AN142" s="77">
        <v>252</v>
      </c>
      <c r="AO142" s="79">
        <v>42750</v>
      </c>
      <c r="AP142" s="76">
        <v>2000</v>
      </c>
      <c r="AQ142" s="76">
        <v>0</v>
      </c>
      <c r="AR142" s="77">
        <v>574</v>
      </c>
      <c r="AS142" s="77">
        <v>8</v>
      </c>
      <c r="AT142" s="78">
        <v>260.83999999999997</v>
      </c>
      <c r="AU142" s="77">
        <v>2</v>
      </c>
      <c r="AV142" s="76">
        <v>8.6300000000000008</v>
      </c>
      <c r="AW142" s="76">
        <v>8.9600000000000009</v>
      </c>
      <c r="AX142" s="76">
        <v>9.6</v>
      </c>
      <c r="AY142" s="76">
        <v>1.33</v>
      </c>
      <c r="AZ142" s="76">
        <v>1.33</v>
      </c>
      <c r="BA142" s="76">
        <v>1</v>
      </c>
      <c r="BB142" s="76">
        <v>1</v>
      </c>
      <c r="BC142" s="76">
        <v>16.91</v>
      </c>
      <c r="BD142" s="76">
        <v>9.84</v>
      </c>
      <c r="BE142" s="76">
        <v>19.739999999999998</v>
      </c>
      <c r="BF142" s="76">
        <v>8550</v>
      </c>
      <c r="BG142" s="76">
        <v>8650</v>
      </c>
      <c r="BH142" s="74" t="s">
        <v>109</v>
      </c>
      <c r="BI142" s="74"/>
      <c r="BJ142" s="74" t="s">
        <v>1889</v>
      </c>
      <c r="BK142" s="79"/>
      <c r="BL142" s="79"/>
      <c r="BM142" s="74"/>
      <c r="BN142" s="80"/>
      <c r="BO142" s="81"/>
      <c r="BP142" s="82">
        <v>10</v>
      </c>
      <c r="BQ142" s="83"/>
      <c r="BR142" s="84" t="s">
        <v>129</v>
      </c>
      <c r="BS142" s="84">
        <v>10</v>
      </c>
      <c r="BT142" s="85">
        <v>2</v>
      </c>
      <c r="BU142" s="85" t="s">
        <v>464</v>
      </c>
      <c r="BV142" s="85">
        <v>1</v>
      </c>
      <c r="BW142" s="85"/>
      <c r="BX142" s="86" t="s">
        <v>130</v>
      </c>
      <c r="BY142" s="87"/>
      <c r="BZ142" s="88">
        <v>10</v>
      </c>
      <c r="CA142" s="87" t="s">
        <v>111</v>
      </c>
      <c r="CB142" s="89" t="s">
        <v>112</v>
      </c>
      <c r="CC142" s="90">
        <v>26</v>
      </c>
      <c r="CD142" s="91"/>
      <c r="CE142" s="89">
        <f>VLOOKUP(AI142,[1]Plan1!$A$6:$D$52,2,0)</f>
        <v>405</v>
      </c>
      <c r="CF142" s="89">
        <f>VLOOKUP(AI142,[1]Plan1!$A$6:$D$52,4,0)</f>
        <v>1.7777777777777777</v>
      </c>
      <c r="CG142" s="89">
        <f t="shared" si="16"/>
        <v>6</v>
      </c>
      <c r="CH142" s="89">
        <f t="shared" si="17"/>
        <v>11</v>
      </c>
      <c r="CI142" s="87" t="s">
        <v>129</v>
      </c>
      <c r="CJ142" s="89">
        <f t="shared" si="18"/>
        <v>10</v>
      </c>
      <c r="CK142" s="87"/>
      <c r="CL142" s="87"/>
      <c r="CM142" s="87"/>
      <c r="CN142" s="80"/>
      <c r="CO142" s="81"/>
      <c r="CP142" s="82">
        <v>16</v>
      </c>
      <c r="CQ142" s="83"/>
      <c r="CR142" s="87">
        <f t="shared" si="19"/>
        <v>2870</v>
      </c>
      <c r="CS142" s="40">
        <f t="shared" si="23"/>
        <v>140</v>
      </c>
      <c r="CT142" s="40" t="str">
        <f>VLOOKUP(B142,Linha!$B$2:$C$60,2,FALSE)</f>
        <v>Flow1</v>
      </c>
      <c r="CU142" s="41" t="str">
        <f>IF(AI142&lt;=Parametros!$E$15,"OK","Não")</f>
        <v>Não</v>
      </c>
      <c r="CV142" s="41" t="str">
        <f>IF(AH142&lt;=Parametros!$E$16,"OK","Não")</f>
        <v>OK</v>
      </c>
      <c r="CW142" s="41" t="str">
        <f>IF(AX142&lt;=Parametros!$E$19,"OK","Não")</f>
        <v>OK</v>
      </c>
      <c r="CX142" s="41" t="str">
        <f t="shared" si="20"/>
        <v>Não</v>
      </c>
      <c r="CY142" s="41" t="str">
        <f t="shared" si="21"/>
        <v>Não</v>
      </c>
      <c r="CZ142" s="41" t="str">
        <f>IF(AND(Parametros!$E$17="Sim",Parametros!$E$18="Sim"),IF(AND(OR(CT142="Flow1",AND(CT142="Flow2",Parametros!$H$7="Fechada")),AI142&lt;=Parametros!$E$15,AH142&lt;Parametros!$E$16,AX142&lt;Parametros!$E$19,CX142&lt;&gt;Parametros!$E$17,CY142&lt;&gt;Parametros!$E$18),"Sim","Não"),
IF(AND(Parametros!$E$17="Sim",Parametros!$E$18="Não"),IF(AND(OR(CT142="Flow1",AND(CT142="Flow2",Parametros!$H$7="Fechada")),AI142&lt;=Parametros!$E$15,AH142&lt;Parametros!$E$16,AX142&lt;Parametros!$E$19,CX142&lt;&gt;Parametros!$E$17),"Sim","Não"),
IF(AND(Parametros!$E$17="Não",Parametros!$E$18="Sim"),IF(AND(OR(CT142="Flow1",AND(CT142="Flow2",Parametros!$H$7="Fechada")),AI142&lt;=Parametros!$E$15,AH142&lt;Parametros!$E$16,AX142&lt;Parametros!$E$19,CY142&lt;&gt;Parametros!$E$18),"Sim","Não"),
IF(AND(OR(CT142="Flow1",AND(CT142="Flow2",Parametros!$H$7="Fechada")),AI142&lt;=Parametros!$E$15,AH142&lt;Parametros!$E$16,AX142&lt;Parametros!$E$19),"Sim","Não"))))</f>
        <v>Não</v>
      </c>
      <c r="DA142" s="41" t="str">
        <f t="shared" si="22"/>
        <v>ok</v>
      </c>
      <c r="DB142" s="40">
        <f>IF(AND(CT142="Flow1",CZ142="Sim"),4,IF(CT142=Parametros!$D$6,1,IF(CT142=Parametros!$D$7,IF(Parametros!$H$7="Aberta",2,IF('Sequencia APO'!CZ142="Sim",4,1)),IF(CT142=Parametros!$D$9,3,IF(CT142=Parametros!$D$8,4,"Erro")))))</f>
        <v>1</v>
      </c>
      <c r="DC142" s="40">
        <f>IFERROR(VLOOKUP($Q142,Ferts!$A$1:$B$16,2,FALSE),0)</f>
        <v>0</v>
      </c>
      <c r="DD142" s="42">
        <f>(IF(DB142=1,Parametros!$M$6,IF(DB142=2,Parametros!$M$7,IF(DB142=3,Parametros!$M$8,IF(DB142=4,Parametros!$M$9,"Erro"))))*(DC142+1))*60</f>
        <v>38.112851481411589</v>
      </c>
    </row>
    <row r="143" spans="1:108">
      <c r="A143" s="74" t="s">
        <v>472</v>
      </c>
      <c r="B143" s="74" t="s">
        <v>160</v>
      </c>
      <c r="C143" s="74" t="s">
        <v>118</v>
      </c>
      <c r="D143" s="74" t="s">
        <v>99</v>
      </c>
      <c r="E143" s="74" t="s">
        <v>1891</v>
      </c>
      <c r="F143" s="74" t="s">
        <v>1892</v>
      </c>
      <c r="G143" s="74" t="s">
        <v>1893</v>
      </c>
      <c r="H143" s="74" t="s">
        <v>166</v>
      </c>
      <c r="I143" s="74" t="s">
        <v>464</v>
      </c>
      <c r="J143" s="74" t="s">
        <v>474</v>
      </c>
      <c r="K143" s="74" t="s">
        <v>307</v>
      </c>
      <c r="L143" s="74" t="s">
        <v>1894</v>
      </c>
      <c r="M143" s="74" t="s">
        <v>308</v>
      </c>
      <c r="N143" s="75">
        <v>10</v>
      </c>
      <c r="O143" s="75">
        <v>10</v>
      </c>
      <c r="P143" s="74" t="s">
        <v>131</v>
      </c>
      <c r="Q143" s="108">
        <v>412187</v>
      </c>
      <c r="R143" s="74" t="s">
        <v>289</v>
      </c>
      <c r="S143" s="74"/>
      <c r="T143" s="74" t="s">
        <v>114</v>
      </c>
      <c r="U143" s="74" t="s">
        <v>124</v>
      </c>
      <c r="V143" s="74" t="s">
        <v>125</v>
      </c>
      <c r="W143" s="74" t="s">
        <v>126</v>
      </c>
      <c r="X143" s="74" t="s">
        <v>127</v>
      </c>
      <c r="Y143" s="74" t="s">
        <v>477</v>
      </c>
      <c r="Z143" s="74" t="s">
        <v>128</v>
      </c>
      <c r="AA143" s="76">
        <v>7980</v>
      </c>
      <c r="AB143" s="76">
        <v>0</v>
      </c>
      <c r="AC143" s="76">
        <v>152</v>
      </c>
      <c r="AD143" s="76">
        <v>124</v>
      </c>
      <c r="AE143" s="77">
        <v>756</v>
      </c>
      <c r="AF143" s="76">
        <v>3.78</v>
      </c>
      <c r="AG143" s="77">
        <v>13</v>
      </c>
      <c r="AH143" s="78">
        <v>12</v>
      </c>
      <c r="AI143" s="78">
        <v>133</v>
      </c>
      <c r="AJ143" s="79">
        <v>42790</v>
      </c>
      <c r="AK143" s="79">
        <v>42776</v>
      </c>
      <c r="AL143" s="79">
        <v>42776</v>
      </c>
      <c r="AM143" s="79">
        <v>42776</v>
      </c>
      <c r="AN143" s="77">
        <v>755</v>
      </c>
      <c r="AO143" s="79">
        <v>42770</v>
      </c>
      <c r="AP143" s="76">
        <v>7000</v>
      </c>
      <c r="AQ143" s="76">
        <v>0</v>
      </c>
      <c r="AR143" s="77">
        <v>759</v>
      </c>
      <c r="AS143" s="77">
        <v>6</v>
      </c>
      <c r="AT143" s="78">
        <v>347.36</v>
      </c>
      <c r="AU143" s="77">
        <v>2</v>
      </c>
      <c r="AV143" s="76">
        <v>9.73</v>
      </c>
      <c r="AW143" s="76">
        <v>9.99</v>
      </c>
      <c r="AX143" s="76">
        <v>10.7</v>
      </c>
      <c r="AY143" s="76">
        <v>1.33</v>
      </c>
      <c r="AZ143" s="76">
        <v>1.33</v>
      </c>
      <c r="BA143" s="76">
        <v>1.2</v>
      </c>
      <c r="BB143" s="76">
        <v>1.2</v>
      </c>
      <c r="BC143" s="76">
        <v>18.850000000000001</v>
      </c>
      <c r="BD143" s="76">
        <v>11.79</v>
      </c>
      <c r="BE143" s="76">
        <v>21.7</v>
      </c>
      <c r="BF143" s="76">
        <v>9650</v>
      </c>
      <c r="BG143" s="76">
        <v>9750</v>
      </c>
      <c r="BH143" s="74" t="s">
        <v>109</v>
      </c>
      <c r="BI143" s="74"/>
      <c r="BJ143" s="74" t="s">
        <v>3504</v>
      </c>
      <c r="BK143" s="79"/>
      <c r="BL143" s="79"/>
      <c r="BM143" s="74"/>
      <c r="BN143" s="80"/>
      <c r="BO143" s="81"/>
      <c r="BP143" s="82">
        <v>26</v>
      </c>
      <c r="BQ143" s="83"/>
      <c r="BR143" s="84" t="s">
        <v>129</v>
      </c>
      <c r="BS143" s="84">
        <v>10</v>
      </c>
      <c r="BT143" s="85">
        <v>2</v>
      </c>
      <c r="BU143" s="85" t="s">
        <v>464</v>
      </c>
      <c r="BV143" s="85">
        <v>1</v>
      </c>
      <c r="BW143" s="85"/>
      <c r="BX143" s="86" t="s">
        <v>130</v>
      </c>
      <c r="BY143" s="87"/>
      <c r="BZ143" s="88">
        <v>26</v>
      </c>
      <c r="CA143" s="87" t="s">
        <v>111</v>
      </c>
      <c r="CB143" s="89" t="s">
        <v>145</v>
      </c>
      <c r="CC143" s="90">
        <v>6</v>
      </c>
      <c r="CD143" s="91"/>
      <c r="CE143" s="89">
        <f>VLOOKUP(AI143,[1]Plan1!$A$6:$D$52,2,0)</f>
        <v>405</v>
      </c>
      <c r="CF143" s="89">
        <f>VLOOKUP(AI143,[1]Plan1!$A$6:$D$52,4,0)</f>
        <v>1.7777777777777777</v>
      </c>
      <c r="CG143" s="89">
        <f t="shared" si="16"/>
        <v>20</v>
      </c>
      <c r="CH143" s="89">
        <f t="shared" si="17"/>
        <v>36</v>
      </c>
      <c r="CI143" s="87" t="s">
        <v>129</v>
      </c>
      <c r="CJ143" s="89">
        <f t="shared" si="18"/>
        <v>26</v>
      </c>
      <c r="CK143" s="87"/>
      <c r="CL143" s="87"/>
      <c r="CM143" s="87"/>
      <c r="CN143" s="80"/>
      <c r="CO143" s="81"/>
      <c r="CP143" s="82"/>
      <c r="CQ143" s="92">
        <v>33</v>
      </c>
      <c r="CR143" s="87">
        <f t="shared" si="19"/>
        <v>9828</v>
      </c>
      <c r="CS143" s="40">
        <f t="shared" si="23"/>
        <v>141</v>
      </c>
      <c r="CT143" s="40" t="str">
        <f>VLOOKUP(B143,Linha!$B$2:$C$60,2,FALSE)</f>
        <v>Flow1</v>
      </c>
      <c r="CU143" s="41" t="str">
        <f>IF(AI143&lt;=Parametros!$E$15,"OK","Não")</f>
        <v>Não</v>
      </c>
      <c r="CV143" s="41" t="str">
        <f>IF(AH143&lt;=Parametros!$E$16,"OK","Não")</f>
        <v>OK</v>
      </c>
      <c r="CW143" s="41" t="str">
        <f>IF(AX143&lt;=Parametros!$E$19,"OK","Não")</f>
        <v>OK</v>
      </c>
      <c r="CX143" s="41" t="str">
        <f t="shared" si="20"/>
        <v>Não</v>
      </c>
      <c r="CY143" s="41" t="str">
        <f t="shared" si="21"/>
        <v>Não</v>
      </c>
      <c r="CZ143" s="41" t="str">
        <f>IF(AND(Parametros!$E$17="Sim",Parametros!$E$18="Sim"),IF(AND(OR(CT143="Flow1",AND(CT143="Flow2",Parametros!$H$7="Fechada")),AI143&lt;=Parametros!$E$15,AH143&lt;Parametros!$E$16,AX143&lt;Parametros!$E$19,CX143&lt;&gt;Parametros!$E$17,CY143&lt;&gt;Parametros!$E$18),"Sim","Não"),
IF(AND(Parametros!$E$17="Sim",Parametros!$E$18="Não"),IF(AND(OR(CT143="Flow1",AND(CT143="Flow2",Parametros!$H$7="Fechada")),AI143&lt;=Parametros!$E$15,AH143&lt;Parametros!$E$16,AX143&lt;Parametros!$E$19,CX143&lt;&gt;Parametros!$E$17),"Sim","Não"),
IF(AND(Parametros!$E$17="Não",Parametros!$E$18="Sim"),IF(AND(OR(CT143="Flow1",AND(CT143="Flow2",Parametros!$H$7="Fechada")),AI143&lt;=Parametros!$E$15,AH143&lt;Parametros!$E$16,AX143&lt;Parametros!$E$19,CY143&lt;&gt;Parametros!$E$18),"Sim","Não"),
IF(AND(OR(CT143="Flow1",AND(CT143="Flow2",Parametros!$H$7="Fechada")),AI143&lt;=Parametros!$E$15,AH143&lt;Parametros!$E$16,AX143&lt;Parametros!$E$19),"Sim","Não"))))</f>
        <v>Não</v>
      </c>
      <c r="DA143" s="41" t="str">
        <f t="shared" si="22"/>
        <v>ok</v>
      </c>
      <c r="DB143" s="40">
        <f>IF(AND(CT143="Flow1",CZ143="Sim"),4,IF(CT143=Parametros!$D$6,1,IF(CT143=Parametros!$D$7,IF(Parametros!$H$7="Aberta",2,IF('Sequencia APO'!CZ143="Sim",4,1)),IF(CT143=Parametros!$D$9,3,IF(CT143=Parametros!$D$8,4,"Erro")))))</f>
        <v>1</v>
      </c>
      <c r="DC143" s="40">
        <f>IFERROR(VLOOKUP($Q143,Ferts!$A$1:$B$16,2,FALSE),0)</f>
        <v>0</v>
      </c>
      <c r="DD143" s="42">
        <f>(IF(DB143=1,Parametros!$M$6,IF(DB143=2,Parametros!$M$7,IF(DB143=3,Parametros!$M$8,IF(DB143=4,Parametros!$M$9,"Erro"))))*(DC143+1))*60</f>
        <v>38.112851481411589</v>
      </c>
    </row>
    <row r="144" spans="1:108">
      <c r="A144" s="74" t="s">
        <v>478</v>
      </c>
      <c r="B144" s="74" t="s">
        <v>117</v>
      </c>
      <c r="C144" s="74" t="s">
        <v>118</v>
      </c>
      <c r="D144" s="74" t="s">
        <v>99</v>
      </c>
      <c r="E144" s="74" t="s">
        <v>1896</v>
      </c>
      <c r="F144" s="74" t="s">
        <v>1897</v>
      </c>
      <c r="G144" s="74" t="s">
        <v>1898</v>
      </c>
      <c r="H144" s="74" t="s">
        <v>166</v>
      </c>
      <c r="I144" s="74" t="s">
        <v>464</v>
      </c>
      <c r="J144" s="74" t="s">
        <v>474</v>
      </c>
      <c r="K144" s="74" t="s">
        <v>307</v>
      </c>
      <c r="L144" s="74" t="s">
        <v>1899</v>
      </c>
      <c r="M144" s="74" t="s">
        <v>308</v>
      </c>
      <c r="N144" s="75">
        <v>10</v>
      </c>
      <c r="O144" s="75">
        <v>10</v>
      </c>
      <c r="P144" s="74" t="s">
        <v>131</v>
      </c>
      <c r="Q144" s="108">
        <v>412215</v>
      </c>
      <c r="R144" s="74" t="s">
        <v>289</v>
      </c>
      <c r="S144" s="74"/>
      <c r="T144" s="74" t="s">
        <v>114</v>
      </c>
      <c r="U144" s="74" t="s">
        <v>124</v>
      </c>
      <c r="V144" s="74" t="s">
        <v>125</v>
      </c>
      <c r="W144" s="74" t="s">
        <v>126</v>
      </c>
      <c r="X144" s="74" t="s">
        <v>127</v>
      </c>
      <c r="Y144" s="74" t="s">
        <v>477</v>
      </c>
      <c r="Z144" s="74" t="s">
        <v>128</v>
      </c>
      <c r="AA144" s="76">
        <v>2166</v>
      </c>
      <c r="AB144" s="76">
        <v>1720</v>
      </c>
      <c r="AC144" s="76">
        <v>152</v>
      </c>
      <c r="AD144" s="76">
        <v>124</v>
      </c>
      <c r="AE144" s="77">
        <v>429</v>
      </c>
      <c r="AF144" s="76">
        <v>2.145</v>
      </c>
      <c r="AG144" s="77">
        <v>5</v>
      </c>
      <c r="AH144" s="78">
        <v>13</v>
      </c>
      <c r="AI144" s="78">
        <v>133</v>
      </c>
      <c r="AJ144" s="79">
        <v>42795</v>
      </c>
      <c r="AK144" s="79">
        <v>42776</v>
      </c>
      <c r="AL144" s="79">
        <v>42776</v>
      </c>
      <c r="AM144" s="79">
        <v>42776</v>
      </c>
      <c r="AN144" s="77">
        <v>197</v>
      </c>
      <c r="AO144" s="79">
        <v>42775</v>
      </c>
      <c r="AP144" s="76">
        <v>1900</v>
      </c>
      <c r="AQ144" s="76">
        <v>0</v>
      </c>
      <c r="AR144" s="77">
        <v>817</v>
      </c>
      <c r="AS144" s="77">
        <v>6</v>
      </c>
      <c r="AT144" s="78">
        <v>375.08</v>
      </c>
      <c r="AU144" s="77">
        <v>1</v>
      </c>
      <c r="AV144" s="76">
        <v>0</v>
      </c>
      <c r="AW144" s="76">
        <v>10.11</v>
      </c>
      <c r="AX144" s="76">
        <v>10.58</v>
      </c>
      <c r="AY144" s="76">
        <v>1.33</v>
      </c>
      <c r="AZ144" s="76">
        <v>1.33</v>
      </c>
      <c r="BA144" s="76">
        <v>1.3</v>
      </c>
      <c r="BB144" s="76">
        <v>1.3</v>
      </c>
      <c r="BC144" s="76">
        <v>9.94</v>
      </c>
      <c r="BD144" s="76">
        <v>12.78</v>
      </c>
      <c r="BE144" s="76">
        <v>22.71</v>
      </c>
      <c r="BF144" s="76">
        <v>9700</v>
      </c>
      <c r="BG144" s="76">
        <v>9800</v>
      </c>
      <c r="BH144" s="74" t="s">
        <v>109</v>
      </c>
      <c r="BI144" s="74"/>
      <c r="BJ144" s="74" t="s">
        <v>3505</v>
      </c>
      <c r="BK144" s="79"/>
      <c r="BL144" s="79"/>
      <c r="BM144" s="74"/>
      <c r="BN144" s="80"/>
      <c r="BO144" s="81"/>
      <c r="BP144" s="82">
        <v>5</v>
      </c>
      <c r="BQ144" s="83"/>
      <c r="BR144" s="84" t="s">
        <v>129</v>
      </c>
      <c r="BS144" s="84">
        <v>10</v>
      </c>
      <c r="BT144" s="85">
        <v>2</v>
      </c>
      <c r="BU144" s="85" t="s">
        <v>464</v>
      </c>
      <c r="BV144" s="85">
        <v>1</v>
      </c>
      <c r="BW144" s="85"/>
      <c r="BX144" s="86" t="s">
        <v>130</v>
      </c>
      <c r="BY144" s="87"/>
      <c r="BZ144" s="88">
        <v>5</v>
      </c>
      <c r="CA144" s="87" t="s">
        <v>111</v>
      </c>
      <c r="CB144" s="89" t="s">
        <v>145</v>
      </c>
      <c r="CC144" s="90">
        <v>1</v>
      </c>
      <c r="CD144" s="91"/>
      <c r="CE144" s="89">
        <f>VLOOKUP(AI144,[1]Plan1!$A$6:$D$52,2,0)</f>
        <v>405</v>
      </c>
      <c r="CF144" s="89">
        <f>VLOOKUP(AI144,[1]Plan1!$A$6:$D$52,4,0)</f>
        <v>1.7777777777777777</v>
      </c>
      <c r="CG144" s="89">
        <f t="shared" si="16"/>
        <v>5</v>
      </c>
      <c r="CH144" s="89">
        <f t="shared" si="17"/>
        <v>9</v>
      </c>
      <c r="CI144" s="87" t="s">
        <v>129</v>
      </c>
      <c r="CJ144" s="89">
        <f t="shared" si="18"/>
        <v>5</v>
      </c>
      <c r="CK144" s="87"/>
      <c r="CL144" s="87"/>
      <c r="CM144" s="87"/>
      <c r="CN144" s="80"/>
      <c r="CO144" s="81">
        <v>105</v>
      </c>
      <c r="CP144" s="82"/>
      <c r="CQ144" s="83"/>
      <c r="CR144" s="87">
        <f t="shared" si="19"/>
        <v>2145</v>
      </c>
      <c r="CS144" s="40">
        <f t="shared" si="23"/>
        <v>142</v>
      </c>
      <c r="CT144" s="40" t="str">
        <f>VLOOKUP(B144,Linha!$B$2:$C$60,2,FALSE)</f>
        <v>Despacho direto</v>
      </c>
      <c r="CU144" s="41" t="str">
        <f>IF(AI144&lt;=Parametros!$E$15,"OK","Não")</f>
        <v>Não</v>
      </c>
      <c r="CV144" s="41" t="str">
        <f>IF(AH144&lt;=Parametros!$E$16,"OK","Não")</f>
        <v>OK</v>
      </c>
      <c r="CW144" s="41" t="str">
        <f>IF(AX144&lt;=Parametros!$E$19,"OK","Não")</f>
        <v>OK</v>
      </c>
      <c r="CX144" s="41" t="str">
        <f t="shared" si="20"/>
        <v>Não</v>
      </c>
      <c r="CY144" s="41" t="str">
        <f t="shared" si="21"/>
        <v>Não</v>
      </c>
      <c r="CZ144" s="41" t="str">
        <f>IF(AND(Parametros!$E$17="Sim",Parametros!$E$18="Sim"),IF(AND(OR(CT144="Flow1",AND(CT144="Flow2",Parametros!$H$7="Fechada")),AI144&lt;=Parametros!$E$15,AH144&lt;Parametros!$E$16,AX144&lt;Parametros!$E$19,CX144&lt;&gt;Parametros!$E$17,CY144&lt;&gt;Parametros!$E$18),"Sim","Não"),
IF(AND(Parametros!$E$17="Sim",Parametros!$E$18="Não"),IF(AND(OR(CT144="Flow1",AND(CT144="Flow2",Parametros!$H$7="Fechada")),AI144&lt;=Parametros!$E$15,AH144&lt;Parametros!$E$16,AX144&lt;Parametros!$E$19,CX144&lt;&gt;Parametros!$E$17),"Sim","Não"),
IF(AND(Parametros!$E$17="Não",Parametros!$E$18="Sim"),IF(AND(OR(CT144="Flow1",AND(CT144="Flow2",Parametros!$H$7="Fechada")),AI144&lt;=Parametros!$E$15,AH144&lt;Parametros!$E$16,AX144&lt;Parametros!$E$19,CY144&lt;&gt;Parametros!$E$18),"Sim","Não"),
IF(AND(OR(CT144="Flow1",AND(CT144="Flow2",Parametros!$H$7="Fechada")),AI144&lt;=Parametros!$E$15,AH144&lt;Parametros!$E$16,AX144&lt;Parametros!$E$19),"Sim","Não"))))</f>
        <v>Não</v>
      </c>
      <c r="DA144" s="41" t="str">
        <f t="shared" si="22"/>
        <v>ok</v>
      </c>
      <c r="DB144" s="40">
        <f>IF(AND(CT144="Flow1",CZ144="Sim"),4,IF(CT144=Parametros!$D$6,1,IF(CT144=Parametros!$D$7,IF(Parametros!$H$7="Aberta",2,IF('Sequencia APO'!CZ144="Sim",4,1)),IF(CT144=Parametros!$D$9,3,IF(CT144=Parametros!$D$8,4,"Erro")))))</f>
        <v>3</v>
      </c>
      <c r="DC144" s="40">
        <f>IFERROR(VLOOKUP($Q144,Ferts!$A$1:$B$16,2,FALSE),0)</f>
        <v>0</v>
      </c>
      <c r="DD144" s="42">
        <f>(IF(DB144=1,Parametros!$M$6,IF(DB144=2,Parametros!$M$7,IF(DB144=3,Parametros!$M$8,IF(DB144=4,Parametros!$M$9,"Erro"))))*(DC144+1))*60</f>
        <v>33.660000000000004</v>
      </c>
    </row>
    <row r="145" spans="1:108">
      <c r="A145" s="74" t="s">
        <v>479</v>
      </c>
      <c r="B145" s="74" t="s">
        <v>98</v>
      </c>
      <c r="C145" s="74" t="s">
        <v>99</v>
      </c>
      <c r="D145" s="74" t="s">
        <v>99</v>
      </c>
      <c r="E145" s="74" t="s">
        <v>1901</v>
      </c>
      <c r="F145" s="74" t="s">
        <v>1902</v>
      </c>
      <c r="G145" s="74" t="s">
        <v>1903</v>
      </c>
      <c r="H145" s="74" t="s">
        <v>1904</v>
      </c>
      <c r="I145" s="74" t="s">
        <v>464</v>
      </c>
      <c r="J145" s="74" t="s">
        <v>474</v>
      </c>
      <c r="K145" s="74" t="s">
        <v>1905</v>
      </c>
      <c r="L145" s="74" t="s">
        <v>1906</v>
      </c>
      <c r="M145" s="74" t="s">
        <v>1907</v>
      </c>
      <c r="N145" s="75">
        <v>10</v>
      </c>
      <c r="O145" s="75">
        <v>5</v>
      </c>
      <c r="P145" s="74" t="s">
        <v>1908</v>
      </c>
      <c r="Q145" s="108">
        <v>396083</v>
      </c>
      <c r="R145" s="74" t="s">
        <v>1909</v>
      </c>
      <c r="S145" s="74" t="s">
        <v>113</v>
      </c>
      <c r="T145" s="74" t="s">
        <v>114</v>
      </c>
      <c r="U145" s="74" t="s">
        <v>156</v>
      </c>
      <c r="V145" s="74" t="s">
        <v>728</v>
      </c>
      <c r="W145" s="74" t="s">
        <v>126</v>
      </c>
      <c r="X145" s="74" t="s">
        <v>127</v>
      </c>
      <c r="Y145" s="74" t="s">
        <v>477</v>
      </c>
      <c r="Z145" s="74"/>
      <c r="AA145" s="76">
        <v>6495.768</v>
      </c>
      <c r="AB145" s="76">
        <v>0</v>
      </c>
      <c r="AC145" s="76">
        <v>159</v>
      </c>
      <c r="AD145" s="76">
        <v>130</v>
      </c>
      <c r="AE145" s="77">
        <v>655</v>
      </c>
      <c r="AF145" s="76">
        <v>3.2749999999999999</v>
      </c>
      <c r="AG145" s="77">
        <v>12</v>
      </c>
      <c r="AH145" s="78">
        <v>9.5</v>
      </c>
      <c r="AI145" s="78">
        <v>141.30000000000001</v>
      </c>
      <c r="AJ145" s="79">
        <v>42765</v>
      </c>
      <c r="AK145" s="79">
        <v>42776</v>
      </c>
      <c r="AL145" s="79">
        <v>42776</v>
      </c>
      <c r="AM145" s="79">
        <v>42776</v>
      </c>
      <c r="AN145" s="77">
        <v>472</v>
      </c>
      <c r="AO145" s="79">
        <v>42758</v>
      </c>
      <c r="AP145" s="76">
        <v>6000</v>
      </c>
      <c r="AQ145" s="76">
        <v>0</v>
      </c>
      <c r="AR145" s="77">
        <v>652</v>
      </c>
      <c r="AS145" s="77">
        <v>59</v>
      </c>
      <c r="AT145" s="78">
        <v>199.18</v>
      </c>
      <c r="AU145" s="77">
        <v>3</v>
      </c>
      <c r="AV145" s="76">
        <v>6.48</v>
      </c>
      <c r="AW145" s="76">
        <v>6.8</v>
      </c>
      <c r="AX145" s="76">
        <v>7.52</v>
      </c>
      <c r="AY145" s="76">
        <v>1.41</v>
      </c>
      <c r="AZ145" s="76">
        <v>1.41</v>
      </c>
      <c r="BA145" s="76">
        <v>1.19</v>
      </c>
      <c r="BB145" s="76">
        <v>1.43</v>
      </c>
      <c r="BC145" s="76">
        <v>20.03</v>
      </c>
      <c r="BD145" s="76">
        <v>9.4499999999999993</v>
      </c>
      <c r="BE145" s="76">
        <v>19.350000000000001</v>
      </c>
      <c r="BF145" s="76">
        <v>6400</v>
      </c>
      <c r="BG145" s="76">
        <v>6500</v>
      </c>
      <c r="BH145" s="74" t="s">
        <v>109</v>
      </c>
      <c r="BI145" s="74"/>
      <c r="BJ145" s="74" t="s">
        <v>1910</v>
      </c>
      <c r="BK145" s="79"/>
      <c r="BL145" s="79"/>
      <c r="BM145" s="74"/>
      <c r="BN145" s="80">
        <v>36</v>
      </c>
      <c r="BO145" s="81"/>
      <c r="BP145" s="82"/>
      <c r="BQ145" s="83"/>
      <c r="BR145" s="84" t="s">
        <v>75</v>
      </c>
      <c r="BS145" s="84">
        <v>10</v>
      </c>
      <c r="BT145" s="85">
        <v>2</v>
      </c>
      <c r="BU145" s="85" t="s">
        <v>464</v>
      </c>
      <c r="BV145" s="85">
        <v>1</v>
      </c>
      <c r="BW145" s="85"/>
      <c r="BX145" s="86" t="s">
        <v>143</v>
      </c>
      <c r="BY145" s="87"/>
      <c r="BZ145" s="88">
        <v>36</v>
      </c>
      <c r="CA145" s="87" t="s">
        <v>144</v>
      </c>
      <c r="CB145" s="89" t="s">
        <v>112</v>
      </c>
      <c r="CC145" s="90">
        <v>18</v>
      </c>
      <c r="CD145" s="91"/>
      <c r="CE145" s="89">
        <f>VLOOKUP(AI145,[1]Plan1!$A$6:$D$52,2,0)</f>
        <v>389</v>
      </c>
      <c r="CF145" s="89">
        <f>VLOOKUP(AI145,[1]Plan1!$A$6:$D$52,4,0)</f>
        <v>2.0249999999999999</v>
      </c>
      <c r="CG145" s="89">
        <f t="shared" si="16"/>
        <v>17</v>
      </c>
      <c r="CH145" s="89">
        <f t="shared" si="17"/>
        <v>34</v>
      </c>
      <c r="CI145" s="87" t="s">
        <v>75</v>
      </c>
      <c r="CJ145" s="89">
        <f t="shared" si="18"/>
        <v>36</v>
      </c>
      <c r="CK145" s="87"/>
      <c r="CL145" s="87"/>
      <c r="CM145" s="87"/>
      <c r="CN145" s="80"/>
      <c r="CO145" s="81">
        <v>24</v>
      </c>
      <c r="CP145" s="82"/>
      <c r="CQ145" s="83"/>
      <c r="CR145" s="87">
        <f t="shared" si="19"/>
        <v>7860</v>
      </c>
      <c r="CS145" s="40">
        <f t="shared" si="23"/>
        <v>143</v>
      </c>
      <c r="CT145" s="40" t="str">
        <f>VLOOKUP(B145,Linha!$B$2:$C$60,2,FALSE)</f>
        <v>Flow1</v>
      </c>
      <c r="CU145" s="41" t="str">
        <f>IF(AI145&lt;=Parametros!$E$15,"OK","Não")</f>
        <v>Não</v>
      </c>
      <c r="CV145" s="41" t="str">
        <f>IF(AH145&lt;=Parametros!$E$16,"OK","Não")</f>
        <v>OK</v>
      </c>
      <c r="CW145" s="41" t="str">
        <f>IF(AX145&lt;=Parametros!$E$19,"OK","Não")</f>
        <v>OK</v>
      </c>
      <c r="CX145" s="41" t="str">
        <f t="shared" si="20"/>
        <v>Não</v>
      </c>
      <c r="CY145" s="41" t="str">
        <f t="shared" si="21"/>
        <v>Não</v>
      </c>
      <c r="CZ145" s="41" t="str">
        <f>IF(AND(Parametros!$E$17="Sim",Parametros!$E$18="Sim"),IF(AND(OR(CT145="Flow1",AND(CT145="Flow2",Parametros!$H$7="Fechada")),AI145&lt;=Parametros!$E$15,AH145&lt;Parametros!$E$16,AX145&lt;Parametros!$E$19,CX145&lt;&gt;Parametros!$E$17,CY145&lt;&gt;Parametros!$E$18),"Sim","Não"),
IF(AND(Parametros!$E$17="Sim",Parametros!$E$18="Não"),IF(AND(OR(CT145="Flow1",AND(CT145="Flow2",Parametros!$H$7="Fechada")),AI145&lt;=Parametros!$E$15,AH145&lt;Parametros!$E$16,AX145&lt;Parametros!$E$19,CX145&lt;&gt;Parametros!$E$17),"Sim","Não"),
IF(AND(Parametros!$E$17="Não",Parametros!$E$18="Sim"),IF(AND(OR(CT145="Flow1",AND(CT145="Flow2",Parametros!$H$7="Fechada")),AI145&lt;=Parametros!$E$15,AH145&lt;Parametros!$E$16,AX145&lt;Parametros!$E$19,CY145&lt;&gt;Parametros!$E$18),"Sim","Não"),
IF(AND(OR(CT145="Flow1",AND(CT145="Flow2",Parametros!$H$7="Fechada")),AI145&lt;=Parametros!$E$15,AH145&lt;Parametros!$E$16,AX145&lt;Parametros!$E$19),"Sim","Não"))))</f>
        <v>Não</v>
      </c>
      <c r="DA145" s="41" t="str">
        <f t="shared" si="22"/>
        <v>ok</v>
      </c>
      <c r="DB145" s="40">
        <f>IF(AND(CT145="Flow1",CZ145="Sim"),4,IF(CT145=Parametros!$D$6,1,IF(CT145=Parametros!$D$7,IF(Parametros!$H$7="Aberta",2,IF('Sequencia APO'!CZ145="Sim",4,1)),IF(CT145=Parametros!$D$9,3,IF(CT145=Parametros!$D$8,4,"Erro")))))</f>
        <v>1</v>
      </c>
      <c r="DC145" s="40">
        <f>IFERROR(VLOOKUP($Q145,Ferts!$A$1:$B$16,2,FALSE),0)</f>
        <v>0</v>
      </c>
      <c r="DD145" s="42">
        <f>(IF(DB145=1,Parametros!$M$6,IF(DB145=2,Parametros!$M$7,IF(DB145=3,Parametros!$M$8,IF(DB145=4,Parametros!$M$9,"Erro"))))*(DC145+1))*60</f>
        <v>38.112851481411589</v>
      </c>
    </row>
    <row r="146" spans="1:108">
      <c r="A146" s="74" t="s">
        <v>485</v>
      </c>
      <c r="B146" s="74" t="s">
        <v>98</v>
      </c>
      <c r="C146" s="74" t="s">
        <v>99</v>
      </c>
      <c r="D146" s="74" t="s">
        <v>99</v>
      </c>
      <c r="E146" s="74" t="s">
        <v>3506</v>
      </c>
      <c r="F146" s="74" t="s">
        <v>3507</v>
      </c>
      <c r="G146" s="74" t="s">
        <v>3508</v>
      </c>
      <c r="H146" s="74" t="s">
        <v>147</v>
      </c>
      <c r="I146" s="74" t="s">
        <v>464</v>
      </c>
      <c r="J146" s="74" t="s">
        <v>474</v>
      </c>
      <c r="K146" s="74" t="s">
        <v>3376</v>
      </c>
      <c r="L146" s="74" t="s">
        <v>3509</v>
      </c>
      <c r="M146" s="74" t="s">
        <v>603</v>
      </c>
      <c r="N146" s="75">
        <v>10</v>
      </c>
      <c r="O146" s="75">
        <v>10</v>
      </c>
      <c r="P146" s="74" t="s">
        <v>365</v>
      </c>
      <c r="Q146" s="108">
        <v>395408</v>
      </c>
      <c r="R146" s="74" t="s">
        <v>283</v>
      </c>
      <c r="S146" s="74"/>
      <c r="T146" s="74" t="s">
        <v>114</v>
      </c>
      <c r="U146" s="74" t="s">
        <v>124</v>
      </c>
      <c r="V146" s="74" t="s">
        <v>507</v>
      </c>
      <c r="W146" s="74" t="s">
        <v>337</v>
      </c>
      <c r="X146" s="74" t="s">
        <v>127</v>
      </c>
      <c r="Y146" s="74" t="s">
        <v>477</v>
      </c>
      <c r="Z146" s="74"/>
      <c r="AA146" s="76">
        <v>10764.450999999999</v>
      </c>
      <c r="AB146" s="76">
        <v>0</v>
      </c>
      <c r="AC146" s="76">
        <v>159</v>
      </c>
      <c r="AD146" s="76">
        <v>130</v>
      </c>
      <c r="AE146" s="77">
        <v>629</v>
      </c>
      <c r="AF146" s="76">
        <v>3.145</v>
      </c>
      <c r="AG146" s="77">
        <v>21</v>
      </c>
      <c r="AH146" s="78">
        <v>9.5</v>
      </c>
      <c r="AI146" s="78">
        <v>141.30000000000001</v>
      </c>
      <c r="AJ146" s="79">
        <v>42730</v>
      </c>
      <c r="AK146" s="79">
        <v>42776</v>
      </c>
      <c r="AL146" s="79">
        <v>42776</v>
      </c>
      <c r="AM146" s="79">
        <v>42776</v>
      </c>
      <c r="AN146" s="77">
        <v>897</v>
      </c>
      <c r="AO146" s="79">
        <v>42689</v>
      </c>
      <c r="AP146" s="76">
        <v>1185.3</v>
      </c>
      <c r="AQ146" s="76">
        <v>0</v>
      </c>
      <c r="AR146" s="77">
        <v>672</v>
      </c>
      <c r="AS146" s="77">
        <v>13</v>
      </c>
      <c r="AT146" s="78">
        <v>403.73</v>
      </c>
      <c r="AU146" s="77">
        <v>2</v>
      </c>
      <c r="AV146" s="76">
        <v>9.1999999999999993</v>
      </c>
      <c r="AW146" s="76">
        <v>9.18</v>
      </c>
      <c r="AX146" s="76">
        <v>9.7799999999999994</v>
      </c>
      <c r="AY146" s="76">
        <v>1.41</v>
      </c>
      <c r="AZ146" s="76">
        <v>1.41</v>
      </c>
      <c r="BA146" s="76">
        <v>1.19</v>
      </c>
      <c r="BB146" s="76">
        <v>1.43</v>
      </c>
      <c r="BC146" s="76">
        <v>19.239999999999998</v>
      </c>
      <c r="BD146" s="76">
        <v>9.4499999999999993</v>
      </c>
      <c r="BE146" s="76">
        <v>19.350000000000001</v>
      </c>
      <c r="BF146" s="76">
        <v>2179</v>
      </c>
      <c r="BG146" s="76">
        <v>2200.79</v>
      </c>
      <c r="BH146" s="74" t="s">
        <v>109</v>
      </c>
      <c r="BI146" s="74"/>
      <c r="BJ146" s="74" t="s">
        <v>3510</v>
      </c>
      <c r="BK146" s="79"/>
      <c r="BL146" s="79"/>
      <c r="BM146" s="74"/>
      <c r="BN146" s="80">
        <v>42</v>
      </c>
      <c r="BO146" s="81"/>
      <c r="BP146" s="82"/>
      <c r="BQ146" s="83"/>
      <c r="BR146" s="84" t="s">
        <v>75</v>
      </c>
      <c r="BS146" s="84">
        <v>10</v>
      </c>
      <c r="BT146" s="85">
        <v>2</v>
      </c>
      <c r="BU146" s="85" t="s">
        <v>464</v>
      </c>
      <c r="BV146" s="85">
        <v>1</v>
      </c>
      <c r="BW146" s="85"/>
      <c r="BX146" s="86" t="s">
        <v>143</v>
      </c>
      <c r="BY146" s="87"/>
      <c r="BZ146" s="88">
        <v>42</v>
      </c>
      <c r="CA146" s="87" t="s">
        <v>144</v>
      </c>
      <c r="CB146" s="89" t="s">
        <v>112</v>
      </c>
      <c r="CC146" s="90">
        <v>87</v>
      </c>
      <c r="CD146" s="91"/>
      <c r="CE146" s="89">
        <f>VLOOKUP(AI146,[1]Plan1!$A$6:$D$52,2,0)</f>
        <v>389</v>
      </c>
      <c r="CF146" s="89">
        <f>VLOOKUP(AI146,[1]Plan1!$A$6:$D$52,4,0)</f>
        <v>2.0249999999999999</v>
      </c>
      <c r="CG146" s="89">
        <f t="shared" si="16"/>
        <v>28</v>
      </c>
      <c r="CH146" s="89">
        <f t="shared" si="17"/>
        <v>57</v>
      </c>
      <c r="CI146" s="87" t="s">
        <v>75</v>
      </c>
      <c r="CJ146" s="89">
        <f t="shared" si="18"/>
        <v>42</v>
      </c>
      <c r="CK146" s="87"/>
      <c r="CL146" s="87"/>
      <c r="CM146" s="87"/>
      <c r="CN146" s="80">
        <v>24</v>
      </c>
      <c r="CO146" s="81"/>
      <c r="CP146" s="82"/>
      <c r="CQ146" s="83"/>
      <c r="CR146" s="87">
        <f t="shared" si="19"/>
        <v>13209</v>
      </c>
      <c r="CS146" s="40">
        <f t="shared" si="23"/>
        <v>144</v>
      </c>
      <c r="CT146" s="40" t="str">
        <f>VLOOKUP(B146,Linha!$B$2:$C$60,2,FALSE)</f>
        <v>Flow1</v>
      </c>
      <c r="CU146" s="41" t="str">
        <f>IF(AI146&lt;=Parametros!$E$15,"OK","Não")</f>
        <v>Não</v>
      </c>
      <c r="CV146" s="41" t="str">
        <f>IF(AH146&lt;=Parametros!$E$16,"OK","Não")</f>
        <v>OK</v>
      </c>
      <c r="CW146" s="41" t="str">
        <f>IF(AX146&lt;=Parametros!$E$19,"OK","Não")</f>
        <v>OK</v>
      </c>
      <c r="CX146" s="41" t="str">
        <f t="shared" si="20"/>
        <v>Não</v>
      </c>
      <c r="CY146" s="41" t="str">
        <f t="shared" si="21"/>
        <v>Não</v>
      </c>
      <c r="CZ146" s="41" t="str">
        <f>IF(AND(Parametros!$E$17="Sim",Parametros!$E$18="Sim"),IF(AND(OR(CT146="Flow1",AND(CT146="Flow2",Parametros!$H$7="Fechada")),AI146&lt;=Parametros!$E$15,AH146&lt;Parametros!$E$16,AX146&lt;Parametros!$E$19,CX146&lt;&gt;Parametros!$E$17,CY146&lt;&gt;Parametros!$E$18),"Sim","Não"),
IF(AND(Parametros!$E$17="Sim",Parametros!$E$18="Não"),IF(AND(OR(CT146="Flow1",AND(CT146="Flow2",Parametros!$H$7="Fechada")),AI146&lt;=Parametros!$E$15,AH146&lt;Parametros!$E$16,AX146&lt;Parametros!$E$19,CX146&lt;&gt;Parametros!$E$17),"Sim","Não"),
IF(AND(Parametros!$E$17="Não",Parametros!$E$18="Sim"),IF(AND(OR(CT146="Flow1",AND(CT146="Flow2",Parametros!$H$7="Fechada")),AI146&lt;=Parametros!$E$15,AH146&lt;Parametros!$E$16,AX146&lt;Parametros!$E$19,CY146&lt;&gt;Parametros!$E$18),"Sim","Não"),
IF(AND(OR(CT146="Flow1",AND(CT146="Flow2",Parametros!$H$7="Fechada")),AI146&lt;=Parametros!$E$15,AH146&lt;Parametros!$E$16,AX146&lt;Parametros!$E$19),"Sim","Não"))))</f>
        <v>Não</v>
      </c>
      <c r="DA146" s="41" t="str">
        <f t="shared" si="22"/>
        <v>ok</v>
      </c>
      <c r="DB146" s="40">
        <f>IF(AND(CT146="Flow1",CZ146="Sim"),4,IF(CT146=Parametros!$D$6,1,IF(CT146=Parametros!$D$7,IF(Parametros!$H$7="Aberta",2,IF('Sequencia APO'!CZ146="Sim",4,1)),IF(CT146=Parametros!$D$9,3,IF(CT146=Parametros!$D$8,4,"Erro")))))</f>
        <v>1</v>
      </c>
      <c r="DC146" s="40">
        <f>IFERROR(VLOOKUP($Q146,Ferts!$A$1:$B$16,2,FALSE),0)</f>
        <v>0</v>
      </c>
      <c r="DD146" s="42">
        <f>(IF(DB146=1,Parametros!$M$6,IF(DB146=2,Parametros!$M$7,IF(DB146=3,Parametros!$M$8,IF(DB146=4,Parametros!$M$9,"Erro"))))*(DC146+1))*60</f>
        <v>38.112851481411589</v>
      </c>
    </row>
    <row r="147" spans="1:108">
      <c r="A147" s="74" t="s">
        <v>487</v>
      </c>
      <c r="B147" s="74" t="s">
        <v>98</v>
      </c>
      <c r="C147" s="74" t="s">
        <v>99</v>
      </c>
      <c r="D147" s="74" t="s">
        <v>99</v>
      </c>
      <c r="E147" s="74" t="s">
        <v>1912</v>
      </c>
      <c r="F147" s="74" t="s">
        <v>1913</v>
      </c>
      <c r="G147" s="74" t="s">
        <v>1914</v>
      </c>
      <c r="H147" s="74" t="s">
        <v>481</v>
      </c>
      <c r="I147" s="74" t="s">
        <v>464</v>
      </c>
      <c r="J147" s="74" t="s">
        <v>474</v>
      </c>
      <c r="K147" s="74" t="s">
        <v>329</v>
      </c>
      <c r="L147" s="74" t="s">
        <v>1915</v>
      </c>
      <c r="M147" s="74" t="s">
        <v>206</v>
      </c>
      <c r="N147" s="75">
        <v>5</v>
      </c>
      <c r="O147" s="75">
        <v>10</v>
      </c>
      <c r="P147" s="74" t="s">
        <v>137</v>
      </c>
      <c r="Q147" s="108">
        <v>270416</v>
      </c>
      <c r="R147" s="74" t="s">
        <v>138</v>
      </c>
      <c r="S147" s="74" t="s">
        <v>113</v>
      </c>
      <c r="T147" s="74" t="s">
        <v>149</v>
      </c>
      <c r="U147" s="74" t="s">
        <v>156</v>
      </c>
      <c r="V147" s="74" t="s">
        <v>191</v>
      </c>
      <c r="W147" s="74" t="s">
        <v>107</v>
      </c>
      <c r="X147" s="74" t="s">
        <v>127</v>
      </c>
      <c r="Y147" s="74" t="s">
        <v>477</v>
      </c>
      <c r="Z147" s="74"/>
      <c r="AA147" s="76">
        <v>4601.9059999999999</v>
      </c>
      <c r="AB147" s="76">
        <v>3779</v>
      </c>
      <c r="AC147" s="76">
        <v>159</v>
      </c>
      <c r="AD147" s="76">
        <v>130</v>
      </c>
      <c r="AE147" s="77">
        <v>636</v>
      </c>
      <c r="AF147" s="76">
        <v>3.18</v>
      </c>
      <c r="AG147" s="77">
        <v>8</v>
      </c>
      <c r="AH147" s="78">
        <v>9.5</v>
      </c>
      <c r="AI147" s="78">
        <v>141.30000000000001</v>
      </c>
      <c r="AJ147" s="79">
        <v>42761</v>
      </c>
      <c r="AK147" s="79">
        <v>42776</v>
      </c>
      <c r="AL147" s="79">
        <v>42776</v>
      </c>
      <c r="AM147" s="79">
        <v>42776</v>
      </c>
      <c r="AN147" s="77">
        <v>363</v>
      </c>
      <c r="AO147" s="79">
        <v>42754</v>
      </c>
      <c r="AP147" s="76">
        <v>5000</v>
      </c>
      <c r="AQ147" s="76">
        <v>590</v>
      </c>
      <c r="AR147" s="77">
        <v>668</v>
      </c>
      <c r="AS147" s="77">
        <v>36</v>
      </c>
      <c r="AT147" s="78">
        <v>212.87</v>
      </c>
      <c r="AU147" s="77">
        <v>3</v>
      </c>
      <c r="AV147" s="76">
        <v>6.51</v>
      </c>
      <c r="AW147" s="76">
        <v>6.16</v>
      </c>
      <c r="AX147" s="76">
        <v>6.85</v>
      </c>
      <c r="AY147" s="76">
        <v>0.8</v>
      </c>
      <c r="AZ147" s="76">
        <v>1.06</v>
      </c>
      <c r="BA147" s="76">
        <v>1.19</v>
      </c>
      <c r="BB147" s="76">
        <v>1.43</v>
      </c>
      <c r="BC147" s="76">
        <v>19.45</v>
      </c>
      <c r="BD147" s="76">
        <v>9.4499999999999993</v>
      </c>
      <c r="BE147" s="76">
        <v>19.350000000000001</v>
      </c>
      <c r="BF147" s="76">
        <v>5000</v>
      </c>
      <c r="BG147" s="76">
        <v>7000</v>
      </c>
      <c r="BH147" s="74" t="s">
        <v>109</v>
      </c>
      <c r="BI147" s="74"/>
      <c r="BJ147" s="74" t="s">
        <v>1916</v>
      </c>
      <c r="BK147" s="79"/>
      <c r="BL147" s="79"/>
      <c r="BM147" s="74"/>
      <c r="BN147" s="80">
        <v>24</v>
      </c>
      <c r="BO147" s="81"/>
      <c r="BP147" s="82"/>
      <c r="BQ147" s="83"/>
      <c r="BR147" s="84" t="s">
        <v>75</v>
      </c>
      <c r="BS147" s="84">
        <v>10</v>
      </c>
      <c r="BT147" s="85">
        <v>2</v>
      </c>
      <c r="BU147" s="85" t="s">
        <v>464</v>
      </c>
      <c r="BV147" s="85">
        <v>1</v>
      </c>
      <c r="BW147" s="85"/>
      <c r="BX147" s="86" t="s">
        <v>143</v>
      </c>
      <c r="BY147" s="87"/>
      <c r="BZ147" s="88">
        <v>24</v>
      </c>
      <c r="CA147" s="87" t="s">
        <v>144</v>
      </c>
      <c r="CB147" s="89" t="s">
        <v>112</v>
      </c>
      <c r="CC147" s="90">
        <v>22</v>
      </c>
      <c r="CD147" s="91"/>
      <c r="CE147" s="89">
        <f>VLOOKUP(AI147,[1]Plan1!$A$6:$D$52,2,0)</f>
        <v>389</v>
      </c>
      <c r="CF147" s="89">
        <f>VLOOKUP(AI147,[1]Plan1!$A$6:$D$52,4,0)</f>
        <v>2.0249999999999999</v>
      </c>
      <c r="CG147" s="89">
        <f t="shared" si="16"/>
        <v>12</v>
      </c>
      <c r="CH147" s="89">
        <f t="shared" si="17"/>
        <v>24</v>
      </c>
      <c r="CI147" s="87" t="s">
        <v>75</v>
      </c>
      <c r="CJ147" s="89">
        <f t="shared" si="18"/>
        <v>24</v>
      </c>
      <c r="CK147" s="87"/>
      <c r="CL147" s="87"/>
      <c r="CM147" s="87"/>
      <c r="CN147" s="80"/>
      <c r="CO147" s="81">
        <v>30</v>
      </c>
      <c r="CP147" s="82"/>
      <c r="CQ147" s="83"/>
      <c r="CR147" s="87">
        <f t="shared" si="19"/>
        <v>5088</v>
      </c>
      <c r="CS147" s="40">
        <f t="shared" si="23"/>
        <v>145</v>
      </c>
      <c r="CT147" s="40" t="str">
        <f>VLOOKUP(B147,Linha!$B$2:$C$60,2,FALSE)</f>
        <v>Flow1</v>
      </c>
      <c r="CU147" s="41" t="str">
        <f>IF(AI147&lt;=Parametros!$E$15,"OK","Não")</f>
        <v>Não</v>
      </c>
      <c r="CV147" s="41" t="str">
        <f>IF(AH147&lt;=Parametros!$E$16,"OK","Não")</f>
        <v>OK</v>
      </c>
      <c r="CW147" s="41" t="str">
        <f>IF(AX147&lt;=Parametros!$E$19,"OK","Não")</f>
        <v>OK</v>
      </c>
      <c r="CX147" s="41" t="str">
        <f t="shared" si="20"/>
        <v>Não</v>
      </c>
      <c r="CY147" s="41" t="str">
        <f t="shared" si="21"/>
        <v>Sim</v>
      </c>
      <c r="CZ147" s="41" t="str">
        <f>IF(AND(Parametros!$E$17="Sim",Parametros!$E$18="Sim"),IF(AND(OR(CT147="Flow1",AND(CT147="Flow2",Parametros!$H$7="Fechada")),AI147&lt;=Parametros!$E$15,AH147&lt;Parametros!$E$16,AX147&lt;Parametros!$E$19,CX147&lt;&gt;Parametros!$E$17,CY147&lt;&gt;Parametros!$E$18),"Sim","Não"),
IF(AND(Parametros!$E$17="Sim",Parametros!$E$18="Não"),IF(AND(OR(CT147="Flow1",AND(CT147="Flow2",Parametros!$H$7="Fechada")),AI147&lt;=Parametros!$E$15,AH147&lt;Parametros!$E$16,AX147&lt;Parametros!$E$19,CX147&lt;&gt;Parametros!$E$17),"Sim","Não"),
IF(AND(Parametros!$E$17="Não",Parametros!$E$18="Sim"),IF(AND(OR(CT147="Flow1",AND(CT147="Flow2",Parametros!$H$7="Fechada")),AI147&lt;=Parametros!$E$15,AH147&lt;Parametros!$E$16,AX147&lt;Parametros!$E$19,CY147&lt;&gt;Parametros!$E$18),"Sim","Não"),
IF(AND(OR(CT147="Flow1",AND(CT147="Flow2",Parametros!$H$7="Fechada")),AI147&lt;=Parametros!$E$15,AH147&lt;Parametros!$E$16,AX147&lt;Parametros!$E$19),"Sim","Não"))))</f>
        <v>Não</v>
      </c>
      <c r="DA147" s="41" t="str">
        <f t="shared" si="22"/>
        <v>ok</v>
      </c>
      <c r="DB147" s="40">
        <f>IF(AND(CT147="Flow1",CZ147="Sim"),4,IF(CT147=Parametros!$D$6,1,IF(CT147=Parametros!$D$7,IF(Parametros!$H$7="Aberta",2,IF('Sequencia APO'!CZ147="Sim",4,1)),IF(CT147=Parametros!$D$9,3,IF(CT147=Parametros!$D$8,4,"Erro")))))</f>
        <v>1</v>
      </c>
      <c r="DC147" s="40">
        <f>IFERROR(VLOOKUP($Q147,Ferts!$A$1:$B$16,2,FALSE),0)</f>
        <v>0</v>
      </c>
      <c r="DD147" s="42">
        <f>(IF(DB147=1,Parametros!$M$6,IF(DB147=2,Parametros!$M$7,IF(DB147=3,Parametros!$M$8,IF(DB147=4,Parametros!$M$9,"Erro"))))*(DC147+1))*60</f>
        <v>38.112851481411589</v>
      </c>
    </row>
    <row r="148" spans="1:108">
      <c r="A148" s="74" t="s">
        <v>490</v>
      </c>
      <c r="B148" s="74" t="s">
        <v>98</v>
      </c>
      <c r="C148" s="74" t="s">
        <v>99</v>
      </c>
      <c r="D148" s="74" t="s">
        <v>99</v>
      </c>
      <c r="E148" s="74" t="s">
        <v>1918</v>
      </c>
      <c r="F148" s="74" t="s">
        <v>1919</v>
      </c>
      <c r="G148" s="74" t="s">
        <v>1920</v>
      </c>
      <c r="H148" s="74" t="s">
        <v>147</v>
      </c>
      <c r="I148" s="74" t="s">
        <v>464</v>
      </c>
      <c r="J148" s="74" t="s">
        <v>474</v>
      </c>
      <c r="K148" s="74" t="s">
        <v>364</v>
      </c>
      <c r="L148" s="74" t="s">
        <v>1921</v>
      </c>
      <c r="M148" s="74" t="s">
        <v>603</v>
      </c>
      <c r="N148" s="75">
        <v>10</v>
      </c>
      <c r="O148" s="75">
        <v>0</v>
      </c>
      <c r="P148" s="74" t="s">
        <v>365</v>
      </c>
      <c r="Q148" s="108">
        <v>393067</v>
      </c>
      <c r="R148" s="74" t="s">
        <v>283</v>
      </c>
      <c r="S148" s="74"/>
      <c r="T148" s="74" t="s">
        <v>114</v>
      </c>
      <c r="U148" s="74" t="s">
        <v>156</v>
      </c>
      <c r="V148" s="74" t="s">
        <v>507</v>
      </c>
      <c r="W148" s="74" t="s">
        <v>126</v>
      </c>
      <c r="X148" s="74" t="s">
        <v>127</v>
      </c>
      <c r="Y148" s="74" t="s">
        <v>477</v>
      </c>
      <c r="Z148" s="74"/>
      <c r="AA148" s="76">
        <v>4584.62</v>
      </c>
      <c r="AB148" s="76">
        <v>0</v>
      </c>
      <c r="AC148" s="76">
        <v>159</v>
      </c>
      <c r="AD148" s="76">
        <v>130</v>
      </c>
      <c r="AE148" s="77">
        <v>549</v>
      </c>
      <c r="AF148" s="76">
        <v>2.7450000000000001</v>
      </c>
      <c r="AG148" s="77">
        <v>10</v>
      </c>
      <c r="AH148" s="78">
        <v>9.5</v>
      </c>
      <c r="AI148" s="78">
        <v>141.30000000000001</v>
      </c>
      <c r="AJ148" s="79">
        <v>42788</v>
      </c>
      <c r="AK148" s="79">
        <v>42776</v>
      </c>
      <c r="AL148" s="79">
        <v>42776</v>
      </c>
      <c r="AM148" s="79">
        <v>42776</v>
      </c>
      <c r="AN148" s="77">
        <v>486</v>
      </c>
      <c r="AO148" s="79">
        <v>42769</v>
      </c>
      <c r="AP148" s="76">
        <v>3779.68</v>
      </c>
      <c r="AQ148" s="76">
        <v>0</v>
      </c>
      <c r="AR148" s="77">
        <v>547</v>
      </c>
      <c r="AS148" s="77">
        <v>16</v>
      </c>
      <c r="AT148" s="78">
        <v>248.58</v>
      </c>
      <c r="AU148" s="77">
        <v>2</v>
      </c>
      <c r="AV148" s="76">
        <v>8.08</v>
      </c>
      <c r="AW148" s="76">
        <v>8.41</v>
      </c>
      <c r="AX148" s="76">
        <v>9.01</v>
      </c>
      <c r="AY148" s="76">
        <v>1.41</v>
      </c>
      <c r="AZ148" s="76">
        <v>1.41</v>
      </c>
      <c r="BA148" s="76">
        <v>1.19</v>
      </c>
      <c r="BB148" s="76">
        <v>1.43</v>
      </c>
      <c r="BC148" s="76">
        <v>16.79</v>
      </c>
      <c r="BD148" s="76">
        <v>9.4499999999999993</v>
      </c>
      <c r="BE148" s="76">
        <v>19.350000000000001</v>
      </c>
      <c r="BF148" s="76">
        <v>8000</v>
      </c>
      <c r="BG148" s="76">
        <v>8100</v>
      </c>
      <c r="BH148" s="74" t="s">
        <v>109</v>
      </c>
      <c r="BI148" s="74"/>
      <c r="BJ148" s="74" t="s">
        <v>1922</v>
      </c>
      <c r="BK148" s="79"/>
      <c r="BL148" s="79"/>
      <c r="BM148" s="74"/>
      <c r="BN148" s="80">
        <v>20</v>
      </c>
      <c r="BO148" s="81"/>
      <c r="BP148" s="82"/>
      <c r="BQ148" s="83"/>
      <c r="BR148" s="84" t="s">
        <v>75</v>
      </c>
      <c r="BS148" s="84">
        <v>10</v>
      </c>
      <c r="BT148" s="85">
        <v>2</v>
      </c>
      <c r="BU148" s="85" t="s">
        <v>464</v>
      </c>
      <c r="BV148" s="85">
        <v>1</v>
      </c>
      <c r="BW148" s="85"/>
      <c r="BX148" s="86" t="s">
        <v>143</v>
      </c>
      <c r="BY148" s="87"/>
      <c r="BZ148" s="88">
        <v>20</v>
      </c>
      <c r="CA148" s="87" t="s">
        <v>144</v>
      </c>
      <c r="CB148" s="89" t="s">
        <v>145</v>
      </c>
      <c r="CC148" s="90">
        <v>7</v>
      </c>
      <c r="CD148" s="91"/>
      <c r="CE148" s="89">
        <f>VLOOKUP(AI148,[1]Plan1!$A$6:$D$52,2,0)</f>
        <v>389</v>
      </c>
      <c r="CF148" s="89">
        <f>VLOOKUP(AI148,[1]Plan1!$A$6:$D$52,4,0)</f>
        <v>2.0249999999999999</v>
      </c>
      <c r="CG148" s="89">
        <f t="shared" si="16"/>
        <v>12</v>
      </c>
      <c r="CH148" s="89">
        <f t="shared" si="17"/>
        <v>24</v>
      </c>
      <c r="CI148" s="87" t="s">
        <v>75</v>
      </c>
      <c r="CJ148" s="89">
        <f t="shared" si="18"/>
        <v>20</v>
      </c>
      <c r="CK148" s="87"/>
      <c r="CL148" s="87"/>
      <c r="CM148" s="87"/>
      <c r="CN148" s="80"/>
      <c r="CO148" s="81"/>
      <c r="CP148" s="82">
        <v>12</v>
      </c>
      <c r="CQ148" s="83"/>
      <c r="CR148" s="87">
        <f t="shared" si="19"/>
        <v>5490</v>
      </c>
      <c r="CS148" s="40">
        <f t="shared" si="23"/>
        <v>146</v>
      </c>
      <c r="CT148" s="40" t="str">
        <f>VLOOKUP(B148,Linha!$B$2:$C$60,2,FALSE)</f>
        <v>Flow1</v>
      </c>
      <c r="CU148" s="41" t="str">
        <f>IF(AI148&lt;=Parametros!$E$15,"OK","Não")</f>
        <v>Não</v>
      </c>
      <c r="CV148" s="41" t="str">
        <f>IF(AH148&lt;=Parametros!$E$16,"OK","Não")</f>
        <v>OK</v>
      </c>
      <c r="CW148" s="41" t="str">
        <f>IF(AX148&lt;=Parametros!$E$19,"OK","Não")</f>
        <v>OK</v>
      </c>
      <c r="CX148" s="41" t="str">
        <f t="shared" si="20"/>
        <v>Não</v>
      </c>
      <c r="CY148" s="41" t="str">
        <f t="shared" si="21"/>
        <v>Não</v>
      </c>
      <c r="CZ148" s="41" t="str">
        <f>IF(AND(Parametros!$E$17="Sim",Parametros!$E$18="Sim"),IF(AND(OR(CT148="Flow1",AND(CT148="Flow2",Parametros!$H$7="Fechada")),AI148&lt;=Parametros!$E$15,AH148&lt;Parametros!$E$16,AX148&lt;Parametros!$E$19,CX148&lt;&gt;Parametros!$E$17,CY148&lt;&gt;Parametros!$E$18),"Sim","Não"),
IF(AND(Parametros!$E$17="Sim",Parametros!$E$18="Não"),IF(AND(OR(CT148="Flow1",AND(CT148="Flow2",Parametros!$H$7="Fechada")),AI148&lt;=Parametros!$E$15,AH148&lt;Parametros!$E$16,AX148&lt;Parametros!$E$19,CX148&lt;&gt;Parametros!$E$17),"Sim","Não"),
IF(AND(Parametros!$E$17="Não",Parametros!$E$18="Sim"),IF(AND(OR(CT148="Flow1",AND(CT148="Flow2",Parametros!$H$7="Fechada")),AI148&lt;=Parametros!$E$15,AH148&lt;Parametros!$E$16,AX148&lt;Parametros!$E$19,CY148&lt;&gt;Parametros!$E$18),"Sim","Não"),
IF(AND(OR(CT148="Flow1",AND(CT148="Flow2",Parametros!$H$7="Fechada")),AI148&lt;=Parametros!$E$15,AH148&lt;Parametros!$E$16,AX148&lt;Parametros!$E$19),"Sim","Não"))))</f>
        <v>Não</v>
      </c>
      <c r="DA148" s="41" t="str">
        <f t="shared" si="22"/>
        <v>ok</v>
      </c>
      <c r="DB148" s="40">
        <f>IF(AND(CT148="Flow1",CZ148="Sim"),4,IF(CT148=Parametros!$D$6,1,IF(CT148=Parametros!$D$7,IF(Parametros!$H$7="Aberta",2,IF('Sequencia APO'!CZ148="Sim",4,1)),IF(CT148=Parametros!$D$9,3,IF(CT148=Parametros!$D$8,4,"Erro")))))</f>
        <v>1</v>
      </c>
      <c r="DC148" s="40">
        <f>IFERROR(VLOOKUP($Q148,Ferts!$A$1:$B$16,2,FALSE),0)</f>
        <v>0</v>
      </c>
      <c r="DD148" s="42">
        <f>(IF(DB148=1,Parametros!$M$6,IF(DB148=2,Parametros!$M$7,IF(DB148=3,Parametros!$M$8,IF(DB148=4,Parametros!$M$9,"Erro"))))*(DC148+1))*60</f>
        <v>38.112851481411589</v>
      </c>
    </row>
    <row r="149" spans="1:108">
      <c r="A149" s="74" t="s">
        <v>494</v>
      </c>
      <c r="B149" s="74" t="s">
        <v>98</v>
      </c>
      <c r="C149" s="74" t="s">
        <v>99</v>
      </c>
      <c r="D149" s="74" t="s">
        <v>99</v>
      </c>
      <c r="E149" s="74" t="s">
        <v>1924</v>
      </c>
      <c r="F149" s="74" t="s">
        <v>1925</v>
      </c>
      <c r="G149" s="74" t="s">
        <v>1926</v>
      </c>
      <c r="H149" s="74" t="s">
        <v>170</v>
      </c>
      <c r="I149" s="74" t="s">
        <v>464</v>
      </c>
      <c r="J149" s="74" t="s">
        <v>474</v>
      </c>
      <c r="K149" s="74" t="s">
        <v>336</v>
      </c>
      <c r="L149" s="74" t="s">
        <v>1927</v>
      </c>
      <c r="M149" s="74" t="s">
        <v>172</v>
      </c>
      <c r="N149" s="75">
        <v>10</v>
      </c>
      <c r="O149" s="75">
        <v>10</v>
      </c>
      <c r="P149" s="74" t="s">
        <v>154</v>
      </c>
      <c r="Q149" s="108">
        <v>397744</v>
      </c>
      <c r="R149" s="74" t="s">
        <v>155</v>
      </c>
      <c r="S149" s="74" t="s">
        <v>113</v>
      </c>
      <c r="T149" s="74" t="s">
        <v>114</v>
      </c>
      <c r="U149" s="74" t="s">
        <v>156</v>
      </c>
      <c r="V149" s="74" t="s">
        <v>157</v>
      </c>
      <c r="W149" s="74" t="s">
        <v>107</v>
      </c>
      <c r="X149" s="74" t="s">
        <v>127</v>
      </c>
      <c r="Y149" s="74" t="s">
        <v>477</v>
      </c>
      <c r="Z149" s="74" t="s">
        <v>158</v>
      </c>
      <c r="AA149" s="76">
        <v>5361.99</v>
      </c>
      <c r="AB149" s="76">
        <v>0</v>
      </c>
      <c r="AC149" s="76">
        <v>159</v>
      </c>
      <c r="AD149" s="76">
        <v>130</v>
      </c>
      <c r="AE149" s="77">
        <v>760</v>
      </c>
      <c r="AF149" s="76">
        <v>3.8</v>
      </c>
      <c r="AG149" s="77">
        <v>9</v>
      </c>
      <c r="AH149" s="78">
        <v>9.52</v>
      </c>
      <c r="AI149" s="78">
        <v>141.30000000000001</v>
      </c>
      <c r="AJ149" s="79">
        <v>42761</v>
      </c>
      <c r="AK149" s="79">
        <v>42776</v>
      </c>
      <c r="AL149" s="79">
        <v>42776</v>
      </c>
      <c r="AM149" s="79">
        <v>42776</v>
      </c>
      <c r="AN149" s="77">
        <v>401</v>
      </c>
      <c r="AO149" s="79">
        <v>42754</v>
      </c>
      <c r="AP149" s="76">
        <v>5000</v>
      </c>
      <c r="AQ149" s="76">
        <v>0</v>
      </c>
      <c r="AR149" s="77">
        <v>760</v>
      </c>
      <c r="AS149" s="77">
        <v>17</v>
      </c>
      <c r="AT149" s="78">
        <v>364.32</v>
      </c>
      <c r="AU149" s="77">
        <v>2</v>
      </c>
      <c r="AV149" s="76">
        <v>11.69</v>
      </c>
      <c r="AW149" s="76">
        <v>11.27</v>
      </c>
      <c r="AX149" s="76">
        <v>12.1</v>
      </c>
      <c r="AY149" s="76">
        <v>1.41</v>
      </c>
      <c r="AZ149" s="76">
        <v>1.41</v>
      </c>
      <c r="BA149" s="76">
        <v>1.19</v>
      </c>
      <c r="BB149" s="76">
        <v>9.99</v>
      </c>
      <c r="BC149" s="76">
        <v>23.2</v>
      </c>
      <c r="BD149" s="76">
        <v>9.4700000000000006</v>
      </c>
      <c r="BE149" s="76">
        <v>19.37</v>
      </c>
      <c r="BF149" s="76">
        <v>11000</v>
      </c>
      <c r="BG149" s="76">
        <v>13000</v>
      </c>
      <c r="BH149" s="74" t="s">
        <v>109</v>
      </c>
      <c r="BI149" s="74"/>
      <c r="BJ149" s="74" t="s">
        <v>1928</v>
      </c>
      <c r="BK149" s="79"/>
      <c r="BL149" s="79"/>
      <c r="BM149" s="74"/>
      <c r="BN149" s="80">
        <v>18</v>
      </c>
      <c r="BO149" s="81"/>
      <c r="BP149" s="82"/>
      <c r="BQ149" s="83"/>
      <c r="BR149" s="84" t="s">
        <v>75</v>
      </c>
      <c r="BS149" s="84">
        <v>10</v>
      </c>
      <c r="BT149" s="85">
        <v>2</v>
      </c>
      <c r="BU149" s="85" t="s">
        <v>464</v>
      </c>
      <c r="BV149" s="85">
        <v>1</v>
      </c>
      <c r="BW149" s="85"/>
      <c r="BX149" s="86" t="s">
        <v>143</v>
      </c>
      <c r="BY149" s="87"/>
      <c r="BZ149" s="88">
        <v>18</v>
      </c>
      <c r="CA149" s="87" t="s">
        <v>144</v>
      </c>
      <c r="CB149" s="89" t="s">
        <v>112</v>
      </c>
      <c r="CC149" s="90">
        <v>22</v>
      </c>
      <c r="CD149" s="91"/>
      <c r="CE149" s="89">
        <f>VLOOKUP(AI149,[1]Plan1!$A$6:$D$52,2,0)</f>
        <v>389</v>
      </c>
      <c r="CF149" s="89">
        <f>VLOOKUP(AI149,[1]Plan1!$A$6:$D$52,4,0)</f>
        <v>2.0249999999999999</v>
      </c>
      <c r="CG149" s="89">
        <f t="shared" si="16"/>
        <v>14</v>
      </c>
      <c r="CH149" s="89">
        <f t="shared" si="17"/>
        <v>28</v>
      </c>
      <c r="CI149" s="87" t="s">
        <v>75</v>
      </c>
      <c r="CJ149" s="89">
        <f t="shared" si="18"/>
        <v>18</v>
      </c>
      <c r="CK149" s="87"/>
      <c r="CL149" s="87"/>
      <c r="CM149" s="87"/>
      <c r="CN149" s="80"/>
      <c r="CO149" s="81">
        <v>4</v>
      </c>
      <c r="CP149" s="82"/>
      <c r="CQ149" s="83"/>
      <c r="CR149" s="87">
        <f t="shared" si="19"/>
        <v>6840</v>
      </c>
      <c r="CS149" s="40">
        <f t="shared" si="23"/>
        <v>147</v>
      </c>
      <c r="CT149" s="40" t="str">
        <f>VLOOKUP(B149,Linha!$B$2:$C$60,2,FALSE)</f>
        <v>Flow1</v>
      </c>
      <c r="CU149" s="41" t="str">
        <f>IF(AI149&lt;=Parametros!$E$15,"OK","Não")</f>
        <v>Não</v>
      </c>
      <c r="CV149" s="41" t="str">
        <f>IF(AH149&lt;=Parametros!$E$16,"OK","Não")</f>
        <v>OK</v>
      </c>
      <c r="CW149" s="41" t="str">
        <f>IF(AX149&lt;=Parametros!$E$19,"OK","Não")</f>
        <v>OK</v>
      </c>
      <c r="CX149" s="41" t="str">
        <f t="shared" si="20"/>
        <v>Não</v>
      </c>
      <c r="CY149" s="41" t="str">
        <f t="shared" si="21"/>
        <v>Não</v>
      </c>
      <c r="CZ149" s="41" t="str">
        <f>IF(AND(Parametros!$E$17="Sim",Parametros!$E$18="Sim"),IF(AND(OR(CT149="Flow1",AND(CT149="Flow2",Parametros!$H$7="Fechada")),AI149&lt;=Parametros!$E$15,AH149&lt;Parametros!$E$16,AX149&lt;Parametros!$E$19,CX149&lt;&gt;Parametros!$E$17,CY149&lt;&gt;Parametros!$E$18),"Sim","Não"),
IF(AND(Parametros!$E$17="Sim",Parametros!$E$18="Não"),IF(AND(OR(CT149="Flow1",AND(CT149="Flow2",Parametros!$H$7="Fechada")),AI149&lt;=Parametros!$E$15,AH149&lt;Parametros!$E$16,AX149&lt;Parametros!$E$19,CX149&lt;&gt;Parametros!$E$17),"Sim","Não"),
IF(AND(Parametros!$E$17="Não",Parametros!$E$18="Sim"),IF(AND(OR(CT149="Flow1",AND(CT149="Flow2",Parametros!$H$7="Fechada")),AI149&lt;=Parametros!$E$15,AH149&lt;Parametros!$E$16,AX149&lt;Parametros!$E$19,CY149&lt;&gt;Parametros!$E$18),"Sim","Não"),
IF(AND(OR(CT149="Flow1",AND(CT149="Flow2",Parametros!$H$7="Fechada")),AI149&lt;=Parametros!$E$15,AH149&lt;Parametros!$E$16,AX149&lt;Parametros!$E$19),"Sim","Não"))))</f>
        <v>Não</v>
      </c>
      <c r="DA149" s="41" t="str">
        <f t="shared" si="22"/>
        <v>ok</v>
      </c>
      <c r="DB149" s="40">
        <f>IF(AND(CT149="Flow1",CZ149="Sim"),4,IF(CT149=Parametros!$D$6,1,IF(CT149=Parametros!$D$7,IF(Parametros!$H$7="Aberta",2,IF('Sequencia APO'!CZ149="Sim",4,1)),IF(CT149=Parametros!$D$9,3,IF(CT149=Parametros!$D$8,4,"Erro")))))</f>
        <v>1</v>
      </c>
      <c r="DC149" s="40">
        <f>IFERROR(VLOOKUP($Q149,Ferts!$A$1:$B$16,2,FALSE),0)</f>
        <v>0</v>
      </c>
      <c r="DD149" s="42">
        <f>(IF(DB149=1,Parametros!$M$6,IF(DB149=2,Parametros!$M$7,IF(DB149=3,Parametros!$M$8,IF(DB149=4,Parametros!$M$9,"Erro"))))*(DC149+1))*60</f>
        <v>38.112851481411589</v>
      </c>
    </row>
    <row r="150" spans="1:108">
      <c r="A150" s="74" t="s">
        <v>499</v>
      </c>
      <c r="B150" s="74" t="s">
        <v>160</v>
      </c>
      <c r="C150" s="74" t="s">
        <v>118</v>
      </c>
      <c r="D150" s="74" t="s">
        <v>99</v>
      </c>
      <c r="E150" s="74" t="s">
        <v>2667</v>
      </c>
      <c r="F150" s="74" t="s">
        <v>2668</v>
      </c>
      <c r="G150" s="74" t="s">
        <v>2669</v>
      </c>
      <c r="H150" s="74" t="s">
        <v>285</v>
      </c>
      <c r="I150" s="74" t="s">
        <v>464</v>
      </c>
      <c r="J150" s="74" t="s">
        <v>474</v>
      </c>
      <c r="K150" s="74" t="s">
        <v>321</v>
      </c>
      <c r="L150" s="74" t="s">
        <v>2670</v>
      </c>
      <c r="M150" s="74" t="s">
        <v>288</v>
      </c>
      <c r="N150" s="75">
        <v>10</v>
      </c>
      <c r="O150" s="75">
        <v>10</v>
      </c>
      <c r="P150" s="74" t="s">
        <v>137</v>
      </c>
      <c r="Q150" s="108">
        <v>409584</v>
      </c>
      <c r="R150" s="74" t="s">
        <v>289</v>
      </c>
      <c r="S150" s="74"/>
      <c r="T150" s="74" t="s">
        <v>114</v>
      </c>
      <c r="U150" s="74" t="s">
        <v>124</v>
      </c>
      <c r="V150" s="74" t="s">
        <v>125</v>
      </c>
      <c r="W150" s="74" t="s">
        <v>107</v>
      </c>
      <c r="X150" s="74" t="s">
        <v>127</v>
      </c>
      <c r="Y150" s="74" t="s">
        <v>477</v>
      </c>
      <c r="Z150" s="74" t="s">
        <v>128</v>
      </c>
      <c r="AA150" s="76">
        <v>2090</v>
      </c>
      <c r="AB150" s="76">
        <v>2193.6640000000002</v>
      </c>
      <c r="AC150" s="76">
        <v>159</v>
      </c>
      <c r="AD150" s="76">
        <v>130</v>
      </c>
      <c r="AE150" s="77">
        <v>580</v>
      </c>
      <c r="AF150" s="76">
        <v>2.9</v>
      </c>
      <c r="AG150" s="77">
        <v>4</v>
      </c>
      <c r="AH150" s="78">
        <v>9.5299999999999994</v>
      </c>
      <c r="AI150" s="78">
        <v>141.30000000000001</v>
      </c>
      <c r="AJ150" s="79">
        <v>42790</v>
      </c>
      <c r="AK150" s="79">
        <v>42776</v>
      </c>
      <c r="AL150" s="79">
        <v>42776</v>
      </c>
      <c r="AM150" s="79">
        <v>42776</v>
      </c>
      <c r="AN150" s="77">
        <v>204</v>
      </c>
      <c r="AO150" s="79">
        <v>42777</v>
      </c>
      <c r="AP150" s="76">
        <v>1900</v>
      </c>
      <c r="AQ150" s="76">
        <v>0</v>
      </c>
      <c r="AR150" s="77">
        <v>574</v>
      </c>
      <c r="AS150" s="77">
        <v>22</v>
      </c>
      <c r="AT150" s="78">
        <v>182.31</v>
      </c>
      <c r="AU150" s="77">
        <v>3</v>
      </c>
      <c r="AV150" s="76">
        <v>6.03</v>
      </c>
      <c r="AW150" s="76">
        <v>5.34</v>
      </c>
      <c r="AX150" s="76">
        <v>5.97</v>
      </c>
      <c r="AY150" s="76">
        <v>1.41</v>
      </c>
      <c r="AZ150" s="76">
        <v>1.41</v>
      </c>
      <c r="BA150" s="76">
        <v>0.95</v>
      </c>
      <c r="BB150" s="76">
        <v>0.95</v>
      </c>
      <c r="BC150" s="76">
        <v>17.690000000000001</v>
      </c>
      <c r="BD150" s="76">
        <v>9.48</v>
      </c>
      <c r="BE150" s="76">
        <v>19.38</v>
      </c>
      <c r="BF150" s="76">
        <v>5200</v>
      </c>
      <c r="BG150" s="76">
        <v>6200</v>
      </c>
      <c r="BH150" s="74" t="s">
        <v>109</v>
      </c>
      <c r="BI150" s="74"/>
      <c r="BJ150" s="74" t="s">
        <v>3511</v>
      </c>
      <c r="BK150" s="79"/>
      <c r="BL150" s="79"/>
      <c r="BM150" s="74"/>
      <c r="BN150" s="80"/>
      <c r="BO150" s="81"/>
      <c r="BP150" s="82">
        <v>12</v>
      </c>
      <c r="BQ150" s="83"/>
      <c r="BR150" s="84" t="s">
        <v>129</v>
      </c>
      <c r="BS150" s="84">
        <v>10</v>
      </c>
      <c r="BT150" s="85">
        <v>2</v>
      </c>
      <c r="BU150" s="85" t="s">
        <v>464</v>
      </c>
      <c r="BV150" s="85">
        <v>1</v>
      </c>
      <c r="BW150" s="85"/>
      <c r="BX150" s="86" t="s">
        <v>130</v>
      </c>
      <c r="BY150" s="87"/>
      <c r="BZ150" s="88">
        <v>12</v>
      </c>
      <c r="CA150" s="87" t="s">
        <v>111</v>
      </c>
      <c r="CB150" s="89" t="s">
        <v>145</v>
      </c>
      <c r="CC150" s="90">
        <v>-1</v>
      </c>
      <c r="CD150" s="91"/>
      <c r="CE150" s="89">
        <f>VLOOKUP(AI150,[1]Plan1!$A$6:$D$52,2,0)</f>
        <v>389</v>
      </c>
      <c r="CF150" s="89">
        <f>VLOOKUP(AI150,[1]Plan1!$A$6:$D$52,4,0)</f>
        <v>2.0249999999999999</v>
      </c>
      <c r="CG150" s="89">
        <f t="shared" si="16"/>
        <v>5</v>
      </c>
      <c r="CH150" s="89">
        <f t="shared" si="17"/>
        <v>10</v>
      </c>
      <c r="CI150" s="87" t="s">
        <v>129</v>
      </c>
      <c r="CJ150" s="89">
        <f t="shared" si="18"/>
        <v>12</v>
      </c>
      <c r="CK150" s="87"/>
      <c r="CL150" s="87"/>
      <c r="CM150" s="87"/>
      <c r="CN150" s="80"/>
      <c r="CO150" s="81"/>
      <c r="CP150" s="82">
        <v>80</v>
      </c>
      <c r="CQ150" s="83"/>
      <c r="CR150" s="87">
        <f t="shared" si="19"/>
        <v>2320</v>
      </c>
      <c r="CS150" s="40">
        <f t="shared" si="23"/>
        <v>148</v>
      </c>
      <c r="CT150" s="40" t="str">
        <f>VLOOKUP(B150,Linha!$B$2:$C$60,2,FALSE)</f>
        <v>Flow1</v>
      </c>
      <c r="CU150" s="41" t="str">
        <f>IF(AI150&lt;=Parametros!$E$15,"OK","Não")</f>
        <v>Não</v>
      </c>
      <c r="CV150" s="41" t="str">
        <f>IF(AH150&lt;=Parametros!$E$16,"OK","Não")</f>
        <v>OK</v>
      </c>
      <c r="CW150" s="41" t="str">
        <f>IF(AX150&lt;=Parametros!$E$19,"OK","Não")</f>
        <v>OK</v>
      </c>
      <c r="CX150" s="41" t="str">
        <f t="shared" si="20"/>
        <v>Não</v>
      </c>
      <c r="CY150" s="41" t="str">
        <f t="shared" si="21"/>
        <v>Não</v>
      </c>
      <c r="CZ150" s="41" t="str">
        <f>IF(AND(Parametros!$E$17="Sim",Parametros!$E$18="Sim"),IF(AND(OR(CT150="Flow1",AND(CT150="Flow2",Parametros!$H$7="Fechada")),AI150&lt;=Parametros!$E$15,AH150&lt;Parametros!$E$16,AX150&lt;Parametros!$E$19,CX150&lt;&gt;Parametros!$E$17,CY150&lt;&gt;Parametros!$E$18),"Sim","Não"),
IF(AND(Parametros!$E$17="Sim",Parametros!$E$18="Não"),IF(AND(OR(CT150="Flow1",AND(CT150="Flow2",Parametros!$H$7="Fechada")),AI150&lt;=Parametros!$E$15,AH150&lt;Parametros!$E$16,AX150&lt;Parametros!$E$19,CX150&lt;&gt;Parametros!$E$17),"Sim","Não"),
IF(AND(Parametros!$E$17="Não",Parametros!$E$18="Sim"),IF(AND(OR(CT150="Flow1",AND(CT150="Flow2",Parametros!$H$7="Fechada")),AI150&lt;=Parametros!$E$15,AH150&lt;Parametros!$E$16,AX150&lt;Parametros!$E$19,CY150&lt;&gt;Parametros!$E$18),"Sim","Não"),
IF(AND(OR(CT150="Flow1",AND(CT150="Flow2",Parametros!$H$7="Fechada")),AI150&lt;=Parametros!$E$15,AH150&lt;Parametros!$E$16,AX150&lt;Parametros!$E$19),"Sim","Não"))))</f>
        <v>Não</v>
      </c>
      <c r="DA150" s="41" t="str">
        <f t="shared" si="22"/>
        <v>ok</v>
      </c>
      <c r="DB150" s="40">
        <f>IF(AND(CT150="Flow1",CZ150="Sim"),4,IF(CT150=Parametros!$D$6,1,IF(CT150=Parametros!$D$7,IF(Parametros!$H$7="Aberta",2,IF('Sequencia APO'!CZ150="Sim",4,1)),IF(CT150=Parametros!$D$9,3,IF(CT150=Parametros!$D$8,4,"Erro")))))</f>
        <v>1</v>
      </c>
      <c r="DC150" s="40">
        <f>IFERROR(VLOOKUP($Q150,Ferts!$A$1:$B$16,2,FALSE),0)</f>
        <v>0</v>
      </c>
      <c r="DD150" s="42">
        <f>(IF(DB150=1,Parametros!$M$6,IF(DB150=2,Parametros!$M$7,IF(DB150=3,Parametros!$M$8,IF(DB150=4,Parametros!$M$9,"Erro"))))*(DC150+1))*60</f>
        <v>38.112851481411589</v>
      </c>
    </row>
    <row r="151" spans="1:108">
      <c r="A151" s="74" t="s">
        <v>504</v>
      </c>
      <c r="B151" s="74" t="s">
        <v>160</v>
      </c>
      <c r="C151" s="74" t="s">
        <v>118</v>
      </c>
      <c r="D151" s="74" t="s">
        <v>99</v>
      </c>
      <c r="E151" s="74" t="s">
        <v>1930</v>
      </c>
      <c r="F151" s="74" t="s">
        <v>721</v>
      </c>
      <c r="G151" s="74" t="s">
        <v>3512</v>
      </c>
      <c r="H151" s="74" t="s">
        <v>225</v>
      </c>
      <c r="I151" s="74" t="s">
        <v>464</v>
      </c>
      <c r="J151" s="74" t="s">
        <v>474</v>
      </c>
      <c r="K151" s="74" t="s">
        <v>307</v>
      </c>
      <c r="L151" s="74" t="s">
        <v>722</v>
      </c>
      <c r="M151" s="74" t="s">
        <v>308</v>
      </c>
      <c r="N151" s="75">
        <v>10</v>
      </c>
      <c r="O151" s="75">
        <v>10</v>
      </c>
      <c r="P151" s="74" t="s">
        <v>131</v>
      </c>
      <c r="Q151" s="108">
        <v>411367</v>
      </c>
      <c r="R151" s="74" t="s">
        <v>289</v>
      </c>
      <c r="S151" s="74"/>
      <c r="T151" s="74" t="s">
        <v>114</v>
      </c>
      <c r="U151" s="74" t="s">
        <v>124</v>
      </c>
      <c r="V151" s="74" t="s">
        <v>125</v>
      </c>
      <c r="W151" s="74" t="s">
        <v>126</v>
      </c>
      <c r="X151" s="74" t="s">
        <v>127</v>
      </c>
      <c r="Y151" s="74" t="s">
        <v>477</v>
      </c>
      <c r="Z151" s="74" t="s">
        <v>128</v>
      </c>
      <c r="AA151" s="76">
        <v>2054.605</v>
      </c>
      <c r="AB151" s="76">
        <v>0</v>
      </c>
      <c r="AC151" s="76">
        <v>159</v>
      </c>
      <c r="AD151" s="76">
        <v>127</v>
      </c>
      <c r="AE151" s="77">
        <v>672</v>
      </c>
      <c r="AF151" s="76">
        <v>3.36</v>
      </c>
      <c r="AG151" s="77">
        <v>4</v>
      </c>
      <c r="AH151" s="78">
        <v>10.5</v>
      </c>
      <c r="AI151" s="78">
        <v>141.30000000000001</v>
      </c>
      <c r="AJ151" s="79">
        <v>42763</v>
      </c>
      <c r="AK151" s="79">
        <v>42776</v>
      </c>
      <c r="AL151" s="79">
        <v>42776</v>
      </c>
      <c r="AM151" s="79">
        <v>42776</v>
      </c>
      <c r="AN151" s="77">
        <v>192</v>
      </c>
      <c r="AO151" s="79">
        <v>42746</v>
      </c>
      <c r="AP151" s="76">
        <v>2000</v>
      </c>
      <c r="AQ151" s="76">
        <v>1450</v>
      </c>
      <c r="AR151" s="77">
        <v>672</v>
      </c>
      <c r="AS151" s="77">
        <v>7</v>
      </c>
      <c r="AT151" s="78">
        <v>306.52</v>
      </c>
      <c r="AU151" s="77">
        <v>2</v>
      </c>
      <c r="AV151" s="76">
        <v>9.08</v>
      </c>
      <c r="AW151" s="76">
        <v>9.4</v>
      </c>
      <c r="AX151" s="76">
        <v>10.07</v>
      </c>
      <c r="AY151" s="76">
        <v>1.41</v>
      </c>
      <c r="AZ151" s="76">
        <v>1.41</v>
      </c>
      <c r="BA151" s="76">
        <v>1.05</v>
      </c>
      <c r="BB151" s="76">
        <v>1.05</v>
      </c>
      <c r="BC151" s="76">
        <v>18.73</v>
      </c>
      <c r="BD151" s="76">
        <v>10.45</v>
      </c>
      <c r="BE151" s="76">
        <v>20.350000000000001</v>
      </c>
      <c r="BF151" s="76">
        <v>9000</v>
      </c>
      <c r="BG151" s="76">
        <v>9100</v>
      </c>
      <c r="BH151" s="74" t="s">
        <v>109</v>
      </c>
      <c r="BI151" s="74"/>
      <c r="BJ151" s="74" t="s">
        <v>3513</v>
      </c>
      <c r="BK151" s="79"/>
      <c r="BL151" s="79"/>
      <c r="BM151" s="74"/>
      <c r="BN151" s="80"/>
      <c r="BO151" s="81"/>
      <c r="BP151" s="82">
        <v>8</v>
      </c>
      <c r="BQ151" s="83"/>
      <c r="BR151" s="84" t="s">
        <v>129</v>
      </c>
      <c r="BS151" s="84">
        <v>10</v>
      </c>
      <c r="BT151" s="85">
        <v>2</v>
      </c>
      <c r="BU151" s="85" t="s">
        <v>464</v>
      </c>
      <c r="BV151" s="85">
        <v>1</v>
      </c>
      <c r="BW151" s="85"/>
      <c r="BX151" s="86" t="s">
        <v>130</v>
      </c>
      <c r="BY151" s="87"/>
      <c r="BZ151" s="88">
        <v>8</v>
      </c>
      <c r="CA151" s="87" t="s">
        <v>111</v>
      </c>
      <c r="CB151" s="89" t="s">
        <v>112</v>
      </c>
      <c r="CC151" s="90">
        <v>30</v>
      </c>
      <c r="CD151" s="91"/>
      <c r="CE151" s="89">
        <f>VLOOKUP(AI151,[1]Plan1!$A$6:$D$52,2,0)</f>
        <v>389</v>
      </c>
      <c r="CF151" s="89">
        <f>VLOOKUP(AI151,[1]Plan1!$A$6:$D$52,4,0)</f>
        <v>2.0249999999999999</v>
      </c>
      <c r="CG151" s="89">
        <f t="shared" si="16"/>
        <v>5</v>
      </c>
      <c r="CH151" s="89">
        <f t="shared" si="17"/>
        <v>10</v>
      </c>
      <c r="CI151" s="87" t="s">
        <v>129</v>
      </c>
      <c r="CJ151" s="89">
        <f t="shared" si="18"/>
        <v>8</v>
      </c>
      <c r="CK151" s="87"/>
      <c r="CL151" s="87"/>
      <c r="CM151" s="87"/>
      <c r="CN151" s="80"/>
      <c r="CO151" s="81"/>
      <c r="CP151" s="82"/>
      <c r="CQ151" s="92">
        <v>22</v>
      </c>
      <c r="CR151" s="87">
        <f t="shared" si="19"/>
        <v>2688</v>
      </c>
      <c r="CS151" s="40">
        <f t="shared" si="23"/>
        <v>149</v>
      </c>
      <c r="CT151" s="40" t="str">
        <f>VLOOKUP(B151,Linha!$B$2:$C$60,2,FALSE)</f>
        <v>Flow1</v>
      </c>
      <c r="CU151" s="41" t="str">
        <f>IF(AI151&lt;=Parametros!$E$15,"OK","Não")</f>
        <v>Não</v>
      </c>
      <c r="CV151" s="41" t="str">
        <f>IF(AH151&lt;=Parametros!$E$16,"OK","Não")</f>
        <v>OK</v>
      </c>
      <c r="CW151" s="41" t="str">
        <f>IF(AX151&lt;=Parametros!$E$19,"OK","Não")</f>
        <v>OK</v>
      </c>
      <c r="CX151" s="41" t="str">
        <f t="shared" si="20"/>
        <v>Não</v>
      </c>
      <c r="CY151" s="41" t="str">
        <f t="shared" si="21"/>
        <v>Não</v>
      </c>
      <c r="CZ151" s="41" t="str">
        <f>IF(AND(Parametros!$E$17="Sim",Parametros!$E$18="Sim"),IF(AND(OR(CT151="Flow1",AND(CT151="Flow2",Parametros!$H$7="Fechada")),AI151&lt;=Parametros!$E$15,AH151&lt;Parametros!$E$16,AX151&lt;Parametros!$E$19,CX151&lt;&gt;Parametros!$E$17,CY151&lt;&gt;Parametros!$E$18),"Sim","Não"),
IF(AND(Parametros!$E$17="Sim",Parametros!$E$18="Não"),IF(AND(OR(CT151="Flow1",AND(CT151="Flow2",Parametros!$H$7="Fechada")),AI151&lt;=Parametros!$E$15,AH151&lt;Parametros!$E$16,AX151&lt;Parametros!$E$19,CX151&lt;&gt;Parametros!$E$17),"Sim","Não"),
IF(AND(Parametros!$E$17="Não",Parametros!$E$18="Sim"),IF(AND(OR(CT151="Flow1",AND(CT151="Flow2",Parametros!$H$7="Fechada")),AI151&lt;=Parametros!$E$15,AH151&lt;Parametros!$E$16,AX151&lt;Parametros!$E$19,CY151&lt;&gt;Parametros!$E$18),"Sim","Não"),
IF(AND(OR(CT151="Flow1",AND(CT151="Flow2",Parametros!$H$7="Fechada")),AI151&lt;=Parametros!$E$15,AH151&lt;Parametros!$E$16,AX151&lt;Parametros!$E$19),"Sim","Não"))))</f>
        <v>Não</v>
      </c>
      <c r="DA151" s="41" t="str">
        <f t="shared" si="22"/>
        <v>ok</v>
      </c>
      <c r="DB151" s="40">
        <f>IF(AND(CT151="Flow1",CZ151="Sim"),4,IF(CT151=Parametros!$D$6,1,IF(CT151=Parametros!$D$7,IF(Parametros!$H$7="Aberta",2,IF('Sequencia APO'!CZ151="Sim",4,1)),IF(CT151=Parametros!$D$9,3,IF(CT151=Parametros!$D$8,4,"Erro")))))</f>
        <v>1</v>
      </c>
      <c r="DC151" s="40">
        <f>IFERROR(VLOOKUP($Q151,Ferts!$A$1:$B$16,2,FALSE),0)</f>
        <v>0</v>
      </c>
      <c r="DD151" s="42">
        <f>(IF(DB151=1,Parametros!$M$6,IF(DB151=2,Parametros!$M$7,IF(DB151=3,Parametros!$M$8,IF(DB151=4,Parametros!$M$9,"Erro"))))*(DC151+1))*60</f>
        <v>38.112851481411589</v>
      </c>
    </row>
    <row r="152" spans="1:108">
      <c r="A152" s="74" t="s">
        <v>508</v>
      </c>
      <c r="B152" s="74" t="s">
        <v>160</v>
      </c>
      <c r="C152" s="74" t="s">
        <v>118</v>
      </c>
      <c r="D152" s="74" t="s">
        <v>99</v>
      </c>
      <c r="E152" s="74" t="s">
        <v>1932</v>
      </c>
      <c r="F152" s="74" t="s">
        <v>1933</v>
      </c>
      <c r="G152" s="74" t="s">
        <v>1934</v>
      </c>
      <c r="H152" s="74" t="s">
        <v>166</v>
      </c>
      <c r="I152" s="74" t="s">
        <v>464</v>
      </c>
      <c r="J152" s="74" t="s">
        <v>474</v>
      </c>
      <c r="K152" s="74" t="s">
        <v>307</v>
      </c>
      <c r="L152" s="74" t="s">
        <v>1935</v>
      </c>
      <c r="M152" s="74" t="s">
        <v>308</v>
      </c>
      <c r="N152" s="75">
        <v>10</v>
      </c>
      <c r="O152" s="75">
        <v>10</v>
      </c>
      <c r="P152" s="74" t="s">
        <v>131</v>
      </c>
      <c r="Q152" s="108">
        <v>412216</v>
      </c>
      <c r="R152" s="74" t="s">
        <v>289</v>
      </c>
      <c r="S152" s="74"/>
      <c r="T152" s="74" t="s">
        <v>114</v>
      </c>
      <c r="U152" s="74" t="s">
        <v>124</v>
      </c>
      <c r="V152" s="74" t="s">
        <v>125</v>
      </c>
      <c r="W152" s="74" t="s">
        <v>126</v>
      </c>
      <c r="X152" s="74" t="s">
        <v>127</v>
      </c>
      <c r="Y152" s="74" t="s">
        <v>477</v>
      </c>
      <c r="Z152" s="74" t="s">
        <v>128</v>
      </c>
      <c r="AA152" s="76">
        <v>2750</v>
      </c>
      <c r="AB152" s="76">
        <v>0</v>
      </c>
      <c r="AC152" s="76">
        <v>159</v>
      </c>
      <c r="AD152" s="76">
        <v>127</v>
      </c>
      <c r="AE152" s="77">
        <v>679</v>
      </c>
      <c r="AF152" s="76">
        <v>3.395</v>
      </c>
      <c r="AG152" s="77">
        <v>4</v>
      </c>
      <c r="AH152" s="78">
        <v>10.5</v>
      </c>
      <c r="AI152" s="78">
        <v>141.30000000000001</v>
      </c>
      <c r="AJ152" s="79">
        <v>42795</v>
      </c>
      <c r="AK152" s="79">
        <v>42776</v>
      </c>
      <c r="AL152" s="79">
        <v>42776</v>
      </c>
      <c r="AM152" s="79">
        <v>42776</v>
      </c>
      <c r="AN152" s="77">
        <v>255</v>
      </c>
      <c r="AO152" s="79">
        <v>42775</v>
      </c>
      <c r="AP152" s="76">
        <v>2500</v>
      </c>
      <c r="AQ152" s="76">
        <v>0</v>
      </c>
      <c r="AR152" s="77">
        <v>679</v>
      </c>
      <c r="AS152" s="77">
        <v>7</v>
      </c>
      <c r="AT152" s="78">
        <v>309.91000000000003</v>
      </c>
      <c r="AU152" s="77">
        <v>2</v>
      </c>
      <c r="AV152" s="76">
        <v>9.18</v>
      </c>
      <c r="AW152" s="76">
        <v>9.5</v>
      </c>
      <c r="AX152" s="76">
        <v>10.17</v>
      </c>
      <c r="AY152" s="76">
        <v>1.41</v>
      </c>
      <c r="AZ152" s="76">
        <v>1.41</v>
      </c>
      <c r="BA152" s="76">
        <v>1.05</v>
      </c>
      <c r="BB152" s="76">
        <v>1.05</v>
      </c>
      <c r="BC152" s="76">
        <v>18.93</v>
      </c>
      <c r="BD152" s="76">
        <v>10.45</v>
      </c>
      <c r="BE152" s="76">
        <v>20.350000000000001</v>
      </c>
      <c r="BF152" s="76">
        <v>9100</v>
      </c>
      <c r="BG152" s="76">
        <v>9200</v>
      </c>
      <c r="BH152" s="74" t="s">
        <v>109</v>
      </c>
      <c r="BI152" s="74"/>
      <c r="BJ152" s="74" t="s">
        <v>3514</v>
      </c>
      <c r="BK152" s="79"/>
      <c r="BL152" s="79"/>
      <c r="BM152" s="74"/>
      <c r="BN152" s="80"/>
      <c r="BO152" s="81"/>
      <c r="BP152" s="82">
        <v>8</v>
      </c>
      <c r="BQ152" s="83"/>
      <c r="BR152" s="84" t="s">
        <v>129</v>
      </c>
      <c r="BS152" s="84">
        <v>10</v>
      </c>
      <c r="BT152" s="85">
        <v>2</v>
      </c>
      <c r="BU152" s="85" t="s">
        <v>464</v>
      </c>
      <c r="BV152" s="85">
        <v>1</v>
      </c>
      <c r="BW152" s="85"/>
      <c r="BX152" s="86" t="s">
        <v>130</v>
      </c>
      <c r="BY152" s="87"/>
      <c r="BZ152" s="88">
        <v>8</v>
      </c>
      <c r="CA152" s="87" t="s">
        <v>111</v>
      </c>
      <c r="CB152" s="89" t="s">
        <v>145</v>
      </c>
      <c r="CC152" s="90">
        <v>1</v>
      </c>
      <c r="CD152" s="91"/>
      <c r="CE152" s="89">
        <f>VLOOKUP(AI152,[1]Plan1!$A$6:$D$52,2,0)</f>
        <v>389</v>
      </c>
      <c r="CF152" s="89">
        <f>VLOOKUP(AI152,[1]Plan1!$A$6:$D$52,4,0)</f>
        <v>2.0249999999999999</v>
      </c>
      <c r="CG152" s="89">
        <f t="shared" si="16"/>
        <v>7</v>
      </c>
      <c r="CH152" s="89">
        <f t="shared" si="17"/>
        <v>14</v>
      </c>
      <c r="CI152" s="87" t="s">
        <v>129</v>
      </c>
      <c r="CJ152" s="89">
        <f t="shared" si="18"/>
        <v>8</v>
      </c>
      <c r="CK152" s="87"/>
      <c r="CL152" s="87"/>
      <c r="CM152" s="87"/>
      <c r="CN152" s="80"/>
      <c r="CO152" s="81"/>
      <c r="CP152" s="82">
        <v>24</v>
      </c>
      <c r="CQ152" s="83"/>
      <c r="CR152" s="87">
        <f t="shared" si="19"/>
        <v>2716</v>
      </c>
      <c r="CS152" s="40">
        <f t="shared" si="23"/>
        <v>150</v>
      </c>
      <c r="CT152" s="40" t="str">
        <f>VLOOKUP(B152,Linha!$B$2:$C$60,2,FALSE)</f>
        <v>Flow1</v>
      </c>
      <c r="CU152" s="41" t="str">
        <f>IF(AI152&lt;=Parametros!$E$15,"OK","Não")</f>
        <v>Não</v>
      </c>
      <c r="CV152" s="41" t="str">
        <f>IF(AH152&lt;=Parametros!$E$16,"OK","Não")</f>
        <v>OK</v>
      </c>
      <c r="CW152" s="41" t="str">
        <f>IF(AX152&lt;=Parametros!$E$19,"OK","Não")</f>
        <v>OK</v>
      </c>
      <c r="CX152" s="41" t="str">
        <f t="shared" si="20"/>
        <v>Não</v>
      </c>
      <c r="CY152" s="41" t="str">
        <f t="shared" si="21"/>
        <v>Não</v>
      </c>
      <c r="CZ152" s="41" t="str">
        <f>IF(AND(Parametros!$E$17="Sim",Parametros!$E$18="Sim"),IF(AND(OR(CT152="Flow1",AND(CT152="Flow2",Parametros!$H$7="Fechada")),AI152&lt;=Parametros!$E$15,AH152&lt;Parametros!$E$16,AX152&lt;Parametros!$E$19,CX152&lt;&gt;Parametros!$E$17,CY152&lt;&gt;Parametros!$E$18),"Sim","Não"),
IF(AND(Parametros!$E$17="Sim",Parametros!$E$18="Não"),IF(AND(OR(CT152="Flow1",AND(CT152="Flow2",Parametros!$H$7="Fechada")),AI152&lt;=Parametros!$E$15,AH152&lt;Parametros!$E$16,AX152&lt;Parametros!$E$19,CX152&lt;&gt;Parametros!$E$17),"Sim","Não"),
IF(AND(Parametros!$E$17="Não",Parametros!$E$18="Sim"),IF(AND(OR(CT152="Flow1",AND(CT152="Flow2",Parametros!$H$7="Fechada")),AI152&lt;=Parametros!$E$15,AH152&lt;Parametros!$E$16,AX152&lt;Parametros!$E$19,CY152&lt;&gt;Parametros!$E$18),"Sim","Não"),
IF(AND(OR(CT152="Flow1",AND(CT152="Flow2",Parametros!$H$7="Fechada")),AI152&lt;=Parametros!$E$15,AH152&lt;Parametros!$E$16,AX152&lt;Parametros!$E$19),"Sim","Não"))))</f>
        <v>Não</v>
      </c>
      <c r="DA152" s="41" t="str">
        <f t="shared" si="22"/>
        <v>ok</v>
      </c>
      <c r="DB152" s="40">
        <f>IF(AND(CT152="Flow1",CZ152="Sim"),4,IF(CT152=Parametros!$D$6,1,IF(CT152=Parametros!$D$7,IF(Parametros!$H$7="Aberta",2,IF('Sequencia APO'!CZ152="Sim",4,1)),IF(CT152=Parametros!$D$9,3,IF(CT152=Parametros!$D$8,4,"Erro")))))</f>
        <v>1</v>
      </c>
      <c r="DC152" s="40">
        <f>IFERROR(VLOOKUP($Q152,Ferts!$A$1:$B$16,2,FALSE),0)</f>
        <v>0</v>
      </c>
      <c r="DD152" s="42">
        <f>(IF(DB152=1,Parametros!$M$6,IF(DB152=2,Parametros!$M$7,IF(DB152=3,Parametros!$M$8,IF(DB152=4,Parametros!$M$9,"Erro"))))*(DC152+1))*60</f>
        <v>38.112851481411589</v>
      </c>
    </row>
    <row r="153" spans="1:108">
      <c r="A153" s="74" t="s">
        <v>509</v>
      </c>
      <c r="B153" s="74" t="s">
        <v>98</v>
      </c>
      <c r="C153" s="74" t="s">
        <v>99</v>
      </c>
      <c r="D153" s="74" t="s">
        <v>99</v>
      </c>
      <c r="E153" s="74" t="s">
        <v>1938</v>
      </c>
      <c r="F153" s="74" t="s">
        <v>713</v>
      </c>
      <c r="G153" s="74" t="s">
        <v>714</v>
      </c>
      <c r="H153" s="74" t="s">
        <v>227</v>
      </c>
      <c r="I153" s="74" t="s">
        <v>464</v>
      </c>
      <c r="J153" s="74" t="s">
        <v>474</v>
      </c>
      <c r="K153" s="74" t="s">
        <v>204</v>
      </c>
      <c r="L153" s="74" t="s">
        <v>715</v>
      </c>
      <c r="M153" s="74" t="s">
        <v>229</v>
      </c>
      <c r="N153" s="75">
        <v>10</v>
      </c>
      <c r="O153" s="75">
        <v>10</v>
      </c>
      <c r="P153" s="74" t="s">
        <v>137</v>
      </c>
      <c r="Q153" s="108">
        <v>379968</v>
      </c>
      <c r="R153" s="74" t="s">
        <v>230</v>
      </c>
      <c r="S153" s="74" t="s">
        <v>113</v>
      </c>
      <c r="T153" s="74" t="s">
        <v>114</v>
      </c>
      <c r="U153" s="74" t="s">
        <v>156</v>
      </c>
      <c r="V153" s="74" t="s">
        <v>252</v>
      </c>
      <c r="W153" s="74" t="s">
        <v>107</v>
      </c>
      <c r="X153" s="74" t="s">
        <v>127</v>
      </c>
      <c r="Y153" s="74" t="s">
        <v>477</v>
      </c>
      <c r="Z153" s="74"/>
      <c r="AA153" s="76">
        <v>4013.451</v>
      </c>
      <c r="AB153" s="76">
        <v>0</v>
      </c>
      <c r="AC153" s="76">
        <v>152</v>
      </c>
      <c r="AD153" s="76">
        <v>124</v>
      </c>
      <c r="AE153" s="77">
        <v>822</v>
      </c>
      <c r="AF153" s="76">
        <v>4.1100000000000003</v>
      </c>
      <c r="AG153" s="77">
        <v>6</v>
      </c>
      <c r="AH153" s="78">
        <v>12.7</v>
      </c>
      <c r="AI153" s="78">
        <v>141.30000000000001</v>
      </c>
      <c r="AJ153" s="79">
        <v>42758</v>
      </c>
      <c r="AK153" s="79">
        <v>42776</v>
      </c>
      <c r="AL153" s="79">
        <v>42776</v>
      </c>
      <c r="AM153" s="79">
        <v>42776</v>
      </c>
      <c r="AN153" s="77">
        <v>241</v>
      </c>
      <c r="AO153" s="79">
        <v>42751</v>
      </c>
      <c r="AP153" s="76">
        <v>5000</v>
      </c>
      <c r="AQ153" s="76">
        <v>0</v>
      </c>
      <c r="AR153" s="77">
        <v>866</v>
      </c>
      <c r="AS153" s="77">
        <v>39</v>
      </c>
      <c r="AT153" s="78">
        <v>415.29</v>
      </c>
      <c r="AU153" s="77">
        <v>2</v>
      </c>
      <c r="AV153" s="76">
        <v>9.6</v>
      </c>
      <c r="AW153" s="76">
        <v>9.26</v>
      </c>
      <c r="AX153" s="76">
        <v>9.94</v>
      </c>
      <c r="AY153" s="76">
        <v>1</v>
      </c>
      <c r="AZ153" s="76">
        <v>1</v>
      </c>
      <c r="BA153" s="76">
        <v>1.02</v>
      </c>
      <c r="BB153" s="76">
        <v>1.02</v>
      </c>
      <c r="BC153" s="76">
        <v>19.07</v>
      </c>
      <c r="BD153" s="76">
        <v>12.76</v>
      </c>
      <c r="BE153" s="76">
        <v>22.69</v>
      </c>
      <c r="BF153" s="76">
        <v>8000</v>
      </c>
      <c r="BG153" s="76">
        <v>12000</v>
      </c>
      <c r="BH153" s="74" t="s">
        <v>3475</v>
      </c>
      <c r="BI153" s="74"/>
      <c r="BJ153" s="74" t="s">
        <v>1939</v>
      </c>
      <c r="BK153" s="79"/>
      <c r="BL153" s="79"/>
      <c r="BM153" s="74"/>
      <c r="BN153" s="80">
        <v>12</v>
      </c>
      <c r="BO153" s="81"/>
      <c r="BP153" s="82"/>
      <c r="BQ153" s="83"/>
      <c r="BR153" s="84" t="s">
        <v>75</v>
      </c>
      <c r="BS153" s="84">
        <v>10</v>
      </c>
      <c r="BT153" s="85">
        <v>2</v>
      </c>
      <c r="BU153" s="85" t="s">
        <v>464</v>
      </c>
      <c r="BV153" s="85">
        <v>1</v>
      </c>
      <c r="BW153" s="85"/>
      <c r="BX153" s="86" t="s">
        <v>143</v>
      </c>
      <c r="BY153" s="87"/>
      <c r="BZ153" s="88">
        <v>12</v>
      </c>
      <c r="CA153" s="87" t="s">
        <v>144</v>
      </c>
      <c r="CB153" s="89" t="s">
        <v>112</v>
      </c>
      <c r="CC153" s="90">
        <v>25</v>
      </c>
      <c r="CD153" s="91"/>
      <c r="CE153" s="89">
        <f>VLOOKUP(AI153,[1]Plan1!$A$6:$D$52,2,0)</f>
        <v>389</v>
      </c>
      <c r="CF153" s="89">
        <f>VLOOKUP(AI153,[1]Plan1!$A$6:$D$52,4,0)</f>
        <v>2.0249999999999999</v>
      </c>
      <c r="CG153" s="89">
        <f t="shared" si="16"/>
        <v>10</v>
      </c>
      <c r="CH153" s="89">
        <f t="shared" si="17"/>
        <v>20</v>
      </c>
      <c r="CI153" s="87" t="s">
        <v>75</v>
      </c>
      <c r="CJ153" s="89">
        <f t="shared" si="18"/>
        <v>12</v>
      </c>
      <c r="CK153" s="87"/>
      <c r="CL153" s="87"/>
      <c r="CM153" s="87"/>
      <c r="CN153" s="80"/>
      <c r="CO153" s="81"/>
      <c r="CP153" s="82">
        <v>12</v>
      </c>
      <c r="CQ153" s="83"/>
      <c r="CR153" s="87">
        <f t="shared" si="19"/>
        <v>4932</v>
      </c>
      <c r="CS153" s="40">
        <f t="shared" si="23"/>
        <v>151</v>
      </c>
      <c r="CT153" s="40" t="str">
        <f>VLOOKUP(B153,Linha!$B$2:$C$60,2,FALSE)</f>
        <v>Flow1</v>
      </c>
      <c r="CU153" s="41" t="str">
        <f>IF(AI153&lt;=Parametros!$E$15,"OK","Não")</f>
        <v>Não</v>
      </c>
      <c r="CV153" s="41" t="str">
        <f>IF(AH153&lt;=Parametros!$E$16,"OK","Não")</f>
        <v>OK</v>
      </c>
      <c r="CW153" s="41" t="str">
        <f>IF(AX153&lt;=Parametros!$E$19,"OK","Não")</f>
        <v>OK</v>
      </c>
      <c r="CX153" s="41" t="str">
        <f t="shared" si="20"/>
        <v>Não</v>
      </c>
      <c r="CY153" s="41" t="str">
        <f t="shared" si="21"/>
        <v>Não</v>
      </c>
      <c r="CZ153" s="41" t="str">
        <f>IF(AND(Parametros!$E$17="Sim",Parametros!$E$18="Sim"),IF(AND(OR(CT153="Flow1",AND(CT153="Flow2",Parametros!$H$7="Fechada")),AI153&lt;=Parametros!$E$15,AH153&lt;Parametros!$E$16,AX153&lt;Parametros!$E$19,CX153&lt;&gt;Parametros!$E$17,CY153&lt;&gt;Parametros!$E$18),"Sim","Não"),
IF(AND(Parametros!$E$17="Sim",Parametros!$E$18="Não"),IF(AND(OR(CT153="Flow1",AND(CT153="Flow2",Parametros!$H$7="Fechada")),AI153&lt;=Parametros!$E$15,AH153&lt;Parametros!$E$16,AX153&lt;Parametros!$E$19,CX153&lt;&gt;Parametros!$E$17),"Sim","Não"),
IF(AND(Parametros!$E$17="Não",Parametros!$E$18="Sim"),IF(AND(OR(CT153="Flow1",AND(CT153="Flow2",Parametros!$H$7="Fechada")),AI153&lt;=Parametros!$E$15,AH153&lt;Parametros!$E$16,AX153&lt;Parametros!$E$19,CY153&lt;&gt;Parametros!$E$18),"Sim","Não"),
IF(AND(OR(CT153="Flow1",AND(CT153="Flow2",Parametros!$H$7="Fechada")),AI153&lt;=Parametros!$E$15,AH153&lt;Parametros!$E$16,AX153&lt;Parametros!$E$19),"Sim","Não"))))</f>
        <v>Não</v>
      </c>
      <c r="DA153" s="41" t="str">
        <f t="shared" si="22"/>
        <v>ok</v>
      </c>
      <c r="DB153" s="40">
        <f>IF(AND(CT153="Flow1",CZ153="Sim"),4,IF(CT153=Parametros!$D$6,1,IF(CT153=Parametros!$D$7,IF(Parametros!$H$7="Aberta",2,IF('Sequencia APO'!CZ153="Sim",4,1)),IF(CT153=Parametros!$D$9,3,IF(CT153=Parametros!$D$8,4,"Erro")))))</f>
        <v>1</v>
      </c>
      <c r="DC153" s="40">
        <f>IFERROR(VLOOKUP($Q153,Ferts!$A$1:$B$16,2,FALSE),0)</f>
        <v>0</v>
      </c>
      <c r="DD153" s="42">
        <f>(IF(DB153=1,Parametros!$M$6,IF(DB153=2,Parametros!$M$7,IF(DB153=3,Parametros!$M$8,IF(DB153=4,Parametros!$M$9,"Erro"))))*(DC153+1))*60</f>
        <v>38.112851481411589</v>
      </c>
    </row>
    <row r="154" spans="1:108">
      <c r="A154" s="74" t="s">
        <v>510</v>
      </c>
      <c r="B154" s="74" t="s">
        <v>98</v>
      </c>
      <c r="C154" s="74" t="s">
        <v>99</v>
      </c>
      <c r="D154" s="74" t="s">
        <v>99</v>
      </c>
      <c r="E154" s="74" t="s">
        <v>1941</v>
      </c>
      <c r="F154" s="74" t="s">
        <v>703</v>
      </c>
      <c r="G154" s="74" t="s">
        <v>3515</v>
      </c>
      <c r="H154" s="74" t="s">
        <v>227</v>
      </c>
      <c r="I154" s="74" t="s">
        <v>464</v>
      </c>
      <c r="J154" s="74" t="s">
        <v>474</v>
      </c>
      <c r="K154" s="74" t="s">
        <v>251</v>
      </c>
      <c r="L154" s="74" t="s">
        <v>704</v>
      </c>
      <c r="M154" s="74" t="s">
        <v>229</v>
      </c>
      <c r="N154" s="75">
        <v>10</v>
      </c>
      <c r="O154" s="75">
        <v>10</v>
      </c>
      <c r="P154" s="74" t="s">
        <v>137</v>
      </c>
      <c r="Q154" s="108">
        <v>379844</v>
      </c>
      <c r="R154" s="74" t="s">
        <v>230</v>
      </c>
      <c r="S154" s="74" t="s">
        <v>113</v>
      </c>
      <c r="T154" s="74" t="s">
        <v>114</v>
      </c>
      <c r="U154" s="74" t="s">
        <v>156</v>
      </c>
      <c r="V154" s="74" t="s">
        <v>252</v>
      </c>
      <c r="W154" s="74" t="s">
        <v>107</v>
      </c>
      <c r="X154" s="74" t="s">
        <v>127</v>
      </c>
      <c r="Y154" s="74" t="s">
        <v>477</v>
      </c>
      <c r="Z154" s="74"/>
      <c r="AA154" s="76">
        <v>5218.54</v>
      </c>
      <c r="AB154" s="76">
        <v>5440</v>
      </c>
      <c r="AC154" s="76">
        <v>145</v>
      </c>
      <c r="AD154" s="76">
        <v>118</v>
      </c>
      <c r="AE154" s="77">
        <v>584</v>
      </c>
      <c r="AF154" s="76">
        <v>2.92</v>
      </c>
      <c r="AG154" s="77">
        <v>10</v>
      </c>
      <c r="AH154" s="78">
        <v>15.9</v>
      </c>
      <c r="AI154" s="78">
        <v>141.30000000000001</v>
      </c>
      <c r="AJ154" s="79">
        <v>42757</v>
      </c>
      <c r="AK154" s="79">
        <v>42776</v>
      </c>
      <c r="AL154" s="79">
        <v>42776</v>
      </c>
      <c r="AM154" s="79">
        <v>42776</v>
      </c>
      <c r="AN154" s="77">
        <v>313</v>
      </c>
      <c r="AO154" s="79">
        <v>42750</v>
      </c>
      <c r="AP154" s="76">
        <v>5000</v>
      </c>
      <c r="AQ154" s="76">
        <v>0</v>
      </c>
      <c r="AR154" s="77">
        <v>967</v>
      </c>
      <c r="AS154" s="77">
        <v>35</v>
      </c>
      <c r="AT154" s="78">
        <v>463.67</v>
      </c>
      <c r="AU154" s="77">
        <v>1</v>
      </c>
      <c r="AV154" s="76">
        <v>0</v>
      </c>
      <c r="AW154" s="76">
        <v>10.75</v>
      </c>
      <c r="AX154" s="76">
        <v>11.22</v>
      </c>
      <c r="AY154" s="76">
        <v>1</v>
      </c>
      <c r="AZ154" s="76">
        <v>1</v>
      </c>
      <c r="BA154" s="76">
        <v>1.27</v>
      </c>
      <c r="BB154" s="76">
        <v>1.27</v>
      </c>
      <c r="BC154" s="76">
        <v>11.09</v>
      </c>
      <c r="BD154" s="76">
        <v>15.96</v>
      </c>
      <c r="BE154" s="76">
        <v>25.93</v>
      </c>
      <c r="BF154" s="76">
        <v>8000</v>
      </c>
      <c r="BG154" s="76">
        <v>12000</v>
      </c>
      <c r="BH154" s="74" t="s">
        <v>109</v>
      </c>
      <c r="BI154" s="74"/>
      <c r="BJ154" s="74" t="s">
        <v>1942</v>
      </c>
      <c r="BK154" s="79"/>
      <c r="BL154" s="79"/>
      <c r="BM154" s="74"/>
      <c r="BN154" s="80">
        <v>10</v>
      </c>
      <c r="BO154" s="81"/>
      <c r="BP154" s="82"/>
      <c r="BQ154" s="83"/>
      <c r="BR154" s="84" t="s">
        <v>75</v>
      </c>
      <c r="BS154" s="84">
        <v>10</v>
      </c>
      <c r="BT154" s="85">
        <v>2</v>
      </c>
      <c r="BU154" s="85" t="s">
        <v>464</v>
      </c>
      <c r="BV154" s="85">
        <v>1</v>
      </c>
      <c r="BW154" s="85"/>
      <c r="BX154" s="86" t="s">
        <v>143</v>
      </c>
      <c r="BY154" s="87"/>
      <c r="BZ154" s="88">
        <v>10</v>
      </c>
      <c r="CA154" s="87" t="s">
        <v>144</v>
      </c>
      <c r="CB154" s="89" t="s">
        <v>112</v>
      </c>
      <c r="CC154" s="90">
        <v>26</v>
      </c>
      <c r="CD154" s="91"/>
      <c r="CE154" s="89">
        <f>VLOOKUP(AI154,[1]Plan1!$A$6:$D$52,2,0)</f>
        <v>389</v>
      </c>
      <c r="CF154" s="89">
        <f>VLOOKUP(AI154,[1]Plan1!$A$6:$D$52,4,0)</f>
        <v>2.0249999999999999</v>
      </c>
      <c r="CG154" s="89">
        <f t="shared" si="16"/>
        <v>13</v>
      </c>
      <c r="CH154" s="89">
        <f t="shared" si="17"/>
        <v>26</v>
      </c>
      <c r="CI154" s="87" t="s">
        <v>75</v>
      </c>
      <c r="CJ154" s="89">
        <f t="shared" si="18"/>
        <v>10</v>
      </c>
      <c r="CK154" s="87"/>
      <c r="CL154" s="87"/>
      <c r="CM154" s="87"/>
      <c r="CN154" s="80"/>
      <c r="CO154" s="81"/>
      <c r="CP154" s="82">
        <v>8</v>
      </c>
      <c r="CQ154" s="83"/>
      <c r="CR154" s="87">
        <f t="shared" si="19"/>
        <v>5840</v>
      </c>
      <c r="CS154" s="40">
        <f t="shared" si="23"/>
        <v>152</v>
      </c>
      <c r="CT154" s="40" t="str">
        <f>VLOOKUP(B154,Linha!$B$2:$C$60,2,FALSE)</f>
        <v>Flow1</v>
      </c>
      <c r="CU154" s="41" t="str">
        <f>IF(AI154&lt;=Parametros!$E$15,"OK","Não")</f>
        <v>Não</v>
      </c>
      <c r="CV154" s="41" t="str">
        <f>IF(AH154&lt;=Parametros!$E$16,"OK","Não")</f>
        <v>Não</v>
      </c>
      <c r="CW154" s="41" t="str">
        <f>IF(AX154&lt;=Parametros!$E$19,"OK","Não")</f>
        <v>OK</v>
      </c>
      <c r="CX154" s="41" t="str">
        <f t="shared" si="20"/>
        <v>Não</v>
      </c>
      <c r="CY154" s="41" t="str">
        <f t="shared" si="21"/>
        <v>Não</v>
      </c>
      <c r="CZ154" s="41" t="str">
        <f>IF(AND(Parametros!$E$17="Sim",Parametros!$E$18="Sim"),IF(AND(OR(CT154="Flow1",AND(CT154="Flow2",Parametros!$H$7="Fechada")),AI154&lt;=Parametros!$E$15,AH154&lt;Parametros!$E$16,AX154&lt;Parametros!$E$19,CX154&lt;&gt;Parametros!$E$17,CY154&lt;&gt;Parametros!$E$18),"Sim","Não"),
IF(AND(Parametros!$E$17="Sim",Parametros!$E$18="Não"),IF(AND(OR(CT154="Flow1",AND(CT154="Flow2",Parametros!$H$7="Fechada")),AI154&lt;=Parametros!$E$15,AH154&lt;Parametros!$E$16,AX154&lt;Parametros!$E$19,CX154&lt;&gt;Parametros!$E$17),"Sim","Não"),
IF(AND(Parametros!$E$17="Não",Parametros!$E$18="Sim"),IF(AND(OR(CT154="Flow1",AND(CT154="Flow2",Parametros!$H$7="Fechada")),AI154&lt;=Parametros!$E$15,AH154&lt;Parametros!$E$16,AX154&lt;Parametros!$E$19,CY154&lt;&gt;Parametros!$E$18),"Sim","Não"),
IF(AND(OR(CT154="Flow1",AND(CT154="Flow2",Parametros!$H$7="Fechada")),AI154&lt;=Parametros!$E$15,AH154&lt;Parametros!$E$16,AX154&lt;Parametros!$E$19),"Sim","Não"))))</f>
        <v>Não</v>
      </c>
      <c r="DA154" s="41" t="str">
        <f t="shared" si="22"/>
        <v>ok</v>
      </c>
      <c r="DB154" s="40">
        <f>IF(AND(CT154="Flow1",CZ154="Sim"),4,IF(CT154=Parametros!$D$6,1,IF(CT154=Parametros!$D$7,IF(Parametros!$H$7="Aberta",2,IF('Sequencia APO'!CZ154="Sim",4,1)),IF(CT154=Parametros!$D$9,3,IF(CT154=Parametros!$D$8,4,"Erro")))))</f>
        <v>1</v>
      </c>
      <c r="DC154" s="40">
        <f>IFERROR(VLOOKUP($Q154,Ferts!$A$1:$B$16,2,FALSE),0)</f>
        <v>0</v>
      </c>
      <c r="DD154" s="42">
        <f>(IF(DB154=1,Parametros!$M$6,IF(DB154=2,Parametros!$M$7,IF(DB154=3,Parametros!$M$8,IF(DB154=4,Parametros!$M$9,"Erro"))))*(DC154+1))*60</f>
        <v>38.112851481411589</v>
      </c>
    </row>
    <row r="155" spans="1:108">
      <c r="A155" s="74" t="s">
        <v>514</v>
      </c>
      <c r="B155" s="74" t="s">
        <v>98</v>
      </c>
      <c r="C155" s="74" t="s">
        <v>99</v>
      </c>
      <c r="D155" s="74" t="s">
        <v>99</v>
      </c>
      <c r="E155" s="74" t="s">
        <v>1944</v>
      </c>
      <c r="F155" s="74" t="s">
        <v>1945</v>
      </c>
      <c r="G155" s="74" t="s">
        <v>1946</v>
      </c>
      <c r="H155" s="74" t="s">
        <v>481</v>
      </c>
      <c r="I155" s="74" t="s">
        <v>464</v>
      </c>
      <c r="J155" s="74" t="s">
        <v>474</v>
      </c>
      <c r="K155" s="74" t="s">
        <v>329</v>
      </c>
      <c r="L155" s="74" t="s">
        <v>1947</v>
      </c>
      <c r="M155" s="74" t="s">
        <v>975</v>
      </c>
      <c r="N155" s="75">
        <v>5</v>
      </c>
      <c r="O155" s="75">
        <v>10</v>
      </c>
      <c r="P155" s="74" t="s">
        <v>137</v>
      </c>
      <c r="Q155" s="108">
        <v>270418</v>
      </c>
      <c r="R155" s="74" t="s">
        <v>138</v>
      </c>
      <c r="S155" s="74" t="s">
        <v>113</v>
      </c>
      <c r="T155" s="74" t="s">
        <v>149</v>
      </c>
      <c r="U155" s="74" t="s">
        <v>156</v>
      </c>
      <c r="V155" s="74" t="s">
        <v>191</v>
      </c>
      <c r="W155" s="74" t="s">
        <v>107</v>
      </c>
      <c r="X155" s="74" t="s">
        <v>127</v>
      </c>
      <c r="Y155" s="74" t="s">
        <v>477</v>
      </c>
      <c r="Z155" s="74"/>
      <c r="AA155" s="76">
        <v>5213.4250000000002</v>
      </c>
      <c r="AB155" s="76">
        <v>5440.0010000000002</v>
      </c>
      <c r="AC155" s="76">
        <v>145</v>
      </c>
      <c r="AD155" s="76">
        <v>118</v>
      </c>
      <c r="AE155" s="77">
        <v>958</v>
      </c>
      <c r="AF155" s="76">
        <v>4.79</v>
      </c>
      <c r="AG155" s="77">
        <v>6</v>
      </c>
      <c r="AH155" s="78">
        <v>15.9</v>
      </c>
      <c r="AI155" s="78">
        <v>141.30000000000001</v>
      </c>
      <c r="AJ155" s="79">
        <v>42761</v>
      </c>
      <c r="AK155" s="79">
        <v>42776</v>
      </c>
      <c r="AL155" s="79">
        <v>42776</v>
      </c>
      <c r="AM155" s="79">
        <v>42776</v>
      </c>
      <c r="AN155" s="77">
        <v>320</v>
      </c>
      <c r="AO155" s="79">
        <v>42754</v>
      </c>
      <c r="AP155" s="76">
        <v>5000</v>
      </c>
      <c r="AQ155" s="76">
        <v>0</v>
      </c>
      <c r="AR155" s="77">
        <v>959</v>
      </c>
      <c r="AS155" s="77">
        <v>25</v>
      </c>
      <c r="AT155" s="78">
        <v>306.56</v>
      </c>
      <c r="AU155" s="77">
        <v>3</v>
      </c>
      <c r="AV155" s="76">
        <v>6.18</v>
      </c>
      <c r="AW155" s="76">
        <v>5.85</v>
      </c>
      <c r="AX155" s="76">
        <v>6.51</v>
      </c>
      <c r="AY155" s="76">
        <v>0.8</v>
      </c>
      <c r="AZ155" s="76">
        <v>1.06</v>
      </c>
      <c r="BA155" s="76">
        <v>1.99</v>
      </c>
      <c r="BB155" s="76">
        <v>2.39</v>
      </c>
      <c r="BC155" s="76">
        <v>18.36</v>
      </c>
      <c r="BD155" s="76">
        <v>15.78</v>
      </c>
      <c r="BE155" s="76">
        <v>25.75</v>
      </c>
      <c r="BF155" s="76">
        <v>5000</v>
      </c>
      <c r="BG155" s="76">
        <v>7000</v>
      </c>
      <c r="BH155" s="74" t="s">
        <v>109</v>
      </c>
      <c r="BI155" s="74"/>
      <c r="BJ155" s="74" t="s">
        <v>1948</v>
      </c>
      <c r="BK155" s="79"/>
      <c r="BL155" s="79"/>
      <c r="BM155" s="74"/>
      <c r="BN155" s="80">
        <v>18</v>
      </c>
      <c r="BO155" s="81"/>
      <c r="BP155" s="82"/>
      <c r="BQ155" s="83"/>
      <c r="BR155" s="84" t="s">
        <v>75</v>
      </c>
      <c r="BS155" s="84">
        <v>10</v>
      </c>
      <c r="BT155" s="85">
        <v>2</v>
      </c>
      <c r="BU155" s="85" t="s">
        <v>464</v>
      </c>
      <c r="BV155" s="85">
        <v>1</v>
      </c>
      <c r="BW155" s="85"/>
      <c r="BX155" s="86" t="s">
        <v>143</v>
      </c>
      <c r="BY155" s="87"/>
      <c r="BZ155" s="88">
        <v>18</v>
      </c>
      <c r="CA155" s="87" t="s">
        <v>144</v>
      </c>
      <c r="CB155" s="89" t="s">
        <v>112</v>
      </c>
      <c r="CC155" s="90">
        <v>22</v>
      </c>
      <c r="CD155" s="91"/>
      <c r="CE155" s="89">
        <f>VLOOKUP(AI155,[1]Plan1!$A$6:$D$52,2,0)</f>
        <v>389</v>
      </c>
      <c r="CF155" s="89">
        <f>VLOOKUP(AI155,[1]Plan1!$A$6:$D$52,4,0)</f>
        <v>2.0249999999999999</v>
      </c>
      <c r="CG155" s="89">
        <f t="shared" si="16"/>
        <v>13</v>
      </c>
      <c r="CH155" s="89">
        <f t="shared" si="17"/>
        <v>26</v>
      </c>
      <c r="CI155" s="87" t="s">
        <v>75</v>
      </c>
      <c r="CJ155" s="89">
        <f t="shared" si="18"/>
        <v>18</v>
      </c>
      <c r="CK155" s="87"/>
      <c r="CL155" s="87"/>
      <c r="CM155" s="87"/>
      <c r="CN155" s="80"/>
      <c r="CO155" s="81"/>
      <c r="CP155" s="82">
        <v>146</v>
      </c>
      <c r="CQ155" s="83"/>
      <c r="CR155" s="87">
        <f t="shared" si="19"/>
        <v>5748</v>
      </c>
      <c r="CS155" s="40">
        <f t="shared" si="23"/>
        <v>153</v>
      </c>
      <c r="CT155" s="40" t="str">
        <f>VLOOKUP(B155,Linha!$B$2:$C$60,2,FALSE)</f>
        <v>Flow1</v>
      </c>
      <c r="CU155" s="41" t="str">
        <f>IF(AI155&lt;=Parametros!$E$15,"OK","Não")</f>
        <v>Não</v>
      </c>
      <c r="CV155" s="41" t="str">
        <f>IF(AH155&lt;=Parametros!$E$16,"OK","Não")</f>
        <v>Não</v>
      </c>
      <c r="CW155" s="41" t="str">
        <f>IF(AX155&lt;=Parametros!$E$19,"OK","Não")</f>
        <v>OK</v>
      </c>
      <c r="CX155" s="41" t="str">
        <f t="shared" si="20"/>
        <v>Não</v>
      </c>
      <c r="CY155" s="41" t="str">
        <f t="shared" si="21"/>
        <v>Sim</v>
      </c>
      <c r="CZ155" s="41" t="str">
        <f>IF(AND(Parametros!$E$17="Sim",Parametros!$E$18="Sim"),IF(AND(OR(CT155="Flow1",AND(CT155="Flow2",Parametros!$H$7="Fechada")),AI155&lt;=Parametros!$E$15,AH155&lt;Parametros!$E$16,AX155&lt;Parametros!$E$19,CX155&lt;&gt;Parametros!$E$17,CY155&lt;&gt;Parametros!$E$18),"Sim","Não"),
IF(AND(Parametros!$E$17="Sim",Parametros!$E$18="Não"),IF(AND(OR(CT155="Flow1",AND(CT155="Flow2",Parametros!$H$7="Fechada")),AI155&lt;=Parametros!$E$15,AH155&lt;Parametros!$E$16,AX155&lt;Parametros!$E$19,CX155&lt;&gt;Parametros!$E$17),"Sim","Não"),
IF(AND(Parametros!$E$17="Não",Parametros!$E$18="Sim"),IF(AND(OR(CT155="Flow1",AND(CT155="Flow2",Parametros!$H$7="Fechada")),AI155&lt;=Parametros!$E$15,AH155&lt;Parametros!$E$16,AX155&lt;Parametros!$E$19,CY155&lt;&gt;Parametros!$E$18),"Sim","Não"),
IF(AND(OR(CT155="Flow1",AND(CT155="Flow2",Parametros!$H$7="Fechada")),AI155&lt;=Parametros!$E$15,AH155&lt;Parametros!$E$16,AX155&lt;Parametros!$E$19),"Sim","Não"))))</f>
        <v>Não</v>
      </c>
      <c r="DA155" s="41" t="str">
        <f t="shared" si="22"/>
        <v>ok</v>
      </c>
      <c r="DB155" s="40">
        <f>IF(AND(CT155="Flow1",CZ155="Sim"),4,IF(CT155=Parametros!$D$6,1,IF(CT155=Parametros!$D$7,IF(Parametros!$H$7="Aberta",2,IF('Sequencia APO'!CZ155="Sim",4,1)),IF(CT155=Parametros!$D$9,3,IF(CT155=Parametros!$D$8,4,"Erro")))))</f>
        <v>1</v>
      </c>
      <c r="DC155" s="40">
        <f>IFERROR(VLOOKUP($Q155,Ferts!$A$1:$B$16,2,FALSE),0)</f>
        <v>0</v>
      </c>
      <c r="DD155" s="42">
        <f>(IF(DB155=1,Parametros!$M$6,IF(DB155=2,Parametros!$M$7,IF(DB155=3,Parametros!$M$8,IF(DB155=4,Parametros!$M$9,"Erro"))))*(DC155+1))*60</f>
        <v>38.112851481411589</v>
      </c>
    </row>
    <row r="156" spans="1:108">
      <c r="A156" s="74" t="s">
        <v>515</v>
      </c>
      <c r="B156" s="74" t="s">
        <v>159</v>
      </c>
      <c r="C156" s="74" t="s">
        <v>99</v>
      </c>
      <c r="D156" s="74" t="s">
        <v>99</v>
      </c>
      <c r="E156" s="74" t="s">
        <v>1958</v>
      </c>
      <c r="F156" s="74" t="s">
        <v>825</v>
      </c>
      <c r="G156" s="74" t="s">
        <v>3516</v>
      </c>
      <c r="H156" s="74" t="s">
        <v>227</v>
      </c>
      <c r="I156" s="74" t="s">
        <v>464</v>
      </c>
      <c r="J156" s="74" t="s">
        <v>581</v>
      </c>
      <c r="K156" s="74" t="s">
        <v>253</v>
      </c>
      <c r="L156" s="74" t="s">
        <v>826</v>
      </c>
      <c r="M156" s="74" t="s">
        <v>452</v>
      </c>
      <c r="N156" s="75">
        <v>10</v>
      </c>
      <c r="O156" s="75">
        <v>10</v>
      </c>
      <c r="P156" s="74" t="s">
        <v>137</v>
      </c>
      <c r="Q156" s="108">
        <v>379863</v>
      </c>
      <c r="R156" s="74" t="s">
        <v>230</v>
      </c>
      <c r="S156" s="74" t="s">
        <v>113</v>
      </c>
      <c r="T156" s="74" t="s">
        <v>114</v>
      </c>
      <c r="U156" s="74" t="s">
        <v>156</v>
      </c>
      <c r="V156" s="74" t="s">
        <v>252</v>
      </c>
      <c r="W156" s="74" t="s">
        <v>107</v>
      </c>
      <c r="X156" s="74" t="s">
        <v>127</v>
      </c>
      <c r="Y156" s="74" t="s">
        <v>477</v>
      </c>
      <c r="Z156" s="74"/>
      <c r="AA156" s="76">
        <v>5080.335</v>
      </c>
      <c r="AB156" s="76">
        <v>0</v>
      </c>
      <c r="AC156" s="76">
        <v>120</v>
      </c>
      <c r="AD156" s="76">
        <v>89</v>
      </c>
      <c r="AE156" s="77">
        <v>969</v>
      </c>
      <c r="AF156" s="76">
        <v>4.8449999999999998</v>
      </c>
      <c r="AG156" s="77">
        <v>6</v>
      </c>
      <c r="AH156" s="78">
        <v>30</v>
      </c>
      <c r="AI156" s="78">
        <v>133</v>
      </c>
      <c r="AJ156" s="79">
        <v>42746</v>
      </c>
      <c r="AK156" s="79">
        <v>42776</v>
      </c>
      <c r="AL156" s="79">
        <v>42776</v>
      </c>
      <c r="AM156" s="79">
        <v>42776</v>
      </c>
      <c r="AN156" s="77">
        <v>317</v>
      </c>
      <c r="AO156" s="79">
        <v>42739</v>
      </c>
      <c r="AP156" s="76">
        <v>5000</v>
      </c>
      <c r="AQ156" s="76">
        <v>1802</v>
      </c>
      <c r="AR156" s="77">
        <v>1000</v>
      </c>
      <c r="AS156" s="77">
        <v>34</v>
      </c>
      <c r="AT156" s="78">
        <v>475.11</v>
      </c>
      <c r="AU156" s="77">
        <v>2</v>
      </c>
      <c r="AV156" s="76">
        <v>6.03</v>
      </c>
      <c r="AW156" s="76">
        <v>5.63</v>
      </c>
      <c r="AX156" s="76">
        <v>6.11</v>
      </c>
      <c r="AY156" s="76">
        <v>1</v>
      </c>
      <c r="AZ156" s="76">
        <v>1</v>
      </c>
      <c r="BA156" s="76">
        <v>2.4</v>
      </c>
      <c r="BB156" s="76">
        <v>2.4</v>
      </c>
      <c r="BC156" s="76">
        <v>10.89</v>
      </c>
      <c r="BD156" s="76">
        <v>30.07</v>
      </c>
      <c r="BE156" s="76">
        <v>40.549999999999997</v>
      </c>
      <c r="BF156" s="76">
        <v>4000</v>
      </c>
      <c r="BG156" s="76">
        <v>8000</v>
      </c>
      <c r="BH156" s="74" t="s">
        <v>3475</v>
      </c>
      <c r="BI156" s="74"/>
      <c r="BJ156" s="74" t="s">
        <v>3517</v>
      </c>
      <c r="BK156" s="79"/>
      <c r="BL156" s="79"/>
      <c r="BM156" s="74"/>
      <c r="BN156" s="80"/>
      <c r="BO156" s="81">
        <v>12</v>
      </c>
      <c r="BP156" s="82"/>
      <c r="BQ156" s="83"/>
      <c r="BR156" s="84" t="s">
        <v>76</v>
      </c>
      <c r="BS156" s="84">
        <v>10</v>
      </c>
      <c r="BT156" s="85">
        <v>2</v>
      </c>
      <c r="BU156" s="85" t="s">
        <v>464</v>
      </c>
      <c r="BV156" s="85">
        <v>1</v>
      </c>
      <c r="BW156" s="85"/>
      <c r="BX156" s="86" t="s">
        <v>143</v>
      </c>
      <c r="BY156" s="87"/>
      <c r="BZ156" s="88">
        <v>12</v>
      </c>
      <c r="CA156" s="87" t="s">
        <v>144</v>
      </c>
      <c r="CB156" s="89" t="s">
        <v>112</v>
      </c>
      <c r="CC156" s="90">
        <v>37</v>
      </c>
      <c r="CD156" s="91"/>
      <c r="CE156" s="89">
        <f>VLOOKUP(AI156,[1]Plan1!$A$6:$D$52,2,0)</f>
        <v>405</v>
      </c>
      <c r="CF156" s="89">
        <f>VLOOKUP(AI156,[1]Plan1!$A$6:$D$52,4,0)</f>
        <v>1.7777777777777777</v>
      </c>
      <c r="CG156" s="89">
        <f t="shared" si="16"/>
        <v>13</v>
      </c>
      <c r="CH156" s="89">
        <f t="shared" si="17"/>
        <v>23</v>
      </c>
      <c r="CI156" s="87" t="s">
        <v>76</v>
      </c>
      <c r="CJ156" s="89">
        <f t="shared" si="18"/>
        <v>12</v>
      </c>
      <c r="CK156" s="87"/>
      <c r="CL156" s="87"/>
      <c r="CM156" s="87"/>
      <c r="CN156" s="80"/>
      <c r="CO156" s="81"/>
      <c r="CP156" s="82"/>
      <c r="CQ156" s="83">
        <v>81</v>
      </c>
      <c r="CR156" s="87">
        <f t="shared" si="19"/>
        <v>5814</v>
      </c>
      <c r="CS156" s="40">
        <f t="shared" si="23"/>
        <v>154</v>
      </c>
      <c r="CT156" s="40" t="str">
        <f>VLOOKUP(B156,Linha!$B$2:$C$60,2,FALSE)</f>
        <v>Flow2</v>
      </c>
      <c r="CU156" s="41" t="str">
        <f>IF(AI156&lt;=Parametros!$E$15,"OK","Não")</f>
        <v>Não</v>
      </c>
      <c r="CV156" s="41" t="str">
        <f>IF(AH156&lt;=Parametros!$E$16,"OK","Não")</f>
        <v>Não</v>
      </c>
      <c r="CW156" s="41" t="str">
        <f>IF(AX156&lt;=Parametros!$E$19,"OK","Não")</f>
        <v>OK</v>
      </c>
      <c r="CX156" s="41" t="str">
        <f t="shared" si="20"/>
        <v>Não</v>
      </c>
      <c r="CY156" s="41" t="str">
        <f t="shared" si="21"/>
        <v>Não</v>
      </c>
      <c r="CZ156" s="41" t="str">
        <f>IF(AND(Parametros!$E$17="Sim",Parametros!$E$18="Sim"),IF(AND(OR(CT156="Flow1",AND(CT156="Flow2",Parametros!$H$7="Fechada")),AI156&lt;=Parametros!$E$15,AH156&lt;Parametros!$E$16,AX156&lt;Parametros!$E$19,CX156&lt;&gt;Parametros!$E$17,CY156&lt;&gt;Parametros!$E$18),"Sim","Não"),
IF(AND(Parametros!$E$17="Sim",Parametros!$E$18="Não"),IF(AND(OR(CT156="Flow1",AND(CT156="Flow2",Parametros!$H$7="Fechada")),AI156&lt;=Parametros!$E$15,AH156&lt;Parametros!$E$16,AX156&lt;Parametros!$E$19,CX156&lt;&gt;Parametros!$E$17),"Sim","Não"),
IF(AND(Parametros!$E$17="Não",Parametros!$E$18="Sim"),IF(AND(OR(CT156="Flow1",AND(CT156="Flow2",Parametros!$H$7="Fechada")),AI156&lt;=Parametros!$E$15,AH156&lt;Parametros!$E$16,AX156&lt;Parametros!$E$19,CY156&lt;&gt;Parametros!$E$18),"Sim","Não"),
IF(AND(OR(CT156="Flow1",AND(CT156="Flow2",Parametros!$H$7="Fechada")),AI156&lt;=Parametros!$E$15,AH156&lt;Parametros!$E$16,AX156&lt;Parametros!$E$19),"Sim","Não"))))</f>
        <v>Não</v>
      </c>
      <c r="DA156" s="41" t="str">
        <f t="shared" si="22"/>
        <v>ok</v>
      </c>
      <c r="DB156" s="40">
        <f>IF(AND(CT156="Flow1",CZ156="Sim"),4,IF(CT156=Parametros!$D$6,1,IF(CT156=Parametros!$D$7,IF(Parametros!$H$7="Aberta",2,IF('Sequencia APO'!CZ156="Sim",4,1)),IF(CT156=Parametros!$D$9,3,IF(CT156=Parametros!$D$8,4,"Erro")))))</f>
        <v>1</v>
      </c>
      <c r="DC156" s="40">
        <f>IFERROR(VLOOKUP($Q156,Ferts!$A$1:$B$16,2,FALSE),0)</f>
        <v>0</v>
      </c>
      <c r="DD156" s="42">
        <f>(IF(DB156=1,Parametros!$M$6,IF(DB156=2,Parametros!$M$7,IF(DB156=3,Parametros!$M$8,IF(DB156=4,Parametros!$M$9,"Erro"))))*(DC156+1))*60</f>
        <v>38.112851481411589</v>
      </c>
    </row>
    <row r="157" spans="1:108">
      <c r="A157" s="74" t="s">
        <v>518</v>
      </c>
      <c r="B157" s="74" t="s">
        <v>159</v>
      </c>
      <c r="C157" s="74" t="s">
        <v>99</v>
      </c>
      <c r="D157" s="74" t="s">
        <v>99</v>
      </c>
      <c r="E157" s="74" t="s">
        <v>1965</v>
      </c>
      <c r="F157" s="74" t="s">
        <v>1966</v>
      </c>
      <c r="G157" s="74" t="s">
        <v>1967</v>
      </c>
      <c r="H157" s="74" t="s">
        <v>227</v>
      </c>
      <c r="I157" s="74" t="s">
        <v>464</v>
      </c>
      <c r="J157" s="74" t="s">
        <v>842</v>
      </c>
      <c r="K157" s="74" t="s">
        <v>251</v>
      </c>
      <c r="L157" s="74" t="s">
        <v>1968</v>
      </c>
      <c r="M157" s="74" t="s">
        <v>452</v>
      </c>
      <c r="N157" s="75">
        <v>10</v>
      </c>
      <c r="O157" s="75">
        <v>10</v>
      </c>
      <c r="P157" s="74" t="s">
        <v>137</v>
      </c>
      <c r="Q157" s="108">
        <v>379865</v>
      </c>
      <c r="R157" s="74" t="s">
        <v>230</v>
      </c>
      <c r="S157" s="74" t="s">
        <v>113</v>
      </c>
      <c r="T157" s="74" t="s">
        <v>114</v>
      </c>
      <c r="U157" s="74" t="s">
        <v>156</v>
      </c>
      <c r="V157" s="74" t="s">
        <v>252</v>
      </c>
      <c r="W157" s="74" t="s">
        <v>107</v>
      </c>
      <c r="X157" s="74" t="s">
        <v>127</v>
      </c>
      <c r="Y157" s="74" t="s">
        <v>477</v>
      </c>
      <c r="Z157" s="74"/>
      <c r="AA157" s="76">
        <v>4548.6149999999998</v>
      </c>
      <c r="AB157" s="76">
        <v>0</v>
      </c>
      <c r="AC157" s="76">
        <v>0</v>
      </c>
      <c r="AD157" s="76">
        <v>87</v>
      </c>
      <c r="AE157" s="77">
        <v>1000</v>
      </c>
      <c r="AF157" s="76">
        <v>5</v>
      </c>
      <c r="AG157" s="77">
        <v>5</v>
      </c>
      <c r="AH157" s="78">
        <v>31</v>
      </c>
      <c r="AI157" s="78">
        <v>141.30000000000001</v>
      </c>
      <c r="AJ157" s="79">
        <v>42759</v>
      </c>
      <c r="AK157" s="79">
        <v>42776</v>
      </c>
      <c r="AL157" s="79">
        <v>42776</v>
      </c>
      <c r="AM157" s="79">
        <v>42776</v>
      </c>
      <c r="AN157" s="77">
        <v>292</v>
      </c>
      <c r="AO157" s="79">
        <v>42752</v>
      </c>
      <c r="AP157" s="76">
        <v>5000</v>
      </c>
      <c r="AQ157" s="76">
        <v>874</v>
      </c>
      <c r="AR157" s="77">
        <v>1000</v>
      </c>
      <c r="AS157" s="77">
        <v>34</v>
      </c>
      <c r="AT157" s="78">
        <v>947.87</v>
      </c>
      <c r="AU157" s="77">
        <v>1</v>
      </c>
      <c r="AV157" s="76">
        <v>0</v>
      </c>
      <c r="AW157" s="76">
        <v>10.84</v>
      </c>
      <c r="AX157" s="76">
        <v>11.31</v>
      </c>
      <c r="AY157" s="76">
        <v>1</v>
      </c>
      <c r="AZ157" s="76">
        <v>1</v>
      </c>
      <c r="BA157" s="76">
        <v>2.48</v>
      </c>
      <c r="BB157" s="76">
        <v>2.48</v>
      </c>
      <c r="BC157" s="76">
        <v>10.95</v>
      </c>
      <c r="BD157" s="76">
        <v>31.12</v>
      </c>
      <c r="BE157" s="76">
        <v>41</v>
      </c>
      <c r="BF157" s="76">
        <v>8000</v>
      </c>
      <c r="BG157" s="76">
        <v>12000</v>
      </c>
      <c r="BH157" s="74" t="s">
        <v>109</v>
      </c>
      <c r="BI157" s="74"/>
      <c r="BJ157" s="74" t="s">
        <v>3518</v>
      </c>
      <c r="BK157" s="79"/>
      <c r="BL157" s="79"/>
      <c r="BM157" s="74"/>
      <c r="BN157" s="80"/>
      <c r="BO157" s="81">
        <v>5</v>
      </c>
      <c r="BP157" s="82"/>
      <c r="BQ157" s="83"/>
      <c r="BR157" s="84" t="s">
        <v>76</v>
      </c>
      <c r="BS157" s="84">
        <v>10</v>
      </c>
      <c r="BT157" s="85">
        <v>2</v>
      </c>
      <c r="BU157" s="85" t="s">
        <v>464</v>
      </c>
      <c r="BV157" s="85">
        <v>1</v>
      </c>
      <c r="BW157" s="85"/>
      <c r="BX157" s="86" t="s">
        <v>143</v>
      </c>
      <c r="BY157" s="87"/>
      <c r="BZ157" s="88">
        <v>5</v>
      </c>
      <c r="CA157" s="87" t="s">
        <v>144</v>
      </c>
      <c r="CB157" s="89" t="s">
        <v>112</v>
      </c>
      <c r="CC157" s="90">
        <v>24</v>
      </c>
      <c r="CD157" s="91"/>
      <c r="CE157" s="89">
        <f>VLOOKUP(AI157,[1]Plan1!$A$6:$D$52,2,0)</f>
        <v>389</v>
      </c>
      <c r="CF157" s="89">
        <f>VLOOKUP(AI157,[1]Plan1!$A$6:$D$52,4,0)</f>
        <v>2.0249999999999999</v>
      </c>
      <c r="CG157" s="89">
        <f t="shared" si="16"/>
        <v>12</v>
      </c>
      <c r="CH157" s="89">
        <f t="shared" si="17"/>
        <v>24</v>
      </c>
      <c r="CI157" s="87" t="s">
        <v>76</v>
      </c>
      <c r="CJ157" s="89">
        <f t="shared" si="18"/>
        <v>5</v>
      </c>
      <c r="CK157" s="87"/>
      <c r="CL157" s="87"/>
      <c r="CM157" s="87"/>
      <c r="CN157" s="80"/>
      <c r="CO157" s="81">
        <v>20</v>
      </c>
      <c r="CP157" s="82"/>
      <c r="CQ157" s="83"/>
      <c r="CR157" s="87">
        <f t="shared" si="19"/>
        <v>5000</v>
      </c>
      <c r="CS157" s="40">
        <f t="shared" si="23"/>
        <v>155</v>
      </c>
      <c r="CT157" s="40" t="str">
        <f>VLOOKUP(B157,Linha!$B$2:$C$60,2,FALSE)</f>
        <v>Flow2</v>
      </c>
      <c r="CU157" s="41" t="str">
        <f>IF(AI157&lt;=Parametros!$E$15,"OK","Não")</f>
        <v>Não</v>
      </c>
      <c r="CV157" s="41" t="str">
        <f>IF(AH157&lt;=Parametros!$E$16,"OK","Não")</f>
        <v>Não</v>
      </c>
      <c r="CW157" s="41" t="str">
        <f>IF(AX157&lt;=Parametros!$E$19,"OK","Não")</f>
        <v>OK</v>
      </c>
      <c r="CX157" s="41" t="str">
        <f t="shared" si="20"/>
        <v>Não</v>
      </c>
      <c r="CY157" s="41" t="str">
        <f t="shared" si="21"/>
        <v>Não</v>
      </c>
      <c r="CZ157" s="41" t="str">
        <f>IF(AND(Parametros!$E$17="Sim",Parametros!$E$18="Sim"),IF(AND(OR(CT157="Flow1",AND(CT157="Flow2",Parametros!$H$7="Fechada")),AI157&lt;=Parametros!$E$15,AH157&lt;Parametros!$E$16,AX157&lt;Parametros!$E$19,CX157&lt;&gt;Parametros!$E$17,CY157&lt;&gt;Parametros!$E$18),"Sim","Não"),
IF(AND(Parametros!$E$17="Sim",Parametros!$E$18="Não"),IF(AND(OR(CT157="Flow1",AND(CT157="Flow2",Parametros!$H$7="Fechada")),AI157&lt;=Parametros!$E$15,AH157&lt;Parametros!$E$16,AX157&lt;Parametros!$E$19,CX157&lt;&gt;Parametros!$E$17),"Sim","Não"),
IF(AND(Parametros!$E$17="Não",Parametros!$E$18="Sim"),IF(AND(OR(CT157="Flow1",AND(CT157="Flow2",Parametros!$H$7="Fechada")),AI157&lt;=Parametros!$E$15,AH157&lt;Parametros!$E$16,AX157&lt;Parametros!$E$19,CY157&lt;&gt;Parametros!$E$18),"Sim","Não"),
IF(AND(OR(CT157="Flow1",AND(CT157="Flow2",Parametros!$H$7="Fechada")),AI157&lt;=Parametros!$E$15,AH157&lt;Parametros!$E$16,AX157&lt;Parametros!$E$19),"Sim","Não"))))</f>
        <v>Não</v>
      </c>
      <c r="DA157" s="41" t="str">
        <f t="shared" si="22"/>
        <v>ok</v>
      </c>
      <c r="DB157" s="40">
        <f>IF(AND(CT157="Flow1",CZ157="Sim"),4,IF(CT157=Parametros!$D$6,1,IF(CT157=Parametros!$D$7,IF(Parametros!$H$7="Aberta",2,IF('Sequencia APO'!CZ157="Sim",4,1)),IF(CT157=Parametros!$D$9,3,IF(CT157=Parametros!$D$8,4,"Erro")))))</f>
        <v>1</v>
      </c>
      <c r="DC157" s="40">
        <f>IFERROR(VLOOKUP($Q157,Ferts!$A$1:$B$16,2,FALSE),0)</f>
        <v>0</v>
      </c>
      <c r="DD157" s="42">
        <f>(IF(DB157=1,Parametros!$M$6,IF(DB157=2,Parametros!$M$7,IF(DB157=3,Parametros!$M$8,IF(DB157=4,Parametros!$M$9,"Erro"))))*(DC157+1))*60</f>
        <v>38.112851481411589</v>
      </c>
    </row>
    <row r="158" spans="1:108">
      <c r="A158" s="74" t="s">
        <v>519</v>
      </c>
      <c r="B158" s="74" t="s">
        <v>339</v>
      </c>
      <c r="C158" s="74" t="s">
        <v>99</v>
      </c>
      <c r="D158" s="74"/>
      <c r="E158" s="74" t="s">
        <v>829</v>
      </c>
      <c r="F158" s="74" t="s">
        <v>830</v>
      </c>
      <c r="G158" s="74" t="s">
        <v>831</v>
      </c>
      <c r="H158" s="74" t="s">
        <v>832</v>
      </c>
      <c r="I158" s="74" t="s">
        <v>464</v>
      </c>
      <c r="J158" s="74" t="s">
        <v>474</v>
      </c>
      <c r="K158" s="74" t="s">
        <v>558</v>
      </c>
      <c r="L158" s="74" t="s">
        <v>833</v>
      </c>
      <c r="M158" s="74" t="s">
        <v>834</v>
      </c>
      <c r="N158" s="75">
        <v>0</v>
      </c>
      <c r="O158" s="75">
        <v>0</v>
      </c>
      <c r="P158" s="74" t="s">
        <v>534</v>
      </c>
      <c r="Q158" s="74" t="s">
        <v>835</v>
      </c>
      <c r="R158" s="74" t="s">
        <v>102</v>
      </c>
      <c r="S158" s="74"/>
      <c r="T158" s="74"/>
      <c r="U158" s="74" t="s">
        <v>836</v>
      </c>
      <c r="V158" s="74" t="s">
        <v>106</v>
      </c>
      <c r="W158" s="74" t="s">
        <v>107</v>
      </c>
      <c r="X158" s="74" t="s">
        <v>837</v>
      </c>
      <c r="Y158" s="74" t="s">
        <v>477</v>
      </c>
      <c r="Z158" s="74"/>
      <c r="AA158" s="76">
        <v>2064</v>
      </c>
      <c r="AB158" s="76">
        <v>2157.9</v>
      </c>
      <c r="AC158" s="76">
        <v>140</v>
      </c>
      <c r="AD158" s="76">
        <v>115</v>
      </c>
      <c r="AE158" s="77">
        <v>880</v>
      </c>
      <c r="AF158" s="76">
        <v>4.4000000000000004</v>
      </c>
      <c r="AG158" s="77">
        <v>0</v>
      </c>
      <c r="AH158" s="78">
        <v>25</v>
      </c>
      <c r="AI158" s="78">
        <v>168.3</v>
      </c>
      <c r="AJ158" s="79">
        <v>42781</v>
      </c>
      <c r="AK158" s="79">
        <v>42776</v>
      </c>
      <c r="AL158" s="79">
        <v>42776</v>
      </c>
      <c r="AM158" s="79">
        <v>42776</v>
      </c>
      <c r="AN158" s="77">
        <v>138</v>
      </c>
      <c r="AO158" s="79">
        <v>42770</v>
      </c>
      <c r="AP158" s="76">
        <v>2000</v>
      </c>
      <c r="AQ158" s="76">
        <v>0</v>
      </c>
      <c r="AR158" s="77">
        <v>920</v>
      </c>
      <c r="AS158" s="77">
        <v>27</v>
      </c>
      <c r="AT158" s="78">
        <v>861.81</v>
      </c>
      <c r="AU158" s="77">
        <v>1</v>
      </c>
      <c r="AV158" s="76">
        <v>8.31</v>
      </c>
      <c r="AW158" s="76">
        <v>8.0500000000000007</v>
      </c>
      <c r="AX158" s="76">
        <v>8.57</v>
      </c>
      <c r="AY158" s="76">
        <v>1.68</v>
      </c>
      <c r="AZ158" s="76">
        <v>1.68</v>
      </c>
      <c r="BA158" s="76">
        <v>1.25</v>
      </c>
      <c r="BB158" s="76">
        <v>6.25</v>
      </c>
      <c r="BC158" s="76">
        <v>9.3000000000000007</v>
      </c>
      <c r="BD158" s="76">
        <v>27.31</v>
      </c>
      <c r="BE158" s="76">
        <v>27.31</v>
      </c>
      <c r="BF158" s="76">
        <v>6000</v>
      </c>
      <c r="BG158" s="76">
        <v>10000</v>
      </c>
      <c r="BH158" s="74" t="s">
        <v>109</v>
      </c>
      <c r="BI158" s="74"/>
      <c r="BJ158" s="74" t="s">
        <v>838</v>
      </c>
      <c r="BK158" s="79">
        <v>42777</v>
      </c>
      <c r="BL158" s="79"/>
      <c r="BM158" s="74"/>
      <c r="BN158" s="80">
        <v>0</v>
      </c>
      <c r="BO158" s="81"/>
      <c r="BP158" s="82"/>
      <c r="BQ158" s="83"/>
      <c r="BR158" s="84" t="s">
        <v>75</v>
      </c>
      <c r="BS158" s="84">
        <v>10</v>
      </c>
      <c r="BT158" s="85">
        <v>2</v>
      </c>
      <c r="BU158" s="85" t="s">
        <v>464</v>
      </c>
      <c r="BV158" s="85">
        <v>1</v>
      </c>
      <c r="BW158" s="85"/>
      <c r="BX158" s="86" t="s">
        <v>110</v>
      </c>
      <c r="BY158" s="87"/>
      <c r="BZ158" s="88">
        <v>0</v>
      </c>
      <c r="CA158" s="87" t="s">
        <v>111</v>
      </c>
      <c r="CB158" s="89" t="s">
        <v>145</v>
      </c>
      <c r="CC158" s="90">
        <v>6</v>
      </c>
      <c r="CD158" s="91"/>
      <c r="CE158" s="89">
        <f>VLOOKUP(AI158,[1]Plan1!$A$6:$D$52,2,0)</f>
        <v>400</v>
      </c>
      <c r="CF158" s="89">
        <f>VLOOKUP(AI158,[1]Plan1!$A$6:$D$52,4,0)</f>
        <v>1.7209302325581395</v>
      </c>
      <c r="CG158" s="89">
        <f t="shared" si="16"/>
        <v>5</v>
      </c>
      <c r="CH158" s="89">
        <f t="shared" si="17"/>
        <v>9</v>
      </c>
      <c r="CI158" s="87" t="s">
        <v>110</v>
      </c>
      <c r="CJ158" s="89">
        <f t="shared" si="18"/>
        <v>9</v>
      </c>
      <c r="CK158" s="87"/>
      <c r="CL158" s="87"/>
      <c r="CM158" s="87"/>
      <c r="CN158" s="80"/>
      <c r="CO158" s="81">
        <v>14</v>
      </c>
      <c r="CP158" s="82"/>
      <c r="CQ158" s="83"/>
      <c r="CR158" s="87">
        <f t="shared" si="19"/>
        <v>0</v>
      </c>
      <c r="CS158" s="40">
        <f t="shared" si="23"/>
        <v>156</v>
      </c>
      <c r="CT158" s="40" t="str">
        <f>VLOOKUP(B158,Linha!$B$2:$C$60,2,FALSE)</f>
        <v>Flow1</v>
      </c>
      <c r="CU158" s="41" t="str">
        <f>IF(AI158&lt;=Parametros!$E$15,"OK","Não")</f>
        <v>Não</v>
      </c>
      <c r="CV158" s="41" t="str">
        <f>IF(AH158&lt;=Parametros!$E$16,"OK","Não")</f>
        <v>Não</v>
      </c>
      <c r="CW158" s="41" t="str">
        <f>IF(AX158&lt;=Parametros!$E$19,"OK","Não")</f>
        <v>OK</v>
      </c>
      <c r="CX158" s="41" t="str">
        <f t="shared" si="20"/>
        <v>Não</v>
      </c>
      <c r="CY158" s="41" t="str">
        <f t="shared" si="21"/>
        <v>Não</v>
      </c>
      <c r="CZ158" s="41" t="str">
        <f>IF(AND(Parametros!$E$17="Sim",Parametros!$E$18="Sim"),IF(AND(OR(CT158="Flow1",AND(CT158="Flow2",Parametros!$H$7="Fechada")),AI158&lt;=Parametros!$E$15,AH158&lt;Parametros!$E$16,AX158&lt;Parametros!$E$19,CX158&lt;&gt;Parametros!$E$17,CY158&lt;&gt;Parametros!$E$18),"Sim","Não"),
IF(AND(Parametros!$E$17="Sim",Parametros!$E$18="Não"),IF(AND(OR(CT158="Flow1",AND(CT158="Flow2",Parametros!$H$7="Fechada")),AI158&lt;=Parametros!$E$15,AH158&lt;Parametros!$E$16,AX158&lt;Parametros!$E$19,CX158&lt;&gt;Parametros!$E$17),"Sim","Não"),
IF(AND(Parametros!$E$17="Não",Parametros!$E$18="Sim"),IF(AND(OR(CT158="Flow1",AND(CT158="Flow2",Parametros!$H$7="Fechada")),AI158&lt;=Parametros!$E$15,AH158&lt;Parametros!$E$16,AX158&lt;Parametros!$E$19,CY158&lt;&gt;Parametros!$E$18),"Sim","Não"),
IF(AND(OR(CT158="Flow1",AND(CT158="Flow2",Parametros!$H$7="Fechada")),AI158&lt;=Parametros!$E$15,AH158&lt;Parametros!$E$16,AX158&lt;Parametros!$E$19),"Sim","Não"))))</f>
        <v>Não</v>
      </c>
      <c r="DA158" s="41" t="str">
        <f t="shared" si="22"/>
        <v>ok</v>
      </c>
      <c r="DB158" s="40">
        <f>IF(AND(CT158="Flow1",CZ158="Sim"),4,IF(CT158=Parametros!$D$6,1,IF(CT158=Parametros!$D$7,IF(Parametros!$H$7="Aberta",2,IF('Sequencia APO'!CZ158="Sim",4,1)),IF(CT158=Parametros!$D$9,3,IF(CT158=Parametros!$D$8,4,"Erro")))))</f>
        <v>1</v>
      </c>
      <c r="DC158" s="40">
        <f>IFERROR(VLOOKUP($Q158,Ferts!$A$1:$B$16,2,FALSE),0)</f>
        <v>0</v>
      </c>
      <c r="DD158" s="42">
        <f>(IF(DB158=1,Parametros!$M$6,IF(DB158=2,Parametros!$M$7,IF(DB158=3,Parametros!$M$8,IF(DB158=4,Parametros!$M$9,"Erro"))))*(DC158+1))*60</f>
        <v>38.112851481411589</v>
      </c>
    </row>
    <row r="159" spans="1:108">
      <c r="A159" s="74" t="s">
        <v>520</v>
      </c>
      <c r="B159" t="s">
        <v>840</v>
      </c>
      <c r="C159" s="74"/>
      <c r="D159" s="74"/>
      <c r="E159" s="74" t="s">
        <v>3519</v>
      </c>
      <c r="F159" s="74" t="s">
        <v>841</v>
      </c>
      <c r="G159" s="74"/>
      <c r="H159" s="74" t="s">
        <v>227</v>
      </c>
      <c r="I159" s="74" t="s">
        <v>464</v>
      </c>
      <c r="J159" s="74" t="s">
        <v>842</v>
      </c>
      <c r="K159" s="74"/>
      <c r="L159" s="74" t="s">
        <v>843</v>
      </c>
      <c r="M159" s="74" t="s">
        <v>452</v>
      </c>
      <c r="N159" s="75">
        <v>0</v>
      </c>
      <c r="O159" s="75">
        <v>0</v>
      </c>
      <c r="P159" s="74"/>
      <c r="Q159" s="74"/>
      <c r="R159" s="74"/>
      <c r="S159" s="74"/>
      <c r="T159" s="74"/>
      <c r="U159" s="74"/>
      <c r="V159" s="74" t="s">
        <v>252</v>
      </c>
      <c r="W159" s="74" t="s">
        <v>107</v>
      </c>
      <c r="X159" s="74" t="s">
        <v>127</v>
      </c>
      <c r="Y159" s="74"/>
      <c r="Z159" s="74"/>
      <c r="AA159" s="76">
        <v>1</v>
      </c>
      <c r="AB159" s="76">
        <v>0</v>
      </c>
      <c r="AC159" s="76">
        <v>0</v>
      </c>
      <c r="AD159" s="76">
        <v>85</v>
      </c>
      <c r="AE159" s="77">
        <v>0</v>
      </c>
      <c r="AF159" s="76">
        <v>0</v>
      </c>
      <c r="AG159" s="77">
        <v>0</v>
      </c>
      <c r="AH159" s="78">
        <v>37</v>
      </c>
      <c r="AI159" s="78">
        <v>181</v>
      </c>
      <c r="AJ159" s="79"/>
      <c r="AK159" s="79">
        <v>42776</v>
      </c>
      <c r="AL159" s="79">
        <v>42776</v>
      </c>
      <c r="AM159" s="79">
        <v>42776</v>
      </c>
      <c r="AN159" s="77">
        <v>2</v>
      </c>
      <c r="AO159" s="79"/>
      <c r="AP159" s="76">
        <v>0</v>
      </c>
      <c r="AQ159" s="76">
        <v>0</v>
      </c>
      <c r="AR159" s="77">
        <v>999</v>
      </c>
      <c r="AS159" s="77">
        <v>35</v>
      </c>
      <c r="AT159" s="78">
        <v>937.12</v>
      </c>
      <c r="AU159" s="77">
        <v>0</v>
      </c>
      <c r="AV159" s="76">
        <v>0</v>
      </c>
      <c r="AW159" s="76">
        <v>0</v>
      </c>
      <c r="AX159" s="76">
        <v>0</v>
      </c>
      <c r="AY159" s="76">
        <v>1.2</v>
      </c>
      <c r="AZ159" s="76">
        <v>1.22</v>
      </c>
      <c r="BA159" s="76">
        <v>4.63</v>
      </c>
      <c r="BB159" s="76">
        <v>5.55</v>
      </c>
      <c r="BC159" s="76">
        <v>0</v>
      </c>
      <c r="BD159" s="76">
        <v>0</v>
      </c>
      <c r="BE159" s="76">
        <v>0</v>
      </c>
      <c r="BF159" s="76">
        <v>6000</v>
      </c>
      <c r="BG159" s="76">
        <v>10000</v>
      </c>
      <c r="BH159" s="74" t="s">
        <v>109</v>
      </c>
      <c r="BI159" s="74"/>
      <c r="BJ159" s="74"/>
      <c r="BK159" s="79"/>
      <c r="BL159" s="79"/>
      <c r="BM159" s="74"/>
      <c r="BN159" s="80"/>
      <c r="BO159" s="81">
        <v>0</v>
      </c>
      <c r="BP159" s="82"/>
      <c r="BQ159" s="83"/>
      <c r="BR159" s="84" t="s">
        <v>76</v>
      </c>
      <c r="BS159" s="84">
        <v>10</v>
      </c>
      <c r="BT159" s="85">
        <v>2</v>
      </c>
      <c r="BU159" s="85" t="s">
        <v>464</v>
      </c>
      <c r="BV159" s="85">
        <v>1</v>
      </c>
      <c r="BW159" s="85"/>
      <c r="BX159" s="86" t="s">
        <v>143</v>
      </c>
      <c r="BY159" s="87"/>
      <c r="BZ159" s="88">
        <v>0</v>
      </c>
      <c r="CA159" s="87" t="s">
        <v>144</v>
      </c>
      <c r="CB159" s="89" t="s">
        <v>112</v>
      </c>
      <c r="CC159" s="90">
        <v>42776</v>
      </c>
      <c r="CD159" s="91"/>
      <c r="CE159" s="89" t="e">
        <f>VLOOKUP(AI159,[1]Plan1!$A$6:$D$52,2,0)</f>
        <v>#N/A</v>
      </c>
      <c r="CF159" s="89" t="e">
        <f>VLOOKUP(AI159,[1]Plan1!$A$6:$D$52,4,0)</f>
        <v>#N/A</v>
      </c>
      <c r="CG159" s="89" t="e">
        <f t="shared" si="16"/>
        <v>#N/A</v>
      </c>
      <c r="CH159" s="89" t="e">
        <f t="shared" si="17"/>
        <v>#N/A</v>
      </c>
      <c r="CI159" s="87" t="s">
        <v>844</v>
      </c>
      <c r="CJ159" s="89" t="e">
        <f t="shared" si="18"/>
        <v>#N/A</v>
      </c>
      <c r="CK159" s="87"/>
      <c r="CL159" s="87"/>
      <c r="CM159" s="87"/>
      <c r="CN159" s="80"/>
      <c r="CO159" s="81"/>
      <c r="CP159" s="82">
        <v>4</v>
      </c>
      <c r="CQ159" s="83"/>
      <c r="CR159" s="87">
        <f t="shared" si="19"/>
        <v>0</v>
      </c>
      <c r="CS159" s="40">
        <f t="shared" si="23"/>
        <v>157</v>
      </c>
      <c r="CT159" s="40" t="str">
        <f>VLOOKUP(B159,Linha!$B$2:$C$60,2,FALSE)</f>
        <v>Despacho direto</v>
      </c>
      <c r="CU159" s="41" t="str">
        <f>IF(AI159&lt;=Parametros!$E$15,"OK","Não")</f>
        <v>Não</v>
      </c>
      <c r="CV159" s="41" t="str">
        <f>IF(AH159&lt;=Parametros!$E$16,"OK","Não")</f>
        <v>Não</v>
      </c>
      <c r="CW159" s="41" t="str">
        <f>IF(AX159&lt;=Parametros!$E$19,"OK","Não")</f>
        <v>OK</v>
      </c>
      <c r="CX159" s="41" t="str">
        <f t="shared" si="20"/>
        <v>Não</v>
      </c>
      <c r="CY159" s="41" t="str">
        <f t="shared" si="21"/>
        <v>Não</v>
      </c>
      <c r="CZ159" s="41" t="str">
        <f>IF(AND(Parametros!$E$17="Sim",Parametros!$E$18="Sim"),IF(AND(OR(CT159="Flow1",AND(CT159="Flow2",Parametros!$H$7="Fechada")),AI159&lt;=Parametros!$E$15,AH159&lt;Parametros!$E$16,AX159&lt;Parametros!$E$19,CX159&lt;&gt;Parametros!$E$17,CY159&lt;&gt;Parametros!$E$18),"Sim","Não"),
IF(AND(Parametros!$E$17="Sim",Parametros!$E$18="Não"),IF(AND(OR(CT159="Flow1",AND(CT159="Flow2",Parametros!$H$7="Fechada")),AI159&lt;=Parametros!$E$15,AH159&lt;Parametros!$E$16,AX159&lt;Parametros!$E$19,CX159&lt;&gt;Parametros!$E$17),"Sim","Não"),
IF(AND(Parametros!$E$17="Não",Parametros!$E$18="Sim"),IF(AND(OR(CT159="Flow1",AND(CT159="Flow2",Parametros!$H$7="Fechada")),AI159&lt;=Parametros!$E$15,AH159&lt;Parametros!$E$16,AX159&lt;Parametros!$E$19,CY159&lt;&gt;Parametros!$E$18),"Sim","Não"),
IF(AND(OR(CT159="Flow1",AND(CT159="Flow2",Parametros!$H$7="Fechada")),AI159&lt;=Parametros!$E$15,AH159&lt;Parametros!$E$16,AX159&lt;Parametros!$E$19),"Sim","Não"))))</f>
        <v>Não</v>
      </c>
      <c r="DA159" s="41" t="str">
        <f t="shared" si="22"/>
        <v>ok</v>
      </c>
      <c r="DB159" s="40">
        <f>IF(AND(CT159="Flow1",CZ159="Sim"),4,IF(CT159=Parametros!$D$6,1,IF(CT159=Parametros!$D$7,IF(Parametros!$H$7="Aberta",2,IF('Sequencia APO'!CZ159="Sim",4,1)),IF(CT159=Parametros!$D$9,3,IF(CT159=Parametros!$D$8,4,"Erro")))))</f>
        <v>3</v>
      </c>
      <c r="DC159" s="40">
        <f>IFERROR(VLOOKUP($Q159,Ferts!$A$1:$B$16,2,FALSE),0)</f>
        <v>0</v>
      </c>
      <c r="DD159" s="42">
        <f>(IF(DB159=1,Parametros!$M$6,IF(DB159=2,Parametros!$M$7,IF(DB159=3,Parametros!$M$8,IF(DB159=4,Parametros!$M$9,"Erro"))))*(DC159+1))*60</f>
        <v>33.660000000000004</v>
      </c>
    </row>
    <row r="160" spans="1:108">
      <c r="A160" s="74" t="s">
        <v>523</v>
      </c>
      <c r="B160" s="74" t="s">
        <v>98</v>
      </c>
      <c r="C160" s="74" t="s">
        <v>99</v>
      </c>
      <c r="D160" s="74" t="s">
        <v>99</v>
      </c>
      <c r="E160" s="74" t="s">
        <v>2518</v>
      </c>
      <c r="F160" s="74" t="s">
        <v>1655</v>
      </c>
      <c r="G160" s="74" t="s">
        <v>2519</v>
      </c>
      <c r="H160" s="74" t="s">
        <v>147</v>
      </c>
      <c r="I160" s="74" t="s">
        <v>464</v>
      </c>
      <c r="J160" s="74" t="s">
        <v>465</v>
      </c>
      <c r="K160" s="74" t="s">
        <v>204</v>
      </c>
      <c r="L160" s="74" t="s">
        <v>1656</v>
      </c>
      <c r="M160" s="74" t="s">
        <v>269</v>
      </c>
      <c r="N160" s="75">
        <v>10</v>
      </c>
      <c r="O160" s="75">
        <v>10</v>
      </c>
      <c r="P160" s="74" t="s">
        <v>137</v>
      </c>
      <c r="Q160" s="74" t="s">
        <v>1657</v>
      </c>
      <c r="R160" s="74" t="s">
        <v>138</v>
      </c>
      <c r="S160" s="74" t="s">
        <v>113</v>
      </c>
      <c r="T160" s="74" t="s">
        <v>149</v>
      </c>
      <c r="U160" s="74" t="s">
        <v>156</v>
      </c>
      <c r="V160" s="74" t="s">
        <v>208</v>
      </c>
      <c r="W160" s="74" t="s">
        <v>107</v>
      </c>
      <c r="X160" s="74" t="s">
        <v>127</v>
      </c>
      <c r="Y160" s="74" t="s">
        <v>468</v>
      </c>
      <c r="Z160" s="74"/>
      <c r="AA160" s="76">
        <v>10417.74</v>
      </c>
      <c r="AB160" s="76">
        <v>0</v>
      </c>
      <c r="AC160" s="76">
        <v>161</v>
      </c>
      <c r="AD160" s="76">
        <v>136.5</v>
      </c>
      <c r="AE160" s="77">
        <v>550</v>
      </c>
      <c r="AF160" s="76">
        <v>2.75</v>
      </c>
      <c r="AG160" s="77">
        <v>22</v>
      </c>
      <c r="AH160" s="78">
        <v>6.55</v>
      </c>
      <c r="AI160" s="78">
        <v>141.30000000000001</v>
      </c>
      <c r="AJ160" s="79">
        <v>42786</v>
      </c>
      <c r="AK160" s="79">
        <v>42776</v>
      </c>
      <c r="AL160" s="79">
        <v>42776</v>
      </c>
      <c r="AM160" s="79">
        <v>42776</v>
      </c>
      <c r="AN160" s="77">
        <v>978</v>
      </c>
      <c r="AO160" s="79">
        <v>42780</v>
      </c>
      <c r="AP160" s="76">
        <v>10000</v>
      </c>
      <c r="AQ160" s="76">
        <v>0</v>
      </c>
      <c r="AR160" s="77">
        <v>554</v>
      </c>
      <c r="AS160" s="77">
        <v>35</v>
      </c>
      <c r="AT160" s="78">
        <v>262.55</v>
      </c>
      <c r="AU160" s="77">
        <v>2</v>
      </c>
      <c r="AV160" s="76">
        <v>11.9</v>
      </c>
      <c r="AW160" s="76">
        <v>11.53</v>
      </c>
      <c r="AX160" s="76">
        <v>12.28</v>
      </c>
      <c r="AY160" s="76">
        <v>1.41</v>
      </c>
      <c r="AZ160" s="76">
        <v>1.41</v>
      </c>
      <c r="BA160" s="76">
        <v>0.82</v>
      </c>
      <c r="BB160" s="76">
        <v>9.99</v>
      </c>
      <c r="BC160" s="76">
        <v>23.79</v>
      </c>
      <c r="BD160" s="76">
        <v>6.55</v>
      </c>
      <c r="BE160" s="76">
        <v>15.68</v>
      </c>
      <c r="BF160" s="76">
        <v>11500</v>
      </c>
      <c r="BG160" s="76">
        <v>12500</v>
      </c>
      <c r="BH160" s="74" t="s">
        <v>109</v>
      </c>
      <c r="BI160" s="74"/>
      <c r="BJ160" s="74" t="s">
        <v>2520</v>
      </c>
      <c r="BK160" s="79"/>
      <c r="BL160" s="79"/>
      <c r="BM160" s="74"/>
      <c r="BN160" s="80">
        <v>44</v>
      </c>
      <c r="BO160" s="81"/>
      <c r="BP160" s="82"/>
      <c r="BQ160" s="83"/>
      <c r="BR160" s="84" t="s">
        <v>75</v>
      </c>
      <c r="BS160" s="84">
        <v>10</v>
      </c>
      <c r="BT160" s="85">
        <v>2</v>
      </c>
      <c r="BU160" s="85" t="s">
        <v>464</v>
      </c>
      <c r="BV160" s="85">
        <v>1</v>
      </c>
      <c r="BW160" s="85"/>
      <c r="BX160" s="86" t="s">
        <v>143</v>
      </c>
      <c r="BY160" s="87"/>
      <c r="BZ160" s="88">
        <v>44</v>
      </c>
      <c r="CA160" s="87" t="s">
        <v>144</v>
      </c>
      <c r="CB160" s="89" t="s">
        <v>145</v>
      </c>
      <c r="CC160" s="90">
        <v>-4</v>
      </c>
      <c r="CD160" s="91"/>
      <c r="CE160" s="89">
        <f>VLOOKUP(AI160,[1]Plan1!$A$6:$D$52,2,0)</f>
        <v>389</v>
      </c>
      <c r="CF160" s="89">
        <f>VLOOKUP(AI160,[1]Plan1!$A$6:$D$52,4,0)</f>
        <v>2.0249999999999999</v>
      </c>
      <c r="CG160" s="89">
        <f t="shared" si="16"/>
        <v>27</v>
      </c>
      <c r="CH160" s="89">
        <f t="shared" si="17"/>
        <v>55</v>
      </c>
      <c r="CI160" s="87" t="s">
        <v>75</v>
      </c>
      <c r="CJ160" s="89">
        <f t="shared" si="18"/>
        <v>44</v>
      </c>
      <c r="CK160" s="87"/>
      <c r="CL160" s="87"/>
      <c r="CM160" s="87"/>
      <c r="CN160" s="80"/>
      <c r="CO160" s="81"/>
      <c r="CP160" s="82">
        <v>10</v>
      </c>
      <c r="CQ160" s="83"/>
      <c r="CR160" s="87">
        <f t="shared" si="19"/>
        <v>12100</v>
      </c>
      <c r="CS160" s="40">
        <f t="shared" si="23"/>
        <v>158</v>
      </c>
      <c r="CT160" s="40" t="str">
        <f>VLOOKUP(B160,Linha!$B$2:$C$60,2,FALSE)</f>
        <v>Flow1</v>
      </c>
      <c r="CU160" s="41" t="str">
        <f>IF(AI160&lt;=Parametros!$E$15,"OK","Não")</f>
        <v>Não</v>
      </c>
      <c r="CV160" s="41" t="str">
        <f>IF(AH160&lt;=Parametros!$E$16,"OK","Não")</f>
        <v>OK</v>
      </c>
      <c r="CW160" s="41" t="str">
        <f>IF(AX160&lt;=Parametros!$E$19,"OK","Não")</f>
        <v>OK</v>
      </c>
      <c r="CX160" s="41" t="str">
        <f t="shared" si="20"/>
        <v>Não</v>
      </c>
      <c r="CY160" s="41" t="str">
        <f t="shared" si="21"/>
        <v>Sim</v>
      </c>
      <c r="CZ160" s="41" t="str">
        <f>IF(AND(Parametros!$E$17="Sim",Parametros!$E$18="Sim"),IF(AND(OR(CT160="Flow1",AND(CT160="Flow2",Parametros!$H$7="Fechada")),AI160&lt;=Parametros!$E$15,AH160&lt;Parametros!$E$16,AX160&lt;Parametros!$E$19,CX160&lt;&gt;Parametros!$E$17,CY160&lt;&gt;Parametros!$E$18),"Sim","Não"),
IF(AND(Parametros!$E$17="Sim",Parametros!$E$18="Não"),IF(AND(OR(CT160="Flow1",AND(CT160="Flow2",Parametros!$H$7="Fechada")),AI160&lt;=Parametros!$E$15,AH160&lt;Parametros!$E$16,AX160&lt;Parametros!$E$19,CX160&lt;&gt;Parametros!$E$17),"Sim","Não"),
IF(AND(Parametros!$E$17="Não",Parametros!$E$18="Sim"),IF(AND(OR(CT160="Flow1",AND(CT160="Flow2",Parametros!$H$7="Fechada")),AI160&lt;=Parametros!$E$15,AH160&lt;Parametros!$E$16,AX160&lt;Parametros!$E$19,CY160&lt;&gt;Parametros!$E$18),"Sim","Não"),
IF(AND(OR(CT160="Flow1",AND(CT160="Flow2",Parametros!$H$7="Fechada")),AI160&lt;=Parametros!$E$15,AH160&lt;Parametros!$E$16,AX160&lt;Parametros!$E$19),"Sim","Não"))))</f>
        <v>Não</v>
      </c>
      <c r="DA160" s="41" t="str">
        <f t="shared" si="22"/>
        <v>ok</v>
      </c>
      <c r="DB160" s="40">
        <f>IF(AND(CT160="Flow1",CZ160="Sim"),4,IF(CT160=Parametros!$D$6,1,IF(CT160=Parametros!$D$7,IF(Parametros!$H$7="Aberta",2,IF('Sequencia APO'!CZ160="Sim",4,1)),IF(CT160=Parametros!$D$9,3,IF(CT160=Parametros!$D$8,4,"Erro")))))</f>
        <v>1</v>
      </c>
      <c r="DC160" s="40">
        <f>IFERROR(VLOOKUP($Q160,Ferts!$A$1:$B$16,2,FALSE),0)</f>
        <v>0</v>
      </c>
      <c r="DD160" s="42">
        <f>(IF(DB160=1,Parametros!$M$6,IF(DB160=2,Parametros!$M$7,IF(DB160=3,Parametros!$M$8,IF(DB160=4,Parametros!$M$9,"Erro"))))*(DC160+1))*60</f>
        <v>38.112851481411589</v>
      </c>
    </row>
    <row r="161" spans="1:108">
      <c r="A161" s="74" t="s">
        <v>529</v>
      </c>
      <c r="B161" s="74" t="s">
        <v>98</v>
      </c>
      <c r="C161" s="74" t="s">
        <v>99</v>
      </c>
      <c r="D161" s="74" t="s">
        <v>99</v>
      </c>
      <c r="E161" s="74" t="s">
        <v>2521</v>
      </c>
      <c r="F161" s="74" t="s">
        <v>1659</v>
      </c>
      <c r="G161" s="74" t="s">
        <v>2522</v>
      </c>
      <c r="H161" s="74" t="s">
        <v>147</v>
      </c>
      <c r="I161" s="74" t="s">
        <v>464</v>
      </c>
      <c r="J161" s="74" t="s">
        <v>465</v>
      </c>
      <c r="K161" s="74" t="s">
        <v>264</v>
      </c>
      <c r="L161" s="74" t="s">
        <v>1660</v>
      </c>
      <c r="M161" s="74" t="s">
        <v>206</v>
      </c>
      <c r="N161" s="75">
        <v>0</v>
      </c>
      <c r="O161" s="75">
        <v>10</v>
      </c>
      <c r="P161" s="74" t="s">
        <v>137</v>
      </c>
      <c r="Q161" s="74" t="s">
        <v>1661</v>
      </c>
      <c r="R161" s="74" t="s">
        <v>138</v>
      </c>
      <c r="S161" s="74" t="s">
        <v>113</v>
      </c>
      <c r="T161" s="74" t="s">
        <v>149</v>
      </c>
      <c r="U161" s="74" t="s">
        <v>156</v>
      </c>
      <c r="V161" s="74" t="s">
        <v>208</v>
      </c>
      <c r="W161" s="74" t="s">
        <v>107</v>
      </c>
      <c r="X161" s="74" t="s">
        <v>127</v>
      </c>
      <c r="Y161" s="74" t="s">
        <v>468</v>
      </c>
      <c r="Z161" s="74"/>
      <c r="AA161" s="76">
        <v>10427.209999999999</v>
      </c>
      <c r="AB161" s="76">
        <v>0</v>
      </c>
      <c r="AC161" s="76">
        <v>161</v>
      </c>
      <c r="AD161" s="76">
        <v>136.5</v>
      </c>
      <c r="AE161" s="77">
        <v>464</v>
      </c>
      <c r="AF161" s="76">
        <v>2.3199999999999998</v>
      </c>
      <c r="AG161" s="77">
        <v>26</v>
      </c>
      <c r="AH161" s="78">
        <v>6.55</v>
      </c>
      <c r="AI161" s="78">
        <v>141.30000000000001</v>
      </c>
      <c r="AJ161" s="79">
        <v>42782</v>
      </c>
      <c r="AK161" s="79">
        <v>42776</v>
      </c>
      <c r="AL161" s="79">
        <v>42776</v>
      </c>
      <c r="AM161" s="79">
        <v>42776</v>
      </c>
      <c r="AN161" s="77">
        <v>987</v>
      </c>
      <c r="AO161" s="79">
        <v>42776</v>
      </c>
      <c r="AP161" s="76">
        <v>5000</v>
      </c>
      <c r="AQ161" s="76">
        <v>0</v>
      </c>
      <c r="AR161" s="77">
        <v>546</v>
      </c>
      <c r="AS161" s="77">
        <v>36</v>
      </c>
      <c r="AT161" s="78">
        <v>129.31</v>
      </c>
      <c r="AU161" s="77">
        <v>3</v>
      </c>
      <c r="AV161" s="76">
        <v>6.66</v>
      </c>
      <c r="AW161" s="76">
        <v>6.35</v>
      </c>
      <c r="AX161" s="76">
        <v>6.98</v>
      </c>
      <c r="AY161" s="76">
        <v>1.41</v>
      </c>
      <c r="AZ161" s="76">
        <v>1.41</v>
      </c>
      <c r="BA161" s="76">
        <v>0.82</v>
      </c>
      <c r="BB161" s="76">
        <v>9.99</v>
      </c>
      <c r="BC161" s="76">
        <v>20.07</v>
      </c>
      <c r="BD161" s="76">
        <v>6.55</v>
      </c>
      <c r="BE161" s="76">
        <v>15.68</v>
      </c>
      <c r="BF161" s="76">
        <v>5000</v>
      </c>
      <c r="BG161" s="76">
        <v>7000</v>
      </c>
      <c r="BH161" s="74" t="s">
        <v>109</v>
      </c>
      <c r="BI161" s="74"/>
      <c r="BJ161" s="74" t="s">
        <v>2523</v>
      </c>
      <c r="BK161" s="79"/>
      <c r="BL161" s="79"/>
      <c r="BM161" s="74"/>
      <c r="BN161" s="80">
        <v>78</v>
      </c>
      <c r="BO161" s="81"/>
      <c r="BP161" s="82"/>
      <c r="BQ161" s="83"/>
      <c r="BR161" s="84" t="s">
        <v>75</v>
      </c>
      <c r="BS161" s="84">
        <v>10</v>
      </c>
      <c r="BT161" s="85">
        <v>2</v>
      </c>
      <c r="BU161" s="85" t="s">
        <v>464</v>
      </c>
      <c r="BV161" s="85">
        <v>1</v>
      </c>
      <c r="BW161" s="85"/>
      <c r="BX161" s="86" t="s">
        <v>143</v>
      </c>
      <c r="BY161" s="87"/>
      <c r="BZ161" s="88">
        <v>78</v>
      </c>
      <c r="CA161" s="87" t="s">
        <v>144</v>
      </c>
      <c r="CB161" s="89" t="s">
        <v>145</v>
      </c>
      <c r="CC161" s="90">
        <v>0</v>
      </c>
      <c r="CD161" s="91"/>
      <c r="CE161" s="89">
        <f>VLOOKUP(AI161,[1]Plan1!$A$6:$D$52,2,0)</f>
        <v>389</v>
      </c>
      <c r="CF161" s="89">
        <f>VLOOKUP(AI161,[1]Plan1!$A$6:$D$52,4,0)</f>
        <v>2.0249999999999999</v>
      </c>
      <c r="CG161" s="89">
        <f t="shared" si="16"/>
        <v>27</v>
      </c>
      <c r="CH161" s="89">
        <f t="shared" si="17"/>
        <v>55</v>
      </c>
      <c r="CI161" s="87" t="s">
        <v>75</v>
      </c>
      <c r="CJ161" s="89">
        <f t="shared" si="18"/>
        <v>78</v>
      </c>
      <c r="CK161" s="87"/>
      <c r="CL161" s="87"/>
      <c r="CM161" s="87"/>
      <c r="CN161" s="80"/>
      <c r="CO161" s="81"/>
      <c r="CP161" s="82">
        <v>8</v>
      </c>
      <c r="CQ161" s="83"/>
      <c r="CR161" s="87">
        <f t="shared" si="19"/>
        <v>12064</v>
      </c>
      <c r="CS161" s="40">
        <f t="shared" si="23"/>
        <v>159</v>
      </c>
      <c r="CT161" s="40" t="str">
        <f>VLOOKUP(B161,Linha!$B$2:$C$60,2,FALSE)</f>
        <v>Flow1</v>
      </c>
      <c r="CU161" s="41" t="str">
        <f>IF(AI161&lt;=Parametros!$E$15,"OK","Não")</f>
        <v>Não</v>
      </c>
      <c r="CV161" s="41" t="str">
        <f>IF(AH161&lt;=Parametros!$E$16,"OK","Não")</f>
        <v>OK</v>
      </c>
      <c r="CW161" s="41" t="str">
        <f>IF(AX161&lt;=Parametros!$E$19,"OK","Não")</f>
        <v>OK</v>
      </c>
      <c r="CX161" s="41" t="str">
        <f t="shared" si="20"/>
        <v>Não</v>
      </c>
      <c r="CY161" s="41" t="str">
        <f t="shared" si="21"/>
        <v>Sim</v>
      </c>
      <c r="CZ161" s="41" t="str">
        <f>IF(AND(Parametros!$E$17="Sim",Parametros!$E$18="Sim"),IF(AND(OR(CT161="Flow1",AND(CT161="Flow2",Parametros!$H$7="Fechada")),AI161&lt;=Parametros!$E$15,AH161&lt;Parametros!$E$16,AX161&lt;Parametros!$E$19,CX161&lt;&gt;Parametros!$E$17,CY161&lt;&gt;Parametros!$E$18),"Sim","Não"),
IF(AND(Parametros!$E$17="Sim",Parametros!$E$18="Não"),IF(AND(OR(CT161="Flow1",AND(CT161="Flow2",Parametros!$H$7="Fechada")),AI161&lt;=Parametros!$E$15,AH161&lt;Parametros!$E$16,AX161&lt;Parametros!$E$19,CX161&lt;&gt;Parametros!$E$17),"Sim","Não"),
IF(AND(Parametros!$E$17="Não",Parametros!$E$18="Sim"),IF(AND(OR(CT161="Flow1",AND(CT161="Flow2",Parametros!$H$7="Fechada")),AI161&lt;=Parametros!$E$15,AH161&lt;Parametros!$E$16,AX161&lt;Parametros!$E$19,CY161&lt;&gt;Parametros!$E$18),"Sim","Não"),
IF(AND(OR(CT161="Flow1",AND(CT161="Flow2",Parametros!$H$7="Fechada")),AI161&lt;=Parametros!$E$15,AH161&lt;Parametros!$E$16,AX161&lt;Parametros!$E$19),"Sim","Não"))))</f>
        <v>Não</v>
      </c>
      <c r="DA161" s="41" t="str">
        <f t="shared" si="22"/>
        <v>ok</v>
      </c>
      <c r="DB161" s="40">
        <f>IF(AND(CT161="Flow1",CZ161="Sim"),4,IF(CT161=Parametros!$D$6,1,IF(CT161=Parametros!$D$7,IF(Parametros!$H$7="Aberta",2,IF('Sequencia APO'!CZ161="Sim",4,1)),IF(CT161=Parametros!$D$9,3,IF(CT161=Parametros!$D$8,4,"Erro")))))</f>
        <v>1</v>
      </c>
      <c r="DC161" s="40">
        <f>IFERROR(VLOOKUP($Q161,Ferts!$A$1:$B$16,2,FALSE),0)</f>
        <v>0</v>
      </c>
      <c r="DD161" s="42">
        <f>(IF(DB161=1,Parametros!$M$6,IF(DB161=2,Parametros!$M$7,IF(DB161=3,Parametros!$M$8,IF(DB161=4,Parametros!$M$9,"Erro"))))*(DC161+1))*60</f>
        <v>38.112851481411589</v>
      </c>
    </row>
    <row r="162" spans="1:108">
      <c r="A162" s="74" t="s">
        <v>530</v>
      </c>
      <c r="B162" s="74" t="s">
        <v>98</v>
      </c>
      <c r="C162" s="74" t="s">
        <v>99</v>
      </c>
      <c r="D162" s="74" t="s">
        <v>99</v>
      </c>
      <c r="E162" s="74" t="s">
        <v>1675</v>
      </c>
      <c r="F162" s="74" t="s">
        <v>1643</v>
      </c>
      <c r="G162" s="74" t="s">
        <v>1676</v>
      </c>
      <c r="H162" s="74" t="s">
        <v>481</v>
      </c>
      <c r="I162" s="74" t="s">
        <v>464</v>
      </c>
      <c r="J162" s="74" t="s">
        <v>465</v>
      </c>
      <c r="K162" s="74" t="s">
        <v>264</v>
      </c>
      <c r="L162" s="74" t="s">
        <v>1644</v>
      </c>
      <c r="M162" s="74" t="s">
        <v>206</v>
      </c>
      <c r="N162" s="75">
        <v>0</v>
      </c>
      <c r="O162" s="75">
        <v>10</v>
      </c>
      <c r="P162" s="74" t="s">
        <v>137</v>
      </c>
      <c r="Q162" s="74" t="s">
        <v>1645</v>
      </c>
      <c r="R162" s="74" t="s">
        <v>138</v>
      </c>
      <c r="S162" s="74" t="s">
        <v>113</v>
      </c>
      <c r="T162" s="74" t="s">
        <v>149</v>
      </c>
      <c r="U162" s="74" t="s">
        <v>156</v>
      </c>
      <c r="V162" s="74" t="s">
        <v>141</v>
      </c>
      <c r="W162" s="74" t="s">
        <v>107</v>
      </c>
      <c r="X162" s="74" t="s">
        <v>127</v>
      </c>
      <c r="Y162" s="74" t="s">
        <v>468</v>
      </c>
      <c r="Z162" s="74"/>
      <c r="AA162" s="76">
        <v>10794.066000000001</v>
      </c>
      <c r="AB162" s="76">
        <v>11565.701999999999</v>
      </c>
      <c r="AC162" s="76">
        <v>161</v>
      </c>
      <c r="AD162" s="76">
        <v>136.5</v>
      </c>
      <c r="AE162" s="77">
        <v>465</v>
      </c>
      <c r="AF162" s="76">
        <v>2.3250000000000002</v>
      </c>
      <c r="AG162" s="77">
        <v>27</v>
      </c>
      <c r="AH162" s="78">
        <v>6</v>
      </c>
      <c r="AI162" s="78">
        <v>114.3</v>
      </c>
      <c r="AJ162" s="79">
        <v>42782</v>
      </c>
      <c r="AK162" s="79">
        <v>42776</v>
      </c>
      <c r="AL162" s="79">
        <v>42776</v>
      </c>
      <c r="AM162" s="79">
        <v>42776</v>
      </c>
      <c r="AN162" s="77">
        <v>890</v>
      </c>
      <c r="AO162" s="79">
        <v>42775</v>
      </c>
      <c r="AP162" s="76">
        <v>5000</v>
      </c>
      <c r="AQ162" s="76">
        <v>0</v>
      </c>
      <c r="AR162" s="77">
        <v>469</v>
      </c>
      <c r="AS162" s="77">
        <v>74</v>
      </c>
      <c r="AT162" s="78">
        <v>109.4</v>
      </c>
      <c r="AU162" s="77">
        <v>4</v>
      </c>
      <c r="AV162" s="76">
        <v>6.85</v>
      </c>
      <c r="AW162" s="76">
        <v>6.13</v>
      </c>
      <c r="AX162" s="76">
        <v>6.98</v>
      </c>
      <c r="AY162" s="76">
        <v>0.8</v>
      </c>
      <c r="AZ162" s="76">
        <v>0.8</v>
      </c>
      <c r="BA162" s="76">
        <v>0.75</v>
      </c>
      <c r="BB162" s="76">
        <v>0.9</v>
      </c>
      <c r="BC162" s="76">
        <v>21.62</v>
      </c>
      <c r="BD162" s="76">
        <v>6.08</v>
      </c>
      <c r="BE162" s="76">
        <v>14.83</v>
      </c>
      <c r="BF162" s="76">
        <v>5000</v>
      </c>
      <c r="BG162" s="76">
        <v>7000</v>
      </c>
      <c r="BH162" s="74" t="s">
        <v>109</v>
      </c>
      <c r="BI162" s="74"/>
      <c r="BJ162" s="74" t="s">
        <v>1677</v>
      </c>
      <c r="BK162" s="79"/>
      <c r="BL162" s="79"/>
      <c r="BM162" s="74"/>
      <c r="BN162" s="80">
        <v>108</v>
      </c>
      <c r="BO162" s="81"/>
      <c r="BP162" s="82"/>
      <c r="BQ162" s="83"/>
      <c r="BR162" s="84" t="s">
        <v>75</v>
      </c>
      <c r="BS162" s="84">
        <v>10</v>
      </c>
      <c r="BT162" s="85">
        <v>2</v>
      </c>
      <c r="BU162" s="85" t="s">
        <v>464</v>
      </c>
      <c r="BV162" s="85">
        <v>1</v>
      </c>
      <c r="BW162" s="85"/>
      <c r="BX162" s="86" t="s">
        <v>143</v>
      </c>
      <c r="BY162" s="87"/>
      <c r="BZ162" s="88">
        <v>108</v>
      </c>
      <c r="CA162" s="87" t="s">
        <v>144</v>
      </c>
      <c r="CB162" s="89" t="s">
        <v>145</v>
      </c>
      <c r="CC162" s="90">
        <v>1</v>
      </c>
      <c r="CD162" s="91"/>
      <c r="CE162" s="89">
        <f>VLOOKUP(AI162,[1]Plan1!$A$6:$D$52,2,0)</f>
        <v>314</v>
      </c>
      <c r="CF162" s="89">
        <f>VLOOKUP(AI162,[1]Plan1!$A$6:$D$52,4,0)</f>
        <v>2.6086956521739131</v>
      </c>
      <c r="CG162" s="89">
        <f t="shared" si="16"/>
        <v>34</v>
      </c>
      <c r="CH162" s="89">
        <f t="shared" si="17"/>
        <v>89</v>
      </c>
      <c r="CI162" s="87" t="s">
        <v>75</v>
      </c>
      <c r="CJ162" s="89">
        <f t="shared" si="18"/>
        <v>108</v>
      </c>
      <c r="CK162" s="87"/>
      <c r="CL162" s="87"/>
      <c r="CM162" s="87"/>
      <c r="CN162" s="80"/>
      <c r="CO162" s="81"/>
      <c r="CP162" s="82">
        <v>16</v>
      </c>
      <c r="CQ162" s="83"/>
      <c r="CR162" s="87">
        <f t="shared" si="19"/>
        <v>12555</v>
      </c>
      <c r="CS162" s="40">
        <f t="shared" si="23"/>
        <v>160</v>
      </c>
      <c r="CT162" s="40" t="str">
        <f>VLOOKUP(B162,Linha!$B$2:$C$60,2,FALSE)</f>
        <v>Flow1</v>
      </c>
      <c r="CU162" s="41" t="str">
        <f>IF(AI162&lt;=Parametros!$E$15,"OK","Não")</f>
        <v>OK</v>
      </c>
      <c r="CV162" s="41" t="str">
        <f>IF(AH162&lt;=Parametros!$E$16,"OK","Não")</f>
        <v>OK</v>
      </c>
      <c r="CW162" s="41" t="str">
        <f>IF(AX162&lt;=Parametros!$E$19,"OK","Não")</f>
        <v>OK</v>
      </c>
      <c r="CX162" s="41" t="str">
        <f t="shared" si="20"/>
        <v>Não</v>
      </c>
      <c r="CY162" s="41" t="str">
        <f t="shared" si="21"/>
        <v>Sim</v>
      </c>
      <c r="CZ162" s="41" t="str">
        <f>IF(AND(Parametros!$E$17="Sim",Parametros!$E$18="Sim"),IF(AND(OR(CT162="Flow1",AND(CT162="Flow2",Parametros!$H$7="Fechada")),AI162&lt;=Parametros!$E$15,AH162&lt;Parametros!$E$16,AX162&lt;Parametros!$E$19,CX162&lt;&gt;Parametros!$E$17,CY162&lt;&gt;Parametros!$E$18),"Sim","Não"),
IF(AND(Parametros!$E$17="Sim",Parametros!$E$18="Não"),IF(AND(OR(CT162="Flow1",AND(CT162="Flow2",Parametros!$H$7="Fechada")),AI162&lt;=Parametros!$E$15,AH162&lt;Parametros!$E$16,AX162&lt;Parametros!$E$19,CX162&lt;&gt;Parametros!$E$17),"Sim","Não"),
IF(AND(Parametros!$E$17="Não",Parametros!$E$18="Sim"),IF(AND(OR(CT162="Flow1",AND(CT162="Flow2",Parametros!$H$7="Fechada")),AI162&lt;=Parametros!$E$15,AH162&lt;Parametros!$E$16,AX162&lt;Parametros!$E$19,CY162&lt;&gt;Parametros!$E$18),"Sim","Não"),
IF(AND(OR(CT162="Flow1",AND(CT162="Flow2",Parametros!$H$7="Fechada")),AI162&lt;=Parametros!$E$15,AH162&lt;Parametros!$E$16,AX162&lt;Parametros!$E$19),"Sim","Não"))))</f>
        <v>Não</v>
      </c>
      <c r="DA162" s="41" t="str">
        <f t="shared" si="22"/>
        <v>ok</v>
      </c>
      <c r="DB162" s="40">
        <f>IF(AND(CT162="Flow1",CZ162="Sim"),4,IF(CT162=Parametros!$D$6,1,IF(CT162=Parametros!$D$7,IF(Parametros!$H$7="Aberta",2,IF('Sequencia APO'!CZ162="Sim",4,1)),IF(CT162=Parametros!$D$9,3,IF(CT162=Parametros!$D$8,4,"Erro")))))</f>
        <v>1</v>
      </c>
      <c r="DC162" s="40">
        <f>IFERROR(VLOOKUP($Q162,Ferts!$A$1:$B$16,2,FALSE),0)</f>
        <v>0</v>
      </c>
      <c r="DD162" s="42">
        <f>(IF(DB162=1,Parametros!$M$6,IF(DB162=2,Parametros!$M$7,IF(DB162=3,Parametros!$M$8,IF(DB162=4,Parametros!$M$9,"Erro"))))*(DC162+1))*60</f>
        <v>38.112851481411589</v>
      </c>
    </row>
    <row r="163" spans="1:108">
      <c r="A163" s="74" t="s">
        <v>531</v>
      </c>
      <c r="B163" s="74" t="s">
        <v>98</v>
      </c>
      <c r="C163" s="74" t="s">
        <v>132</v>
      </c>
      <c r="D163" s="74" t="s">
        <v>132</v>
      </c>
      <c r="E163" s="74" t="s">
        <v>2524</v>
      </c>
      <c r="F163" s="74" t="s">
        <v>2525</v>
      </c>
      <c r="G163" s="74" t="s">
        <v>2526</v>
      </c>
      <c r="H163" s="74" t="s">
        <v>146</v>
      </c>
      <c r="I163" s="74" t="s">
        <v>464</v>
      </c>
      <c r="J163" s="74" t="s">
        <v>465</v>
      </c>
      <c r="K163" s="74" t="s">
        <v>136</v>
      </c>
      <c r="L163" s="74" t="s">
        <v>2527</v>
      </c>
      <c r="M163" s="74" t="s">
        <v>2528</v>
      </c>
      <c r="N163" s="75">
        <v>10</v>
      </c>
      <c r="O163" s="75">
        <v>10</v>
      </c>
      <c r="P163" s="74" t="s">
        <v>137</v>
      </c>
      <c r="Q163" s="74" t="s">
        <v>2529</v>
      </c>
      <c r="R163" s="74" t="s">
        <v>138</v>
      </c>
      <c r="S163" s="74" t="s">
        <v>139</v>
      </c>
      <c r="T163" s="74" t="s">
        <v>140</v>
      </c>
      <c r="U163" s="74" t="s">
        <v>105</v>
      </c>
      <c r="V163" s="74" t="s">
        <v>189</v>
      </c>
      <c r="W163" s="74" t="s">
        <v>107</v>
      </c>
      <c r="X163" s="74" t="s">
        <v>127</v>
      </c>
      <c r="Y163" s="74" t="s">
        <v>468</v>
      </c>
      <c r="Z163" s="74"/>
      <c r="AA163" s="76">
        <v>13026.953</v>
      </c>
      <c r="AB163" s="76">
        <v>0</v>
      </c>
      <c r="AC163" s="76">
        <v>161</v>
      </c>
      <c r="AD163" s="76">
        <v>136.5</v>
      </c>
      <c r="AE163" s="77">
        <v>449</v>
      </c>
      <c r="AF163" s="76">
        <v>2.2450000000000001</v>
      </c>
      <c r="AG163" s="77">
        <v>34</v>
      </c>
      <c r="AH163" s="78">
        <v>6.02</v>
      </c>
      <c r="AI163" s="78">
        <v>114.3</v>
      </c>
      <c r="AJ163" s="79">
        <v>42783</v>
      </c>
      <c r="AK163" s="79">
        <v>42776</v>
      </c>
      <c r="AL163" s="79">
        <v>42776</v>
      </c>
      <c r="AM163" s="79">
        <v>42776</v>
      </c>
      <c r="AN163" s="77">
        <v>1486</v>
      </c>
      <c r="AO163" s="79">
        <v>42777</v>
      </c>
      <c r="AP163" s="76">
        <v>12252.96</v>
      </c>
      <c r="AQ163" s="76">
        <v>0</v>
      </c>
      <c r="AR163" s="77">
        <v>438</v>
      </c>
      <c r="AS163" s="77">
        <v>45</v>
      </c>
      <c r="AT163" s="78">
        <v>205.26</v>
      </c>
      <c r="AU163" s="77">
        <v>2</v>
      </c>
      <c r="AV163" s="76">
        <v>12.78</v>
      </c>
      <c r="AW163" s="76">
        <v>12.19</v>
      </c>
      <c r="AX163" s="76">
        <v>12.99</v>
      </c>
      <c r="AY163" s="76">
        <v>0.8</v>
      </c>
      <c r="AZ163" s="76">
        <v>0.8</v>
      </c>
      <c r="BA163" s="76">
        <v>0.75</v>
      </c>
      <c r="BB163" s="76">
        <v>0.9</v>
      </c>
      <c r="BC163" s="76">
        <v>20.29</v>
      </c>
      <c r="BD163" s="76">
        <v>6.26</v>
      </c>
      <c r="BE163" s="76">
        <v>15.16</v>
      </c>
      <c r="BF163" s="76">
        <v>12192</v>
      </c>
      <c r="BG163" s="76">
        <v>12802</v>
      </c>
      <c r="BH163" s="74" t="s">
        <v>109</v>
      </c>
      <c r="BI163" s="74"/>
      <c r="BJ163" s="74" t="s">
        <v>2530</v>
      </c>
      <c r="BK163" s="79"/>
      <c r="BL163" s="79"/>
      <c r="BM163" s="74"/>
      <c r="BN163" s="80">
        <v>68</v>
      </c>
      <c r="BO163" s="81"/>
      <c r="BP163" s="82"/>
      <c r="BQ163" s="83"/>
      <c r="BR163" s="84" t="s">
        <v>75</v>
      </c>
      <c r="BS163" s="84">
        <v>10</v>
      </c>
      <c r="BT163" s="85">
        <v>2</v>
      </c>
      <c r="BU163" s="85" t="s">
        <v>464</v>
      </c>
      <c r="BV163" s="85">
        <v>1</v>
      </c>
      <c r="BW163" s="85"/>
      <c r="BX163" s="86" t="s">
        <v>143</v>
      </c>
      <c r="BY163" s="87"/>
      <c r="BZ163" s="88">
        <v>68</v>
      </c>
      <c r="CA163" s="87" t="s">
        <v>144</v>
      </c>
      <c r="CB163" s="89" t="s">
        <v>145</v>
      </c>
      <c r="CC163" s="90">
        <v>-1</v>
      </c>
      <c r="CD163" s="91"/>
      <c r="CE163" s="89">
        <f>VLOOKUP(AI163,[1]Plan1!$A$6:$D$52,2,0)</f>
        <v>314</v>
      </c>
      <c r="CF163" s="89">
        <f>VLOOKUP(AI163,[1]Plan1!$A$6:$D$52,4,0)</f>
        <v>2.6086956521739131</v>
      </c>
      <c r="CG163" s="89">
        <f t="shared" si="16"/>
        <v>41</v>
      </c>
      <c r="CH163" s="89">
        <f t="shared" si="17"/>
        <v>107</v>
      </c>
      <c r="CI163" s="87" t="s">
        <v>75</v>
      </c>
      <c r="CJ163" s="89">
        <f t="shared" si="18"/>
        <v>68</v>
      </c>
      <c r="CK163" s="87"/>
      <c r="CL163" s="87"/>
      <c r="CM163" s="87"/>
      <c r="CN163" s="80">
        <v>44</v>
      </c>
      <c r="CO163" s="81"/>
      <c r="CP163" s="82"/>
      <c r="CQ163" s="83"/>
      <c r="CR163" s="87">
        <f t="shared" si="19"/>
        <v>15266</v>
      </c>
      <c r="CS163" s="40">
        <f t="shared" si="23"/>
        <v>161</v>
      </c>
      <c r="CT163" s="40" t="str">
        <f>VLOOKUP(B163,Linha!$B$2:$C$60,2,FALSE)</f>
        <v>Flow1</v>
      </c>
      <c r="CU163" s="41" t="str">
        <f>IF(AI163&lt;=Parametros!$E$15,"OK","Não")</f>
        <v>OK</v>
      </c>
      <c r="CV163" s="41" t="str">
        <f>IF(AH163&lt;=Parametros!$E$16,"OK","Não")</f>
        <v>OK</v>
      </c>
      <c r="CW163" s="41" t="str">
        <f>IF(AX163&lt;=Parametros!$E$19,"OK","Não")</f>
        <v>OK</v>
      </c>
      <c r="CX163" s="41" t="str">
        <f t="shared" si="20"/>
        <v>Sim</v>
      </c>
      <c r="CY163" s="41" t="str">
        <f t="shared" si="21"/>
        <v>Sim</v>
      </c>
      <c r="CZ163" s="41" t="str">
        <f>IF(AND(Parametros!$E$17="Sim",Parametros!$E$18="Sim"),IF(AND(OR(CT163="Flow1",AND(CT163="Flow2",Parametros!$H$7="Fechada")),AI163&lt;=Parametros!$E$15,AH163&lt;Parametros!$E$16,AX163&lt;Parametros!$E$19,CX163&lt;&gt;Parametros!$E$17,CY163&lt;&gt;Parametros!$E$18),"Sim","Não"),
IF(AND(Parametros!$E$17="Sim",Parametros!$E$18="Não"),IF(AND(OR(CT163="Flow1",AND(CT163="Flow2",Parametros!$H$7="Fechada")),AI163&lt;=Parametros!$E$15,AH163&lt;Parametros!$E$16,AX163&lt;Parametros!$E$19,CX163&lt;&gt;Parametros!$E$17),"Sim","Não"),
IF(AND(Parametros!$E$17="Não",Parametros!$E$18="Sim"),IF(AND(OR(CT163="Flow1",AND(CT163="Flow2",Parametros!$H$7="Fechada")),AI163&lt;=Parametros!$E$15,AH163&lt;Parametros!$E$16,AX163&lt;Parametros!$E$19,CY163&lt;&gt;Parametros!$E$18),"Sim","Não"),
IF(AND(OR(CT163="Flow1",AND(CT163="Flow2",Parametros!$H$7="Fechada")),AI163&lt;=Parametros!$E$15,AH163&lt;Parametros!$E$16,AX163&lt;Parametros!$E$19),"Sim","Não"))))</f>
        <v>Não</v>
      </c>
      <c r="DA163" s="41" t="str">
        <f t="shared" si="22"/>
        <v>ok</v>
      </c>
      <c r="DB163" s="40">
        <f>IF(AND(CT163="Flow1",CZ163="Sim"),4,IF(CT163=Parametros!$D$6,1,IF(CT163=Parametros!$D$7,IF(Parametros!$H$7="Aberta",2,IF('Sequencia APO'!CZ163="Sim",4,1)),IF(CT163=Parametros!$D$9,3,IF(CT163=Parametros!$D$8,4,"Erro")))))</f>
        <v>1</v>
      </c>
      <c r="DC163" s="40">
        <f>IFERROR(VLOOKUP($Q163,Ferts!$A$1:$B$16,2,FALSE),0)</f>
        <v>0</v>
      </c>
      <c r="DD163" s="42">
        <f>(IF(DB163=1,Parametros!$M$6,IF(DB163=2,Parametros!$M$7,IF(DB163=3,Parametros!$M$8,IF(DB163=4,Parametros!$M$9,"Erro"))))*(DC163+1))*60</f>
        <v>38.112851481411589</v>
      </c>
    </row>
    <row r="164" spans="1:108">
      <c r="A164" s="74" t="s">
        <v>536</v>
      </c>
      <c r="B164" s="74" t="s">
        <v>98</v>
      </c>
      <c r="C164" s="74" t="s">
        <v>99</v>
      </c>
      <c r="D164" s="74" t="s">
        <v>99</v>
      </c>
      <c r="E164" s="74" t="s">
        <v>2531</v>
      </c>
      <c r="F164" s="74" t="s">
        <v>511</v>
      </c>
      <c r="G164" s="74" t="s">
        <v>3520</v>
      </c>
      <c r="H164" s="74" t="s">
        <v>147</v>
      </c>
      <c r="I164" s="74" t="s">
        <v>464</v>
      </c>
      <c r="J164" s="74" t="s">
        <v>465</v>
      </c>
      <c r="K164" s="74" t="s">
        <v>204</v>
      </c>
      <c r="L164" s="74" t="s">
        <v>512</v>
      </c>
      <c r="M164" s="74" t="s">
        <v>206</v>
      </c>
      <c r="N164" s="75">
        <v>10</v>
      </c>
      <c r="O164" s="75">
        <v>10</v>
      </c>
      <c r="P164" s="74" t="s">
        <v>137</v>
      </c>
      <c r="Q164" s="74" t="s">
        <v>513</v>
      </c>
      <c r="R164" s="74" t="s">
        <v>138</v>
      </c>
      <c r="S164" s="74" t="s">
        <v>113</v>
      </c>
      <c r="T164" s="74" t="s">
        <v>149</v>
      </c>
      <c r="U164" s="74" t="s">
        <v>156</v>
      </c>
      <c r="V164" s="74" t="s">
        <v>208</v>
      </c>
      <c r="W164" s="74" t="s">
        <v>107</v>
      </c>
      <c r="X164" s="74" t="s">
        <v>127</v>
      </c>
      <c r="Y164" s="74" t="s">
        <v>468</v>
      </c>
      <c r="Z164" s="74"/>
      <c r="AA164" s="76">
        <v>31308.84</v>
      </c>
      <c r="AB164" s="76">
        <v>0</v>
      </c>
      <c r="AC164" s="76">
        <v>161</v>
      </c>
      <c r="AD164" s="76">
        <v>136.5</v>
      </c>
      <c r="AE164" s="77">
        <v>421</v>
      </c>
      <c r="AF164" s="76">
        <v>2.105</v>
      </c>
      <c r="AG164" s="77">
        <v>86</v>
      </c>
      <c r="AH164" s="78">
        <v>6.02</v>
      </c>
      <c r="AI164" s="78">
        <v>114.3</v>
      </c>
      <c r="AJ164" s="79">
        <v>42758</v>
      </c>
      <c r="AK164" s="79">
        <v>42776</v>
      </c>
      <c r="AL164" s="79">
        <v>42776</v>
      </c>
      <c r="AM164" s="79">
        <v>42776</v>
      </c>
      <c r="AN164" s="77">
        <v>2817</v>
      </c>
      <c r="AO164" s="79">
        <v>42751</v>
      </c>
      <c r="AP164" s="76">
        <v>145000</v>
      </c>
      <c r="AQ164" s="76">
        <v>75743</v>
      </c>
      <c r="AR164" s="77">
        <v>421</v>
      </c>
      <c r="AS164" s="77">
        <v>47</v>
      </c>
      <c r="AT164" s="78">
        <v>196.98</v>
      </c>
      <c r="AU164" s="77">
        <v>2</v>
      </c>
      <c r="AV164" s="76">
        <v>12.27</v>
      </c>
      <c r="AW164" s="76">
        <v>11.82</v>
      </c>
      <c r="AX164" s="76">
        <v>12.48</v>
      </c>
      <c r="AY164" s="76">
        <v>1.1399999999999999</v>
      </c>
      <c r="AZ164" s="76">
        <v>1.1399999999999999</v>
      </c>
      <c r="BA164" s="76">
        <v>0.75</v>
      </c>
      <c r="BB164" s="76">
        <v>9.99</v>
      </c>
      <c r="BC164" s="76">
        <v>19.510000000000002</v>
      </c>
      <c r="BD164" s="76">
        <v>6.1</v>
      </c>
      <c r="BE164" s="76">
        <v>14.87</v>
      </c>
      <c r="BF164" s="76">
        <v>11500</v>
      </c>
      <c r="BG164" s="76">
        <v>12500</v>
      </c>
      <c r="BH164" s="74" t="s">
        <v>109</v>
      </c>
      <c r="BI164" s="74"/>
      <c r="BJ164" s="74" t="s">
        <v>3521</v>
      </c>
      <c r="BK164" s="79"/>
      <c r="BL164" s="79"/>
      <c r="BM164" s="74"/>
      <c r="BN164" s="80">
        <v>172</v>
      </c>
      <c r="BO164" s="81"/>
      <c r="BP164" s="82"/>
      <c r="BQ164" s="83"/>
      <c r="BR164" s="84" t="s">
        <v>75</v>
      </c>
      <c r="BS164" s="84">
        <v>10</v>
      </c>
      <c r="BT164" s="85">
        <v>2</v>
      </c>
      <c r="BU164" s="85" t="s">
        <v>464</v>
      </c>
      <c r="BV164" s="85">
        <v>1</v>
      </c>
      <c r="BW164" s="85"/>
      <c r="BX164" s="86" t="s">
        <v>143</v>
      </c>
      <c r="BY164" s="87"/>
      <c r="BZ164" s="88">
        <v>172</v>
      </c>
      <c r="CA164" s="87" t="s">
        <v>144</v>
      </c>
      <c r="CB164" s="89" t="s">
        <v>112</v>
      </c>
      <c r="CC164" s="90">
        <v>25</v>
      </c>
      <c r="CD164" s="91"/>
      <c r="CE164" s="89">
        <f>VLOOKUP(AI164,[1]Plan1!$A$6:$D$52,2,0)</f>
        <v>314</v>
      </c>
      <c r="CF164" s="89">
        <f>VLOOKUP(AI164,[1]Plan1!$A$6:$D$52,4,0)</f>
        <v>2.6086956521739131</v>
      </c>
      <c r="CG164" s="89">
        <f t="shared" si="16"/>
        <v>100</v>
      </c>
      <c r="CH164" s="89">
        <f t="shared" si="17"/>
        <v>261</v>
      </c>
      <c r="CI164" s="87" t="s">
        <v>75</v>
      </c>
      <c r="CJ164" s="89">
        <f t="shared" si="18"/>
        <v>172</v>
      </c>
      <c r="CK164" s="87"/>
      <c r="CL164" s="87"/>
      <c r="CM164" s="87"/>
      <c r="CN164" s="80">
        <v>716</v>
      </c>
      <c r="CO164" s="81"/>
      <c r="CP164" s="82"/>
      <c r="CQ164" s="83"/>
      <c r="CR164" s="87">
        <f t="shared" si="19"/>
        <v>36206</v>
      </c>
      <c r="CS164" s="40">
        <f t="shared" si="23"/>
        <v>162</v>
      </c>
      <c r="CT164" s="40" t="str">
        <f>VLOOKUP(B164,Linha!$B$2:$C$60,2,FALSE)</f>
        <v>Flow1</v>
      </c>
      <c r="CU164" s="41" t="str">
        <f>IF(AI164&lt;=Parametros!$E$15,"OK","Não")</f>
        <v>OK</v>
      </c>
      <c r="CV164" s="41" t="str">
        <f>IF(AH164&lt;=Parametros!$E$16,"OK","Não")</f>
        <v>OK</v>
      </c>
      <c r="CW164" s="41" t="str">
        <f>IF(AX164&lt;=Parametros!$E$19,"OK","Não")</f>
        <v>OK</v>
      </c>
      <c r="CX164" s="41" t="str">
        <f t="shared" si="20"/>
        <v>Não</v>
      </c>
      <c r="CY164" s="41" t="str">
        <f t="shared" si="21"/>
        <v>Sim</v>
      </c>
      <c r="CZ164" s="41" t="str">
        <f>IF(AND(Parametros!$E$17="Sim",Parametros!$E$18="Sim"),IF(AND(OR(CT164="Flow1",AND(CT164="Flow2",Parametros!$H$7="Fechada")),AI164&lt;=Parametros!$E$15,AH164&lt;Parametros!$E$16,AX164&lt;Parametros!$E$19,CX164&lt;&gt;Parametros!$E$17,CY164&lt;&gt;Parametros!$E$18),"Sim","Não"),
IF(AND(Parametros!$E$17="Sim",Parametros!$E$18="Não"),IF(AND(OR(CT164="Flow1",AND(CT164="Flow2",Parametros!$H$7="Fechada")),AI164&lt;=Parametros!$E$15,AH164&lt;Parametros!$E$16,AX164&lt;Parametros!$E$19,CX164&lt;&gt;Parametros!$E$17),"Sim","Não"),
IF(AND(Parametros!$E$17="Não",Parametros!$E$18="Sim"),IF(AND(OR(CT164="Flow1",AND(CT164="Flow2",Parametros!$H$7="Fechada")),AI164&lt;=Parametros!$E$15,AH164&lt;Parametros!$E$16,AX164&lt;Parametros!$E$19,CY164&lt;&gt;Parametros!$E$18),"Sim","Não"),
IF(AND(OR(CT164="Flow1",AND(CT164="Flow2",Parametros!$H$7="Fechada")),AI164&lt;=Parametros!$E$15,AH164&lt;Parametros!$E$16,AX164&lt;Parametros!$E$19),"Sim","Não"))))</f>
        <v>Não</v>
      </c>
      <c r="DA164" s="41" t="str">
        <f t="shared" si="22"/>
        <v>ok</v>
      </c>
      <c r="DB164" s="40">
        <f>IF(AND(CT164="Flow1",CZ164="Sim"),4,IF(CT164=Parametros!$D$6,1,IF(CT164=Parametros!$D$7,IF(Parametros!$H$7="Aberta",2,IF('Sequencia APO'!CZ164="Sim",4,1)),IF(CT164=Parametros!$D$9,3,IF(CT164=Parametros!$D$8,4,"Erro")))))</f>
        <v>1</v>
      </c>
      <c r="DC164" s="40">
        <f>IFERROR(VLOOKUP($Q164,Ferts!$A$1:$B$16,2,FALSE),0)</f>
        <v>0</v>
      </c>
      <c r="DD164" s="42">
        <f>(IF(DB164=1,Parametros!$M$6,IF(DB164=2,Parametros!$M$7,IF(DB164=3,Parametros!$M$8,IF(DB164=4,Parametros!$M$9,"Erro"))))*(DC164+1))*60</f>
        <v>38.112851481411589</v>
      </c>
    </row>
    <row r="165" spans="1:108">
      <c r="A165" s="74" t="s">
        <v>537</v>
      </c>
      <c r="B165" s="74" t="s">
        <v>98</v>
      </c>
      <c r="C165" s="74" t="s">
        <v>99</v>
      </c>
      <c r="D165" s="74" t="s">
        <v>99</v>
      </c>
      <c r="E165" s="74" t="s">
        <v>2532</v>
      </c>
      <c r="F165" s="74" t="s">
        <v>1650</v>
      </c>
      <c r="G165" s="74" t="s">
        <v>2533</v>
      </c>
      <c r="H165" s="74" t="s">
        <v>147</v>
      </c>
      <c r="I165" s="74" t="s">
        <v>464</v>
      </c>
      <c r="J165" s="74" t="s">
        <v>465</v>
      </c>
      <c r="K165" s="74" t="s">
        <v>264</v>
      </c>
      <c r="L165" s="74" t="s">
        <v>1651</v>
      </c>
      <c r="M165" s="74" t="s">
        <v>206</v>
      </c>
      <c r="N165" s="75">
        <v>0</v>
      </c>
      <c r="O165" s="75">
        <v>10</v>
      </c>
      <c r="P165" s="74" t="s">
        <v>137</v>
      </c>
      <c r="Q165" s="74" t="s">
        <v>1652</v>
      </c>
      <c r="R165" s="74" t="s">
        <v>138</v>
      </c>
      <c r="S165" s="74" t="s">
        <v>113</v>
      </c>
      <c r="T165" s="74" t="s">
        <v>149</v>
      </c>
      <c r="U165" s="74" t="s">
        <v>156</v>
      </c>
      <c r="V165" s="74" t="s">
        <v>208</v>
      </c>
      <c r="W165" s="74" t="s">
        <v>107</v>
      </c>
      <c r="X165" s="74" t="s">
        <v>127</v>
      </c>
      <c r="Y165" s="74" t="s">
        <v>468</v>
      </c>
      <c r="Z165" s="74"/>
      <c r="AA165" s="76">
        <v>101916.05899999999</v>
      </c>
      <c r="AB165" s="76">
        <v>51192</v>
      </c>
      <c r="AC165" s="76">
        <v>161</v>
      </c>
      <c r="AD165" s="76">
        <v>136.5</v>
      </c>
      <c r="AE165" s="77">
        <v>473</v>
      </c>
      <c r="AF165" s="76">
        <v>2.3650000000000002</v>
      </c>
      <c r="AG165" s="77">
        <v>244</v>
      </c>
      <c r="AH165" s="78">
        <v>6.02</v>
      </c>
      <c r="AI165" s="78">
        <v>114.3</v>
      </c>
      <c r="AJ165" s="79">
        <v>42782</v>
      </c>
      <c r="AK165" s="79">
        <v>42776</v>
      </c>
      <c r="AL165" s="79">
        <v>42776</v>
      </c>
      <c r="AM165" s="79">
        <v>42776</v>
      </c>
      <c r="AN165" s="77">
        <v>9258</v>
      </c>
      <c r="AO165" s="79">
        <v>42775</v>
      </c>
      <c r="AP165" s="76">
        <v>25000</v>
      </c>
      <c r="AQ165" s="76">
        <v>0</v>
      </c>
      <c r="AR165" s="77">
        <v>470</v>
      </c>
      <c r="AS165" s="77">
        <v>42</v>
      </c>
      <c r="AT165" s="78">
        <v>110.39</v>
      </c>
      <c r="AU165" s="77">
        <v>4</v>
      </c>
      <c r="AV165" s="76">
        <v>6.98</v>
      </c>
      <c r="AW165" s="76">
        <v>6.23</v>
      </c>
      <c r="AX165" s="76">
        <v>6.98</v>
      </c>
      <c r="AY165" s="76">
        <v>1.1399999999999999</v>
      </c>
      <c r="AZ165" s="76">
        <v>1.1399999999999999</v>
      </c>
      <c r="BA165" s="76">
        <v>0.75</v>
      </c>
      <c r="BB165" s="76">
        <v>9.99</v>
      </c>
      <c r="BC165" s="76">
        <v>21.92</v>
      </c>
      <c r="BD165" s="76">
        <v>6.1</v>
      </c>
      <c r="BE165" s="76">
        <v>14.87</v>
      </c>
      <c r="BF165" s="76">
        <v>5000</v>
      </c>
      <c r="BG165" s="76">
        <v>7000</v>
      </c>
      <c r="BH165" s="74" t="s">
        <v>109</v>
      </c>
      <c r="BI165" s="74"/>
      <c r="BJ165" s="74" t="s">
        <v>3522</v>
      </c>
      <c r="BK165" s="79"/>
      <c r="BL165" s="79"/>
      <c r="BM165" s="74"/>
      <c r="BN165" s="80">
        <v>976</v>
      </c>
      <c r="BO165" s="81"/>
      <c r="BP165" s="82"/>
      <c r="BQ165" s="83"/>
      <c r="BR165" s="84" t="s">
        <v>75</v>
      </c>
      <c r="BS165" s="84">
        <v>10</v>
      </c>
      <c r="BT165" s="85">
        <v>2</v>
      </c>
      <c r="BU165" s="85" t="s">
        <v>464</v>
      </c>
      <c r="BV165" s="85">
        <v>1</v>
      </c>
      <c r="BW165" s="85"/>
      <c r="BX165" s="86" t="s">
        <v>143</v>
      </c>
      <c r="BY165" s="87"/>
      <c r="BZ165" s="88">
        <v>976</v>
      </c>
      <c r="CA165" s="87" t="s">
        <v>144</v>
      </c>
      <c r="CB165" s="89" t="s">
        <v>145</v>
      </c>
      <c r="CC165" s="90">
        <v>1</v>
      </c>
      <c r="CD165" s="91"/>
      <c r="CE165" s="89">
        <f>VLOOKUP(AI165,[1]Plan1!$A$6:$D$52,2,0)</f>
        <v>314</v>
      </c>
      <c r="CF165" s="89">
        <f>VLOOKUP(AI165,[1]Plan1!$A$6:$D$52,4,0)</f>
        <v>2.6086956521739131</v>
      </c>
      <c r="CG165" s="89">
        <f t="shared" si="16"/>
        <v>325</v>
      </c>
      <c r="CH165" s="89">
        <f t="shared" si="17"/>
        <v>848</v>
      </c>
      <c r="CI165" s="87" t="s">
        <v>75</v>
      </c>
      <c r="CJ165" s="89">
        <f t="shared" si="18"/>
        <v>976</v>
      </c>
      <c r="CK165" s="87"/>
      <c r="CL165" s="87"/>
      <c r="CM165" s="87"/>
      <c r="CN165" s="80">
        <v>464</v>
      </c>
      <c r="CO165" s="81"/>
      <c r="CP165" s="82"/>
      <c r="CQ165" s="83"/>
      <c r="CR165" s="87">
        <f t="shared" si="19"/>
        <v>115412</v>
      </c>
      <c r="CS165" s="40">
        <f t="shared" si="23"/>
        <v>163</v>
      </c>
      <c r="CT165" s="40" t="str">
        <f>VLOOKUP(B165,Linha!$B$2:$C$60,2,FALSE)</f>
        <v>Flow1</v>
      </c>
      <c r="CU165" s="41" t="str">
        <f>IF(AI165&lt;=Parametros!$E$15,"OK","Não")</f>
        <v>OK</v>
      </c>
      <c r="CV165" s="41" t="str">
        <f>IF(AH165&lt;=Parametros!$E$16,"OK","Não")</f>
        <v>OK</v>
      </c>
      <c r="CW165" s="41" t="str">
        <f>IF(AX165&lt;=Parametros!$E$19,"OK","Não")</f>
        <v>OK</v>
      </c>
      <c r="CX165" s="41" t="str">
        <f t="shared" si="20"/>
        <v>Não</v>
      </c>
      <c r="CY165" s="41" t="str">
        <f t="shared" si="21"/>
        <v>Sim</v>
      </c>
      <c r="CZ165" s="41" t="str">
        <f>IF(AND(Parametros!$E$17="Sim",Parametros!$E$18="Sim"),IF(AND(OR(CT165="Flow1",AND(CT165="Flow2",Parametros!$H$7="Fechada")),AI165&lt;=Parametros!$E$15,AH165&lt;Parametros!$E$16,AX165&lt;Parametros!$E$19,CX165&lt;&gt;Parametros!$E$17,CY165&lt;&gt;Parametros!$E$18),"Sim","Não"),
IF(AND(Parametros!$E$17="Sim",Parametros!$E$18="Não"),IF(AND(OR(CT165="Flow1",AND(CT165="Flow2",Parametros!$H$7="Fechada")),AI165&lt;=Parametros!$E$15,AH165&lt;Parametros!$E$16,AX165&lt;Parametros!$E$19,CX165&lt;&gt;Parametros!$E$17),"Sim","Não"),
IF(AND(Parametros!$E$17="Não",Parametros!$E$18="Sim"),IF(AND(OR(CT165="Flow1",AND(CT165="Flow2",Parametros!$H$7="Fechada")),AI165&lt;=Parametros!$E$15,AH165&lt;Parametros!$E$16,AX165&lt;Parametros!$E$19,CY165&lt;&gt;Parametros!$E$18),"Sim","Não"),
IF(AND(OR(CT165="Flow1",AND(CT165="Flow2",Parametros!$H$7="Fechada")),AI165&lt;=Parametros!$E$15,AH165&lt;Parametros!$E$16,AX165&lt;Parametros!$E$19),"Sim","Não"))))</f>
        <v>Não</v>
      </c>
      <c r="DA165" s="41" t="str">
        <f t="shared" si="22"/>
        <v>ok</v>
      </c>
      <c r="DB165" s="40">
        <f>IF(AND(CT165="Flow1",CZ165="Sim"),4,IF(CT165=Parametros!$D$6,1,IF(CT165=Parametros!$D$7,IF(Parametros!$H$7="Aberta",2,IF('Sequencia APO'!CZ165="Sim",4,1)),IF(CT165=Parametros!$D$9,3,IF(CT165=Parametros!$D$8,4,"Erro")))))</f>
        <v>1</v>
      </c>
      <c r="DC165" s="40">
        <f>IFERROR(VLOOKUP($Q165,Ferts!$A$1:$B$16,2,FALSE),0)</f>
        <v>0</v>
      </c>
      <c r="DD165" s="42">
        <f>(IF(DB165=1,Parametros!$M$6,IF(DB165=2,Parametros!$M$7,IF(DB165=3,Parametros!$M$8,IF(DB165=4,Parametros!$M$9,"Erro"))))*(DC165+1))*60</f>
        <v>38.112851481411589</v>
      </c>
    </row>
    <row r="166" spans="1:108">
      <c r="A166" s="74" t="s">
        <v>545</v>
      </c>
      <c r="B166" s="74" t="s">
        <v>98</v>
      </c>
      <c r="C166" s="74" t="s">
        <v>99</v>
      </c>
      <c r="D166" s="74" t="s">
        <v>99</v>
      </c>
      <c r="E166" s="74" t="s">
        <v>3523</v>
      </c>
      <c r="F166" s="74" t="s">
        <v>3524</v>
      </c>
      <c r="G166" s="74" t="s">
        <v>3525</v>
      </c>
      <c r="H166" s="74" t="s">
        <v>3526</v>
      </c>
      <c r="I166" s="74" t="s">
        <v>464</v>
      </c>
      <c r="J166" s="74" t="s">
        <v>465</v>
      </c>
      <c r="K166" s="74" t="s">
        <v>3527</v>
      </c>
      <c r="L166" s="74" t="s">
        <v>3528</v>
      </c>
      <c r="M166" s="74" t="s">
        <v>210</v>
      </c>
      <c r="N166" s="75">
        <v>0</v>
      </c>
      <c r="O166" s="75">
        <v>2</v>
      </c>
      <c r="P166" s="74" t="s">
        <v>186</v>
      </c>
      <c r="Q166" s="74" t="s">
        <v>3529</v>
      </c>
      <c r="R166" s="74" t="s">
        <v>1482</v>
      </c>
      <c r="S166" s="74" t="s">
        <v>113</v>
      </c>
      <c r="T166" s="74" t="s">
        <v>140</v>
      </c>
      <c r="U166" s="74" t="s">
        <v>3530</v>
      </c>
      <c r="V166" s="74" t="s">
        <v>191</v>
      </c>
      <c r="W166" s="74" t="s">
        <v>107</v>
      </c>
      <c r="X166" s="74" t="s">
        <v>127</v>
      </c>
      <c r="Y166" s="74"/>
      <c r="Z166" s="74"/>
      <c r="AA166" s="76">
        <v>6110.3450000000003</v>
      </c>
      <c r="AB166" s="76">
        <v>0</v>
      </c>
      <c r="AC166" s="76">
        <v>161</v>
      </c>
      <c r="AD166" s="76">
        <v>136.5</v>
      </c>
      <c r="AE166" s="77">
        <v>0</v>
      </c>
      <c r="AF166" s="76">
        <v>0</v>
      </c>
      <c r="AG166" s="77">
        <v>0</v>
      </c>
      <c r="AH166" s="78">
        <v>6</v>
      </c>
      <c r="AI166" s="78">
        <v>114.3</v>
      </c>
      <c r="AJ166" s="79">
        <v>42810</v>
      </c>
      <c r="AK166" s="79">
        <v>42776</v>
      </c>
      <c r="AL166" s="79">
        <v>42776</v>
      </c>
      <c r="AM166" s="79">
        <v>42776</v>
      </c>
      <c r="AN166" s="77">
        <v>697</v>
      </c>
      <c r="AO166" s="79">
        <v>42776</v>
      </c>
      <c r="AP166" s="76">
        <v>5947.2</v>
      </c>
      <c r="AQ166" s="76">
        <v>0</v>
      </c>
      <c r="AR166" s="77">
        <v>436</v>
      </c>
      <c r="AS166" s="77">
        <v>56</v>
      </c>
      <c r="AT166" s="78">
        <v>202.78</v>
      </c>
      <c r="AU166" s="77">
        <v>0</v>
      </c>
      <c r="AV166" s="76">
        <v>0</v>
      </c>
      <c r="AW166" s="76">
        <v>0</v>
      </c>
      <c r="AX166" s="76">
        <v>0</v>
      </c>
      <c r="AY166" s="76">
        <v>0.86</v>
      </c>
      <c r="AZ166" s="76">
        <v>0.86</v>
      </c>
      <c r="BA166" s="76">
        <v>0.75</v>
      </c>
      <c r="BB166" s="76">
        <v>0.9</v>
      </c>
      <c r="BC166" s="76">
        <v>0</v>
      </c>
      <c r="BD166" s="76">
        <v>0</v>
      </c>
      <c r="BE166" s="76">
        <v>0</v>
      </c>
      <c r="BF166" s="76">
        <v>11000</v>
      </c>
      <c r="BG166" s="76">
        <v>13000</v>
      </c>
      <c r="BH166" s="74" t="s">
        <v>109</v>
      </c>
      <c r="BI166" s="74"/>
      <c r="BJ166" s="74" t="s">
        <v>3531</v>
      </c>
      <c r="BK166" s="79"/>
      <c r="BL166" s="79"/>
      <c r="BM166" s="74"/>
      <c r="BN166" s="80">
        <v>0</v>
      </c>
      <c r="BO166" s="81"/>
      <c r="BP166" s="82"/>
      <c r="BQ166" s="83"/>
      <c r="BR166" s="84" t="s">
        <v>75</v>
      </c>
      <c r="BS166" s="84">
        <v>10</v>
      </c>
      <c r="BT166" s="85">
        <v>2</v>
      </c>
      <c r="BU166" s="85" t="s">
        <v>464</v>
      </c>
      <c r="BV166" s="85">
        <v>1</v>
      </c>
      <c r="BW166" s="85"/>
      <c r="BX166" s="86" t="s">
        <v>143</v>
      </c>
      <c r="BY166" s="87"/>
      <c r="BZ166" s="88">
        <v>0</v>
      </c>
      <c r="CA166" s="87" t="s">
        <v>144</v>
      </c>
      <c r="CB166" s="89" t="s">
        <v>145</v>
      </c>
      <c r="CC166" s="90">
        <v>0</v>
      </c>
      <c r="CD166" s="91"/>
      <c r="CE166" s="89">
        <f>VLOOKUP(AI166,[1]Plan1!$A$6:$D$52,2,0)</f>
        <v>314</v>
      </c>
      <c r="CF166" s="89">
        <f>VLOOKUP(AI166,[1]Plan1!$A$6:$D$52,4,0)</f>
        <v>2.6086956521739131</v>
      </c>
      <c r="CG166" s="89">
        <f t="shared" si="16"/>
        <v>19</v>
      </c>
      <c r="CH166" s="89">
        <f t="shared" si="17"/>
        <v>50</v>
      </c>
      <c r="CI166" s="87" t="s">
        <v>75</v>
      </c>
      <c r="CJ166" s="89">
        <f t="shared" si="18"/>
        <v>50</v>
      </c>
      <c r="CK166" s="87"/>
      <c r="CL166" s="87"/>
      <c r="CM166" s="87"/>
      <c r="CN166" s="80">
        <v>560</v>
      </c>
      <c r="CO166" s="81"/>
      <c r="CP166" s="82"/>
      <c r="CQ166" s="83"/>
      <c r="CR166" s="87">
        <f t="shared" si="19"/>
        <v>0</v>
      </c>
      <c r="CS166" s="40">
        <f t="shared" si="23"/>
        <v>164</v>
      </c>
      <c r="CT166" s="40" t="str">
        <f>VLOOKUP(B166,Linha!$B$2:$C$60,2,FALSE)</f>
        <v>Flow1</v>
      </c>
      <c r="CU166" s="41" t="str">
        <f>IF(AI166&lt;=Parametros!$E$15,"OK","Não")</f>
        <v>OK</v>
      </c>
      <c r="CV166" s="41" t="str">
        <f>IF(AH166&lt;=Parametros!$E$16,"OK","Não")</f>
        <v>OK</v>
      </c>
      <c r="CW166" s="41" t="str">
        <f>IF(AX166&lt;=Parametros!$E$19,"OK","Não")</f>
        <v>OK</v>
      </c>
      <c r="CX166" s="41" t="str">
        <f t="shared" si="20"/>
        <v>Não</v>
      </c>
      <c r="CY166" s="41" t="str">
        <f t="shared" si="21"/>
        <v>Sim</v>
      </c>
      <c r="CZ166" s="41" t="str">
        <f>IF(AND(Parametros!$E$17="Sim",Parametros!$E$18="Sim"),IF(AND(OR(CT166="Flow1",AND(CT166="Flow2",Parametros!$H$7="Fechada")),AI166&lt;=Parametros!$E$15,AH166&lt;Parametros!$E$16,AX166&lt;Parametros!$E$19,CX166&lt;&gt;Parametros!$E$17,CY166&lt;&gt;Parametros!$E$18),"Sim","Não"),
IF(AND(Parametros!$E$17="Sim",Parametros!$E$18="Não"),IF(AND(OR(CT166="Flow1",AND(CT166="Flow2",Parametros!$H$7="Fechada")),AI166&lt;=Parametros!$E$15,AH166&lt;Parametros!$E$16,AX166&lt;Parametros!$E$19,CX166&lt;&gt;Parametros!$E$17),"Sim","Não"),
IF(AND(Parametros!$E$17="Não",Parametros!$E$18="Sim"),IF(AND(OR(CT166="Flow1",AND(CT166="Flow2",Parametros!$H$7="Fechada")),AI166&lt;=Parametros!$E$15,AH166&lt;Parametros!$E$16,AX166&lt;Parametros!$E$19,CY166&lt;&gt;Parametros!$E$18),"Sim","Não"),
IF(AND(OR(CT166="Flow1",AND(CT166="Flow2",Parametros!$H$7="Fechada")),AI166&lt;=Parametros!$E$15,AH166&lt;Parametros!$E$16,AX166&lt;Parametros!$E$19),"Sim","Não"))))</f>
        <v>Não</v>
      </c>
      <c r="DA166" s="41" t="str">
        <f t="shared" si="22"/>
        <v>ok</v>
      </c>
      <c r="DB166" s="40">
        <f>IF(AND(CT166="Flow1",CZ166="Sim"),4,IF(CT166=Parametros!$D$6,1,IF(CT166=Parametros!$D$7,IF(Parametros!$H$7="Aberta",2,IF('Sequencia APO'!CZ166="Sim",4,1)),IF(CT166=Parametros!$D$9,3,IF(CT166=Parametros!$D$8,4,"Erro")))))</f>
        <v>1</v>
      </c>
      <c r="DC166" s="40">
        <f>IFERROR(VLOOKUP($Q166,Ferts!$A$1:$B$16,2,FALSE),0)</f>
        <v>0</v>
      </c>
      <c r="DD166" s="42">
        <f>(IF(DB166=1,Parametros!$M$6,IF(DB166=2,Parametros!$M$7,IF(DB166=3,Parametros!$M$8,IF(DB166=4,Parametros!$M$9,"Erro"))))*(DC166+1))*60</f>
        <v>38.112851481411589</v>
      </c>
    </row>
    <row r="167" spans="1:108">
      <c r="A167" s="74" t="s">
        <v>546</v>
      </c>
      <c r="B167" s="74" t="s">
        <v>98</v>
      </c>
      <c r="C167" s="74" t="s">
        <v>99</v>
      </c>
      <c r="D167" s="74" t="s">
        <v>99</v>
      </c>
      <c r="E167" s="74" t="s">
        <v>2534</v>
      </c>
      <c r="F167" s="74" t="s">
        <v>1493</v>
      </c>
      <c r="G167" s="74" t="s">
        <v>1508</v>
      </c>
      <c r="H167" s="74" t="s">
        <v>147</v>
      </c>
      <c r="I167" s="74" t="s">
        <v>464</v>
      </c>
      <c r="J167" s="74" t="s">
        <v>465</v>
      </c>
      <c r="K167" s="74" t="s">
        <v>264</v>
      </c>
      <c r="L167" s="74" t="s">
        <v>1494</v>
      </c>
      <c r="M167" s="74" t="s">
        <v>206</v>
      </c>
      <c r="N167" s="75">
        <v>0</v>
      </c>
      <c r="O167" s="75">
        <v>10</v>
      </c>
      <c r="P167" s="74" t="s">
        <v>137</v>
      </c>
      <c r="Q167" s="74" t="s">
        <v>1495</v>
      </c>
      <c r="R167" s="74" t="s">
        <v>138</v>
      </c>
      <c r="S167" s="74" t="s">
        <v>113</v>
      </c>
      <c r="T167" s="74" t="s">
        <v>149</v>
      </c>
      <c r="U167" s="74" t="s">
        <v>156</v>
      </c>
      <c r="V167" s="74" t="s">
        <v>208</v>
      </c>
      <c r="W167" s="74" t="s">
        <v>107</v>
      </c>
      <c r="X167" s="74" t="s">
        <v>127</v>
      </c>
      <c r="Y167" s="74" t="s">
        <v>468</v>
      </c>
      <c r="Z167" s="74"/>
      <c r="AA167" s="76">
        <v>10350.419</v>
      </c>
      <c r="AB167" s="76">
        <v>0</v>
      </c>
      <c r="AC167" s="76">
        <v>161</v>
      </c>
      <c r="AD167" s="76">
        <v>136.5</v>
      </c>
      <c r="AE167" s="77">
        <v>529</v>
      </c>
      <c r="AF167" s="76">
        <v>2.645</v>
      </c>
      <c r="AG167" s="77">
        <v>23</v>
      </c>
      <c r="AH167" s="78">
        <v>5.49</v>
      </c>
      <c r="AI167" s="78">
        <v>88.9</v>
      </c>
      <c r="AJ167" s="79">
        <v>42782</v>
      </c>
      <c r="AK167" s="79">
        <v>42776</v>
      </c>
      <c r="AL167" s="79">
        <v>42776</v>
      </c>
      <c r="AM167" s="79">
        <v>42776</v>
      </c>
      <c r="AN167" s="77">
        <v>1008</v>
      </c>
      <c r="AO167" s="79">
        <v>42775</v>
      </c>
      <c r="AP167" s="76">
        <v>25000</v>
      </c>
      <c r="AQ167" s="76">
        <v>0</v>
      </c>
      <c r="AR167" s="77">
        <v>527</v>
      </c>
      <c r="AS167" s="77">
        <v>38</v>
      </c>
      <c r="AT167" s="78">
        <v>69.84</v>
      </c>
      <c r="AU167" s="77">
        <v>7</v>
      </c>
      <c r="AV167" s="76">
        <v>6.17</v>
      </c>
      <c r="AW167" s="76">
        <v>5.49</v>
      </c>
      <c r="AX167" s="76">
        <v>6.86</v>
      </c>
      <c r="AY167" s="76">
        <v>0.89</v>
      </c>
      <c r="AZ167" s="76">
        <v>0.89</v>
      </c>
      <c r="BA167" s="76">
        <v>0.69</v>
      </c>
      <c r="BB167" s="76">
        <v>9.99</v>
      </c>
      <c r="BC167" s="76">
        <v>23.97</v>
      </c>
      <c r="BD167" s="76">
        <v>6.24</v>
      </c>
      <c r="BE167" s="76">
        <v>15.13</v>
      </c>
      <c r="BF167" s="76">
        <v>5000</v>
      </c>
      <c r="BG167" s="76">
        <v>7000</v>
      </c>
      <c r="BH167" s="74" t="s">
        <v>109</v>
      </c>
      <c r="BI167" s="74"/>
      <c r="BJ167" s="74" t="s">
        <v>3532</v>
      </c>
      <c r="BK167" s="79"/>
      <c r="BL167" s="79"/>
      <c r="BM167" s="74"/>
      <c r="BN167" s="80">
        <v>161</v>
      </c>
      <c r="BO167" s="81"/>
      <c r="BP167" s="82"/>
      <c r="BQ167" s="83"/>
      <c r="BR167" s="84" t="s">
        <v>75</v>
      </c>
      <c r="BS167" s="84">
        <v>10</v>
      </c>
      <c r="BT167" s="85">
        <v>2</v>
      </c>
      <c r="BU167" s="85" t="s">
        <v>464</v>
      </c>
      <c r="BV167" s="85">
        <v>1</v>
      </c>
      <c r="BW167" s="85"/>
      <c r="BX167" s="86" t="s">
        <v>143</v>
      </c>
      <c r="BY167" s="87"/>
      <c r="BZ167" s="88">
        <v>161</v>
      </c>
      <c r="CA167" s="87" t="s">
        <v>144</v>
      </c>
      <c r="CB167" s="89" t="s">
        <v>145</v>
      </c>
      <c r="CC167" s="90">
        <v>1</v>
      </c>
      <c r="CD167" s="91"/>
      <c r="CE167" s="89">
        <f>VLOOKUP(AI167,[1]Plan1!$A$6:$D$52,2,0)</f>
        <v>211</v>
      </c>
      <c r="CF167" s="89">
        <f>VLOOKUP(AI167,[1]Plan1!$A$6:$D$52,4,0)</f>
        <v>4.092307692307692</v>
      </c>
      <c r="CG167" s="89">
        <f t="shared" si="16"/>
        <v>49</v>
      </c>
      <c r="CH167" s="89">
        <f t="shared" si="17"/>
        <v>201</v>
      </c>
      <c r="CI167" s="87" t="s">
        <v>75</v>
      </c>
      <c r="CJ167" s="89">
        <f t="shared" si="18"/>
        <v>161</v>
      </c>
      <c r="CK167" s="87"/>
      <c r="CL167" s="87"/>
      <c r="CM167" s="87"/>
      <c r="CN167" s="80">
        <v>228</v>
      </c>
      <c r="CO167" s="81"/>
      <c r="CP167" s="82"/>
      <c r="CQ167" s="83"/>
      <c r="CR167" s="87">
        <f t="shared" si="19"/>
        <v>12167</v>
      </c>
      <c r="CS167" s="40">
        <f t="shared" si="23"/>
        <v>165</v>
      </c>
      <c r="CT167" s="40" t="str">
        <f>VLOOKUP(B167,Linha!$B$2:$C$60,2,FALSE)</f>
        <v>Flow1</v>
      </c>
      <c r="CU167" s="41" t="str">
        <f>IF(AI167&lt;=Parametros!$E$15,"OK","Não")</f>
        <v>OK</v>
      </c>
      <c r="CV167" s="41" t="str">
        <f>IF(AH167&lt;=Parametros!$E$16,"OK","Não")</f>
        <v>OK</v>
      </c>
      <c r="CW167" s="41" t="str">
        <f>IF(AX167&lt;=Parametros!$E$19,"OK","Não")</f>
        <v>OK</v>
      </c>
      <c r="CX167" s="41" t="str">
        <f t="shared" si="20"/>
        <v>Não</v>
      </c>
      <c r="CY167" s="41" t="str">
        <f t="shared" si="21"/>
        <v>Sim</v>
      </c>
      <c r="CZ167" s="41" t="str">
        <f>IF(AND(Parametros!$E$17="Sim",Parametros!$E$18="Sim"),IF(AND(OR(CT167="Flow1",AND(CT167="Flow2",Parametros!$H$7="Fechada")),AI167&lt;=Parametros!$E$15,AH167&lt;Parametros!$E$16,AX167&lt;Parametros!$E$19,CX167&lt;&gt;Parametros!$E$17,CY167&lt;&gt;Parametros!$E$18),"Sim","Não"),
IF(AND(Parametros!$E$17="Sim",Parametros!$E$18="Não"),IF(AND(OR(CT167="Flow1",AND(CT167="Flow2",Parametros!$H$7="Fechada")),AI167&lt;=Parametros!$E$15,AH167&lt;Parametros!$E$16,AX167&lt;Parametros!$E$19,CX167&lt;&gt;Parametros!$E$17),"Sim","Não"),
IF(AND(Parametros!$E$17="Não",Parametros!$E$18="Sim"),IF(AND(OR(CT167="Flow1",AND(CT167="Flow2",Parametros!$H$7="Fechada")),AI167&lt;=Parametros!$E$15,AH167&lt;Parametros!$E$16,AX167&lt;Parametros!$E$19,CY167&lt;&gt;Parametros!$E$18),"Sim","Não"),
IF(AND(OR(CT167="Flow1",AND(CT167="Flow2",Parametros!$H$7="Fechada")),AI167&lt;=Parametros!$E$15,AH167&lt;Parametros!$E$16,AX167&lt;Parametros!$E$19),"Sim","Não"))))</f>
        <v>Não</v>
      </c>
      <c r="DA167" s="41" t="str">
        <f t="shared" si="22"/>
        <v>ok</v>
      </c>
      <c r="DB167" s="40">
        <f>IF(AND(CT167="Flow1",CZ167="Sim"),4,IF(CT167=Parametros!$D$6,1,IF(CT167=Parametros!$D$7,IF(Parametros!$H$7="Aberta",2,IF('Sequencia APO'!CZ167="Sim",4,1)),IF(CT167=Parametros!$D$9,3,IF(CT167=Parametros!$D$8,4,"Erro")))))</f>
        <v>1</v>
      </c>
      <c r="DC167" s="40">
        <f>IFERROR(VLOOKUP($Q167,Ferts!$A$1:$B$16,2,FALSE),0)</f>
        <v>0</v>
      </c>
      <c r="DD167" s="42">
        <f>(IF(DB167=1,Parametros!$M$6,IF(DB167=2,Parametros!$M$7,IF(DB167=3,Parametros!$M$8,IF(DB167=4,Parametros!$M$9,"Erro"))))*(DC167+1))*60</f>
        <v>38.112851481411589</v>
      </c>
    </row>
    <row r="168" spans="1:108">
      <c r="A168" s="74" t="s">
        <v>547</v>
      </c>
      <c r="B168" s="74" t="s">
        <v>98</v>
      </c>
      <c r="C168" s="74" t="s">
        <v>132</v>
      </c>
      <c r="D168" s="74" t="s">
        <v>132</v>
      </c>
      <c r="E168" s="74" t="s">
        <v>2535</v>
      </c>
      <c r="F168" s="74" t="s">
        <v>2536</v>
      </c>
      <c r="G168" s="74" t="s">
        <v>2537</v>
      </c>
      <c r="H168" s="74" t="s">
        <v>187</v>
      </c>
      <c r="I168" s="74" t="s">
        <v>464</v>
      </c>
      <c r="J168" s="74" t="s">
        <v>465</v>
      </c>
      <c r="K168" s="74" t="s">
        <v>136</v>
      </c>
      <c r="L168" s="74" t="s">
        <v>2538</v>
      </c>
      <c r="M168" s="74" t="s">
        <v>1405</v>
      </c>
      <c r="N168" s="75">
        <v>10</v>
      </c>
      <c r="O168" s="75">
        <v>10</v>
      </c>
      <c r="P168" s="74" t="s">
        <v>137</v>
      </c>
      <c r="Q168" s="74" t="s">
        <v>2539</v>
      </c>
      <c r="R168" s="74" t="s">
        <v>138</v>
      </c>
      <c r="S168" s="74" t="s">
        <v>139</v>
      </c>
      <c r="T168" s="74" t="s">
        <v>140</v>
      </c>
      <c r="U168" s="74" t="s">
        <v>105</v>
      </c>
      <c r="V168" s="74" t="s">
        <v>141</v>
      </c>
      <c r="W168" s="74" t="s">
        <v>107</v>
      </c>
      <c r="X168" s="74" t="s">
        <v>127</v>
      </c>
      <c r="Y168" s="74" t="s">
        <v>468</v>
      </c>
      <c r="Z168" s="74"/>
      <c r="AA168" s="76">
        <v>32466.062999999998</v>
      </c>
      <c r="AB168" s="76">
        <v>0</v>
      </c>
      <c r="AC168" s="76">
        <v>161</v>
      </c>
      <c r="AD168" s="76">
        <v>136.5</v>
      </c>
      <c r="AE168" s="77">
        <v>483</v>
      </c>
      <c r="AF168" s="76">
        <v>2.415</v>
      </c>
      <c r="AG168" s="77">
        <v>79</v>
      </c>
      <c r="AH168" s="78">
        <v>5.5</v>
      </c>
      <c r="AI168" s="78">
        <v>88.9</v>
      </c>
      <c r="AJ168" s="79">
        <v>42783</v>
      </c>
      <c r="AK168" s="79">
        <v>42776</v>
      </c>
      <c r="AL168" s="79">
        <v>42776</v>
      </c>
      <c r="AM168" s="79">
        <v>42777</v>
      </c>
      <c r="AN168" s="77">
        <v>60320</v>
      </c>
      <c r="AO168" s="79">
        <v>42777</v>
      </c>
      <c r="AP168" s="76">
        <v>30336.133999999998</v>
      </c>
      <c r="AQ168" s="76">
        <v>0</v>
      </c>
      <c r="AR168" s="77">
        <v>474</v>
      </c>
      <c r="AS168" s="77">
        <v>52</v>
      </c>
      <c r="AT168" s="78">
        <v>144.79</v>
      </c>
      <c r="AU168" s="77">
        <v>3</v>
      </c>
      <c r="AV168" s="76">
        <v>12.77</v>
      </c>
      <c r="AW168" s="76">
        <v>12.19</v>
      </c>
      <c r="AX168" s="76">
        <v>13.24</v>
      </c>
      <c r="AY168" s="76">
        <v>0.67</v>
      </c>
      <c r="AZ168" s="76">
        <v>0.67</v>
      </c>
      <c r="BA168" s="76">
        <v>0.69</v>
      </c>
      <c r="BB168" s="76">
        <v>0.83</v>
      </c>
      <c r="BC168" s="76">
        <v>21.26</v>
      </c>
      <c r="BD168" s="76">
        <v>6.43</v>
      </c>
      <c r="BE168" s="76">
        <v>15.47</v>
      </c>
      <c r="BF168" s="76">
        <v>12192</v>
      </c>
      <c r="BG168" s="76">
        <v>12802</v>
      </c>
      <c r="BH168" s="74" t="s">
        <v>109</v>
      </c>
      <c r="BI168" s="74"/>
      <c r="BJ168" s="74" t="s">
        <v>2540</v>
      </c>
      <c r="BK168" s="79"/>
      <c r="BL168" s="79"/>
      <c r="BM168" s="74"/>
      <c r="BN168" s="80">
        <v>237</v>
      </c>
      <c r="BO168" s="81"/>
      <c r="BP168" s="82"/>
      <c r="BQ168" s="83"/>
      <c r="BR168" s="84" t="s">
        <v>75</v>
      </c>
      <c r="BS168" s="84">
        <v>10</v>
      </c>
      <c r="BT168" s="85">
        <v>2</v>
      </c>
      <c r="BU168" s="85" t="s">
        <v>464</v>
      </c>
      <c r="BV168" s="85">
        <v>1</v>
      </c>
      <c r="BW168" s="85"/>
      <c r="BX168" s="86" t="s">
        <v>143</v>
      </c>
      <c r="BY168" s="87"/>
      <c r="BZ168" s="88">
        <v>237</v>
      </c>
      <c r="CA168" s="87" t="s">
        <v>144</v>
      </c>
      <c r="CB168" s="89" t="s">
        <v>145</v>
      </c>
      <c r="CC168" s="90">
        <v>-1</v>
      </c>
      <c r="CD168" s="91"/>
      <c r="CE168" s="89">
        <f>VLOOKUP(AI168,[1]Plan1!$A$6:$D$52,2,0)</f>
        <v>211</v>
      </c>
      <c r="CF168" s="89">
        <f>VLOOKUP(AI168,[1]Plan1!$A$6:$D$52,4,0)</f>
        <v>4.092307692307692</v>
      </c>
      <c r="CG168" s="89">
        <f t="shared" si="16"/>
        <v>154</v>
      </c>
      <c r="CH168" s="89">
        <f t="shared" si="17"/>
        <v>630</v>
      </c>
      <c r="CI168" s="87" t="s">
        <v>75</v>
      </c>
      <c r="CJ168" s="89">
        <f t="shared" si="18"/>
        <v>237</v>
      </c>
      <c r="CK168" s="87"/>
      <c r="CL168" s="87"/>
      <c r="CM168" s="87"/>
      <c r="CN168" s="80">
        <v>208</v>
      </c>
      <c r="CO168" s="81"/>
      <c r="CP168" s="82"/>
      <c r="CQ168" s="83"/>
      <c r="CR168" s="87">
        <f t="shared" si="19"/>
        <v>38157</v>
      </c>
      <c r="CS168" s="40">
        <f t="shared" si="23"/>
        <v>166</v>
      </c>
      <c r="CT168" s="40" t="str">
        <f>VLOOKUP(B168,Linha!$B$2:$C$60,2,FALSE)</f>
        <v>Flow1</v>
      </c>
      <c r="CU168" s="41" t="str">
        <f>IF(AI168&lt;=Parametros!$E$15,"OK","Não")</f>
        <v>OK</v>
      </c>
      <c r="CV168" s="41" t="str">
        <f>IF(AH168&lt;=Parametros!$E$16,"OK","Não")</f>
        <v>OK</v>
      </c>
      <c r="CW168" s="41" t="str">
        <f>IF(AX168&lt;=Parametros!$E$19,"OK","Não")</f>
        <v>OK</v>
      </c>
      <c r="CX168" s="41" t="str">
        <f t="shared" si="20"/>
        <v>Sim</v>
      </c>
      <c r="CY168" s="41" t="str">
        <f t="shared" si="21"/>
        <v>Sim</v>
      </c>
      <c r="CZ168" s="41" t="str">
        <f>IF(AND(Parametros!$E$17="Sim",Parametros!$E$18="Sim"),IF(AND(OR(CT168="Flow1",AND(CT168="Flow2",Parametros!$H$7="Fechada")),AI168&lt;=Parametros!$E$15,AH168&lt;Parametros!$E$16,AX168&lt;Parametros!$E$19,CX168&lt;&gt;Parametros!$E$17,CY168&lt;&gt;Parametros!$E$18),"Sim","Não"),
IF(AND(Parametros!$E$17="Sim",Parametros!$E$18="Não"),IF(AND(OR(CT168="Flow1",AND(CT168="Flow2",Parametros!$H$7="Fechada")),AI168&lt;=Parametros!$E$15,AH168&lt;Parametros!$E$16,AX168&lt;Parametros!$E$19,CX168&lt;&gt;Parametros!$E$17),"Sim","Não"),
IF(AND(Parametros!$E$17="Não",Parametros!$E$18="Sim"),IF(AND(OR(CT168="Flow1",AND(CT168="Flow2",Parametros!$H$7="Fechada")),AI168&lt;=Parametros!$E$15,AH168&lt;Parametros!$E$16,AX168&lt;Parametros!$E$19,CY168&lt;&gt;Parametros!$E$18),"Sim","Não"),
IF(AND(OR(CT168="Flow1",AND(CT168="Flow2",Parametros!$H$7="Fechada")),AI168&lt;=Parametros!$E$15,AH168&lt;Parametros!$E$16,AX168&lt;Parametros!$E$19),"Sim","Não"))))</f>
        <v>Não</v>
      </c>
      <c r="DA168" s="41" t="str">
        <f t="shared" si="22"/>
        <v>ok</v>
      </c>
      <c r="DB168" s="40">
        <f>IF(AND(CT168="Flow1",CZ168="Sim"),4,IF(CT168=Parametros!$D$6,1,IF(CT168=Parametros!$D$7,IF(Parametros!$H$7="Aberta",2,IF('Sequencia APO'!CZ168="Sim",4,1)),IF(CT168=Parametros!$D$9,3,IF(CT168=Parametros!$D$8,4,"Erro")))))</f>
        <v>1</v>
      </c>
      <c r="DC168" s="40">
        <f>IFERROR(VLOOKUP($Q168,Ferts!$A$1:$B$16,2,FALSE),0)</f>
        <v>0</v>
      </c>
      <c r="DD168" s="42">
        <f>(IF(DB168=1,Parametros!$M$6,IF(DB168=2,Parametros!$M$7,IF(DB168=3,Parametros!$M$8,IF(DB168=4,Parametros!$M$9,"Erro"))))*(DC168+1))*60</f>
        <v>38.112851481411589</v>
      </c>
    </row>
    <row r="169" spans="1:108">
      <c r="A169" s="74" t="s">
        <v>552</v>
      </c>
      <c r="B169" s="74" t="s">
        <v>98</v>
      </c>
      <c r="C169" s="74" t="s">
        <v>99</v>
      </c>
      <c r="D169" s="74" t="s">
        <v>99</v>
      </c>
      <c r="E169" s="74" t="s">
        <v>1507</v>
      </c>
      <c r="F169" s="74" t="s">
        <v>1493</v>
      </c>
      <c r="G169" s="74" t="s">
        <v>1508</v>
      </c>
      <c r="H169" s="74" t="s">
        <v>147</v>
      </c>
      <c r="I169" s="74" t="s">
        <v>464</v>
      </c>
      <c r="J169" s="74" t="s">
        <v>465</v>
      </c>
      <c r="K169" s="74" t="s">
        <v>264</v>
      </c>
      <c r="L169" s="74" t="s">
        <v>1494</v>
      </c>
      <c r="M169" s="74" t="s">
        <v>206</v>
      </c>
      <c r="N169" s="75">
        <v>0</v>
      </c>
      <c r="O169" s="75">
        <v>10</v>
      </c>
      <c r="P169" s="74" t="s">
        <v>137</v>
      </c>
      <c r="Q169" s="74" t="s">
        <v>1495</v>
      </c>
      <c r="R169" s="74" t="s">
        <v>138</v>
      </c>
      <c r="S169" s="74" t="s">
        <v>113</v>
      </c>
      <c r="T169" s="74" t="s">
        <v>149</v>
      </c>
      <c r="U169" s="74" t="s">
        <v>156</v>
      </c>
      <c r="V169" s="74" t="s">
        <v>208</v>
      </c>
      <c r="W169" s="74" t="s">
        <v>107</v>
      </c>
      <c r="X169" s="74" t="s">
        <v>127</v>
      </c>
      <c r="Y169" s="74" t="s">
        <v>468</v>
      </c>
      <c r="Z169" s="74"/>
      <c r="AA169" s="76">
        <v>41759.29</v>
      </c>
      <c r="AB169" s="76">
        <v>24288</v>
      </c>
      <c r="AC169" s="76">
        <v>161</v>
      </c>
      <c r="AD169" s="76">
        <v>136.5</v>
      </c>
      <c r="AE169" s="77">
        <v>528</v>
      </c>
      <c r="AF169" s="76">
        <v>2.64</v>
      </c>
      <c r="AG169" s="77">
        <v>92</v>
      </c>
      <c r="AH169" s="78">
        <v>5.49</v>
      </c>
      <c r="AI169" s="78">
        <v>88.9</v>
      </c>
      <c r="AJ169" s="79">
        <v>42782</v>
      </c>
      <c r="AK169" s="79">
        <v>42777</v>
      </c>
      <c r="AL169" s="79">
        <v>42777</v>
      </c>
      <c r="AM169" s="79">
        <v>42777</v>
      </c>
      <c r="AN169" s="77">
        <v>4067</v>
      </c>
      <c r="AO169" s="79">
        <v>42775</v>
      </c>
      <c r="AP169" s="76">
        <v>25000</v>
      </c>
      <c r="AQ169" s="76">
        <v>0</v>
      </c>
      <c r="AR169" s="77">
        <v>527</v>
      </c>
      <c r="AS169" s="77">
        <v>38</v>
      </c>
      <c r="AT169" s="78">
        <v>69.84</v>
      </c>
      <c r="AU169" s="77">
        <v>7</v>
      </c>
      <c r="AV169" s="76">
        <v>6.18</v>
      </c>
      <c r="AW169" s="76">
        <v>5.59</v>
      </c>
      <c r="AX169" s="76">
        <v>6.77</v>
      </c>
      <c r="AY169" s="76">
        <v>0.89</v>
      </c>
      <c r="AZ169" s="76">
        <v>0.89</v>
      </c>
      <c r="BA169" s="76">
        <v>0.69</v>
      </c>
      <c r="BB169" s="76">
        <v>9.99</v>
      </c>
      <c r="BC169" s="76">
        <v>23.93</v>
      </c>
      <c r="BD169" s="76">
        <v>6.24</v>
      </c>
      <c r="BE169" s="76">
        <v>15.13</v>
      </c>
      <c r="BF169" s="76">
        <v>5000</v>
      </c>
      <c r="BG169" s="76">
        <v>7000</v>
      </c>
      <c r="BH169" s="74" t="s">
        <v>109</v>
      </c>
      <c r="BI169" s="74"/>
      <c r="BJ169" s="74" t="s">
        <v>3532</v>
      </c>
      <c r="BK169" s="79"/>
      <c r="BL169" s="79"/>
      <c r="BM169" s="74"/>
      <c r="BN169" s="80">
        <v>644</v>
      </c>
      <c r="BO169" s="81"/>
      <c r="BP169" s="82"/>
      <c r="BQ169" s="83"/>
      <c r="BR169" s="84" t="s">
        <v>75</v>
      </c>
      <c r="BS169" s="84">
        <v>11</v>
      </c>
      <c r="BT169" s="85">
        <v>2</v>
      </c>
      <c r="BU169" s="85" t="s">
        <v>464</v>
      </c>
      <c r="BV169" s="85">
        <v>1</v>
      </c>
      <c r="BW169" s="85"/>
      <c r="BX169" s="86" t="s">
        <v>143</v>
      </c>
      <c r="BY169" s="87"/>
      <c r="BZ169" s="88">
        <v>644</v>
      </c>
      <c r="CA169" s="87" t="s">
        <v>144</v>
      </c>
      <c r="CB169" s="89" t="s">
        <v>145</v>
      </c>
      <c r="CC169" s="90">
        <v>2</v>
      </c>
      <c r="CD169" s="91"/>
      <c r="CE169" s="89">
        <f>VLOOKUP(AI169,[1]Plan1!$A$6:$D$52,2,0)</f>
        <v>211</v>
      </c>
      <c r="CF169" s="89">
        <f>VLOOKUP(AI169,[1]Plan1!$A$6:$D$52,4,0)</f>
        <v>4.092307692307692</v>
      </c>
      <c r="CG169" s="89">
        <f t="shared" si="16"/>
        <v>198</v>
      </c>
      <c r="CH169" s="89">
        <f t="shared" si="17"/>
        <v>810</v>
      </c>
      <c r="CI169" s="87" t="s">
        <v>75</v>
      </c>
      <c r="CJ169" s="89">
        <f t="shared" si="18"/>
        <v>644</v>
      </c>
      <c r="CK169" s="87"/>
      <c r="CL169" s="87"/>
      <c r="CM169" s="87"/>
      <c r="CN169" s="80"/>
      <c r="CO169" s="81"/>
      <c r="CP169" s="82"/>
      <c r="CQ169" s="93">
        <v>294</v>
      </c>
      <c r="CR169" s="87">
        <f t="shared" si="19"/>
        <v>48576</v>
      </c>
      <c r="CS169" s="40">
        <f t="shared" si="23"/>
        <v>167</v>
      </c>
      <c r="CT169" s="40" t="str">
        <f>VLOOKUP(B169,Linha!$B$2:$C$60,2,FALSE)</f>
        <v>Flow1</v>
      </c>
      <c r="CU169" s="41" t="str">
        <f>IF(AI169&lt;=Parametros!$E$15,"OK","Não")</f>
        <v>OK</v>
      </c>
      <c r="CV169" s="41" t="str">
        <f>IF(AH169&lt;=Parametros!$E$16,"OK","Não")</f>
        <v>OK</v>
      </c>
      <c r="CW169" s="41" t="str">
        <f>IF(AX169&lt;=Parametros!$E$19,"OK","Não")</f>
        <v>OK</v>
      </c>
      <c r="CX169" s="41" t="str">
        <f t="shared" si="20"/>
        <v>Não</v>
      </c>
      <c r="CY169" s="41" t="str">
        <f t="shared" si="21"/>
        <v>Sim</v>
      </c>
      <c r="CZ169" s="41" t="str">
        <f>IF(AND(Parametros!$E$17="Sim",Parametros!$E$18="Sim"),IF(AND(OR(CT169="Flow1",AND(CT169="Flow2",Parametros!$H$7="Fechada")),AI169&lt;=Parametros!$E$15,AH169&lt;Parametros!$E$16,AX169&lt;Parametros!$E$19,CX169&lt;&gt;Parametros!$E$17,CY169&lt;&gt;Parametros!$E$18),"Sim","Não"),
IF(AND(Parametros!$E$17="Sim",Parametros!$E$18="Não"),IF(AND(OR(CT169="Flow1",AND(CT169="Flow2",Parametros!$H$7="Fechada")),AI169&lt;=Parametros!$E$15,AH169&lt;Parametros!$E$16,AX169&lt;Parametros!$E$19,CX169&lt;&gt;Parametros!$E$17),"Sim","Não"),
IF(AND(Parametros!$E$17="Não",Parametros!$E$18="Sim"),IF(AND(OR(CT169="Flow1",AND(CT169="Flow2",Parametros!$H$7="Fechada")),AI169&lt;=Parametros!$E$15,AH169&lt;Parametros!$E$16,AX169&lt;Parametros!$E$19,CY169&lt;&gt;Parametros!$E$18),"Sim","Não"),
IF(AND(OR(CT169="Flow1",AND(CT169="Flow2",Parametros!$H$7="Fechada")),AI169&lt;=Parametros!$E$15,AH169&lt;Parametros!$E$16,AX169&lt;Parametros!$E$19),"Sim","Não"))))</f>
        <v>Não</v>
      </c>
      <c r="DA169" s="41" t="str">
        <f t="shared" si="22"/>
        <v>ok</v>
      </c>
      <c r="DB169" s="40">
        <f>IF(AND(CT169="Flow1",CZ169="Sim"),4,IF(CT169=Parametros!$D$6,1,IF(CT169=Parametros!$D$7,IF(Parametros!$H$7="Aberta",2,IF('Sequencia APO'!CZ169="Sim",4,1)),IF(CT169=Parametros!$D$9,3,IF(CT169=Parametros!$D$8,4,"Erro")))))</f>
        <v>1</v>
      </c>
      <c r="DC169" s="40">
        <f>IFERROR(VLOOKUP($Q169,Ferts!$A$1:$B$16,2,FALSE),0)</f>
        <v>0</v>
      </c>
      <c r="DD169" s="42">
        <f>(IF(DB169=1,Parametros!$M$6,IF(DB169=2,Parametros!$M$7,IF(DB169=3,Parametros!$M$8,IF(DB169=4,Parametros!$M$9,"Erro"))))*(DC169+1))*60</f>
        <v>38.112851481411589</v>
      </c>
    </row>
    <row r="170" spans="1:108">
      <c r="A170" s="74" t="s">
        <v>554</v>
      </c>
      <c r="B170" s="74" t="s">
        <v>98</v>
      </c>
      <c r="C170" s="74" t="s">
        <v>99</v>
      </c>
      <c r="D170" s="74" t="s">
        <v>99</v>
      </c>
      <c r="E170" s="74" t="s">
        <v>1512</v>
      </c>
      <c r="F170" s="74" t="s">
        <v>1493</v>
      </c>
      <c r="G170" s="74" t="s">
        <v>1508</v>
      </c>
      <c r="H170" s="74" t="s">
        <v>147</v>
      </c>
      <c r="I170" s="74" t="s">
        <v>464</v>
      </c>
      <c r="J170" s="74" t="s">
        <v>465</v>
      </c>
      <c r="K170" s="74" t="s">
        <v>264</v>
      </c>
      <c r="L170" s="74" t="s">
        <v>1494</v>
      </c>
      <c r="M170" s="74" t="s">
        <v>206</v>
      </c>
      <c r="N170" s="75">
        <v>0</v>
      </c>
      <c r="O170" s="75">
        <v>10</v>
      </c>
      <c r="P170" s="74" t="s">
        <v>137</v>
      </c>
      <c r="Q170" s="74" t="s">
        <v>1495</v>
      </c>
      <c r="R170" s="74" t="s">
        <v>138</v>
      </c>
      <c r="S170" s="74" t="s">
        <v>113</v>
      </c>
      <c r="T170" s="74" t="s">
        <v>149</v>
      </c>
      <c r="U170" s="74" t="s">
        <v>156</v>
      </c>
      <c r="V170" s="74" t="s">
        <v>208</v>
      </c>
      <c r="W170" s="74" t="s">
        <v>107</v>
      </c>
      <c r="X170" s="74" t="s">
        <v>127</v>
      </c>
      <c r="Y170" s="74" t="s">
        <v>468</v>
      </c>
      <c r="Z170" s="74"/>
      <c r="AA170" s="76">
        <v>15162.404</v>
      </c>
      <c r="AB170" s="76">
        <v>15900</v>
      </c>
      <c r="AC170" s="76">
        <v>161</v>
      </c>
      <c r="AD170" s="76">
        <v>136.5</v>
      </c>
      <c r="AE170" s="77">
        <v>529</v>
      </c>
      <c r="AF170" s="76">
        <v>2.645</v>
      </c>
      <c r="AG170" s="77">
        <v>34</v>
      </c>
      <c r="AH170" s="78">
        <v>5.49</v>
      </c>
      <c r="AI170" s="78">
        <v>88.9</v>
      </c>
      <c r="AJ170" s="79">
        <v>42782</v>
      </c>
      <c r="AK170" s="79">
        <v>42777</v>
      </c>
      <c r="AL170" s="79">
        <v>42777</v>
      </c>
      <c r="AM170" s="79">
        <v>42777</v>
      </c>
      <c r="AN170" s="77">
        <v>1477</v>
      </c>
      <c r="AO170" s="79">
        <v>42775</v>
      </c>
      <c r="AP170" s="76">
        <v>25000</v>
      </c>
      <c r="AQ170" s="76">
        <v>0</v>
      </c>
      <c r="AR170" s="77">
        <v>527</v>
      </c>
      <c r="AS170" s="77">
        <v>38</v>
      </c>
      <c r="AT170" s="78">
        <v>69.84</v>
      </c>
      <c r="AU170" s="77">
        <v>7</v>
      </c>
      <c r="AV170" s="76">
        <v>6.17</v>
      </c>
      <c r="AW170" s="76">
        <v>5.49</v>
      </c>
      <c r="AX170" s="76">
        <v>6.86</v>
      </c>
      <c r="AY170" s="76">
        <v>0.89</v>
      </c>
      <c r="AZ170" s="76">
        <v>0.89</v>
      </c>
      <c r="BA170" s="76">
        <v>0.69</v>
      </c>
      <c r="BB170" s="76">
        <v>9.99</v>
      </c>
      <c r="BC170" s="76">
        <v>23.97</v>
      </c>
      <c r="BD170" s="76">
        <v>6.24</v>
      </c>
      <c r="BE170" s="76">
        <v>15.13</v>
      </c>
      <c r="BF170" s="76">
        <v>5000</v>
      </c>
      <c r="BG170" s="76">
        <v>7000</v>
      </c>
      <c r="BH170" s="74" t="s">
        <v>109</v>
      </c>
      <c r="BI170" s="74"/>
      <c r="BJ170" s="74" t="s">
        <v>3532</v>
      </c>
      <c r="BK170" s="79"/>
      <c r="BL170" s="79"/>
      <c r="BM170" s="74"/>
      <c r="BN170" s="80">
        <v>238</v>
      </c>
      <c r="BO170" s="81"/>
      <c r="BP170" s="82"/>
      <c r="BQ170" s="83"/>
      <c r="BR170" s="84" t="s">
        <v>75</v>
      </c>
      <c r="BS170" s="84">
        <v>11</v>
      </c>
      <c r="BT170" s="85">
        <v>2</v>
      </c>
      <c r="BU170" s="85" t="s">
        <v>464</v>
      </c>
      <c r="BV170" s="85">
        <v>1</v>
      </c>
      <c r="BW170" s="85"/>
      <c r="BX170" s="86" t="s">
        <v>143</v>
      </c>
      <c r="BY170" s="87"/>
      <c r="BZ170" s="88">
        <v>238</v>
      </c>
      <c r="CA170" s="87" t="s">
        <v>144</v>
      </c>
      <c r="CB170" s="89" t="s">
        <v>145</v>
      </c>
      <c r="CC170" s="90">
        <v>2</v>
      </c>
      <c r="CD170" s="91"/>
      <c r="CE170" s="89">
        <f>VLOOKUP(AI170,[1]Plan1!$A$6:$D$52,2,0)</f>
        <v>211</v>
      </c>
      <c r="CF170" s="89">
        <f>VLOOKUP(AI170,[1]Plan1!$A$6:$D$52,4,0)</f>
        <v>4.092307692307692</v>
      </c>
      <c r="CG170" s="89">
        <f t="shared" si="16"/>
        <v>72</v>
      </c>
      <c r="CH170" s="89">
        <f t="shared" si="17"/>
        <v>295</v>
      </c>
      <c r="CI170" s="87" t="s">
        <v>75</v>
      </c>
      <c r="CJ170" s="89">
        <f t="shared" si="18"/>
        <v>238</v>
      </c>
      <c r="CK170" s="87"/>
      <c r="CL170" s="87"/>
      <c r="CM170" s="87"/>
      <c r="CN170" s="80"/>
      <c r="CO170" s="81">
        <v>19</v>
      </c>
      <c r="CP170" s="82"/>
      <c r="CQ170" s="83"/>
      <c r="CR170" s="87">
        <f t="shared" si="19"/>
        <v>17986</v>
      </c>
      <c r="CS170" s="40">
        <f t="shared" si="23"/>
        <v>168</v>
      </c>
      <c r="CT170" s="40" t="str">
        <f>VLOOKUP(B170,Linha!$B$2:$C$60,2,FALSE)</f>
        <v>Flow1</v>
      </c>
      <c r="CU170" s="41" t="str">
        <f>IF(AI170&lt;=Parametros!$E$15,"OK","Não")</f>
        <v>OK</v>
      </c>
      <c r="CV170" s="41" t="str">
        <f>IF(AH170&lt;=Parametros!$E$16,"OK","Não")</f>
        <v>OK</v>
      </c>
      <c r="CW170" s="41" t="str">
        <f>IF(AX170&lt;=Parametros!$E$19,"OK","Não")</f>
        <v>OK</v>
      </c>
      <c r="CX170" s="41" t="str">
        <f t="shared" si="20"/>
        <v>Não</v>
      </c>
      <c r="CY170" s="41" t="str">
        <f t="shared" si="21"/>
        <v>Sim</v>
      </c>
      <c r="CZ170" s="41" t="str">
        <f>IF(AND(Parametros!$E$17="Sim",Parametros!$E$18="Sim"),IF(AND(OR(CT170="Flow1",AND(CT170="Flow2",Parametros!$H$7="Fechada")),AI170&lt;=Parametros!$E$15,AH170&lt;Parametros!$E$16,AX170&lt;Parametros!$E$19,CX170&lt;&gt;Parametros!$E$17,CY170&lt;&gt;Parametros!$E$18),"Sim","Não"),
IF(AND(Parametros!$E$17="Sim",Parametros!$E$18="Não"),IF(AND(OR(CT170="Flow1",AND(CT170="Flow2",Parametros!$H$7="Fechada")),AI170&lt;=Parametros!$E$15,AH170&lt;Parametros!$E$16,AX170&lt;Parametros!$E$19,CX170&lt;&gt;Parametros!$E$17),"Sim","Não"),
IF(AND(Parametros!$E$17="Não",Parametros!$E$18="Sim"),IF(AND(OR(CT170="Flow1",AND(CT170="Flow2",Parametros!$H$7="Fechada")),AI170&lt;=Parametros!$E$15,AH170&lt;Parametros!$E$16,AX170&lt;Parametros!$E$19,CY170&lt;&gt;Parametros!$E$18),"Sim","Não"),
IF(AND(OR(CT170="Flow1",AND(CT170="Flow2",Parametros!$H$7="Fechada")),AI170&lt;=Parametros!$E$15,AH170&lt;Parametros!$E$16,AX170&lt;Parametros!$E$19),"Sim","Não"))))</f>
        <v>Não</v>
      </c>
      <c r="DA170" s="41" t="str">
        <f t="shared" si="22"/>
        <v>ok</v>
      </c>
      <c r="DB170" s="40">
        <f>IF(AND(CT170="Flow1",CZ170="Sim"),4,IF(CT170=Parametros!$D$6,1,IF(CT170=Parametros!$D$7,IF(Parametros!$H$7="Aberta",2,IF('Sequencia APO'!CZ170="Sim",4,1)),IF(CT170=Parametros!$D$9,3,IF(CT170=Parametros!$D$8,4,"Erro")))))</f>
        <v>1</v>
      </c>
      <c r="DC170" s="40">
        <f>IFERROR(VLOOKUP($Q170,Ferts!$A$1:$B$16,2,FALSE),0)</f>
        <v>0</v>
      </c>
      <c r="DD170" s="42">
        <f>(IF(DB170=1,Parametros!$M$6,IF(DB170=2,Parametros!$M$7,IF(DB170=3,Parametros!$M$8,IF(DB170=4,Parametros!$M$9,"Erro"))))*(DC170+1))*60</f>
        <v>38.112851481411589</v>
      </c>
    </row>
    <row r="171" spans="1:108">
      <c r="A171" s="74" t="s">
        <v>557</v>
      </c>
      <c r="B171" s="74" t="s">
        <v>98</v>
      </c>
      <c r="C171" s="74" t="s">
        <v>99</v>
      </c>
      <c r="D171" s="74" t="s">
        <v>99</v>
      </c>
      <c r="E171" s="74" t="s">
        <v>2541</v>
      </c>
      <c r="F171" s="74" t="s">
        <v>598</v>
      </c>
      <c r="G171" s="74" t="s">
        <v>2542</v>
      </c>
      <c r="H171" s="74" t="s">
        <v>481</v>
      </c>
      <c r="I171" s="74" t="s">
        <v>464</v>
      </c>
      <c r="J171" s="74" t="s">
        <v>465</v>
      </c>
      <c r="K171" s="74" t="s">
        <v>204</v>
      </c>
      <c r="L171" s="74" t="s">
        <v>599</v>
      </c>
      <c r="M171" s="74" t="s">
        <v>269</v>
      </c>
      <c r="N171" s="75">
        <v>10</v>
      </c>
      <c r="O171" s="75">
        <v>10</v>
      </c>
      <c r="P171" s="74" t="s">
        <v>137</v>
      </c>
      <c r="Q171" s="74" t="s">
        <v>600</v>
      </c>
      <c r="R171" s="74" t="s">
        <v>138</v>
      </c>
      <c r="S171" s="74" t="s">
        <v>113</v>
      </c>
      <c r="T171" s="74" t="s">
        <v>149</v>
      </c>
      <c r="U171" s="74" t="s">
        <v>156</v>
      </c>
      <c r="V171" s="74" t="s">
        <v>141</v>
      </c>
      <c r="W171" s="74" t="s">
        <v>107</v>
      </c>
      <c r="X171" s="74" t="s">
        <v>127</v>
      </c>
      <c r="Y171" s="74" t="s">
        <v>468</v>
      </c>
      <c r="Z171" s="74"/>
      <c r="AA171" s="76">
        <v>26148.525000000001</v>
      </c>
      <c r="AB171" s="76">
        <v>0</v>
      </c>
      <c r="AC171" s="76">
        <v>161</v>
      </c>
      <c r="AD171" s="76">
        <v>136.5</v>
      </c>
      <c r="AE171" s="77">
        <v>448</v>
      </c>
      <c r="AF171" s="76">
        <v>2.2400000000000002</v>
      </c>
      <c r="AG171" s="77">
        <v>68</v>
      </c>
      <c r="AH171" s="78">
        <v>5.5</v>
      </c>
      <c r="AI171" s="78">
        <v>88.9</v>
      </c>
      <c r="AJ171" s="79">
        <v>42786</v>
      </c>
      <c r="AK171" s="79">
        <v>42777</v>
      </c>
      <c r="AL171" s="79">
        <v>42777</v>
      </c>
      <c r="AM171" s="79">
        <v>42777</v>
      </c>
      <c r="AN171" s="77">
        <v>2235</v>
      </c>
      <c r="AO171" s="79">
        <v>42779</v>
      </c>
      <c r="AP171" s="76">
        <v>25000</v>
      </c>
      <c r="AQ171" s="76">
        <v>0</v>
      </c>
      <c r="AR171" s="77">
        <v>458</v>
      </c>
      <c r="AS171" s="77">
        <v>54</v>
      </c>
      <c r="AT171" s="78">
        <v>140.36000000000001</v>
      </c>
      <c r="AU171" s="77">
        <v>3</v>
      </c>
      <c r="AV171" s="76">
        <v>12.16</v>
      </c>
      <c r="AW171" s="76">
        <v>11.5</v>
      </c>
      <c r="AX171" s="76">
        <v>12.5</v>
      </c>
      <c r="AY171" s="76">
        <v>0.67</v>
      </c>
      <c r="AZ171" s="76">
        <v>0.67</v>
      </c>
      <c r="BA171" s="76">
        <v>0.69</v>
      </c>
      <c r="BB171" s="76">
        <v>0.83</v>
      </c>
      <c r="BC171" s="76">
        <v>20.27</v>
      </c>
      <c r="BD171" s="76">
        <v>6.25</v>
      </c>
      <c r="BE171" s="76">
        <v>15.14</v>
      </c>
      <c r="BF171" s="76">
        <v>11500</v>
      </c>
      <c r="BG171" s="76">
        <v>12500</v>
      </c>
      <c r="BH171" s="74" t="s">
        <v>109</v>
      </c>
      <c r="BI171" s="74"/>
      <c r="BJ171" s="74" t="s">
        <v>3533</v>
      </c>
      <c r="BK171" s="79"/>
      <c r="BL171" s="79"/>
      <c r="BM171" s="74"/>
      <c r="BN171" s="80">
        <v>204</v>
      </c>
      <c r="BO171" s="81"/>
      <c r="BP171" s="82"/>
      <c r="BQ171" s="83"/>
      <c r="BR171" s="84" t="s">
        <v>75</v>
      </c>
      <c r="BS171" s="84">
        <v>11</v>
      </c>
      <c r="BT171" s="85">
        <v>2</v>
      </c>
      <c r="BU171" s="85" t="s">
        <v>464</v>
      </c>
      <c r="BV171" s="85">
        <v>1</v>
      </c>
      <c r="BW171" s="85"/>
      <c r="BX171" s="86" t="s">
        <v>143</v>
      </c>
      <c r="BY171" s="87"/>
      <c r="BZ171" s="88">
        <v>204</v>
      </c>
      <c r="CA171" s="87" t="s">
        <v>144</v>
      </c>
      <c r="CB171" s="89" t="s">
        <v>145</v>
      </c>
      <c r="CC171" s="90">
        <v>-2</v>
      </c>
      <c r="CD171" s="91"/>
      <c r="CE171" s="89">
        <f>VLOOKUP(AI171,[1]Plan1!$A$6:$D$52,2,0)</f>
        <v>211</v>
      </c>
      <c r="CF171" s="89">
        <f>VLOOKUP(AI171,[1]Plan1!$A$6:$D$52,4,0)</f>
        <v>4.092307692307692</v>
      </c>
      <c r="CG171" s="89">
        <f t="shared" si="16"/>
        <v>124</v>
      </c>
      <c r="CH171" s="89">
        <f t="shared" si="17"/>
        <v>507</v>
      </c>
      <c r="CI171" s="87" t="s">
        <v>75</v>
      </c>
      <c r="CJ171" s="89">
        <f t="shared" si="18"/>
        <v>204</v>
      </c>
      <c r="CK171" s="87"/>
      <c r="CL171" s="87"/>
      <c r="CM171" s="87"/>
      <c r="CN171" s="80">
        <v>111</v>
      </c>
      <c r="CO171" s="81"/>
      <c r="CP171" s="82"/>
      <c r="CQ171" s="83"/>
      <c r="CR171" s="87">
        <f t="shared" si="19"/>
        <v>30464</v>
      </c>
      <c r="CS171" s="40">
        <f t="shared" si="23"/>
        <v>169</v>
      </c>
      <c r="CT171" s="40" t="str">
        <f>VLOOKUP(B171,Linha!$B$2:$C$60,2,FALSE)</f>
        <v>Flow1</v>
      </c>
      <c r="CU171" s="41" t="str">
        <f>IF(AI171&lt;=Parametros!$E$15,"OK","Não")</f>
        <v>OK</v>
      </c>
      <c r="CV171" s="41" t="str">
        <f>IF(AH171&lt;=Parametros!$E$16,"OK","Não")</f>
        <v>OK</v>
      </c>
      <c r="CW171" s="41" t="str">
        <f>IF(AX171&lt;=Parametros!$E$19,"OK","Não")</f>
        <v>OK</v>
      </c>
      <c r="CX171" s="41" t="str">
        <f t="shared" si="20"/>
        <v>Não</v>
      </c>
      <c r="CY171" s="41" t="str">
        <f t="shared" si="21"/>
        <v>Sim</v>
      </c>
      <c r="CZ171" s="41" t="str">
        <f>IF(AND(Parametros!$E$17="Sim",Parametros!$E$18="Sim"),IF(AND(OR(CT171="Flow1",AND(CT171="Flow2",Parametros!$H$7="Fechada")),AI171&lt;=Parametros!$E$15,AH171&lt;Parametros!$E$16,AX171&lt;Parametros!$E$19,CX171&lt;&gt;Parametros!$E$17,CY171&lt;&gt;Parametros!$E$18),"Sim","Não"),
IF(AND(Parametros!$E$17="Sim",Parametros!$E$18="Não"),IF(AND(OR(CT171="Flow1",AND(CT171="Flow2",Parametros!$H$7="Fechada")),AI171&lt;=Parametros!$E$15,AH171&lt;Parametros!$E$16,AX171&lt;Parametros!$E$19,CX171&lt;&gt;Parametros!$E$17),"Sim","Não"),
IF(AND(Parametros!$E$17="Não",Parametros!$E$18="Sim"),IF(AND(OR(CT171="Flow1",AND(CT171="Flow2",Parametros!$H$7="Fechada")),AI171&lt;=Parametros!$E$15,AH171&lt;Parametros!$E$16,AX171&lt;Parametros!$E$19,CY171&lt;&gt;Parametros!$E$18),"Sim","Não"),
IF(AND(OR(CT171="Flow1",AND(CT171="Flow2",Parametros!$H$7="Fechada")),AI171&lt;=Parametros!$E$15,AH171&lt;Parametros!$E$16,AX171&lt;Parametros!$E$19),"Sim","Não"))))</f>
        <v>Não</v>
      </c>
      <c r="DA171" s="41" t="str">
        <f t="shared" si="22"/>
        <v>ok</v>
      </c>
      <c r="DB171" s="40">
        <f>IF(AND(CT171="Flow1",CZ171="Sim"),4,IF(CT171=Parametros!$D$6,1,IF(CT171=Parametros!$D$7,IF(Parametros!$H$7="Aberta",2,IF('Sequencia APO'!CZ171="Sim",4,1)),IF(CT171=Parametros!$D$9,3,IF(CT171=Parametros!$D$8,4,"Erro")))))</f>
        <v>1</v>
      </c>
      <c r="DC171" s="40">
        <f>IFERROR(VLOOKUP($Q171,Ferts!$A$1:$B$16,2,FALSE),0)</f>
        <v>0</v>
      </c>
      <c r="DD171" s="42">
        <f>(IF(DB171=1,Parametros!$M$6,IF(DB171=2,Parametros!$M$7,IF(DB171=3,Parametros!$M$8,IF(DB171=4,Parametros!$M$9,"Erro"))))*(DC171+1))*60</f>
        <v>38.112851481411589</v>
      </c>
    </row>
    <row r="172" spans="1:108">
      <c r="A172" s="74" t="s">
        <v>560</v>
      </c>
      <c r="B172" s="74" t="s">
        <v>98</v>
      </c>
      <c r="C172" s="74" t="s">
        <v>99</v>
      </c>
      <c r="D172" s="74" t="s">
        <v>99</v>
      </c>
      <c r="E172" s="74" t="s">
        <v>1504</v>
      </c>
      <c r="F172" s="74" t="s">
        <v>1497</v>
      </c>
      <c r="G172" s="74" t="s">
        <v>3534</v>
      </c>
      <c r="H172" s="74" t="s">
        <v>481</v>
      </c>
      <c r="I172" s="74" t="s">
        <v>464</v>
      </c>
      <c r="J172" s="74" t="s">
        <v>465</v>
      </c>
      <c r="K172" s="74" t="s">
        <v>329</v>
      </c>
      <c r="L172" s="74" t="s">
        <v>1499</v>
      </c>
      <c r="M172" s="74" t="s">
        <v>206</v>
      </c>
      <c r="N172" s="75">
        <v>5</v>
      </c>
      <c r="O172" s="75">
        <v>10</v>
      </c>
      <c r="P172" s="74" t="s">
        <v>137</v>
      </c>
      <c r="Q172" s="74" t="s">
        <v>1500</v>
      </c>
      <c r="R172" s="74" t="s">
        <v>138</v>
      </c>
      <c r="S172" s="74" t="s">
        <v>113</v>
      </c>
      <c r="T172" s="74" t="s">
        <v>149</v>
      </c>
      <c r="U172" s="74" t="s">
        <v>156</v>
      </c>
      <c r="V172" s="74" t="s">
        <v>141</v>
      </c>
      <c r="W172" s="74" t="s">
        <v>107</v>
      </c>
      <c r="X172" s="74" t="s">
        <v>127</v>
      </c>
      <c r="Y172" s="74" t="s">
        <v>468</v>
      </c>
      <c r="Z172" s="74"/>
      <c r="AA172" s="76">
        <v>4374.09</v>
      </c>
      <c r="AB172" s="76">
        <v>4713.8869999999997</v>
      </c>
      <c r="AC172" s="76">
        <v>161</v>
      </c>
      <c r="AD172" s="76">
        <v>136.5</v>
      </c>
      <c r="AE172" s="77">
        <v>499</v>
      </c>
      <c r="AF172" s="76">
        <v>2.4950000000000001</v>
      </c>
      <c r="AG172" s="77">
        <v>10</v>
      </c>
      <c r="AH172" s="78">
        <v>5.5</v>
      </c>
      <c r="AI172" s="78">
        <v>88.9</v>
      </c>
      <c r="AJ172" s="79">
        <v>42765</v>
      </c>
      <c r="AK172" s="79">
        <v>42777</v>
      </c>
      <c r="AL172" s="79">
        <v>42777</v>
      </c>
      <c r="AM172" s="79">
        <v>42777</v>
      </c>
      <c r="AN172" s="77">
        <v>412</v>
      </c>
      <c r="AO172" s="79">
        <v>42758</v>
      </c>
      <c r="AP172" s="76">
        <v>20000</v>
      </c>
      <c r="AQ172" s="76">
        <v>0</v>
      </c>
      <c r="AR172" s="77">
        <v>524</v>
      </c>
      <c r="AS172" s="77">
        <v>47</v>
      </c>
      <c r="AT172" s="78">
        <v>69.430000000000007</v>
      </c>
      <c r="AU172" s="77">
        <v>6</v>
      </c>
      <c r="AV172" s="76">
        <v>6.85</v>
      </c>
      <c r="AW172" s="76">
        <v>5.51</v>
      </c>
      <c r="AX172" s="76">
        <v>6.98</v>
      </c>
      <c r="AY172" s="76">
        <v>0.67</v>
      </c>
      <c r="AZ172" s="76">
        <v>0.67</v>
      </c>
      <c r="BA172" s="76">
        <v>0.69</v>
      </c>
      <c r="BB172" s="76">
        <v>0.83</v>
      </c>
      <c r="BC172" s="76">
        <v>22.58</v>
      </c>
      <c r="BD172" s="76">
        <v>6.25</v>
      </c>
      <c r="BE172" s="76">
        <v>15.14</v>
      </c>
      <c r="BF172" s="76">
        <v>5000</v>
      </c>
      <c r="BG172" s="76">
        <v>7000</v>
      </c>
      <c r="BH172" s="74" t="s">
        <v>109</v>
      </c>
      <c r="BI172" s="74"/>
      <c r="BJ172" s="74" t="s">
        <v>1505</v>
      </c>
      <c r="BK172" s="79"/>
      <c r="BL172" s="79"/>
      <c r="BM172" s="74"/>
      <c r="BN172" s="80">
        <v>60</v>
      </c>
      <c r="BO172" s="81"/>
      <c r="BP172" s="82"/>
      <c r="BQ172" s="83"/>
      <c r="BR172" s="84" t="s">
        <v>75</v>
      </c>
      <c r="BS172" s="84">
        <v>11</v>
      </c>
      <c r="BT172" s="85">
        <v>2</v>
      </c>
      <c r="BU172" s="85" t="s">
        <v>464</v>
      </c>
      <c r="BV172" s="85">
        <v>1</v>
      </c>
      <c r="BW172" s="85"/>
      <c r="BX172" s="86" t="s">
        <v>143</v>
      </c>
      <c r="BY172" s="87"/>
      <c r="BZ172" s="88">
        <v>60</v>
      </c>
      <c r="CA172" s="87" t="s">
        <v>144</v>
      </c>
      <c r="CB172" s="89" t="s">
        <v>112</v>
      </c>
      <c r="CC172" s="90">
        <v>19</v>
      </c>
      <c r="CD172" s="91"/>
      <c r="CE172" s="89">
        <f>VLOOKUP(AI172,[1]Plan1!$A$6:$D$52,2,0)</f>
        <v>211</v>
      </c>
      <c r="CF172" s="89">
        <f>VLOOKUP(AI172,[1]Plan1!$A$6:$D$52,4,0)</f>
        <v>4.092307692307692</v>
      </c>
      <c r="CG172" s="89">
        <f t="shared" si="16"/>
        <v>21</v>
      </c>
      <c r="CH172" s="89">
        <f t="shared" si="17"/>
        <v>86</v>
      </c>
      <c r="CI172" s="87" t="s">
        <v>75</v>
      </c>
      <c r="CJ172" s="89">
        <f t="shared" si="18"/>
        <v>60</v>
      </c>
      <c r="CK172" s="87"/>
      <c r="CL172" s="87"/>
      <c r="CM172" s="87"/>
      <c r="CN172" s="80"/>
      <c r="CO172" s="81"/>
      <c r="CP172" s="82"/>
      <c r="CQ172" s="92">
        <v>26</v>
      </c>
      <c r="CR172" s="87">
        <f t="shared" si="19"/>
        <v>4990</v>
      </c>
      <c r="CS172" s="40">
        <f t="shared" si="23"/>
        <v>170</v>
      </c>
      <c r="CT172" s="40" t="str">
        <f>VLOOKUP(B172,Linha!$B$2:$C$60,2,FALSE)</f>
        <v>Flow1</v>
      </c>
      <c r="CU172" s="41" t="str">
        <f>IF(AI172&lt;=Parametros!$E$15,"OK","Não")</f>
        <v>OK</v>
      </c>
      <c r="CV172" s="41" t="str">
        <f>IF(AH172&lt;=Parametros!$E$16,"OK","Não")</f>
        <v>OK</v>
      </c>
      <c r="CW172" s="41" t="str">
        <f>IF(AX172&lt;=Parametros!$E$19,"OK","Não")</f>
        <v>OK</v>
      </c>
      <c r="CX172" s="41" t="str">
        <f t="shared" si="20"/>
        <v>Não</v>
      </c>
      <c r="CY172" s="41" t="str">
        <f t="shared" si="21"/>
        <v>Sim</v>
      </c>
      <c r="CZ172" s="41" t="str">
        <f>IF(AND(Parametros!$E$17="Sim",Parametros!$E$18="Sim"),IF(AND(OR(CT172="Flow1",AND(CT172="Flow2",Parametros!$H$7="Fechada")),AI172&lt;=Parametros!$E$15,AH172&lt;Parametros!$E$16,AX172&lt;Parametros!$E$19,CX172&lt;&gt;Parametros!$E$17,CY172&lt;&gt;Parametros!$E$18),"Sim","Não"),
IF(AND(Parametros!$E$17="Sim",Parametros!$E$18="Não"),IF(AND(OR(CT172="Flow1",AND(CT172="Flow2",Parametros!$H$7="Fechada")),AI172&lt;=Parametros!$E$15,AH172&lt;Parametros!$E$16,AX172&lt;Parametros!$E$19,CX172&lt;&gt;Parametros!$E$17),"Sim","Não"),
IF(AND(Parametros!$E$17="Não",Parametros!$E$18="Sim"),IF(AND(OR(CT172="Flow1",AND(CT172="Flow2",Parametros!$H$7="Fechada")),AI172&lt;=Parametros!$E$15,AH172&lt;Parametros!$E$16,AX172&lt;Parametros!$E$19,CY172&lt;&gt;Parametros!$E$18),"Sim","Não"),
IF(AND(OR(CT172="Flow1",AND(CT172="Flow2",Parametros!$H$7="Fechada")),AI172&lt;=Parametros!$E$15,AH172&lt;Parametros!$E$16,AX172&lt;Parametros!$E$19),"Sim","Não"))))</f>
        <v>Não</v>
      </c>
      <c r="DA172" s="41" t="str">
        <f t="shared" si="22"/>
        <v>ok</v>
      </c>
      <c r="DB172" s="40">
        <f>IF(AND(CT172="Flow1",CZ172="Sim"),4,IF(CT172=Parametros!$D$6,1,IF(CT172=Parametros!$D$7,IF(Parametros!$H$7="Aberta",2,IF('Sequencia APO'!CZ172="Sim",4,1)),IF(CT172=Parametros!$D$9,3,IF(CT172=Parametros!$D$8,4,"Erro")))))</f>
        <v>1</v>
      </c>
      <c r="DC172" s="40">
        <f>IFERROR(VLOOKUP($Q172,Ferts!$A$1:$B$16,2,FALSE),0)</f>
        <v>0</v>
      </c>
      <c r="DD172" s="42">
        <f>(IF(DB172=1,Parametros!$M$6,IF(DB172=2,Parametros!$M$7,IF(DB172=3,Parametros!$M$8,IF(DB172=4,Parametros!$M$9,"Erro"))))*(DC172+1))*60</f>
        <v>38.112851481411589</v>
      </c>
    </row>
    <row r="173" spans="1:108">
      <c r="A173" s="74" t="s">
        <v>561</v>
      </c>
      <c r="B173" s="74" t="s">
        <v>98</v>
      </c>
      <c r="C173" s="74" t="s">
        <v>99</v>
      </c>
      <c r="D173" s="74" t="s">
        <v>99</v>
      </c>
      <c r="E173" s="74" t="s">
        <v>1510</v>
      </c>
      <c r="F173" s="74" t="s">
        <v>1497</v>
      </c>
      <c r="G173" s="74" t="s">
        <v>1502</v>
      </c>
      <c r="H173" s="74" t="s">
        <v>481</v>
      </c>
      <c r="I173" s="74" t="s">
        <v>464</v>
      </c>
      <c r="J173" s="74" t="s">
        <v>465</v>
      </c>
      <c r="K173" s="74" t="s">
        <v>329</v>
      </c>
      <c r="L173" s="74" t="s">
        <v>1499</v>
      </c>
      <c r="M173" s="74" t="s">
        <v>206</v>
      </c>
      <c r="N173" s="75">
        <v>5</v>
      </c>
      <c r="O173" s="75">
        <v>10</v>
      </c>
      <c r="P173" s="74" t="s">
        <v>137</v>
      </c>
      <c r="Q173" s="74" t="s">
        <v>1500</v>
      </c>
      <c r="R173" s="74" t="s">
        <v>138</v>
      </c>
      <c r="S173" s="74" t="s">
        <v>113</v>
      </c>
      <c r="T173" s="74" t="s">
        <v>149</v>
      </c>
      <c r="U173" s="74" t="s">
        <v>156</v>
      </c>
      <c r="V173" s="74" t="s">
        <v>141</v>
      </c>
      <c r="W173" s="74" t="s">
        <v>107</v>
      </c>
      <c r="X173" s="74" t="s">
        <v>127</v>
      </c>
      <c r="Y173" s="74" t="s">
        <v>468</v>
      </c>
      <c r="Z173" s="74"/>
      <c r="AA173" s="76">
        <v>41719.14</v>
      </c>
      <c r="AB173" s="76">
        <v>29568</v>
      </c>
      <c r="AC173" s="76">
        <v>161</v>
      </c>
      <c r="AD173" s="76">
        <v>136.5</v>
      </c>
      <c r="AE173" s="77">
        <v>528</v>
      </c>
      <c r="AF173" s="76">
        <v>2.64</v>
      </c>
      <c r="AG173" s="77">
        <v>92</v>
      </c>
      <c r="AH173" s="78">
        <v>5.5</v>
      </c>
      <c r="AI173" s="78">
        <v>88.9</v>
      </c>
      <c r="AJ173" s="79">
        <v>42765</v>
      </c>
      <c r="AK173" s="79">
        <v>42777</v>
      </c>
      <c r="AL173" s="79">
        <v>42777</v>
      </c>
      <c r="AM173" s="79">
        <v>42777</v>
      </c>
      <c r="AN173" s="77">
        <v>3930</v>
      </c>
      <c r="AO173" s="79">
        <v>42758</v>
      </c>
      <c r="AP173" s="76">
        <v>20000</v>
      </c>
      <c r="AQ173" s="76">
        <v>0</v>
      </c>
      <c r="AR173" s="77">
        <v>524</v>
      </c>
      <c r="AS173" s="77">
        <v>47</v>
      </c>
      <c r="AT173" s="78">
        <v>69.430000000000007</v>
      </c>
      <c r="AU173" s="77">
        <v>7</v>
      </c>
      <c r="AV173" s="76">
        <v>6.17</v>
      </c>
      <c r="AW173" s="76">
        <v>5.58</v>
      </c>
      <c r="AX173" s="76">
        <v>6.76</v>
      </c>
      <c r="AY173" s="76">
        <v>0.67</v>
      </c>
      <c r="AZ173" s="76">
        <v>0.67</v>
      </c>
      <c r="BA173" s="76">
        <v>0.69</v>
      </c>
      <c r="BB173" s="76">
        <v>0.83</v>
      </c>
      <c r="BC173" s="76">
        <v>23.89</v>
      </c>
      <c r="BD173" s="76">
        <v>6.25</v>
      </c>
      <c r="BE173" s="76">
        <v>15.14</v>
      </c>
      <c r="BF173" s="76">
        <v>5000</v>
      </c>
      <c r="BG173" s="76">
        <v>7000</v>
      </c>
      <c r="BH173" s="74" t="s">
        <v>109</v>
      </c>
      <c r="BI173" s="74"/>
      <c r="BJ173" s="74" t="s">
        <v>1505</v>
      </c>
      <c r="BK173" s="79"/>
      <c r="BL173" s="79"/>
      <c r="BM173" s="74"/>
      <c r="BN173" s="80">
        <v>644</v>
      </c>
      <c r="BO173" s="81"/>
      <c r="BP173" s="82"/>
      <c r="BQ173" s="83"/>
      <c r="BR173" s="84" t="s">
        <v>75</v>
      </c>
      <c r="BS173" s="84">
        <v>11</v>
      </c>
      <c r="BT173" s="85">
        <v>2</v>
      </c>
      <c r="BU173" s="85" t="s">
        <v>464</v>
      </c>
      <c r="BV173" s="85">
        <v>1</v>
      </c>
      <c r="BW173" s="85"/>
      <c r="BX173" s="86" t="s">
        <v>143</v>
      </c>
      <c r="BY173" s="87"/>
      <c r="BZ173" s="88">
        <v>644</v>
      </c>
      <c r="CA173" s="87" t="s">
        <v>144</v>
      </c>
      <c r="CB173" s="89" t="s">
        <v>112</v>
      </c>
      <c r="CC173" s="90">
        <v>19</v>
      </c>
      <c r="CD173" s="91"/>
      <c r="CE173" s="89">
        <f>VLOOKUP(AI173,[1]Plan1!$A$6:$D$52,2,0)</f>
        <v>211</v>
      </c>
      <c r="CF173" s="89">
        <f>VLOOKUP(AI173,[1]Plan1!$A$6:$D$52,4,0)</f>
        <v>4.092307692307692</v>
      </c>
      <c r="CG173" s="89">
        <f t="shared" si="16"/>
        <v>198</v>
      </c>
      <c r="CH173" s="89">
        <f t="shared" si="17"/>
        <v>810</v>
      </c>
      <c r="CI173" s="87" t="s">
        <v>75</v>
      </c>
      <c r="CJ173" s="89">
        <f t="shared" si="18"/>
        <v>644</v>
      </c>
      <c r="CK173" s="87"/>
      <c r="CL173" s="87"/>
      <c r="CM173" s="87"/>
      <c r="CN173" s="80"/>
      <c r="CO173" s="81"/>
      <c r="CP173" s="82"/>
      <c r="CQ173" s="92">
        <v>34</v>
      </c>
      <c r="CR173" s="87">
        <f t="shared" si="19"/>
        <v>48576</v>
      </c>
      <c r="CS173" s="40">
        <f t="shared" si="23"/>
        <v>171</v>
      </c>
      <c r="CT173" s="40" t="str">
        <f>VLOOKUP(B173,Linha!$B$2:$C$60,2,FALSE)</f>
        <v>Flow1</v>
      </c>
      <c r="CU173" s="41" t="str">
        <f>IF(AI173&lt;=Parametros!$E$15,"OK","Não")</f>
        <v>OK</v>
      </c>
      <c r="CV173" s="41" t="str">
        <f>IF(AH173&lt;=Parametros!$E$16,"OK","Não")</f>
        <v>OK</v>
      </c>
      <c r="CW173" s="41" t="str">
        <f>IF(AX173&lt;=Parametros!$E$19,"OK","Não")</f>
        <v>OK</v>
      </c>
      <c r="CX173" s="41" t="str">
        <f t="shared" si="20"/>
        <v>Não</v>
      </c>
      <c r="CY173" s="41" t="str">
        <f t="shared" si="21"/>
        <v>Sim</v>
      </c>
      <c r="CZ173" s="41" t="str">
        <f>IF(AND(Parametros!$E$17="Sim",Parametros!$E$18="Sim"),IF(AND(OR(CT173="Flow1",AND(CT173="Flow2",Parametros!$H$7="Fechada")),AI173&lt;=Parametros!$E$15,AH173&lt;Parametros!$E$16,AX173&lt;Parametros!$E$19,CX173&lt;&gt;Parametros!$E$17,CY173&lt;&gt;Parametros!$E$18),"Sim","Não"),
IF(AND(Parametros!$E$17="Sim",Parametros!$E$18="Não"),IF(AND(OR(CT173="Flow1",AND(CT173="Flow2",Parametros!$H$7="Fechada")),AI173&lt;=Parametros!$E$15,AH173&lt;Parametros!$E$16,AX173&lt;Parametros!$E$19,CX173&lt;&gt;Parametros!$E$17),"Sim","Não"),
IF(AND(Parametros!$E$17="Não",Parametros!$E$18="Sim"),IF(AND(OR(CT173="Flow1",AND(CT173="Flow2",Parametros!$H$7="Fechada")),AI173&lt;=Parametros!$E$15,AH173&lt;Parametros!$E$16,AX173&lt;Parametros!$E$19,CY173&lt;&gt;Parametros!$E$18),"Sim","Não"),
IF(AND(OR(CT173="Flow1",AND(CT173="Flow2",Parametros!$H$7="Fechada")),AI173&lt;=Parametros!$E$15,AH173&lt;Parametros!$E$16,AX173&lt;Parametros!$E$19),"Sim","Não"))))</f>
        <v>Não</v>
      </c>
      <c r="DA173" s="41" t="str">
        <f t="shared" si="22"/>
        <v>ok</v>
      </c>
      <c r="DB173" s="40">
        <f>IF(AND(CT173="Flow1",CZ173="Sim"),4,IF(CT173=Parametros!$D$6,1,IF(CT173=Parametros!$D$7,IF(Parametros!$H$7="Aberta",2,IF('Sequencia APO'!CZ173="Sim",4,1)),IF(CT173=Parametros!$D$9,3,IF(CT173=Parametros!$D$8,4,"Erro")))))</f>
        <v>1</v>
      </c>
      <c r="DC173" s="40">
        <f>IFERROR(VLOOKUP($Q173,Ferts!$A$1:$B$16,2,FALSE),0)</f>
        <v>0</v>
      </c>
      <c r="DD173" s="42">
        <f>(IF(DB173=1,Parametros!$M$6,IF(DB173=2,Parametros!$M$7,IF(DB173=3,Parametros!$M$8,IF(DB173=4,Parametros!$M$9,"Erro"))))*(DC173+1))*60</f>
        <v>38.112851481411589</v>
      </c>
    </row>
    <row r="174" spans="1:108">
      <c r="A174" s="74" t="s">
        <v>562</v>
      </c>
      <c r="B174" s="74" t="s">
        <v>98</v>
      </c>
      <c r="C174" s="74" t="s">
        <v>132</v>
      </c>
      <c r="D174" s="74" t="s">
        <v>132</v>
      </c>
      <c r="E174" s="74" t="s">
        <v>3535</v>
      </c>
      <c r="F174" s="74" t="s">
        <v>3224</v>
      </c>
      <c r="G174" s="74" t="s">
        <v>3225</v>
      </c>
      <c r="H174" s="74" t="s">
        <v>505</v>
      </c>
      <c r="I174" s="74" t="s">
        <v>464</v>
      </c>
      <c r="J174" s="74" t="s">
        <v>465</v>
      </c>
      <c r="K174" s="74" t="s">
        <v>136</v>
      </c>
      <c r="L174" s="74" t="s">
        <v>3226</v>
      </c>
      <c r="M174" s="74" t="s">
        <v>2548</v>
      </c>
      <c r="N174" s="75">
        <v>10</v>
      </c>
      <c r="O174" s="75">
        <v>10</v>
      </c>
      <c r="P174" s="74" t="s">
        <v>137</v>
      </c>
      <c r="Q174" s="74" t="s">
        <v>3227</v>
      </c>
      <c r="R174" s="74" t="s">
        <v>138</v>
      </c>
      <c r="S174" s="74" t="s">
        <v>139</v>
      </c>
      <c r="T174" s="74" t="s">
        <v>149</v>
      </c>
      <c r="U174" s="74" t="s">
        <v>105</v>
      </c>
      <c r="V174" s="74" t="s">
        <v>150</v>
      </c>
      <c r="W174" s="74" t="s">
        <v>107</v>
      </c>
      <c r="X174" s="74" t="s">
        <v>127</v>
      </c>
      <c r="Y174" s="74" t="s">
        <v>468</v>
      </c>
      <c r="Z174" s="74"/>
      <c r="AA174" s="76">
        <v>14575.608</v>
      </c>
      <c r="AB174" s="76">
        <v>0</v>
      </c>
      <c r="AC174" s="76">
        <v>161</v>
      </c>
      <c r="AD174" s="76">
        <v>136.5</v>
      </c>
      <c r="AE174" s="77">
        <v>476</v>
      </c>
      <c r="AF174" s="76">
        <v>2.38</v>
      </c>
      <c r="AG174" s="77">
        <v>35</v>
      </c>
      <c r="AH174" s="78">
        <v>5.49</v>
      </c>
      <c r="AI174" s="78">
        <v>88.9</v>
      </c>
      <c r="AJ174" s="79">
        <v>42796</v>
      </c>
      <c r="AK174" s="79">
        <v>42777</v>
      </c>
      <c r="AL174" s="79">
        <v>42777</v>
      </c>
      <c r="AM174" s="79">
        <v>42777</v>
      </c>
      <c r="AN174" s="77">
        <v>1300</v>
      </c>
      <c r="AO174" s="79">
        <v>42785</v>
      </c>
      <c r="AP174" s="76">
        <v>13764.768</v>
      </c>
      <c r="AQ174" s="76">
        <v>0</v>
      </c>
      <c r="AR174" s="77">
        <v>464</v>
      </c>
      <c r="AS174" s="77">
        <v>28</v>
      </c>
      <c r="AT174" s="78">
        <v>142.29</v>
      </c>
      <c r="AU174" s="77">
        <v>3</v>
      </c>
      <c r="AV174" s="76">
        <v>12.74</v>
      </c>
      <c r="AW174" s="76">
        <v>11.58</v>
      </c>
      <c r="AX174" s="76">
        <v>12.78</v>
      </c>
      <c r="AY174" s="76">
        <v>0.8</v>
      </c>
      <c r="AZ174" s="76">
        <v>0.8</v>
      </c>
      <c r="BA174" s="76">
        <v>0.69</v>
      </c>
      <c r="BB174" s="76">
        <v>9.99</v>
      </c>
      <c r="BC174" s="76">
        <v>20.99</v>
      </c>
      <c r="BD174" s="76">
        <v>6.42</v>
      </c>
      <c r="BE174" s="76">
        <v>15.45</v>
      </c>
      <c r="BF174" s="76">
        <v>11582</v>
      </c>
      <c r="BG174" s="76">
        <v>12802</v>
      </c>
      <c r="BH174" s="74" t="s">
        <v>109</v>
      </c>
      <c r="BI174" s="74"/>
      <c r="BJ174" s="74" t="s">
        <v>3228</v>
      </c>
      <c r="BK174" s="79"/>
      <c r="BL174" s="79"/>
      <c r="BM174" s="74"/>
      <c r="BN174" s="80">
        <v>105</v>
      </c>
      <c r="BO174" s="81"/>
      <c r="BP174" s="82"/>
      <c r="BQ174" s="83"/>
      <c r="BR174" s="84" t="s">
        <v>75</v>
      </c>
      <c r="BS174" s="84">
        <v>11</v>
      </c>
      <c r="BT174" s="85">
        <v>2</v>
      </c>
      <c r="BU174" s="85" t="s">
        <v>464</v>
      </c>
      <c r="BV174" s="85">
        <v>1</v>
      </c>
      <c r="BW174" s="85"/>
      <c r="BX174" s="86" t="s">
        <v>143</v>
      </c>
      <c r="BY174" s="87"/>
      <c r="BZ174" s="88">
        <v>105</v>
      </c>
      <c r="CA174" s="87" t="s">
        <v>144</v>
      </c>
      <c r="CB174" s="89" t="s">
        <v>145</v>
      </c>
      <c r="CC174" s="90">
        <v>-8</v>
      </c>
      <c r="CD174" s="91"/>
      <c r="CE174" s="89">
        <f>VLOOKUP(AI174,[1]Plan1!$A$6:$D$52,2,0)</f>
        <v>211</v>
      </c>
      <c r="CF174" s="89">
        <f>VLOOKUP(AI174,[1]Plan1!$A$6:$D$52,4,0)</f>
        <v>4.092307692307692</v>
      </c>
      <c r="CG174" s="89">
        <f t="shared" si="16"/>
        <v>69</v>
      </c>
      <c r="CH174" s="89">
        <f t="shared" si="17"/>
        <v>282</v>
      </c>
      <c r="CI174" s="87" t="s">
        <v>75</v>
      </c>
      <c r="CJ174" s="89">
        <f t="shared" si="18"/>
        <v>105</v>
      </c>
      <c r="CK174" s="87"/>
      <c r="CL174" s="87"/>
      <c r="CM174" s="87"/>
      <c r="CN174" s="80"/>
      <c r="CO174" s="81"/>
      <c r="CP174" s="82"/>
      <c r="CQ174" s="93">
        <v>27</v>
      </c>
      <c r="CR174" s="87">
        <f t="shared" si="19"/>
        <v>16660</v>
      </c>
      <c r="CS174" s="40">
        <f t="shared" si="23"/>
        <v>172</v>
      </c>
      <c r="CT174" s="40" t="str">
        <f>VLOOKUP(B174,Linha!$B$2:$C$60,2,FALSE)</f>
        <v>Flow1</v>
      </c>
      <c r="CU174" s="41" t="str">
        <f>IF(AI174&lt;=Parametros!$E$15,"OK","Não")</f>
        <v>OK</v>
      </c>
      <c r="CV174" s="41" t="str">
        <f>IF(AH174&lt;=Parametros!$E$16,"OK","Não")</f>
        <v>OK</v>
      </c>
      <c r="CW174" s="41" t="str">
        <f>IF(AX174&lt;=Parametros!$E$19,"OK","Não")</f>
        <v>OK</v>
      </c>
      <c r="CX174" s="41" t="str">
        <f t="shared" si="20"/>
        <v>Sim</v>
      </c>
      <c r="CY174" s="41" t="str">
        <f t="shared" si="21"/>
        <v>Sim</v>
      </c>
      <c r="CZ174" s="41" t="str">
        <f>IF(AND(Parametros!$E$17="Sim",Parametros!$E$18="Sim"),IF(AND(OR(CT174="Flow1",AND(CT174="Flow2",Parametros!$H$7="Fechada")),AI174&lt;=Parametros!$E$15,AH174&lt;Parametros!$E$16,AX174&lt;Parametros!$E$19,CX174&lt;&gt;Parametros!$E$17,CY174&lt;&gt;Parametros!$E$18),"Sim","Não"),
IF(AND(Parametros!$E$17="Sim",Parametros!$E$18="Não"),IF(AND(OR(CT174="Flow1",AND(CT174="Flow2",Parametros!$H$7="Fechada")),AI174&lt;=Parametros!$E$15,AH174&lt;Parametros!$E$16,AX174&lt;Parametros!$E$19,CX174&lt;&gt;Parametros!$E$17),"Sim","Não"),
IF(AND(Parametros!$E$17="Não",Parametros!$E$18="Sim"),IF(AND(OR(CT174="Flow1",AND(CT174="Flow2",Parametros!$H$7="Fechada")),AI174&lt;=Parametros!$E$15,AH174&lt;Parametros!$E$16,AX174&lt;Parametros!$E$19,CY174&lt;&gt;Parametros!$E$18),"Sim","Não"),
IF(AND(OR(CT174="Flow1",AND(CT174="Flow2",Parametros!$H$7="Fechada")),AI174&lt;=Parametros!$E$15,AH174&lt;Parametros!$E$16,AX174&lt;Parametros!$E$19),"Sim","Não"))))</f>
        <v>Não</v>
      </c>
      <c r="DA174" s="41" t="str">
        <f t="shared" si="22"/>
        <v>ok</v>
      </c>
      <c r="DB174" s="40">
        <f>IF(AND(CT174="Flow1",CZ174="Sim"),4,IF(CT174=Parametros!$D$6,1,IF(CT174=Parametros!$D$7,IF(Parametros!$H$7="Aberta",2,IF('Sequencia APO'!CZ174="Sim",4,1)),IF(CT174=Parametros!$D$9,3,IF(CT174=Parametros!$D$8,4,"Erro")))))</f>
        <v>1</v>
      </c>
      <c r="DC174" s="40">
        <f>IFERROR(VLOOKUP($Q174,Ferts!$A$1:$B$16,2,FALSE),0)</f>
        <v>0</v>
      </c>
      <c r="DD174" s="42">
        <f>(IF(DB174=1,Parametros!$M$6,IF(DB174=2,Parametros!$M$7,IF(DB174=3,Parametros!$M$8,IF(DB174=4,Parametros!$M$9,"Erro"))))*(DC174+1))*60</f>
        <v>38.112851481411589</v>
      </c>
    </row>
    <row r="175" spans="1:108">
      <c r="A175" s="74" t="s">
        <v>563</v>
      </c>
      <c r="B175" s="74" t="s">
        <v>98</v>
      </c>
      <c r="C175" s="74" t="s">
        <v>99</v>
      </c>
      <c r="D175" s="74" t="s">
        <v>99</v>
      </c>
      <c r="E175" s="74" t="s">
        <v>1488</v>
      </c>
      <c r="F175" s="74" t="s">
        <v>1484</v>
      </c>
      <c r="G175" s="74" t="s">
        <v>1489</v>
      </c>
      <c r="H175" s="74" t="s">
        <v>147</v>
      </c>
      <c r="I175" s="74" t="s">
        <v>464</v>
      </c>
      <c r="J175" s="74" t="s">
        <v>465</v>
      </c>
      <c r="K175" s="74" t="s">
        <v>264</v>
      </c>
      <c r="L175" s="74" t="s">
        <v>1485</v>
      </c>
      <c r="M175" s="74" t="s">
        <v>206</v>
      </c>
      <c r="N175" s="75">
        <v>0</v>
      </c>
      <c r="O175" s="75">
        <v>10</v>
      </c>
      <c r="P175" s="74" t="s">
        <v>137</v>
      </c>
      <c r="Q175" s="74" t="s">
        <v>1486</v>
      </c>
      <c r="R175" s="74" t="s">
        <v>138</v>
      </c>
      <c r="S175" s="74" t="s">
        <v>113</v>
      </c>
      <c r="T175" s="74" t="s">
        <v>149</v>
      </c>
      <c r="U175" s="74" t="s">
        <v>156</v>
      </c>
      <c r="V175" s="74" t="s">
        <v>208</v>
      </c>
      <c r="W175" s="74" t="s">
        <v>107</v>
      </c>
      <c r="X175" s="74" t="s">
        <v>127</v>
      </c>
      <c r="Y175" s="74" t="s">
        <v>468</v>
      </c>
      <c r="Z175" s="74"/>
      <c r="AA175" s="76">
        <v>3898.0990000000002</v>
      </c>
      <c r="AB175" s="76">
        <v>4245.5600000000004</v>
      </c>
      <c r="AC175" s="76">
        <v>161</v>
      </c>
      <c r="AD175" s="76">
        <v>136.5</v>
      </c>
      <c r="AE175" s="77">
        <v>496</v>
      </c>
      <c r="AF175" s="76">
        <v>2.48</v>
      </c>
      <c r="AG175" s="77">
        <v>9</v>
      </c>
      <c r="AH175" s="78">
        <v>5.16</v>
      </c>
      <c r="AI175" s="78">
        <v>73</v>
      </c>
      <c r="AJ175" s="79">
        <v>42782</v>
      </c>
      <c r="AK175" s="79">
        <v>42777</v>
      </c>
      <c r="AL175" s="79">
        <v>42777</v>
      </c>
      <c r="AM175" s="79">
        <v>42777</v>
      </c>
      <c r="AN175" s="77">
        <v>373</v>
      </c>
      <c r="AO175" s="79">
        <v>42774</v>
      </c>
      <c r="AP175" s="76">
        <v>5000</v>
      </c>
      <c r="AQ175" s="76">
        <v>0</v>
      </c>
      <c r="AR175" s="77">
        <v>449</v>
      </c>
      <c r="AS175" s="77">
        <v>45</v>
      </c>
      <c r="AT175" s="78">
        <v>58.82</v>
      </c>
      <c r="AU175" s="77">
        <v>8</v>
      </c>
      <c r="AV175" s="76">
        <v>6.65</v>
      </c>
      <c r="AW175" s="76">
        <v>5.07</v>
      </c>
      <c r="AX175" s="76">
        <v>6.98</v>
      </c>
      <c r="AY175" s="76">
        <v>0.73</v>
      </c>
      <c r="AZ175" s="76">
        <v>0.73</v>
      </c>
      <c r="BA175" s="76">
        <v>0.65</v>
      </c>
      <c r="BB175" s="76">
        <v>9.99</v>
      </c>
      <c r="BC175" s="76">
        <v>22.32</v>
      </c>
      <c r="BD175" s="76">
        <v>6.29</v>
      </c>
      <c r="BE175" s="76">
        <v>15.21</v>
      </c>
      <c r="BF175" s="76">
        <v>5000</v>
      </c>
      <c r="BG175" s="76">
        <v>7000</v>
      </c>
      <c r="BH175" s="74" t="s">
        <v>109</v>
      </c>
      <c r="BI175" s="74"/>
      <c r="BJ175" s="74" t="s">
        <v>3536</v>
      </c>
      <c r="BK175" s="79"/>
      <c r="BL175" s="79"/>
      <c r="BM175" s="74"/>
      <c r="BN175" s="80">
        <v>72</v>
      </c>
      <c r="BO175" s="81"/>
      <c r="BP175" s="82"/>
      <c r="BQ175" s="83"/>
      <c r="BR175" s="84" t="s">
        <v>75</v>
      </c>
      <c r="BS175" s="84">
        <v>11</v>
      </c>
      <c r="BT175" s="85">
        <v>2</v>
      </c>
      <c r="BU175" s="85" t="s">
        <v>464</v>
      </c>
      <c r="BV175" s="85">
        <v>1</v>
      </c>
      <c r="BW175" s="85"/>
      <c r="BX175" s="86" t="s">
        <v>143</v>
      </c>
      <c r="BY175" s="87"/>
      <c r="BZ175" s="88">
        <v>72</v>
      </c>
      <c r="CA175" s="87" t="s">
        <v>144</v>
      </c>
      <c r="CB175" s="89" t="s">
        <v>145</v>
      </c>
      <c r="CC175" s="90">
        <v>3</v>
      </c>
      <c r="CD175" s="91"/>
      <c r="CE175" s="89">
        <f>VLOOKUP(AI175,[1]Plan1!$A$6:$D$52,2,0)</f>
        <v>328</v>
      </c>
      <c r="CF175" s="89">
        <f>VLOOKUP(AI175,[1]Plan1!$A$6:$D$52,4,0)</f>
        <v>4.5555555555555554</v>
      </c>
      <c r="CG175" s="89">
        <f t="shared" si="16"/>
        <v>12</v>
      </c>
      <c r="CH175" s="89">
        <f t="shared" si="17"/>
        <v>55</v>
      </c>
      <c r="CI175" s="87" t="s">
        <v>75</v>
      </c>
      <c r="CJ175" s="89">
        <f t="shared" si="18"/>
        <v>72</v>
      </c>
      <c r="CK175" s="87"/>
      <c r="CL175" s="87"/>
      <c r="CM175" s="87"/>
      <c r="CN175" s="80"/>
      <c r="CO175" s="81">
        <v>36</v>
      </c>
      <c r="CP175" s="82"/>
      <c r="CQ175" s="83"/>
      <c r="CR175" s="87">
        <f t="shared" si="19"/>
        <v>4464</v>
      </c>
      <c r="CS175" s="40">
        <f t="shared" si="23"/>
        <v>173</v>
      </c>
      <c r="CT175" s="40" t="str">
        <f>VLOOKUP(B175,Linha!$B$2:$C$60,2,FALSE)</f>
        <v>Flow1</v>
      </c>
      <c r="CU175" s="41" t="str">
        <f>IF(AI175&lt;=Parametros!$E$15,"OK","Não")</f>
        <v>OK</v>
      </c>
      <c r="CV175" s="41" t="str">
        <f>IF(AH175&lt;=Parametros!$E$16,"OK","Não")</f>
        <v>OK</v>
      </c>
      <c r="CW175" s="41" t="str">
        <f>IF(AX175&lt;=Parametros!$E$19,"OK","Não")</f>
        <v>OK</v>
      </c>
      <c r="CX175" s="41" t="str">
        <f t="shared" si="20"/>
        <v>Não</v>
      </c>
      <c r="CY175" s="41" t="str">
        <f t="shared" si="21"/>
        <v>Sim</v>
      </c>
      <c r="CZ175" s="41" t="str">
        <f>IF(AND(Parametros!$E$17="Sim",Parametros!$E$18="Sim"),IF(AND(OR(CT175="Flow1",AND(CT175="Flow2",Parametros!$H$7="Fechada")),AI175&lt;=Parametros!$E$15,AH175&lt;Parametros!$E$16,AX175&lt;Parametros!$E$19,CX175&lt;&gt;Parametros!$E$17,CY175&lt;&gt;Parametros!$E$18),"Sim","Não"),
IF(AND(Parametros!$E$17="Sim",Parametros!$E$18="Não"),IF(AND(OR(CT175="Flow1",AND(CT175="Flow2",Parametros!$H$7="Fechada")),AI175&lt;=Parametros!$E$15,AH175&lt;Parametros!$E$16,AX175&lt;Parametros!$E$19,CX175&lt;&gt;Parametros!$E$17),"Sim","Não"),
IF(AND(Parametros!$E$17="Não",Parametros!$E$18="Sim"),IF(AND(OR(CT175="Flow1",AND(CT175="Flow2",Parametros!$H$7="Fechada")),AI175&lt;=Parametros!$E$15,AH175&lt;Parametros!$E$16,AX175&lt;Parametros!$E$19,CY175&lt;&gt;Parametros!$E$18),"Sim","Não"),
IF(AND(OR(CT175="Flow1",AND(CT175="Flow2",Parametros!$H$7="Fechada")),AI175&lt;=Parametros!$E$15,AH175&lt;Parametros!$E$16,AX175&lt;Parametros!$E$19),"Sim","Não"))))</f>
        <v>Não</v>
      </c>
      <c r="DA175" s="41" t="str">
        <f t="shared" si="22"/>
        <v>ok</v>
      </c>
      <c r="DB175" s="40">
        <f>IF(AND(CT175="Flow1",CZ175="Sim"),4,IF(CT175=Parametros!$D$6,1,IF(CT175=Parametros!$D$7,IF(Parametros!$H$7="Aberta",2,IF('Sequencia APO'!CZ175="Sim",4,1)),IF(CT175=Parametros!$D$9,3,IF(CT175=Parametros!$D$8,4,"Erro")))))</f>
        <v>1</v>
      </c>
      <c r="DC175" s="40">
        <f>IFERROR(VLOOKUP($Q175,Ferts!$A$1:$B$16,2,FALSE),0)</f>
        <v>0</v>
      </c>
      <c r="DD175" s="42">
        <f>(IF(DB175=1,Parametros!$M$6,IF(DB175=2,Parametros!$M$7,IF(DB175=3,Parametros!$M$8,IF(DB175=4,Parametros!$M$9,"Erro"))))*(DC175+1))*60</f>
        <v>38.112851481411589</v>
      </c>
    </row>
    <row r="176" spans="1:108">
      <c r="A176" s="74" t="s">
        <v>564</v>
      </c>
      <c r="B176" s="74" t="s">
        <v>98</v>
      </c>
      <c r="C176" s="74" t="s">
        <v>99</v>
      </c>
      <c r="D176" s="74" t="s">
        <v>99</v>
      </c>
      <c r="E176" s="74" t="s">
        <v>2543</v>
      </c>
      <c r="F176" s="74" t="s">
        <v>1484</v>
      </c>
      <c r="G176" s="74" t="s">
        <v>1489</v>
      </c>
      <c r="H176" s="74" t="s">
        <v>147</v>
      </c>
      <c r="I176" s="74" t="s">
        <v>464</v>
      </c>
      <c r="J176" s="74" t="s">
        <v>465</v>
      </c>
      <c r="K176" s="74" t="s">
        <v>264</v>
      </c>
      <c r="L176" s="74" t="s">
        <v>1485</v>
      </c>
      <c r="M176" s="74" t="s">
        <v>206</v>
      </c>
      <c r="N176" s="75">
        <v>0</v>
      </c>
      <c r="O176" s="75">
        <v>10</v>
      </c>
      <c r="P176" s="74" t="s">
        <v>137</v>
      </c>
      <c r="Q176" s="74" t="s">
        <v>1486</v>
      </c>
      <c r="R176" s="74" t="s">
        <v>138</v>
      </c>
      <c r="S176" s="74" t="s">
        <v>113</v>
      </c>
      <c r="T176" s="74" t="s">
        <v>149</v>
      </c>
      <c r="U176" s="74" t="s">
        <v>156</v>
      </c>
      <c r="V176" s="74" t="s">
        <v>208</v>
      </c>
      <c r="W176" s="74" t="s">
        <v>107</v>
      </c>
      <c r="X176" s="74" t="s">
        <v>127</v>
      </c>
      <c r="Y176" s="74" t="s">
        <v>468</v>
      </c>
      <c r="Z176" s="74"/>
      <c r="AA176" s="76">
        <v>20878.939999999999</v>
      </c>
      <c r="AB176" s="76">
        <v>0</v>
      </c>
      <c r="AC176" s="76">
        <v>161</v>
      </c>
      <c r="AD176" s="76">
        <v>136.5</v>
      </c>
      <c r="AE176" s="77">
        <v>454</v>
      </c>
      <c r="AF176" s="76">
        <v>2.27</v>
      </c>
      <c r="AG176" s="77">
        <v>54</v>
      </c>
      <c r="AH176" s="78">
        <v>5.16</v>
      </c>
      <c r="AI176" s="78">
        <v>73</v>
      </c>
      <c r="AJ176" s="79">
        <v>42782</v>
      </c>
      <c r="AK176" s="79">
        <v>42777</v>
      </c>
      <c r="AL176" s="79">
        <v>42777</v>
      </c>
      <c r="AM176" s="79">
        <v>42777</v>
      </c>
      <c r="AN176" s="77">
        <v>1994</v>
      </c>
      <c r="AO176" s="79">
        <v>42774</v>
      </c>
      <c r="AP176" s="76">
        <v>5000</v>
      </c>
      <c r="AQ176" s="76">
        <v>0</v>
      </c>
      <c r="AR176" s="77">
        <v>449</v>
      </c>
      <c r="AS176" s="77">
        <v>45</v>
      </c>
      <c r="AT176" s="78">
        <v>58.82</v>
      </c>
      <c r="AU176" s="77">
        <v>7</v>
      </c>
      <c r="AV176" s="76">
        <v>6.96</v>
      </c>
      <c r="AW176" s="76">
        <v>5.45</v>
      </c>
      <c r="AX176" s="76">
        <v>6.98</v>
      </c>
      <c r="AY176" s="76">
        <v>0.73</v>
      </c>
      <c r="AZ176" s="76">
        <v>0.73</v>
      </c>
      <c r="BA176" s="76">
        <v>0.65</v>
      </c>
      <c r="BB176" s="76">
        <v>9.99</v>
      </c>
      <c r="BC176" s="76">
        <v>20.43</v>
      </c>
      <c r="BD176" s="76">
        <v>6.29</v>
      </c>
      <c r="BE176" s="76">
        <v>15.21</v>
      </c>
      <c r="BF176" s="76">
        <v>5000</v>
      </c>
      <c r="BG176" s="76">
        <v>7000</v>
      </c>
      <c r="BH176" s="74" t="s">
        <v>109</v>
      </c>
      <c r="BI176" s="74"/>
      <c r="BJ176" s="74" t="s">
        <v>3536</v>
      </c>
      <c r="BK176" s="79"/>
      <c r="BL176" s="79"/>
      <c r="BM176" s="74"/>
      <c r="BN176" s="80">
        <v>378</v>
      </c>
      <c r="BO176" s="81"/>
      <c r="BP176" s="82"/>
      <c r="BQ176" s="83"/>
      <c r="BR176" s="84" t="s">
        <v>75</v>
      </c>
      <c r="BS176" s="84">
        <v>11</v>
      </c>
      <c r="BT176" s="85">
        <v>2</v>
      </c>
      <c r="BU176" s="85" t="s">
        <v>464</v>
      </c>
      <c r="BV176" s="85">
        <v>1</v>
      </c>
      <c r="BW176" s="85"/>
      <c r="BX176" s="86" t="s">
        <v>143</v>
      </c>
      <c r="BY176" s="87"/>
      <c r="BZ176" s="88">
        <v>378</v>
      </c>
      <c r="CA176" s="87" t="s">
        <v>144</v>
      </c>
      <c r="CB176" s="89" t="s">
        <v>145</v>
      </c>
      <c r="CC176" s="90">
        <v>3</v>
      </c>
      <c r="CD176" s="91"/>
      <c r="CE176" s="89">
        <f>VLOOKUP(AI176,[1]Plan1!$A$6:$D$52,2,0)</f>
        <v>328</v>
      </c>
      <c r="CF176" s="89">
        <f>VLOOKUP(AI176,[1]Plan1!$A$6:$D$52,4,0)</f>
        <v>4.5555555555555554</v>
      </c>
      <c r="CG176" s="89">
        <f t="shared" si="16"/>
        <v>64</v>
      </c>
      <c r="CH176" s="89">
        <f t="shared" si="17"/>
        <v>292</v>
      </c>
      <c r="CI176" s="87" t="s">
        <v>75</v>
      </c>
      <c r="CJ176" s="89">
        <f t="shared" si="18"/>
        <v>378</v>
      </c>
      <c r="CK176" s="97"/>
      <c r="CL176" s="97"/>
      <c r="CM176" s="97"/>
      <c r="CN176" s="80"/>
      <c r="CO176" s="81"/>
      <c r="CP176" s="82">
        <f>CH176</f>
        <v>292</v>
      </c>
      <c r="CQ176" s="83"/>
      <c r="CR176" s="87">
        <f t="shared" si="19"/>
        <v>24516</v>
      </c>
      <c r="CS176" s="40">
        <f t="shared" si="23"/>
        <v>174</v>
      </c>
      <c r="CT176" s="40" t="str">
        <f>VLOOKUP(B176,Linha!$B$2:$C$60,2,FALSE)</f>
        <v>Flow1</v>
      </c>
      <c r="CU176" s="41" t="str">
        <f>IF(AI176&lt;=Parametros!$E$15,"OK","Não")</f>
        <v>OK</v>
      </c>
      <c r="CV176" s="41" t="str">
        <f>IF(AH176&lt;=Parametros!$E$16,"OK","Não")</f>
        <v>OK</v>
      </c>
      <c r="CW176" s="41" t="str">
        <f>IF(AX176&lt;=Parametros!$E$19,"OK","Não")</f>
        <v>OK</v>
      </c>
      <c r="CX176" s="41" t="str">
        <f t="shared" si="20"/>
        <v>Não</v>
      </c>
      <c r="CY176" s="41" t="str">
        <f t="shared" si="21"/>
        <v>Sim</v>
      </c>
      <c r="CZ176" s="41" t="str">
        <f>IF(AND(Parametros!$E$17="Sim",Parametros!$E$18="Sim"),IF(AND(OR(CT176="Flow1",AND(CT176="Flow2",Parametros!$H$7="Fechada")),AI176&lt;=Parametros!$E$15,AH176&lt;Parametros!$E$16,AX176&lt;Parametros!$E$19,CX176&lt;&gt;Parametros!$E$17,CY176&lt;&gt;Parametros!$E$18),"Sim","Não"),
IF(AND(Parametros!$E$17="Sim",Parametros!$E$18="Não"),IF(AND(OR(CT176="Flow1",AND(CT176="Flow2",Parametros!$H$7="Fechada")),AI176&lt;=Parametros!$E$15,AH176&lt;Parametros!$E$16,AX176&lt;Parametros!$E$19,CX176&lt;&gt;Parametros!$E$17),"Sim","Não"),
IF(AND(Parametros!$E$17="Não",Parametros!$E$18="Sim"),IF(AND(OR(CT176="Flow1",AND(CT176="Flow2",Parametros!$H$7="Fechada")),AI176&lt;=Parametros!$E$15,AH176&lt;Parametros!$E$16,AX176&lt;Parametros!$E$19,CY176&lt;&gt;Parametros!$E$18),"Sim","Não"),
IF(AND(OR(CT176="Flow1",AND(CT176="Flow2",Parametros!$H$7="Fechada")),AI176&lt;=Parametros!$E$15,AH176&lt;Parametros!$E$16,AX176&lt;Parametros!$E$19),"Sim","Não"))))</f>
        <v>Não</v>
      </c>
      <c r="DA176" s="41" t="str">
        <f t="shared" si="22"/>
        <v>ok</v>
      </c>
      <c r="DB176" s="40">
        <f>IF(AND(CT176="Flow1",CZ176="Sim"),4,IF(CT176=Parametros!$D$6,1,IF(CT176=Parametros!$D$7,IF(Parametros!$H$7="Aberta",2,IF('Sequencia APO'!CZ176="Sim",4,1)),IF(CT176=Parametros!$D$9,3,IF(CT176=Parametros!$D$8,4,"Erro")))))</f>
        <v>1</v>
      </c>
      <c r="DC176" s="40">
        <f>IFERROR(VLOOKUP($Q176,Ferts!$A$1:$B$16,2,FALSE),0)</f>
        <v>0</v>
      </c>
      <c r="DD176" s="42">
        <f>(IF(DB176=1,Parametros!$M$6,IF(DB176=2,Parametros!$M$7,IF(DB176=3,Parametros!$M$8,IF(DB176=4,Parametros!$M$9,"Erro"))))*(DC176+1))*60</f>
        <v>38.112851481411589</v>
      </c>
    </row>
    <row r="177" spans="1:108">
      <c r="A177" s="74" t="s">
        <v>565</v>
      </c>
      <c r="B177" s="74" t="s">
        <v>98</v>
      </c>
      <c r="C177" s="74" t="s">
        <v>132</v>
      </c>
      <c r="D177" s="74" t="s">
        <v>132</v>
      </c>
      <c r="E177" s="74" t="s">
        <v>2544</v>
      </c>
      <c r="F177" s="74" t="s">
        <v>2545</v>
      </c>
      <c r="G177" s="74" t="s">
        <v>2546</v>
      </c>
      <c r="H177" s="74" t="s">
        <v>505</v>
      </c>
      <c r="I177" s="74" t="s">
        <v>464</v>
      </c>
      <c r="J177" s="74" t="s">
        <v>465</v>
      </c>
      <c r="K177" s="74" t="s">
        <v>136</v>
      </c>
      <c r="L177" s="74" t="s">
        <v>2547</v>
      </c>
      <c r="M177" s="74" t="s">
        <v>2548</v>
      </c>
      <c r="N177" s="75">
        <v>10</v>
      </c>
      <c r="O177" s="75">
        <v>10</v>
      </c>
      <c r="P177" s="74" t="s">
        <v>137</v>
      </c>
      <c r="Q177" s="74" t="s">
        <v>2549</v>
      </c>
      <c r="R177" s="74" t="s">
        <v>138</v>
      </c>
      <c r="S177" s="74" t="s">
        <v>139</v>
      </c>
      <c r="T177" s="74" t="s">
        <v>149</v>
      </c>
      <c r="U177" s="74" t="s">
        <v>105</v>
      </c>
      <c r="V177" s="74" t="s">
        <v>150</v>
      </c>
      <c r="W177" s="74" t="s">
        <v>107</v>
      </c>
      <c r="X177" s="74" t="s">
        <v>127</v>
      </c>
      <c r="Y177" s="74" t="s">
        <v>468</v>
      </c>
      <c r="Z177" s="74"/>
      <c r="AA177" s="76">
        <v>5600.8810000000003</v>
      </c>
      <c r="AB177" s="76">
        <v>0</v>
      </c>
      <c r="AC177" s="76">
        <v>161</v>
      </c>
      <c r="AD177" s="76">
        <v>136.5</v>
      </c>
      <c r="AE177" s="77">
        <v>490</v>
      </c>
      <c r="AF177" s="76">
        <v>2.4500000000000002</v>
      </c>
      <c r="AG177" s="77">
        <v>14</v>
      </c>
      <c r="AH177" s="78">
        <v>5.16</v>
      </c>
      <c r="AI177" s="78">
        <v>73</v>
      </c>
      <c r="AJ177" s="79">
        <v>42796</v>
      </c>
      <c r="AK177" s="79">
        <v>42777</v>
      </c>
      <c r="AL177" s="79">
        <v>42777</v>
      </c>
      <c r="AM177" s="79">
        <v>42777</v>
      </c>
      <c r="AN177" s="77">
        <v>516</v>
      </c>
      <c r="AO177" s="79">
        <v>42785</v>
      </c>
      <c r="AP177" s="76">
        <v>5260.848</v>
      </c>
      <c r="AQ177" s="76">
        <v>0</v>
      </c>
      <c r="AR177" s="77">
        <v>478</v>
      </c>
      <c r="AS177" s="77">
        <v>27</v>
      </c>
      <c r="AT177" s="78">
        <v>109.97</v>
      </c>
      <c r="AU177" s="77">
        <v>4</v>
      </c>
      <c r="AV177" s="76">
        <v>12.75</v>
      </c>
      <c r="AW177" s="76">
        <v>11.58</v>
      </c>
      <c r="AX177" s="76">
        <v>13.2</v>
      </c>
      <c r="AY177" s="76">
        <v>0.8</v>
      </c>
      <c r="AZ177" s="76">
        <v>0.8</v>
      </c>
      <c r="BA177" s="76">
        <v>0.65</v>
      </c>
      <c r="BB177" s="76">
        <v>9.99</v>
      </c>
      <c r="BC177" s="76">
        <v>21.49</v>
      </c>
      <c r="BD177" s="76">
        <v>6.46</v>
      </c>
      <c r="BE177" s="76">
        <v>15.52</v>
      </c>
      <c r="BF177" s="76">
        <v>11582</v>
      </c>
      <c r="BG177" s="76">
        <v>12802</v>
      </c>
      <c r="BH177" s="74" t="s">
        <v>109</v>
      </c>
      <c r="BI177" s="74"/>
      <c r="BJ177" s="74" t="s">
        <v>2550</v>
      </c>
      <c r="BK177" s="79"/>
      <c r="BL177" s="79"/>
      <c r="BM177" s="74"/>
      <c r="BN177" s="80">
        <v>56</v>
      </c>
      <c r="BO177" s="81"/>
      <c r="BP177" s="82"/>
      <c r="BQ177" s="83"/>
      <c r="BR177" s="84" t="s">
        <v>75</v>
      </c>
      <c r="BS177" s="84">
        <v>11</v>
      </c>
      <c r="BT177" s="85">
        <v>2</v>
      </c>
      <c r="BU177" s="85" t="s">
        <v>464</v>
      </c>
      <c r="BV177" s="85">
        <v>1</v>
      </c>
      <c r="BW177" s="85"/>
      <c r="BX177" s="86" t="s">
        <v>143</v>
      </c>
      <c r="BY177" s="87"/>
      <c r="BZ177" s="88">
        <v>56</v>
      </c>
      <c r="CA177" s="87" t="s">
        <v>144</v>
      </c>
      <c r="CB177" s="89" t="s">
        <v>145</v>
      </c>
      <c r="CC177" s="90">
        <v>-8</v>
      </c>
      <c r="CD177" s="91"/>
      <c r="CE177" s="89">
        <f>VLOOKUP(AI177,[1]Plan1!$A$6:$D$52,2,0)</f>
        <v>328</v>
      </c>
      <c r="CF177" s="89">
        <f>VLOOKUP(AI177,[1]Plan1!$A$6:$D$52,4,0)</f>
        <v>4.5555555555555554</v>
      </c>
      <c r="CG177" s="89">
        <f t="shared" si="16"/>
        <v>17</v>
      </c>
      <c r="CH177" s="89">
        <f t="shared" si="17"/>
        <v>77</v>
      </c>
      <c r="CI177" s="87" t="s">
        <v>75</v>
      </c>
      <c r="CJ177" s="89">
        <f t="shared" si="18"/>
        <v>56</v>
      </c>
      <c r="CK177" s="87"/>
      <c r="CL177" s="87"/>
      <c r="CM177" s="87"/>
      <c r="CN177" s="80"/>
      <c r="CO177" s="81"/>
      <c r="CP177" s="82"/>
      <c r="CQ177" s="93">
        <v>45</v>
      </c>
      <c r="CR177" s="87">
        <f t="shared" si="19"/>
        <v>6860</v>
      </c>
      <c r="CS177" s="40">
        <f t="shared" si="23"/>
        <v>175</v>
      </c>
      <c r="CT177" s="40" t="str">
        <f>VLOOKUP(B177,Linha!$B$2:$C$60,2,FALSE)</f>
        <v>Flow1</v>
      </c>
      <c r="CU177" s="41" t="str">
        <f>IF(AI177&lt;=Parametros!$E$15,"OK","Não")</f>
        <v>OK</v>
      </c>
      <c r="CV177" s="41" t="str">
        <f>IF(AH177&lt;=Parametros!$E$16,"OK","Não")</f>
        <v>OK</v>
      </c>
      <c r="CW177" s="41" t="str">
        <f>IF(AX177&lt;=Parametros!$E$19,"OK","Não")</f>
        <v>OK</v>
      </c>
      <c r="CX177" s="41" t="str">
        <f t="shared" si="20"/>
        <v>Sim</v>
      </c>
      <c r="CY177" s="41" t="str">
        <f t="shared" si="21"/>
        <v>Sim</v>
      </c>
      <c r="CZ177" s="41" t="str">
        <f>IF(AND(Parametros!$E$17="Sim",Parametros!$E$18="Sim"),IF(AND(OR(CT177="Flow1",AND(CT177="Flow2",Parametros!$H$7="Fechada")),AI177&lt;=Parametros!$E$15,AH177&lt;Parametros!$E$16,AX177&lt;Parametros!$E$19,CX177&lt;&gt;Parametros!$E$17,CY177&lt;&gt;Parametros!$E$18),"Sim","Não"),
IF(AND(Parametros!$E$17="Sim",Parametros!$E$18="Não"),IF(AND(OR(CT177="Flow1",AND(CT177="Flow2",Parametros!$H$7="Fechada")),AI177&lt;=Parametros!$E$15,AH177&lt;Parametros!$E$16,AX177&lt;Parametros!$E$19,CX177&lt;&gt;Parametros!$E$17),"Sim","Não"),
IF(AND(Parametros!$E$17="Não",Parametros!$E$18="Sim"),IF(AND(OR(CT177="Flow1",AND(CT177="Flow2",Parametros!$H$7="Fechada")),AI177&lt;=Parametros!$E$15,AH177&lt;Parametros!$E$16,AX177&lt;Parametros!$E$19,CY177&lt;&gt;Parametros!$E$18),"Sim","Não"),
IF(AND(OR(CT177="Flow1",AND(CT177="Flow2",Parametros!$H$7="Fechada")),AI177&lt;=Parametros!$E$15,AH177&lt;Parametros!$E$16,AX177&lt;Parametros!$E$19),"Sim","Não"))))</f>
        <v>Não</v>
      </c>
      <c r="DA177" s="41" t="str">
        <f t="shared" si="22"/>
        <v>ok</v>
      </c>
      <c r="DB177" s="40">
        <f>IF(AND(CT177="Flow1",CZ177="Sim"),4,IF(CT177=Parametros!$D$6,1,IF(CT177=Parametros!$D$7,IF(Parametros!$H$7="Aberta",2,IF('Sequencia APO'!CZ177="Sim",4,1)),IF(CT177=Parametros!$D$9,3,IF(CT177=Parametros!$D$8,4,"Erro")))))</f>
        <v>1</v>
      </c>
      <c r="DC177" s="40">
        <f>IFERROR(VLOOKUP($Q177,Ferts!$A$1:$B$16,2,FALSE),0)</f>
        <v>0</v>
      </c>
      <c r="DD177" s="42">
        <f>(IF(DB177=1,Parametros!$M$6,IF(DB177=2,Parametros!$M$7,IF(DB177=3,Parametros!$M$8,IF(DB177=4,Parametros!$M$9,"Erro"))))*(DC177+1))*60</f>
        <v>38.112851481411589</v>
      </c>
    </row>
    <row r="178" spans="1:108">
      <c r="A178" s="74" t="s">
        <v>566</v>
      </c>
      <c r="B178" s="74" t="s">
        <v>98</v>
      </c>
      <c r="C178" s="74" t="s">
        <v>132</v>
      </c>
      <c r="D178" s="74" t="s">
        <v>132</v>
      </c>
      <c r="E178" s="74" t="s">
        <v>2551</v>
      </c>
      <c r="F178" s="74" t="s">
        <v>2552</v>
      </c>
      <c r="G178" s="74" t="s">
        <v>2553</v>
      </c>
      <c r="H178" s="74" t="s">
        <v>147</v>
      </c>
      <c r="I178" s="74" t="s">
        <v>464</v>
      </c>
      <c r="J178" s="74" t="s">
        <v>465</v>
      </c>
      <c r="K178" s="74" t="s">
        <v>2554</v>
      </c>
      <c r="L178" s="74" t="s">
        <v>2555</v>
      </c>
      <c r="M178" s="74" t="s">
        <v>1561</v>
      </c>
      <c r="N178" s="75">
        <v>5</v>
      </c>
      <c r="O178" s="75">
        <v>5</v>
      </c>
      <c r="P178" s="74" t="s">
        <v>186</v>
      </c>
      <c r="Q178" s="74" t="s">
        <v>2556</v>
      </c>
      <c r="R178" s="74" t="s">
        <v>230</v>
      </c>
      <c r="S178" s="74" t="s">
        <v>139</v>
      </c>
      <c r="T178" s="74" t="s">
        <v>114</v>
      </c>
      <c r="U178" s="74" t="s">
        <v>105</v>
      </c>
      <c r="V178" s="74" t="s">
        <v>150</v>
      </c>
      <c r="W178" s="74" t="s">
        <v>126</v>
      </c>
      <c r="X178" s="74" t="s">
        <v>127</v>
      </c>
      <c r="Y178" s="74" t="s">
        <v>468</v>
      </c>
      <c r="Z178" s="74"/>
      <c r="AA178" s="76">
        <v>27798.03</v>
      </c>
      <c r="AB178" s="76">
        <v>0</v>
      </c>
      <c r="AC178" s="76">
        <v>161</v>
      </c>
      <c r="AD178" s="76">
        <v>136.5</v>
      </c>
      <c r="AE178" s="77">
        <v>413</v>
      </c>
      <c r="AF178" s="76">
        <v>2.0649999999999999</v>
      </c>
      <c r="AG178" s="77">
        <v>81</v>
      </c>
      <c r="AH178" s="78">
        <v>5.16</v>
      </c>
      <c r="AI178" s="78">
        <v>73</v>
      </c>
      <c r="AJ178" s="79">
        <v>42793</v>
      </c>
      <c r="AK178" s="79">
        <v>42777</v>
      </c>
      <c r="AL178" s="79">
        <v>42777</v>
      </c>
      <c r="AM178" s="79">
        <v>42777</v>
      </c>
      <c r="AN178" s="77">
        <v>2977</v>
      </c>
      <c r="AO178" s="79">
        <v>42786</v>
      </c>
      <c r="AP178" s="76">
        <v>25900</v>
      </c>
      <c r="AQ178" s="76">
        <v>0</v>
      </c>
      <c r="AR178" s="77">
        <v>525</v>
      </c>
      <c r="AS178" s="77">
        <v>25</v>
      </c>
      <c r="AT178" s="78">
        <v>52.21</v>
      </c>
      <c r="AU178" s="77">
        <v>7</v>
      </c>
      <c r="AV178" s="76">
        <v>6.08</v>
      </c>
      <c r="AW178" s="76">
        <v>6.41</v>
      </c>
      <c r="AX178" s="76">
        <v>7.61</v>
      </c>
      <c r="AY178" s="76">
        <v>0.8</v>
      </c>
      <c r="AZ178" s="76">
        <v>0.8</v>
      </c>
      <c r="BA178" s="76">
        <v>0.65</v>
      </c>
      <c r="BB178" s="76">
        <v>9.99</v>
      </c>
      <c r="BC178" s="76">
        <v>18.579999999999998</v>
      </c>
      <c r="BD178" s="76">
        <v>6.29</v>
      </c>
      <c r="BE178" s="76">
        <v>15.21</v>
      </c>
      <c r="BF178" s="76">
        <v>6000</v>
      </c>
      <c r="BG178" s="76">
        <v>6100</v>
      </c>
      <c r="BH178" s="74" t="s">
        <v>109</v>
      </c>
      <c r="BI178" s="74"/>
      <c r="BJ178" s="74" t="s">
        <v>2557</v>
      </c>
      <c r="BK178" s="79"/>
      <c r="BL178" s="79"/>
      <c r="BM178" s="74"/>
      <c r="BN178" s="80">
        <v>567</v>
      </c>
      <c r="BO178" s="81"/>
      <c r="BP178" s="82"/>
      <c r="BQ178" s="83"/>
      <c r="BR178" s="84" t="s">
        <v>75</v>
      </c>
      <c r="BS178" s="84">
        <v>11</v>
      </c>
      <c r="BT178" s="85">
        <v>2</v>
      </c>
      <c r="BU178" s="85" t="s">
        <v>464</v>
      </c>
      <c r="BV178" s="85">
        <v>1</v>
      </c>
      <c r="BW178" s="85"/>
      <c r="BX178" s="86" t="s">
        <v>143</v>
      </c>
      <c r="BY178" s="87" t="s">
        <v>183</v>
      </c>
      <c r="BZ178" s="88">
        <v>567</v>
      </c>
      <c r="CA178" s="87" t="s">
        <v>144</v>
      </c>
      <c r="CB178" s="89" t="s">
        <v>145</v>
      </c>
      <c r="CC178" s="90">
        <v>-9</v>
      </c>
      <c r="CD178" s="91"/>
      <c r="CE178" s="89">
        <f>VLOOKUP(AI178,[1]Plan1!$A$6:$D$52,2,0)</f>
        <v>328</v>
      </c>
      <c r="CF178" s="89">
        <f>VLOOKUP(AI178,[1]Plan1!$A$6:$D$52,4,0)</f>
        <v>4.5555555555555554</v>
      </c>
      <c r="CG178" s="89">
        <f t="shared" si="16"/>
        <v>85</v>
      </c>
      <c r="CH178" s="89">
        <f t="shared" si="17"/>
        <v>387</v>
      </c>
      <c r="CI178" s="87" t="s">
        <v>75</v>
      </c>
      <c r="CJ178" s="89">
        <f t="shared" si="18"/>
        <v>567</v>
      </c>
      <c r="CK178" s="87"/>
      <c r="CL178" s="87"/>
      <c r="CM178" s="87"/>
      <c r="CN178" s="80">
        <f>CH178</f>
        <v>387</v>
      </c>
      <c r="CO178" s="81"/>
      <c r="CP178" s="82"/>
      <c r="CQ178" s="83"/>
      <c r="CR178" s="87">
        <f t="shared" si="19"/>
        <v>33453</v>
      </c>
      <c r="CS178" s="40">
        <f t="shared" si="23"/>
        <v>176</v>
      </c>
      <c r="CT178" s="40" t="str">
        <f>VLOOKUP(B178,Linha!$B$2:$C$60,2,FALSE)</f>
        <v>Flow1</v>
      </c>
      <c r="CU178" s="41" t="str">
        <f>IF(AI178&lt;=Parametros!$E$15,"OK","Não")</f>
        <v>OK</v>
      </c>
      <c r="CV178" s="41" t="str">
        <f>IF(AH178&lt;=Parametros!$E$16,"OK","Não")</f>
        <v>OK</v>
      </c>
      <c r="CW178" s="41" t="str">
        <f>IF(AX178&lt;=Parametros!$E$19,"OK","Não")</f>
        <v>OK</v>
      </c>
      <c r="CX178" s="41" t="str">
        <f t="shared" si="20"/>
        <v>Sim</v>
      </c>
      <c r="CY178" s="41" t="str">
        <f t="shared" si="21"/>
        <v>Não</v>
      </c>
      <c r="CZ178" s="41" t="str">
        <f>IF(AND(Parametros!$E$17="Sim",Parametros!$E$18="Sim"),IF(AND(OR(CT178="Flow1",AND(CT178="Flow2",Parametros!$H$7="Fechada")),AI178&lt;=Parametros!$E$15,AH178&lt;Parametros!$E$16,AX178&lt;Parametros!$E$19,CX178&lt;&gt;Parametros!$E$17,CY178&lt;&gt;Parametros!$E$18),"Sim","Não"),
IF(AND(Parametros!$E$17="Sim",Parametros!$E$18="Não"),IF(AND(OR(CT178="Flow1",AND(CT178="Flow2",Parametros!$H$7="Fechada")),AI178&lt;=Parametros!$E$15,AH178&lt;Parametros!$E$16,AX178&lt;Parametros!$E$19,CX178&lt;&gt;Parametros!$E$17),"Sim","Não"),
IF(AND(Parametros!$E$17="Não",Parametros!$E$18="Sim"),IF(AND(OR(CT178="Flow1",AND(CT178="Flow2",Parametros!$H$7="Fechada")),AI178&lt;=Parametros!$E$15,AH178&lt;Parametros!$E$16,AX178&lt;Parametros!$E$19,CY178&lt;&gt;Parametros!$E$18),"Sim","Não"),
IF(AND(OR(CT178="Flow1",AND(CT178="Flow2",Parametros!$H$7="Fechada")),AI178&lt;=Parametros!$E$15,AH178&lt;Parametros!$E$16,AX178&lt;Parametros!$E$19),"Sim","Não"))))</f>
        <v>Não</v>
      </c>
      <c r="DA178" s="41" t="str">
        <f t="shared" si="22"/>
        <v>ok</v>
      </c>
      <c r="DB178" s="40">
        <f>IF(AND(CT178="Flow1",CZ178="Sim"),4,IF(CT178=Parametros!$D$6,1,IF(CT178=Parametros!$D$7,IF(Parametros!$H$7="Aberta",2,IF('Sequencia APO'!CZ178="Sim",4,1)),IF(CT178=Parametros!$D$9,3,IF(CT178=Parametros!$D$8,4,"Erro")))))</f>
        <v>1</v>
      </c>
      <c r="DC178" s="40">
        <f>IFERROR(VLOOKUP($Q178,Ferts!$A$1:$B$16,2,FALSE),0)</f>
        <v>0</v>
      </c>
      <c r="DD178" s="42">
        <f>(IF(DB178=1,Parametros!$M$6,IF(DB178=2,Parametros!$M$7,IF(DB178=3,Parametros!$M$8,IF(DB178=4,Parametros!$M$9,"Erro"))))*(DC178+1))*60</f>
        <v>38.112851481411589</v>
      </c>
    </row>
    <row r="179" spans="1:108">
      <c r="A179" s="74" t="s">
        <v>571</v>
      </c>
      <c r="B179" s="74" t="s">
        <v>98</v>
      </c>
      <c r="C179" s="74" t="s">
        <v>132</v>
      </c>
      <c r="D179" s="74" t="s">
        <v>132</v>
      </c>
      <c r="E179" s="74" t="s">
        <v>2558</v>
      </c>
      <c r="F179" s="74" t="s">
        <v>2559</v>
      </c>
      <c r="G179" s="74" t="s">
        <v>2560</v>
      </c>
      <c r="H179" s="74" t="s">
        <v>187</v>
      </c>
      <c r="I179" s="74" t="s">
        <v>464</v>
      </c>
      <c r="J179" s="74" t="s">
        <v>465</v>
      </c>
      <c r="K179" s="74" t="s">
        <v>2561</v>
      </c>
      <c r="L179" s="74" t="s">
        <v>466</v>
      </c>
      <c r="M179" s="74" t="s">
        <v>188</v>
      </c>
      <c r="N179" s="75">
        <v>5</v>
      </c>
      <c r="O179" s="75">
        <v>5</v>
      </c>
      <c r="P179" s="74" t="s">
        <v>137</v>
      </c>
      <c r="Q179" s="74" t="s">
        <v>2562</v>
      </c>
      <c r="R179" s="74" t="s">
        <v>138</v>
      </c>
      <c r="S179" s="74" t="s">
        <v>139</v>
      </c>
      <c r="T179" s="74" t="s">
        <v>140</v>
      </c>
      <c r="U179" s="74" t="s">
        <v>105</v>
      </c>
      <c r="V179" s="74" t="s">
        <v>141</v>
      </c>
      <c r="W179" s="74" t="s">
        <v>126</v>
      </c>
      <c r="X179" s="74" t="s">
        <v>127</v>
      </c>
      <c r="Y179" s="74" t="s">
        <v>468</v>
      </c>
      <c r="Z179" s="74"/>
      <c r="AA179" s="76">
        <v>8442.6129999999994</v>
      </c>
      <c r="AB179" s="76">
        <v>0</v>
      </c>
      <c r="AC179" s="76">
        <v>161</v>
      </c>
      <c r="AD179" s="76">
        <v>136.5</v>
      </c>
      <c r="AE179" s="77">
        <v>529</v>
      </c>
      <c r="AF179" s="76">
        <v>2.645</v>
      </c>
      <c r="AG179" s="77">
        <v>19</v>
      </c>
      <c r="AH179" s="78">
        <v>5.2</v>
      </c>
      <c r="AI179" s="78">
        <v>73</v>
      </c>
      <c r="AJ179" s="79">
        <v>42806</v>
      </c>
      <c r="AK179" s="79">
        <v>42777</v>
      </c>
      <c r="AL179" s="79">
        <v>42777</v>
      </c>
      <c r="AM179" s="79">
        <v>42777</v>
      </c>
      <c r="AN179" s="77">
        <v>881</v>
      </c>
      <c r="AO179" s="79">
        <v>42799</v>
      </c>
      <c r="AP179" s="76">
        <v>7821</v>
      </c>
      <c r="AQ179" s="76">
        <v>0</v>
      </c>
      <c r="AR179" s="77">
        <v>410</v>
      </c>
      <c r="AS179" s="77">
        <v>88</v>
      </c>
      <c r="AT179" s="78">
        <v>52.57</v>
      </c>
      <c r="AU179" s="77">
        <v>9</v>
      </c>
      <c r="AV179" s="76">
        <v>6.08</v>
      </c>
      <c r="AW179" s="76">
        <v>6.45</v>
      </c>
      <c r="AX179" s="76">
        <v>8.23</v>
      </c>
      <c r="AY179" s="76">
        <v>0.55000000000000004</v>
      </c>
      <c r="AZ179" s="76">
        <v>0.55000000000000004</v>
      </c>
      <c r="BA179" s="76">
        <v>0.65</v>
      </c>
      <c r="BB179" s="76">
        <v>0.78</v>
      </c>
      <c r="BC179" s="76">
        <v>23.66</v>
      </c>
      <c r="BD179" s="76">
        <v>6.33</v>
      </c>
      <c r="BE179" s="76">
        <v>15.28</v>
      </c>
      <c r="BF179" s="76">
        <v>6000</v>
      </c>
      <c r="BG179" s="76">
        <v>6100</v>
      </c>
      <c r="BH179" s="74" t="s">
        <v>109</v>
      </c>
      <c r="BI179" s="74"/>
      <c r="BJ179" s="74" t="s">
        <v>2563</v>
      </c>
      <c r="BK179" s="79"/>
      <c r="BL179" s="79"/>
      <c r="BM179" s="74"/>
      <c r="BN179" s="80">
        <v>171</v>
      </c>
      <c r="BO179" s="81"/>
      <c r="BP179" s="82"/>
      <c r="BQ179" s="83"/>
      <c r="BR179" s="84" t="s">
        <v>75</v>
      </c>
      <c r="BS179" s="84">
        <v>11</v>
      </c>
      <c r="BT179" s="85">
        <v>2</v>
      </c>
      <c r="BU179" s="85" t="s">
        <v>464</v>
      </c>
      <c r="BV179" s="85">
        <v>1</v>
      </c>
      <c r="BW179" s="85"/>
      <c r="BX179" s="86" t="s">
        <v>143</v>
      </c>
      <c r="BY179" s="87"/>
      <c r="BZ179" s="88">
        <v>171</v>
      </c>
      <c r="CA179" s="87" t="s">
        <v>144</v>
      </c>
      <c r="CB179" s="89" t="s">
        <v>116</v>
      </c>
      <c r="CC179" s="90">
        <v>-22</v>
      </c>
      <c r="CD179" s="91"/>
      <c r="CE179" s="89">
        <f>VLOOKUP(AI179,[1]Plan1!$A$6:$D$52,2,0)</f>
        <v>328</v>
      </c>
      <c r="CF179" s="89">
        <f>VLOOKUP(AI179,[1]Plan1!$A$6:$D$52,4,0)</f>
        <v>4.5555555555555554</v>
      </c>
      <c r="CG179" s="89">
        <f t="shared" si="16"/>
        <v>26</v>
      </c>
      <c r="CH179" s="89">
        <f t="shared" si="17"/>
        <v>118</v>
      </c>
      <c r="CI179" s="87" t="s">
        <v>75</v>
      </c>
      <c r="CJ179" s="89">
        <f t="shared" si="18"/>
        <v>171</v>
      </c>
      <c r="CK179" s="87"/>
      <c r="CL179" s="87"/>
      <c r="CM179" s="87"/>
      <c r="CN179" s="80">
        <f>CH179</f>
        <v>118</v>
      </c>
      <c r="CO179" s="81"/>
      <c r="CP179" s="82"/>
      <c r="CQ179" s="83"/>
      <c r="CR179" s="87">
        <f t="shared" si="19"/>
        <v>10051</v>
      </c>
      <c r="CS179" s="40">
        <f t="shared" si="23"/>
        <v>177</v>
      </c>
      <c r="CT179" s="40" t="str">
        <f>VLOOKUP(B179,Linha!$B$2:$C$60,2,FALSE)</f>
        <v>Flow1</v>
      </c>
      <c r="CU179" s="41" t="str">
        <f>IF(AI179&lt;=Parametros!$E$15,"OK","Não")</f>
        <v>OK</v>
      </c>
      <c r="CV179" s="41" t="str">
        <f>IF(AH179&lt;=Parametros!$E$16,"OK","Não")</f>
        <v>OK</v>
      </c>
      <c r="CW179" s="41" t="str">
        <f>IF(AX179&lt;=Parametros!$E$19,"OK","Não")</f>
        <v>OK</v>
      </c>
      <c r="CX179" s="41" t="str">
        <f t="shared" si="20"/>
        <v>Sim</v>
      </c>
      <c r="CY179" s="41" t="str">
        <f t="shared" si="21"/>
        <v>Sim</v>
      </c>
      <c r="CZ179" s="41" t="str">
        <f>IF(AND(Parametros!$E$17="Sim",Parametros!$E$18="Sim"),IF(AND(OR(CT179="Flow1",AND(CT179="Flow2",Parametros!$H$7="Fechada")),AI179&lt;=Parametros!$E$15,AH179&lt;Parametros!$E$16,AX179&lt;Parametros!$E$19,CX179&lt;&gt;Parametros!$E$17,CY179&lt;&gt;Parametros!$E$18),"Sim","Não"),
IF(AND(Parametros!$E$17="Sim",Parametros!$E$18="Não"),IF(AND(OR(CT179="Flow1",AND(CT179="Flow2",Parametros!$H$7="Fechada")),AI179&lt;=Parametros!$E$15,AH179&lt;Parametros!$E$16,AX179&lt;Parametros!$E$19,CX179&lt;&gt;Parametros!$E$17),"Sim","Não"),
IF(AND(Parametros!$E$17="Não",Parametros!$E$18="Sim"),IF(AND(OR(CT179="Flow1",AND(CT179="Flow2",Parametros!$H$7="Fechada")),AI179&lt;=Parametros!$E$15,AH179&lt;Parametros!$E$16,AX179&lt;Parametros!$E$19,CY179&lt;&gt;Parametros!$E$18),"Sim","Não"),
IF(AND(OR(CT179="Flow1",AND(CT179="Flow2",Parametros!$H$7="Fechada")),AI179&lt;=Parametros!$E$15,AH179&lt;Parametros!$E$16,AX179&lt;Parametros!$E$19),"Sim","Não"))))</f>
        <v>Não</v>
      </c>
      <c r="DA179" s="41" t="str">
        <f t="shared" si="22"/>
        <v>ok</v>
      </c>
      <c r="DB179" s="40">
        <f>IF(AND(CT179="Flow1",CZ179="Sim"),4,IF(CT179=Parametros!$D$6,1,IF(CT179=Parametros!$D$7,IF(Parametros!$H$7="Aberta",2,IF('Sequencia APO'!CZ179="Sim",4,1)),IF(CT179=Parametros!$D$9,3,IF(CT179=Parametros!$D$8,4,"Erro")))))</f>
        <v>1</v>
      </c>
      <c r="DC179" s="40">
        <f>IFERROR(VLOOKUP($Q179,Ferts!$A$1:$B$16,2,FALSE),0)</f>
        <v>0</v>
      </c>
      <c r="DD179" s="42">
        <f>(IF(DB179=1,Parametros!$M$6,IF(DB179=2,Parametros!$M$7,IF(DB179=3,Parametros!$M$8,IF(DB179=4,Parametros!$M$9,"Erro"))))*(DC179+1))*60</f>
        <v>38.112851481411589</v>
      </c>
    </row>
    <row r="180" spans="1:108">
      <c r="A180" s="74" t="s">
        <v>572</v>
      </c>
      <c r="B180" s="74" t="s">
        <v>98</v>
      </c>
      <c r="C180" s="74" t="s">
        <v>132</v>
      </c>
      <c r="D180" s="74" t="s">
        <v>132</v>
      </c>
      <c r="E180" s="74" t="s">
        <v>2564</v>
      </c>
      <c r="F180" s="74" t="s">
        <v>463</v>
      </c>
      <c r="G180" s="74" t="s">
        <v>2565</v>
      </c>
      <c r="H180" s="74" t="s">
        <v>187</v>
      </c>
      <c r="I180" s="74" t="s">
        <v>464</v>
      </c>
      <c r="J180" s="74" t="s">
        <v>465</v>
      </c>
      <c r="K180" s="74" t="s">
        <v>179</v>
      </c>
      <c r="L180" s="74" t="s">
        <v>466</v>
      </c>
      <c r="M180" s="74" t="s">
        <v>188</v>
      </c>
      <c r="N180" s="75">
        <v>5</v>
      </c>
      <c r="O180" s="75">
        <v>5</v>
      </c>
      <c r="P180" s="74" t="s">
        <v>137</v>
      </c>
      <c r="Q180" s="74" t="s">
        <v>467</v>
      </c>
      <c r="R180" s="74" t="s">
        <v>138</v>
      </c>
      <c r="S180" s="74" t="s">
        <v>139</v>
      </c>
      <c r="T180" s="74" t="s">
        <v>149</v>
      </c>
      <c r="U180" s="74" t="s">
        <v>105</v>
      </c>
      <c r="V180" s="74" t="s">
        <v>141</v>
      </c>
      <c r="W180" s="74" t="s">
        <v>126</v>
      </c>
      <c r="X180" s="74" t="s">
        <v>127</v>
      </c>
      <c r="Y180" s="74" t="s">
        <v>468</v>
      </c>
      <c r="Z180" s="74"/>
      <c r="AA180" s="76">
        <v>5686.951</v>
      </c>
      <c r="AB180" s="76">
        <v>0</v>
      </c>
      <c r="AC180" s="76">
        <v>161</v>
      </c>
      <c r="AD180" s="76">
        <v>136.5</v>
      </c>
      <c r="AE180" s="77">
        <v>528</v>
      </c>
      <c r="AF180" s="76">
        <v>2.64</v>
      </c>
      <c r="AG180" s="77">
        <v>13</v>
      </c>
      <c r="AH180" s="78">
        <v>5.2</v>
      </c>
      <c r="AI180" s="78">
        <v>73</v>
      </c>
      <c r="AJ180" s="79">
        <v>42796</v>
      </c>
      <c r="AK180" s="79">
        <v>42777</v>
      </c>
      <c r="AL180" s="79">
        <v>42777</v>
      </c>
      <c r="AM180" s="79">
        <v>42777</v>
      </c>
      <c r="AN180" s="77">
        <v>597</v>
      </c>
      <c r="AO180" s="79">
        <v>42789</v>
      </c>
      <c r="AP180" s="76">
        <v>5214</v>
      </c>
      <c r="AQ180" s="76">
        <v>0</v>
      </c>
      <c r="AR180" s="77">
        <v>417</v>
      </c>
      <c r="AS180" s="77">
        <v>61</v>
      </c>
      <c r="AT180" s="78">
        <v>52.57</v>
      </c>
      <c r="AU180" s="77">
        <v>9</v>
      </c>
      <c r="AV180" s="76">
        <v>6.08</v>
      </c>
      <c r="AW180" s="76">
        <v>6.34</v>
      </c>
      <c r="AX180" s="76">
        <v>8.1199999999999992</v>
      </c>
      <c r="AY180" s="76">
        <v>0.55000000000000004</v>
      </c>
      <c r="AZ180" s="76">
        <v>0.55000000000000004</v>
      </c>
      <c r="BA180" s="76">
        <v>0.65</v>
      </c>
      <c r="BB180" s="76">
        <v>0.78</v>
      </c>
      <c r="BC180" s="76">
        <v>23.61</v>
      </c>
      <c r="BD180" s="76">
        <v>6.33</v>
      </c>
      <c r="BE180" s="76">
        <v>15.28</v>
      </c>
      <c r="BF180" s="76">
        <v>6000</v>
      </c>
      <c r="BG180" s="76">
        <v>6100</v>
      </c>
      <c r="BH180" s="74" t="s">
        <v>109</v>
      </c>
      <c r="BI180" s="74"/>
      <c r="BJ180" s="74" t="s">
        <v>3537</v>
      </c>
      <c r="BK180" s="79"/>
      <c r="BL180" s="79"/>
      <c r="BM180" s="74"/>
      <c r="BN180" s="80">
        <v>117</v>
      </c>
      <c r="BO180" s="81"/>
      <c r="BP180" s="82"/>
      <c r="BQ180" s="83"/>
      <c r="BR180" s="84" t="s">
        <v>75</v>
      </c>
      <c r="BS180" s="84">
        <v>11</v>
      </c>
      <c r="BT180" s="85">
        <v>2</v>
      </c>
      <c r="BU180" s="85" t="s">
        <v>464</v>
      </c>
      <c r="BV180" s="85">
        <v>1</v>
      </c>
      <c r="BW180" s="85"/>
      <c r="BX180" s="86" t="s">
        <v>143</v>
      </c>
      <c r="BY180" s="87"/>
      <c r="BZ180" s="88">
        <v>117</v>
      </c>
      <c r="CA180" s="87" t="s">
        <v>144</v>
      </c>
      <c r="CB180" s="89" t="s">
        <v>145</v>
      </c>
      <c r="CC180" s="90">
        <v>-12</v>
      </c>
      <c r="CD180" s="91"/>
      <c r="CE180" s="89">
        <f>VLOOKUP(AI180,[1]Plan1!$A$6:$D$52,2,0)</f>
        <v>328</v>
      </c>
      <c r="CF180" s="89">
        <f>VLOOKUP(AI180,[1]Plan1!$A$6:$D$52,4,0)</f>
        <v>4.5555555555555554</v>
      </c>
      <c r="CG180" s="89">
        <f t="shared" si="16"/>
        <v>17</v>
      </c>
      <c r="CH180" s="89">
        <f t="shared" si="17"/>
        <v>77</v>
      </c>
      <c r="CI180" s="87" t="s">
        <v>75</v>
      </c>
      <c r="CJ180" s="89">
        <f t="shared" si="18"/>
        <v>117</v>
      </c>
      <c r="CK180" s="87"/>
      <c r="CL180" s="87"/>
      <c r="CM180" s="87"/>
      <c r="CN180" s="80"/>
      <c r="CO180" s="81">
        <v>50</v>
      </c>
      <c r="CP180" s="82"/>
      <c r="CQ180" s="83"/>
      <c r="CR180" s="87">
        <f t="shared" si="19"/>
        <v>6864</v>
      </c>
      <c r="CS180" s="40">
        <f t="shared" si="23"/>
        <v>178</v>
      </c>
      <c r="CT180" s="40" t="str">
        <f>VLOOKUP(B180,Linha!$B$2:$C$60,2,FALSE)</f>
        <v>Flow1</v>
      </c>
      <c r="CU180" s="41" t="str">
        <f>IF(AI180&lt;=Parametros!$E$15,"OK","Não")</f>
        <v>OK</v>
      </c>
      <c r="CV180" s="41" t="str">
        <f>IF(AH180&lt;=Parametros!$E$16,"OK","Não")</f>
        <v>OK</v>
      </c>
      <c r="CW180" s="41" t="str">
        <f>IF(AX180&lt;=Parametros!$E$19,"OK","Não")</f>
        <v>OK</v>
      </c>
      <c r="CX180" s="41" t="str">
        <f t="shared" si="20"/>
        <v>Sim</v>
      </c>
      <c r="CY180" s="41" t="str">
        <f t="shared" si="21"/>
        <v>Sim</v>
      </c>
      <c r="CZ180" s="41" t="str">
        <f>IF(AND(Parametros!$E$17="Sim",Parametros!$E$18="Sim"),IF(AND(OR(CT180="Flow1",AND(CT180="Flow2",Parametros!$H$7="Fechada")),AI180&lt;=Parametros!$E$15,AH180&lt;Parametros!$E$16,AX180&lt;Parametros!$E$19,CX180&lt;&gt;Parametros!$E$17,CY180&lt;&gt;Parametros!$E$18),"Sim","Não"),
IF(AND(Parametros!$E$17="Sim",Parametros!$E$18="Não"),IF(AND(OR(CT180="Flow1",AND(CT180="Flow2",Parametros!$H$7="Fechada")),AI180&lt;=Parametros!$E$15,AH180&lt;Parametros!$E$16,AX180&lt;Parametros!$E$19,CX180&lt;&gt;Parametros!$E$17),"Sim","Não"),
IF(AND(Parametros!$E$17="Não",Parametros!$E$18="Sim"),IF(AND(OR(CT180="Flow1",AND(CT180="Flow2",Parametros!$H$7="Fechada")),AI180&lt;=Parametros!$E$15,AH180&lt;Parametros!$E$16,AX180&lt;Parametros!$E$19,CY180&lt;&gt;Parametros!$E$18),"Sim","Não"),
IF(AND(OR(CT180="Flow1",AND(CT180="Flow2",Parametros!$H$7="Fechada")),AI180&lt;=Parametros!$E$15,AH180&lt;Parametros!$E$16,AX180&lt;Parametros!$E$19),"Sim","Não"))))</f>
        <v>Não</v>
      </c>
      <c r="DA180" s="41" t="str">
        <f t="shared" si="22"/>
        <v>ok</v>
      </c>
      <c r="DB180" s="40">
        <f>IF(AND(CT180="Flow1",CZ180="Sim"),4,IF(CT180=Parametros!$D$6,1,IF(CT180=Parametros!$D$7,IF(Parametros!$H$7="Aberta",2,IF('Sequencia APO'!CZ180="Sim",4,1)),IF(CT180=Parametros!$D$9,3,IF(CT180=Parametros!$D$8,4,"Erro")))))</f>
        <v>1</v>
      </c>
      <c r="DC180" s="40">
        <f>IFERROR(VLOOKUP($Q180,Ferts!$A$1:$B$16,2,FALSE),0)</f>
        <v>0</v>
      </c>
      <c r="DD180" s="42">
        <f>(IF(DB180=1,Parametros!$M$6,IF(DB180=2,Parametros!$M$7,IF(DB180=3,Parametros!$M$8,IF(DB180=4,Parametros!$M$9,"Erro"))))*(DC180+1))*60</f>
        <v>38.112851481411589</v>
      </c>
    </row>
    <row r="181" spans="1:108">
      <c r="A181" s="74" t="s">
        <v>573</v>
      </c>
      <c r="B181" s="74" t="s">
        <v>98</v>
      </c>
      <c r="C181" s="74" t="s">
        <v>132</v>
      </c>
      <c r="D181" s="74" t="s">
        <v>132</v>
      </c>
      <c r="E181" s="74" t="s">
        <v>2566</v>
      </c>
      <c r="F181" s="74" t="s">
        <v>2567</v>
      </c>
      <c r="G181" s="74" t="s">
        <v>2568</v>
      </c>
      <c r="H181" s="74" t="s">
        <v>187</v>
      </c>
      <c r="I181" s="74" t="s">
        <v>464</v>
      </c>
      <c r="J181" s="74" t="s">
        <v>474</v>
      </c>
      <c r="K181" s="74" t="s">
        <v>2561</v>
      </c>
      <c r="L181" s="74" t="s">
        <v>2569</v>
      </c>
      <c r="M181" s="74" t="s">
        <v>188</v>
      </c>
      <c r="N181" s="75">
        <v>5</v>
      </c>
      <c r="O181" s="75">
        <v>5</v>
      </c>
      <c r="P181" s="74" t="s">
        <v>137</v>
      </c>
      <c r="Q181" s="74" t="s">
        <v>2570</v>
      </c>
      <c r="R181" s="74" t="s">
        <v>138</v>
      </c>
      <c r="S181" s="74" t="s">
        <v>139</v>
      </c>
      <c r="T181" s="74" t="s">
        <v>140</v>
      </c>
      <c r="U181" s="74" t="s">
        <v>105</v>
      </c>
      <c r="V181" s="74" t="s">
        <v>191</v>
      </c>
      <c r="W181" s="74" t="s">
        <v>126</v>
      </c>
      <c r="X181" s="74" t="s">
        <v>127</v>
      </c>
      <c r="Y181" s="74" t="s">
        <v>477</v>
      </c>
      <c r="Z181" s="74"/>
      <c r="AA181" s="76">
        <v>2218.9290000000001</v>
      </c>
      <c r="AB181" s="76">
        <v>0</v>
      </c>
      <c r="AC181" s="76">
        <v>159</v>
      </c>
      <c r="AD181" s="76">
        <v>132.5</v>
      </c>
      <c r="AE181" s="77">
        <v>687</v>
      </c>
      <c r="AF181" s="76">
        <v>3.4350000000000001</v>
      </c>
      <c r="AG181" s="77">
        <v>4</v>
      </c>
      <c r="AH181" s="78">
        <v>7</v>
      </c>
      <c r="AI181" s="78">
        <v>73</v>
      </c>
      <c r="AJ181" s="79">
        <v>42806</v>
      </c>
      <c r="AK181" s="79">
        <v>42777</v>
      </c>
      <c r="AL181" s="79">
        <v>42777</v>
      </c>
      <c r="AM181" s="79">
        <v>42777</v>
      </c>
      <c r="AN181" s="77">
        <v>196</v>
      </c>
      <c r="AO181" s="79">
        <v>42799</v>
      </c>
      <c r="AP181" s="76">
        <v>2050.1999999999998</v>
      </c>
      <c r="AQ181" s="76">
        <v>0</v>
      </c>
      <c r="AR181" s="77">
        <v>534</v>
      </c>
      <c r="AS181" s="77">
        <v>67</v>
      </c>
      <c r="AT181" s="78">
        <v>68.91</v>
      </c>
      <c r="AU181" s="77">
        <v>9</v>
      </c>
      <c r="AV181" s="76">
        <v>6.08</v>
      </c>
      <c r="AW181" s="76">
        <v>6.41</v>
      </c>
      <c r="AX181" s="76">
        <v>8.42</v>
      </c>
      <c r="AY181" s="76">
        <v>0.55000000000000004</v>
      </c>
      <c r="AZ181" s="76">
        <v>0.55000000000000004</v>
      </c>
      <c r="BA181" s="76">
        <v>0.88</v>
      </c>
      <c r="BB181" s="76">
        <v>1.05</v>
      </c>
      <c r="BC181" s="76">
        <v>23.59</v>
      </c>
      <c r="BD181" s="76">
        <v>8.36</v>
      </c>
      <c r="BE181" s="76">
        <v>18.25</v>
      </c>
      <c r="BF181" s="76">
        <v>6000</v>
      </c>
      <c r="BG181" s="76">
        <v>6100</v>
      </c>
      <c r="BH181" s="74" t="s">
        <v>109</v>
      </c>
      <c r="BI181" s="74"/>
      <c r="BJ181" s="74" t="s">
        <v>2571</v>
      </c>
      <c r="BK181" s="79"/>
      <c r="BL181" s="79"/>
      <c r="BM181" s="74"/>
      <c r="BN181" s="80">
        <v>36</v>
      </c>
      <c r="BO181" s="81"/>
      <c r="BP181" s="82"/>
      <c r="BQ181" s="83"/>
      <c r="BR181" s="84" t="s">
        <v>75</v>
      </c>
      <c r="BS181" s="84">
        <v>11</v>
      </c>
      <c r="BT181" s="85">
        <v>2</v>
      </c>
      <c r="BU181" s="85" t="s">
        <v>464</v>
      </c>
      <c r="BV181" s="85">
        <v>1</v>
      </c>
      <c r="BW181" s="85"/>
      <c r="BX181" s="86" t="s">
        <v>143</v>
      </c>
      <c r="BY181" s="87"/>
      <c r="BZ181" s="88">
        <v>36</v>
      </c>
      <c r="CA181" s="87" t="s">
        <v>144</v>
      </c>
      <c r="CB181" s="89" t="s">
        <v>116</v>
      </c>
      <c r="CC181" s="90">
        <v>-22</v>
      </c>
      <c r="CD181" s="91"/>
      <c r="CE181" s="89">
        <f>VLOOKUP(AI181,[1]Plan1!$A$6:$D$52,2,0)</f>
        <v>328</v>
      </c>
      <c r="CF181" s="89">
        <f>VLOOKUP(AI181,[1]Plan1!$A$6:$D$52,4,0)</f>
        <v>4.5555555555555554</v>
      </c>
      <c r="CG181" s="89">
        <f t="shared" si="16"/>
        <v>7</v>
      </c>
      <c r="CH181" s="89">
        <f t="shared" si="17"/>
        <v>32</v>
      </c>
      <c r="CI181" s="87" t="s">
        <v>75</v>
      </c>
      <c r="CJ181" s="89">
        <f t="shared" si="18"/>
        <v>36</v>
      </c>
      <c r="CK181" s="87"/>
      <c r="CL181" s="87"/>
      <c r="CM181" s="87"/>
      <c r="CN181" s="80"/>
      <c r="CO181" s="81">
        <v>50</v>
      </c>
      <c r="CP181" s="82"/>
      <c r="CQ181" s="83"/>
      <c r="CR181" s="87">
        <f t="shared" si="19"/>
        <v>2748</v>
      </c>
      <c r="CS181" s="40">
        <f t="shared" si="23"/>
        <v>179</v>
      </c>
      <c r="CT181" s="40" t="str">
        <f>VLOOKUP(B181,Linha!$B$2:$C$60,2,FALSE)</f>
        <v>Flow1</v>
      </c>
      <c r="CU181" s="41" t="str">
        <f>IF(AI181&lt;=Parametros!$E$15,"OK","Não")</f>
        <v>OK</v>
      </c>
      <c r="CV181" s="41" t="str">
        <f>IF(AH181&lt;=Parametros!$E$16,"OK","Não")</f>
        <v>OK</v>
      </c>
      <c r="CW181" s="41" t="str">
        <f>IF(AX181&lt;=Parametros!$E$19,"OK","Não")</f>
        <v>OK</v>
      </c>
      <c r="CX181" s="41" t="str">
        <f t="shared" si="20"/>
        <v>Sim</v>
      </c>
      <c r="CY181" s="41" t="str">
        <f t="shared" si="21"/>
        <v>Sim</v>
      </c>
      <c r="CZ181" s="41" t="str">
        <f>IF(AND(Parametros!$E$17="Sim",Parametros!$E$18="Sim"),IF(AND(OR(CT181="Flow1",AND(CT181="Flow2",Parametros!$H$7="Fechada")),AI181&lt;=Parametros!$E$15,AH181&lt;Parametros!$E$16,AX181&lt;Parametros!$E$19,CX181&lt;&gt;Parametros!$E$17,CY181&lt;&gt;Parametros!$E$18),"Sim","Não"),
IF(AND(Parametros!$E$17="Sim",Parametros!$E$18="Não"),IF(AND(OR(CT181="Flow1",AND(CT181="Flow2",Parametros!$H$7="Fechada")),AI181&lt;=Parametros!$E$15,AH181&lt;Parametros!$E$16,AX181&lt;Parametros!$E$19,CX181&lt;&gt;Parametros!$E$17),"Sim","Não"),
IF(AND(Parametros!$E$17="Não",Parametros!$E$18="Sim"),IF(AND(OR(CT181="Flow1",AND(CT181="Flow2",Parametros!$H$7="Fechada")),AI181&lt;=Parametros!$E$15,AH181&lt;Parametros!$E$16,AX181&lt;Parametros!$E$19,CY181&lt;&gt;Parametros!$E$18),"Sim","Não"),
IF(AND(OR(CT181="Flow1",AND(CT181="Flow2",Parametros!$H$7="Fechada")),AI181&lt;=Parametros!$E$15,AH181&lt;Parametros!$E$16,AX181&lt;Parametros!$E$19),"Sim","Não"))))</f>
        <v>Não</v>
      </c>
      <c r="DA181" s="41" t="str">
        <f t="shared" si="22"/>
        <v>ok</v>
      </c>
      <c r="DB181" s="40">
        <f>IF(AND(CT181="Flow1",CZ181="Sim"),4,IF(CT181=Parametros!$D$6,1,IF(CT181=Parametros!$D$7,IF(Parametros!$H$7="Aberta",2,IF('Sequencia APO'!CZ181="Sim",4,1)),IF(CT181=Parametros!$D$9,3,IF(CT181=Parametros!$D$8,4,"Erro")))))</f>
        <v>1</v>
      </c>
      <c r="DC181" s="40">
        <f>IFERROR(VLOOKUP($Q181,Ferts!$A$1:$B$16,2,FALSE),0)</f>
        <v>0</v>
      </c>
      <c r="DD181" s="42">
        <f>(IF(DB181=1,Parametros!$M$6,IF(DB181=2,Parametros!$M$7,IF(DB181=3,Parametros!$M$8,IF(DB181=4,Parametros!$M$9,"Erro"))))*(DC181+1))*60</f>
        <v>38.112851481411589</v>
      </c>
    </row>
    <row r="182" spans="1:108">
      <c r="A182" s="74" t="s">
        <v>574</v>
      </c>
      <c r="B182" s="74" t="s">
        <v>98</v>
      </c>
      <c r="C182" s="74" t="s">
        <v>99</v>
      </c>
      <c r="D182" s="74" t="s">
        <v>99</v>
      </c>
      <c r="E182" s="74" t="s">
        <v>2572</v>
      </c>
      <c r="F182" s="74" t="s">
        <v>480</v>
      </c>
      <c r="G182" s="74" t="s">
        <v>3538</v>
      </c>
      <c r="H182" s="74" t="s">
        <v>481</v>
      </c>
      <c r="I182" s="74" t="s">
        <v>464</v>
      </c>
      <c r="J182" s="74" t="s">
        <v>474</v>
      </c>
      <c r="K182" s="74" t="s">
        <v>204</v>
      </c>
      <c r="L182" s="74" t="s">
        <v>482</v>
      </c>
      <c r="M182" s="74" t="s">
        <v>206</v>
      </c>
      <c r="N182" s="75">
        <v>10</v>
      </c>
      <c r="O182" s="75">
        <v>10</v>
      </c>
      <c r="P182" s="74" t="s">
        <v>137</v>
      </c>
      <c r="Q182" s="74" t="s">
        <v>483</v>
      </c>
      <c r="R182" s="74" t="s">
        <v>138</v>
      </c>
      <c r="S182" s="74" t="s">
        <v>113</v>
      </c>
      <c r="T182" s="74" t="s">
        <v>149</v>
      </c>
      <c r="U182" s="74" t="s">
        <v>156</v>
      </c>
      <c r="V182" s="74" t="s">
        <v>141</v>
      </c>
      <c r="W182" s="74" t="s">
        <v>107</v>
      </c>
      <c r="X182" s="74" t="s">
        <v>127</v>
      </c>
      <c r="Y182" s="74" t="s">
        <v>477</v>
      </c>
      <c r="Z182" s="74"/>
      <c r="AA182" s="76">
        <v>20850.900000000001</v>
      </c>
      <c r="AB182" s="76">
        <v>0</v>
      </c>
      <c r="AC182" s="76">
        <v>159</v>
      </c>
      <c r="AD182" s="76">
        <v>132.5</v>
      </c>
      <c r="AE182" s="77">
        <v>591</v>
      </c>
      <c r="AF182" s="76">
        <v>2.9550000000000001</v>
      </c>
      <c r="AG182" s="77">
        <v>41</v>
      </c>
      <c r="AH182" s="78">
        <v>7</v>
      </c>
      <c r="AI182" s="78">
        <v>73</v>
      </c>
      <c r="AJ182" s="79">
        <v>42758</v>
      </c>
      <c r="AK182" s="79">
        <v>42777</v>
      </c>
      <c r="AL182" s="79">
        <v>42777</v>
      </c>
      <c r="AM182" s="79">
        <v>42777</v>
      </c>
      <c r="AN182" s="77">
        <v>1720</v>
      </c>
      <c r="AO182" s="79">
        <v>42750</v>
      </c>
      <c r="AP182" s="76">
        <v>15000</v>
      </c>
      <c r="AQ182" s="76">
        <v>9752</v>
      </c>
      <c r="AR182" s="77">
        <v>590</v>
      </c>
      <c r="AS182" s="77">
        <v>41</v>
      </c>
      <c r="AT182" s="78">
        <v>137.22</v>
      </c>
      <c r="AU182" s="77">
        <v>4</v>
      </c>
      <c r="AV182" s="76">
        <v>12</v>
      </c>
      <c r="AW182" s="76">
        <v>11.24</v>
      </c>
      <c r="AX182" s="76">
        <v>12.76</v>
      </c>
      <c r="AY182" s="76">
        <v>0.55000000000000004</v>
      </c>
      <c r="AZ182" s="76">
        <v>0.55000000000000004</v>
      </c>
      <c r="BA182" s="76">
        <v>0.88</v>
      </c>
      <c r="BB182" s="76">
        <v>1.05</v>
      </c>
      <c r="BC182" s="76">
        <v>20.29</v>
      </c>
      <c r="BD182" s="76">
        <v>8.36</v>
      </c>
      <c r="BE182" s="76">
        <v>18.25</v>
      </c>
      <c r="BF182" s="76">
        <v>11000</v>
      </c>
      <c r="BG182" s="76">
        <v>13000</v>
      </c>
      <c r="BH182" s="74" t="s">
        <v>3475</v>
      </c>
      <c r="BI182" s="74"/>
      <c r="BJ182" s="74" t="s">
        <v>484</v>
      </c>
      <c r="BK182" s="79"/>
      <c r="BL182" s="79"/>
      <c r="BM182" s="74"/>
      <c r="BN182" s="80">
        <v>164</v>
      </c>
      <c r="BO182" s="81"/>
      <c r="BP182" s="82"/>
      <c r="BQ182" s="83"/>
      <c r="BR182" s="84" t="s">
        <v>75</v>
      </c>
      <c r="BS182" s="84">
        <v>11</v>
      </c>
      <c r="BT182" s="85">
        <v>2</v>
      </c>
      <c r="BU182" s="85" t="s">
        <v>464</v>
      </c>
      <c r="BV182" s="85">
        <v>1</v>
      </c>
      <c r="BW182" s="85"/>
      <c r="BX182" s="86" t="s">
        <v>143</v>
      </c>
      <c r="BY182" s="87"/>
      <c r="BZ182" s="88">
        <v>164</v>
      </c>
      <c r="CA182" s="87" t="s">
        <v>144</v>
      </c>
      <c r="CB182" s="89" t="s">
        <v>112</v>
      </c>
      <c r="CC182" s="90">
        <v>27</v>
      </c>
      <c r="CD182" s="91"/>
      <c r="CE182" s="89">
        <f>VLOOKUP(AI182,[1]Plan1!$A$6:$D$52,2,0)</f>
        <v>328</v>
      </c>
      <c r="CF182" s="89">
        <f>VLOOKUP(AI182,[1]Plan1!$A$6:$D$52,4,0)</f>
        <v>4.5555555555555554</v>
      </c>
      <c r="CG182" s="89">
        <f t="shared" si="16"/>
        <v>64</v>
      </c>
      <c r="CH182" s="89">
        <f t="shared" si="17"/>
        <v>292</v>
      </c>
      <c r="CI182" s="87" t="s">
        <v>75</v>
      </c>
      <c r="CJ182" s="89">
        <f t="shared" si="18"/>
        <v>164</v>
      </c>
      <c r="CK182" s="87"/>
      <c r="CL182" s="87"/>
      <c r="CM182" s="87"/>
      <c r="CN182" s="80">
        <v>120</v>
      </c>
      <c r="CO182" s="81"/>
      <c r="CP182" s="82"/>
      <c r="CQ182" s="83"/>
      <c r="CR182" s="87">
        <f t="shared" si="19"/>
        <v>24231</v>
      </c>
      <c r="CS182" s="40">
        <f t="shared" si="23"/>
        <v>180</v>
      </c>
      <c r="CT182" s="40" t="str">
        <f>VLOOKUP(B182,Linha!$B$2:$C$60,2,FALSE)</f>
        <v>Flow1</v>
      </c>
      <c r="CU182" s="41" t="str">
        <f>IF(AI182&lt;=Parametros!$E$15,"OK","Não")</f>
        <v>OK</v>
      </c>
      <c r="CV182" s="41" t="str">
        <f>IF(AH182&lt;=Parametros!$E$16,"OK","Não")</f>
        <v>OK</v>
      </c>
      <c r="CW182" s="41" t="str">
        <f>IF(AX182&lt;=Parametros!$E$19,"OK","Não")</f>
        <v>OK</v>
      </c>
      <c r="CX182" s="41" t="str">
        <f t="shared" si="20"/>
        <v>Não</v>
      </c>
      <c r="CY182" s="41" t="str">
        <f t="shared" si="21"/>
        <v>Sim</v>
      </c>
      <c r="CZ182" s="41" t="str">
        <f>IF(AND(Parametros!$E$17="Sim",Parametros!$E$18="Sim"),IF(AND(OR(CT182="Flow1",AND(CT182="Flow2",Parametros!$H$7="Fechada")),AI182&lt;=Parametros!$E$15,AH182&lt;Parametros!$E$16,AX182&lt;Parametros!$E$19,CX182&lt;&gt;Parametros!$E$17,CY182&lt;&gt;Parametros!$E$18),"Sim","Não"),
IF(AND(Parametros!$E$17="Sim",Parametros!$E$18="Não"),IF(AND(OR(CT182="Flow1",AND(CT182="Flow2",Parametros!$H$7="Fechada")),AI182&lt;=Parametros!$E$15,AH182&lt;Parametros!$E$16,AX182&lt;Parametros!$E$19,CX182&lt;&gt;Parametros!$E$17),"Sim","Não"),
IF(AND(Parametros!$E$17="Não",Parametros!$E$18="Sim"),IF(AND(OR(CT182="Flow1",AND(CT182="Flow2",Parametros!$H$7="Fechada")),AI182&lt;=Parametros!$E$15,AH182&lt;Parametros!$E$16,AX182&lt;Parametros!$E$19,CY182&lt;&gt;Parametros!$E$18),"Sim","Não"),
IF(AND(OR(CT182="Flow1",AND(CT182="Flow2",Parametros!$H$7="Fechada")),AI182&lt;=Parametros!$E$15,AH182&lt;Parametros!$E$16,AX182&lt;Parametros!$E$19),"Sim","Não"))))</f>
        <v>Não</v>
      </c>
      <c r="DA182" s="41" t="str">
        <f t="shared" si="22"/>
        <v>ok</v>
      </c>
      <c r="DB182" s="40">
        <f>IF(AND(CT182="Flow1",CZ182="Sim"),4,IF(CT182=Parametros!$D$6,1,IF(CT182=Parametros!$D$7,IF(Parametros!$H$7="Aberta",2,IF('Sequencia APO'!CZ182="Sim",4,1)),IF(CT182=Parametros!$D$9,3,IF(CT182=Parametros!$D$8,4,"Erro")))))</f>
        <v>1</v>
      </c>
      <c r="DC182" s="40">
        <f>IFERROR(VLOOKUP($Q182,Ferts!$A$1:$B$16,2,FALSE),0)</f>
        <v>0</v>
      </c>
      <c r="DD182" s="42">
        <f>(IF(DB182=1,Parametros!$M$6,IF(DB182=2,Parametros!$M$7,IF(DB182=3,Parametros!$M$8,IF(DB182=4,Parametros!$M$9,"Erro"))))*(DC182+1))*60</f>
        <v>38.112851481411589</v>
      </c>
    </row>
    <row r="183" spans="1:108">
      <c r="A183" s="74" t="s">
        <v>575</v>
      </c>
      <c r="B183" s="74" t="s">
        <v>98</v>
      </c>
      <c r="C183" s="74" t="s">
        <v>99</v>
      </c>
      <c r="D183" s="74" t="s">
        <v>99</v>
      </c>
      <c r="E183" s="74" t="s">
        <v>2573</v>
      </c>
      <c r="F183" s="74" t="s">
        <v>2574</v>
      </c>
      <c r="G183" s="74" t="s">
        <v>2575</v>
      </c>
      <c r="H183" s="74" t="s">
        <v>147</v>
      </c>
      <c r="I183" s="74" t="s">
        <v>464</v>
      </c>
      <c r="J183" s="74" t="s">
        <v>474</v>
      </c>
      <c r="K183" s="74" t="s">
        <v>204</v>
      </c>
      <c r="L183" s="74" t="s">
        <v>2576</v>
      </c>
      <c r="M183" s="74" t="s">
        <v>269</v>
      </c>
      <c r="N183" s="75">
        <v>10</v>
      </c>
      <c r="O183" s="75">
        <v>10</v>
      </c>
      <c r="P183" s="74" t="s">
        <v>137</v>
      </c>
      <c r="Q183" s="74" t="s">
        <v>2577</v>
      </c>
      <c r="R183" s="74" t="s">
        <v>138</v>
      </c>
      <c r="S183" s="74" t="s">
        <v>113</v>
      </c>
      <c r="T183" s="74" t="s">
        <v>149</v>
      </c>
      <c r="U183" s="74" t="s">
        <v>156</v>
      </c>
      <c r="V183" s="74" t="s">
        <v>208</v>
      </c>
      <c r="W183" s="74" t="s">
        <v>107</v>
      </c>
      <c r="X183" s="74" t="s">
        <v>127</v>
      </c>
      <c r="Y183" s="74" t="s">
        <v>477</v>
      </c>
      <c r="Z183" s="74"/>
      <c r="AA183" s="76">
        <v>15752.07</v>
      </c>
      <c r="AB183" s="76">
        <v>0</v>
      </c>
      <c r="AC183" s="76">
        <v>159</v>
      </c>
      <c r="AD183" s="76">
        <v>132.5</v>
      </c>
      <c r="AE183" s="77">
        <v>620</v>
      </c>
      <c r="AF183" s="76">
        <v>3.1</v>
      </c>
      <c r="AG183" s="77">
        <v>30</v>
      </c>
      <c r="AH183" s="78">
        <v>7.01</v>
      </c>
      <c r="AI183" s="78">
        <v>73</v>
      </c>
      <c r="AJ183" s="79">
        <v>42786</v>
      </c>
      <c r="AK183" s="79">
        <v>42777</v>
      </c>
      <c r="AL183" s="79">
        <v>42777</v>
      </c>
      <c r="AM183" s="79">
        <v>42777</v>
      </c>
      <c r="AN183" s="77">
        <v>1228</v>
      </c>
      <c r="AO183" s="79">
        <v>42778</v>
      </c>
      <c r="AP183" s="76">
        <v>15000</v>
      </c>
      <c r="AQ183" s="76">
        <v>0</v>
      </c>
      <c r="AR183" s="77">
        <v>609</v>
      </c>
      <c r="AS183" s="77">
        <v>33</v>
      </c>
      <c r="AT183" s="78">
        <v>141.94</v>
      </c>
      <c r="AU183" s="77">
        <v>4</v>
      </c>
      <c r="AV183" s="76">
        <v>12.48</v>
      </c>
      <c r="AW183" s="76">
        <v>12.17</v>
      </c>
      <c r="AX183" s="76">
        <v>13.77</v>
      </c>
      <c r="AY183" s="76">
        <v>0.73</v>
      </c>
      <c r="AZ183" s="76">
        <v>0.73</v>
      </c>
      <c r="BA183" s="76">
        <v>0.88</v>
      </c>
      <c r="BB183" s="76">
        <v>9.99</v>
      </c>
      <c r="BC183" s="76">
        <v>21.27</v>
      </c>
      <c r="BD183" s="76">
        <v>8.3699999999999992</v>
      </c>
      <c r="BE183" s="76">
        <v>18.260000000000002</v>
      </c>
      <c r="BF183" s="76">
        <v>11500</v>
      </c>
      <c r="BG183" s="76">
        <v>12500</v>
      </c>
      <c r="BH183" s="74" t="s">
        <v>109</v>
      </c>
      <c r="BI183" s="74"/>
      <c r="BJ183" s="74" t="s">
        <v>2578</v>
      </c>
      <c r="BK183" s="79"/>
      <c r="BL183" s="79"/>
      <c r="BM183" s="74"/>
      <c r="BN183" s="80">
        <v>120</v>
      </c>
      <c r="BO183" s="81"/>
      <c r="BP183" s="82"/>
      <c r="BQ183" s="83"/>
      <c r="BR183" s="84" t="s">
        <v>75</v>
      </c>
      <c r="BS183" s="84">
        <v>11</v>
      </c>
      <c r="BT183" s="85">
        <v>2</v>
      </c>
      <c r="BU183" s="85" t="s">
        <v>464</v>
      </c>
      <c r="BV183" s="85">
        <v>1</v>
      </c>
      <c r="BW183" s="85"/>
      <c r="BX183" s="86" t="s">
        <v>143</v>
      </c>
      <c r="BY183" s="87"/>
      <c r="BZ183" s="88">
        <v>120</v>
      </c>
      <c r="CA183" s="87" t="s">
        <v>144</v>
      </c>
      <c r="CB183" s="89" t="s">
        <v>145</v>
      </c>
      <c r="CC183" s="90">
        <v>-1</v>
      </c>
      <c r="CD183" s="91"/>
      <c r="CE183" s="89">
        <f>VLOOKUP(AI183,[1]Plan1!$A$6:$D$52,2,0)</f>
        <v>328</v>
      </c>
      <c r="CF183" s="89">
        <f>VLOOKUP(AI183,[1]Plan1!$A$6:$D$52,4,0)</f>
        <v>4.5555555555555554</v>
      </c>
      <c r="CG183" s="89">
        <f t="shared" si="16"/>
        <v>48</v>
      </c>
      <c r="CH183" s="89">
        <f t="shared" si="17"/>
        <v>219</v>
      </c>
      <c r="CI183" s="87" t="s">
        <v>75</v>
      </c>
      <c r="CJ183" s="89">
        <f t="shared" si="18"/>
        <v>120</v>
      </c>
      <c r="CK183" s="87"/>
      <c r="CL183" s="87"/>
      <c r="CM183" s="87"/>
      <c r="CN183" s="80">
        <v>124</v>
      </c>
      <c r="CO183" s="81"/>
      <c r="CP183" s="82"/>
      <c r="CQ183" s="83"/>
      <c r="CR183" s="87">
        <f t="shared" si="19"/>
        <v>18600</v>
      </c>
      <c r="CS183" s="40">
        <f t="shared" si="23"/>
        <v>181</v>
      </c>
      <c r="CT183" s="40" t="str">
        <f>VLOOKUP(B183,Linha!$B$2:$C$60,2,FALSE)</f>
        <v>Flow1</v>
      </c>
      <c r="CU183" s="41" t="str">
        <f>IF(AI183&lt;=Parametros!$E$15,"OK","Não")</f>
        <v>OK</v>
      </c>
      <c r="CV183" s="41" t="str">
        <f>IF(AH183&lt;=Parametros!$E$16,"OK","Não")</f>
        <v>OK</v>
      </c>
      <c r="CW183" s="41" t="str">
        <f>IF(AX183&lt;=Parametros!$E$19,"OK","Não")</f>
        <v>Não</v>
      </c>
      <c r="CX183" s="41" t="str">
        <f t="shared" si="20"/>
        <v>Não</v>
      </c>
      <c r="CY183" s="41" t="str">
        <f t="shared" si="21"/>
        <v>Sim</v>
      </c>
      <c r="CZ183" s="41" t="str">
        <f>IF(AND(Parametros!$E$17="Sim",Parametros!$E$18="Sim"),IF(AND(OR(CT183="Flow1",AND(CT183="Flow2",Parametros!$H$7="Fechada")),AI183&lt;=Parametros!$E$15,AH183&lt;Parametros!$E$16,AX183&lt;Parametros!$E$19,CX183&lt;&gt;Parametros!$E$17,CY183&lt;&gt;Parametros!$E$18),"Sim","Não"),
IF(AND(Parametros!$E$17="Sim",Parametros!$E$18="Não"),IF(AND(OR(CT183="Flow1",AND(CT183="Flow2",Parametros!$H$7="Fechada")),AI183&lt;=Parametros!$E$15,AH183&lt;Parametros!$E$16,AX183&lt;Parametros!$E$19,CX183&lt;&gt;Parametros!$E$17),"Sim","Não"),
IF(AND(Parametros!$E$17="Não",Parametros!$E$18="Sim"),IF(AND(OR(CT183="Flow1",AND(CT183="Flow2",Parametros!$H$7="Fechada")),AI183&lt;=Parametros!$E$15,AH183&lt;Parametros!$E$16,AX183&lt;Parametros!$E$19,CY183&lt;&gt;Parametros!$E$18),"Sim","Não"),
IF(AND(OR(CT183="Flow1",AND(CT183="Flow2",Parametros!$H$7="Fechada")),AI183&lt;=Parametros!$E$15,AH183&lt;Parametros!$E$16,AX183&lt;Parametros!$E$19),"Sim","Não"))))</f>
        <v>Não</v>
      </c>
      <c r="DA183" s="41" t="str">
        <f t="shared" si="22"/>
        <v>ok</v>
      </c>
      <c r="DB183" s="40">
        <f>IF(AND(CT183="Flow1",CZ183="Sim"),4,IF(CT183=Parametros!$D$6,1,IF(CT183=Parametros!$D$7,IF(Parametros!$H$7="Aberta",2,IF('Sequencia APO'!CZ183="Sim",4,1)),IF(CT183=Parametros!$D$9,3,IF(CT183=Parametros!$D$8,4,"Erro")))))</f>
        <v>1</v>
      </c>
      <c r="DC183" s="40">
        <f>IFERROR(VLOOKUP($Q183,Ferts!$A$1:$B$16,2,FALSE),0)</f>
        <v>0</v>
      </c>
      <c r="DD183" s="42">
        <f>(IF(DB183=1,Parametros!$M$6,IF(DB183=2,Parametros!$M$7,IF(DB183=3,Parametros!$M$8,IF(DB183=4,Parametros!$M$9,"Erro"))))*(DC183+1))*60</f>
        <v>38.112851481411589</v>
      </c>
    </row>
    <row r="184" spans="1:108">
      <c r="A184" s="74" t="s">
        <v>576</v>
      </c>
      <c r="B184" s="74" t="s">
        <v>98</v>
      </c>
      <c r="C184" s="74" t="s">
        <v>132</v>
      </c>
      <c r="D184" s="74" t="s">
        <v>132</v>
      </c>
      <c r="E184" s="74" t="s">
        <v>2579</v>
      </c>
      <c r="F184" s="74" t="s">
        <v>473</v>
      </c>
      <c r="G184" s="74" t="s">
        <v>2580</v>
      </c>
      <c r="H184" s="74" t="s">
        <v>187</v>
      </c>
      <c r="I184" s="74" t="s">
        <v>464</v>
      </c>
      <c r="J184" s="74" t="s">
        <v>474</v>
      </c>
      <c r="K184" s="74" t="s">
        <v>2561</v>
      </c>
      <c r="L184" s="74" t="s">
        <v>475</v>
      </c>
      <c r="M184" s="74" t="s">
        <v>188</v>
      </c>
      <c r="N184" s="75">
        <v>5</v>
      </c>
      <c r="O184" s="75">
        <v>5</v>
      </c>
      <c r="P184" s="74" t="s">
        <v>137</v>
      </c>
      <c r="Q184" s="74" t="s">
        <v>476</v>
      </c>
      <c r="R184" s="74" t="s">
        <v>138</v>
      </c>
      <c r="S184" s="74" t="s">
        <v>139</v>
      </c>
      <c r="T184" s="74" t="s">
        <v>140</v>
      </c>
      <c r="U184" s="74" t="s">
        <v>105</v>
      </c>
      <c r="V184" s="74" t="s">
        <v>141</v>
      </c>
      <c r="W184" s="74" t="s">
        <v>126</v>
      </c>
      <c r="X184" s="74" t="s">
        <v>127</v>
      </c>
      <c r="Y184" s="74" t="s">
        <v>477</v>
      </c>
      <c r="Z184" s="74"/>
      <c r="AA184" s="76">
        <v>11762.17</v>
      </c>
      <c r="AB184" s="76">
        <v>0</v>
      </c>
      <c r="AC184" s="76">
        <v>152</v>
      </c>
      <c r="AD184" s="76">
        <v>127</v>
      </c>
      <c r="AE184" s="77">
        <v>695</v>
      </c>
      <c r="AF184" s="76">
        <v>3.4750000000000001</v>
      </c>
      <c r="AG184" s="77">
        <v>21</v>
      </c>
      <c r="AH184" s="78">
        <v>9.5</v>
      </c>
      <c r="AI184" s="78">
        <v>73</v>
      </c>
      <c r="AJ184" s="79">
        <v>42806</v>
      </c>
      <c r="AK184" s="79">
        <v>42777</v>
      </c>
      <c r="AL184" s="79">
        <v>42777</v>
      </c>
      <c r="AM184" s="79">
        <v>42777</v>
      </c>
      <c r="AN184" s="77">
        <v>899</v>
      </c>
      <c r="AO184" s="79">
        <v>42799</v>
      </c>
      <c r="AP184" s="76">
        <v>10713.6</v>
      </c>
      <c r="AQ184" s="76">
        <v>0</v>
      </c>
      <c r="AR184" s="77">
        <v>700</v>
      </c>
      <c r="AS184" s="77">
        <v>51</v>
      </c>
      <c r="AT184" s="78">
        <v>89.28</v>
      </c>
      <c r="AU184" s="77">
        <v>7</v>
      </c>
      <c r="AV184" s="76">
        <v>6.08</v>
      </c>
      <c r="AW184" s="76">
        <v>6.38</v>
      </c>
      <c r="AX184" s="76">
        <v>7.75</v>
      </c>
      <c r="AY184" s="76">
        <v>0.55000000000000004</v>
      </c>
      <c r="AZ184" s="76">
        <v>0.55000000000000004</v>
      </c>
      <c r="BA184" s="76">
        <v>1.19</v>
      </c>
      <c r="BB184" s="76">
        <v>1.43</v>
      </c>
      <c r="BC184" s="76">
        <v>18.87</v>
      </c>
      <c r="BD184" s="76">
        <v>10.74</v>
      </c>
      <c r="BE184" s="76">
        <v>20.64</v>
      </c>
      <c r="BF184" s="76">
        <v>6000</v>
      </c>
      <c r="BG184" s="76">
        <v>6100</v>
      </c>
      <c r="BH184" s="74" t="s">
        <v>109</v>
      </c>
      <c r="BI184" s="74"/>
      <c r="BJ184" s="74" t="s">
        <v>3539</v>
      </c>
      <c r="BK184" s="79"/>
      <c r="BL184" s="79"/>
      <c r="BM184" s="74"/>
      <c r="BN184" s="80">
        <v>147</v>
      </c>
      <c r="BO184" s="81"/>
      <c r="BP184" s="82"/>
      <c r="BQ184" s="83"/>
      <c r="BR184" s="84" t="s">
        <v>75</v>
      </c>
      <c r="BS184" s="84">
        <v>11</v>
      </c>
      <c r="BT184" s="85">
        <v>2</v>
      </c>
      <c r="BU184" s="85" t="s">
        <v>464</v>
      </c>
      <c r="BV184" s="85">
        <v>1</v>
      </c>
      <c r="BW184" s="85"/>
      <c r="BX184" s="86" t="s">
        <v>143</v>
      </c>
      <c r="BY184" s="87"/>
      <c r="BZ184" s="88">
        <v>147</v>
      </c>
      <c r="CA184" s="87" t="s">
        <v>144</v>
      </c>
      <c r="CB184" s="89" t="s">
        <v>116</v>
      </c>
      <c r="CC184" s="90">
        <v>-22</v>
      </c>
      <c r="CD184" s="91"/>
      <c r="CE184" s="89">
        <f>VLOOKUP(AI184,[1]Plan1!$A$6:$D$52,2,0)</f>
        <v>328</v>
      </c>
      <c r="CF184" s="89">
        <f>VLOOKUP(AI184,[1]Plan1!$A$6:$D$52,4,0)</f>
        <v>4.5555555555555554</v>
      </c>
      <c r="CG184" s="89">
        <f t="shared" si="16"/>
        <v>36</v>
      </c>
      <c r="CH184" s="89">
        <f t="shared" si="17"/>
        <v>164</v>
      </c>
      <c r="CI184" s="87" t="s">
        <v>75</v>
      </c>
      <c r="CJ184" s="89">
        <f t="shared" si="18"/>
        <v>147</v>
      </c>
      <c r="CK184" s="87"/>
      <c r="CL184" s="87"/>
      <c r="CM184" s="87"/>
      <c r="CN184" s="80">
        <v>588</v>
      </c>
      <c r="CO184" s="81"/>
      <c r="CP184" s="82"/>
      <c r="CQ184" s="83"/>
      <c r="CR184" s="87">
        <f t="shared" si="19"/>
        <v>14595</v>
      </c>
      <c r="CS184" s="40">
        <f t="shared" si="23"/>
        <v>182</v>
      </c>
      <c r="CT184" s="40" t="str">
        <f>VLOOKUP(B184,Linha!$B$2:$C$60,2,FALSE)</f>
        <v>Flow1</v>
      </c>
      <c r="CU184" s="41" t="str">
        <f>IF(AI184&lt;=Parametros!$E$15,"OK","Não")</f>
        <v>OK</v>
      </c>
      <c r="CV184" s="41" t="str">
        <f>IF(AH184&lt;=Parametros!$E$16,"OK","Não")</f>
        <v>OK</v>
      </c>
      <c r="CW184" s="41" t="str">
        <f>IF(AX184&lt;=Parametros!$E$19,"OK","Não")</f>
        <v>OK</v>
      </c>
      <c r="CX184" s="41" t="str">
        <f t="shared" si="20"/>
        <v>Sim</v>
      </c>
      <c r="CY184" s="41" t="str">
        <f t="shared" si="21"/>
        <v>Sim</v>
      </c>
      <c r="CZ184" s="41" t="str">
        <f>IF(AND(Parametros!$E$17="Sim",Parametros!$E$18="Sim"),IF(AND(OR(CT184="Flow1",AND(CT184="Flow2",Parametros!$H$7="Fechada")),AI184&lt;=Parametros!$E$15,AH184&lt;Parametros!$E$16,AX184&lt;Parametros!$E$19,CX184&lt;&gt;Parametros!$E$17,CY184&lt;&gt;Parametros!$E$18),"Sim","Não"),
IF(AND(Parametros!$E$17="Sim",Parametros!$E$18="Não"),IF(AND(OR(CT184="Flow1",AND(CT184="Flow2",Parametros!$H$7="Fechada")),AI184&lt;=Parametros!$E$15,AH184&lt;Parametros!$E$16,AX184&lt;Parametros!$E$19,CX184&lt;&gt;Parametros!$E$17),"Sim","Não"),
IF(AND(Parametros!$E$17="Não",Parametros!$E$18="Sim"),IF(AND(OR(CT184="Flow1",AND(CT184="Flow2",Parametros!$H$7="Fechada")),AI184&lt;=Parametros!$E$15,AH184&lt;Parametros!$E$16,AX184&lt;Parametros!$E$19,CY184&lt;&gt;Parametros!$E$18),"Sim","Não"),
IF(AND(OR(CT184="Flow1",AND(CT184="Flow2",Parametros!$H$7="Fechada")),AI184&lt;=Parametros!$E$15,AH184&lt;Parametros!$E$16,AX184&lt;Parametros!$E$19),"Sim","Não"))))</f>
        <v>Não</v>
      </c>
      <c r="DA184" s="41" t="str">
        <f t="shared" si="22"/>
        <v>ok</v>
      </c>
      <c r="DB184" s="40">
        <f>IF(AND(CT184="Flow1",CZ184="Sim"),4,IF(CT184=Parametros!$D$6,1,IF(CT184=Parametros!$D$7,IF(Parametros!$H$7="Aberta",2,IF('Sequencia APO'!CZ184="Sim",4,1)),IF(CT184=Parametros!$D$9,3,IF(CT184=Parametros!$D$8,4,"Erro")))))</f>
        <v>1</v>
      </c>
      <c r="DC184" s="40">
        <f>IFERROR(VLOOKUP($Q184,Ferts!$A$1:$B$16,2,FALSE),0)</f>
        <v>0</v>
      </c>
      <c r="DD184" s="42">
        <f>(IF(DB184=1,Parametros!$M$6,IF(DB184=2,Parametros!$M$7,IF(DB184=3,Parametros!$M$8,IF(DB184=4,Parametros!$M$9,"Erro"))))*(DC184+1))*60</f>
        <v>38.112851481411589</v>
      </c>
    </row>
    <row r="185" spans="1:108">
      <c r="A185" s="74" t="s">
        <v>577</v>
      </c>
      <c r="B185" s="74" t="s">
        <v>98</v>
      </c>
      <c r="C185" s="74" t="s">
        <v>99</v>
      </c>
      <c r="D185" s="74" t="s">
        <v>99</v>
      </c>
      <c r="E185" s="74" t="s">
        <v>2582</v>
      </c>
      <c r="F185" s="74" t="s">
        <v>1521</v>
      </c>
      <c r="G185" s="74" t="s">
        <v>2583</v>
      </c>
      <c r="H185" s="74" t="s">
        <v>1522</v>
      </c>
      <c r="I185" s="74" t="s">
        <v>464</v>
      </c>
      <c r="J185" s="74" t="s">
        <v>465</v>
      </c>
      <c r="K185" s="74" t="s">
        <v>619</v>
      </c>
      <c r="L185" s="74" t="s">
        <v>1523</v>
      </c>
      <c r="M185" s="74" t="s">
        <v>1524</v>
      </c>
      <c r="N185" s="75">
        <v>2</v>
      </c>
      <c r="O185" s="75">
        <v>0</v>
      </c>
      <c r="P185" s="74" t="s">
        <v>534</v>
      </c>
      <c r="Q185" s="74" t="s">
        <v>1525</v>
      </c>
      <c r="R185" s="74" t="s">
        <v>102</v>
      </c>
      <c r="S185" s="74" t="s">
        <v>103</v>
      </c>
      <c r="T185" s="74" t="s">
        <v>1526</v>
      </c>
      <c r="U185" s="74" t="s">
        <v>105</v>
      </c>
      <c r="V185" s="74" t="s">
        <v>1</v>
      </c>
      <c r="W185" s="74" t="s">
        <v>535</v>
      </c>
      <c r="X185" s="74" t="s">
        <v>127</v>
      </c>
      <c r="Y185" s="74" t="s">
        <v>468</v>
      </c>
      <c r="Z185" s="74"/>
      <c r="AA185" s="76">
        <v>73392.303</v>
      </c>
      <c r="AB185" s="76">
        <v>0</v>
      </c>
      <c r="AC185" s="76">
        <v>161</v>
      </c>
      <c r="AD185" s="76">
        <v>134.5</v>
      </c>
      <c r="AE185" s="77">
        <v>537</v>
      </c>
      <c r="AF185" s="76">
        <v>2.6850000000000001</v>
      </c>
      <c r="AG185" s="77">
        <v>156</v>
      </c>
      <c r="AH185" s="78">
        <v>6.45</v>
      </c>
      <c r="AI185" s="78">
        <v>88.9</v>
      </c>
      <c r="AJ185" s="79">
        <v>42806</v>
      </c>
      <c r="AK185" s="79">
        <v>42777</v>
      </c>
      <c r="AL185" s="79">
        <v>42777</v>
      </c>
      <c r="AM185" s="79">
        <v>42779</v>
      </c>
      <c r="AN185" s="77">
        <v>149200</v>
      </c>
      <c r="AO185" s="79">
        <v>42784</v>
      </c>
      <c r="AP185" s="76">
        <v>71444</v>
      </c>
      <c r="AQ185" s="76">
        <v>0</v>
      </c>
      <c r="AR185" s="77">
        <v>546</v>
      </c>
      <c r="AS185" s="77">
        <v>64</v>
      </c>
      <c r="AT185" s="78">
        <v>125.9</v>
      </c>
      <c r="AU185" s="77">
        <v>4</v>
      </c>
      <c r="AV185" s="76">
        <v>9.64</v>
      </c>
      <c r="AW185" s="76">
        <v>8.6199999999999992</v>
      </c>
      <c r="AX185" s="76">
        <v>9.66</v>
      </c>
      <c r="AY185" s="76">
        <v>0.79</v>
      </c>
      <c r="AZ185" s="76">
        <v>0.79</v>
      </c>
      <c r="BA185" s="76">
        <v>0.81</v>
      </c>
      <c r="BB185" s="76">
        <v>9.99</v>
      </c>
      <c r="BC185" s="76">
        <v>20.82</v>
      </c>
      <c r="BD185" s="76">
        <v>7.35</v>
      </c>
      <c r="BE185" s="76">
        <v>17.11</v>
      </c>
      <c r="BF185" s="76">
        <v>8459</v>
      </c>
      <c r="BG185" s="76">
        <v>9678</v>
      </c>
      <c r="BH185" s="74" t="s">
        <v>109</v>
      </c>
      <c r="BI185" s="74"/>
      <c r="BJ185" s="74" t="s">
        <v>3540</v>
      </c>
      <c r="BK185" s="79"/>
      <c r="BL185" s="79"/>
      <c r="BM185" s="74"/>
      <c r="BN185" s="80"/>
      <c r="BO185" s="81"/>
      <c r="BP185" s="82"/>
      <c r="BQ185" s="93">
        <v>624</v>
      </c>
      <c r="BR185" s="84" t="s">
        <v>78</v>
      </c>
      <c r="BS185" s="84">
        <v>11</v>
      </c>
      <c r="BT185" s="85">
        <v>2</v>
      </c>
      <c r="BU185" s="85" t="s">
        <v>464</v>
      </c>
      <c r="BV185" s="85">
        <v>1</v>
      </c>
      <c r="BW185" s="85"/>
      <c r="BX185" s="86" t="s">
        <v>110</v>
      </c>
      <c r="BY185" s="87"/>
      <c r="BZ185" s="88">
        <v>624</v>
      </c>
      <c r="CA185" s="87" t="s">
        <v>111</v>
      </c>
      <c r="CB185" s="89" t="s">
        <v>145</v>
      </c>
      <c r="CC185" s="90">
        <v>-7</v>
      </c>
      <c r="CD185" s="91"/>
      <c r="CE185" s="89">
        <f>VLOOKUP(AI185,[1]Plan1!$A$6:$D$52,2,0)</f>
        <v>211</v>
      </c>
      <c r="CF185" s="89">
        <f>VLOOKUP(AI185,[1]Plan1!$A$6:$D$52,4,0)</f>
        <v>4.092307692307692</v>
      </c>
      <c r="CG185" s="89">
        <f t="shared" si="16"/>
        <v>348</v>
      </c>
      <c r="CH185" s="89">
        <f t="shared" si="17"/>
        <v>1424</v>
      </c>
      <c r="CI185" s="87" t="s">
        <v>75</v>
      </c>
      <c r="CJ185" s="89">
        <f t="shared" si="18"/>
        <v>624</v>
      </c>
      <c r="CK185" s="87"/>
      <c r="CL185" s="87"/>
      <c r="CM185" s="87"/>
      <c r="CN185" s="80">
        <v>104</v>
      </c>
      <c r="CO185" s="81"/>
      <c r="CP185" s="82"/>
      <c r="CQ185" s="83"/>
      <c r="CR185" s="87">
        <f t="shared" si="19"/>
        <v>83772</v>
      </c>
      <c r="CS185" s="40">
        <f t="shared" si="23"/>
        <v>183</v>
      </c>
      <c r="CT185" s="40" t="str">
        <f>VLOOKUP(B185,Linha!$B$2:$C$60,2,FALSE)</f>
        <v>Flow1</v>
      </c>
      <c r="CU185" s="41" t="str">
        <f>IF(AI185&lt;=Parametros!$E$15,"OK","Não")</f>
        <v>OK</v>
      </c>
      <c r="CV185" s="41" t="str">
        <f>IF(AH185&lt;=Parametros!$E$16,"OK","Não")</f>
        <v>OK</v>
      </c>
      <c r="CW185" s="41" t="str">
        <f>IF(AX185&lt;=Parametros!$E$19,"OK","Não")</f>
        <v>OK</v>
      </c>
      <c r="CX185" s="41" t="str">
        <f t="shared" si="20"/>
        <v>Não</v>
      </c>
      <c r="CY185" s="41" t="str">
        <f t="shared" si="21"/>
        <v>Não</v>
      </c>
      <c r="CZ185" s="41" t="str">
        <f>IF(AND(Parametros!$E$17="Sim",Parametros!$E$18="Sim"),IF(AND(OR(CT185="Flow1",AND(CT185="Flow2",Parametros!$H$7="Fechada")),AI185&lt;=Parametros!$E$15,AH185&lt;Parametros!$E$16,AX185&lt;Parametros!$E$19,CX185&lt;&gt;Parametros!$E$17,CY185&lt;&gt;Parametros!$E$18),"Sim","Não"),
IF(AND(Parametros!$E$17="Sim",Parametros!$E$18="Não"),IF(AND(OR(CT185="Flow1",AND(CT185="Flow2",Parametros!$H$7="Fechada")),AI185&lt;=Parametros!$E$15,AH185&lt;Parametros!$E$16,AX185&lt;Parametros!$E$19,CX185&lt;&gt;Parametros!$E$17),"Sim","Não"),
IF(AND(Parametros!$E$17="Não",Parametros!$E$18="Sim"),IF(AND(OR(CT185="Flow1",AND(CT185="Flow2",Parametros!$H$7="Fechada")),AI185&lt;=Parametros!$E$15,AH185&lt;Parametros!$E$16,AX185&lt;Parametros!$E$19,CY185&lt;&gt;Parametros!$E$18),"Sim","Não"),
IF(AND(OR(CT185="Flow1",AND(CT185="Flow2",Parametros!$H$7="Fechada")),AI185&lt;=Parametros!$E$15,AH185&lt;Parametros!$E$16,AX185&lt;Parametros!$E$19),"Sim","Não"))))</f>
        <v>Sim</v>
      </c>
      <c r="DA185" s="41" t="str">
        <f t="shared" si="22"/>
        <v>Moveu para tubing</v>
      </c>
      <c r="DB185" s="40">
        <f>IF(AND(CT185="Flow1",CZ185="Sim"),4,IF(CT185=Parametros!$D$6,1,IF(CT185=Parametros!$D$7,IF(Parametros!$H$7="Aberta",2,IF('Sequencia APO'!CZ185="Sim",4,1)),IF(CT185=Parametros!$D$9,3,IF(CT185=Parametros!$D$8,4,"Erro")))))</f>
        <v>4</v>
      </c>
      <c r="DC185" s="40">
        <f>IFERROR(VLOOKUP($Q185,Ferts!$A$1:$B$16,2,FALSE),0)</f>
        <v>0</v>
      </c>
      <c r="DD185" s="42">
        <f>(IF(DB185=1,Parametros!$M$6,IF(DB185=2,Parametros!$M$7,IF(DB185=3,Parametros!$M$8,IF(DB185=4,Parametros!$M$9,"Erro"))))*(DC185+1))*60</f>
        <v>102.85714285714285</v>
      </c>
    </row>
    <row r="186" spans="1:108">
      <c r="A186" s="74" t="s">
        <v>580</v>
      </c>
      <c r="B186" s="74" t="s">
        <v>193</v>
      </c>
      <c r="C186" s="74" t="s">
        <v>118</v>
      </c>
      <c r="D186" s="74" t="s">
        <v>99</v>
      </c>
      <c r="E186" s="74" t="s">
        <v>2067</v>
      </c>
      <c r="F186" s="74" t="s">
        <v>2068</v>
      </c>
      <c r="G186" s="74" t="s">
        <v>3541</v>
      </c>
      <c r="H186" s="74" t="s">
        <v>938</v>
      </c>
      <c r="I186" s="74" t="s">
        <v>134</v>
      </c>
      <c r="J186" s="74" t="s">
        <v>135</v>
      </c>
      <c r="K186" s="74" t="s">
        <v>284</v>
      </c>
      <c r="L186" s="74" t="s">
        <v>2069</v>
      </c>
      <c r="M186" s="74" t="s">
        <v>939</v>
      </c>
      <c r="N186" s="75">
        <v>10</v>
      </c>
      <c r="O186" s="75">
        <v>10</v>
      </c>
      <c r="P186" s="74" t="s">
        <v>122</v>
      </c>
      <c r="Q186" s="74" t="s">
        <v>3542</v>
      </c>
      <c r="R186" s="74" t="s">
        <v>923</v>
      </c>
      <c r="S186" s="74"/>
      <c r="T186" s="74" t="s">
        <v>114</v>
      </c>
      <c r="U186" s="74" t="s">
        <v>124</v>
      </c>
      <c r="V186" s="74" t="s">
        <v>125</v>
      </c>
      <c r="W186" s="74" t="s">
        <v>126</v>
      </c>
      <c r="X186" s="74" t="s">
        <v>127</v>
      </c>
      <c r="Y186" s="74" t="s">
        <v>142</v>
      </c>
      <c r="Z186" s="74" t="s">
        <v>919</v>
      </c>
      <c r="AA186" s="76">
        <v>897.20100000000002</v>
      </c>
      <c r="AB186" s="76">
        <v>0</v>
      </c>
      <c r="AC186" s="76">
        <v>160</v>
      </c>
      <c r="AD186" s="76">
        <v>105</v>
      </c>
      <c r="AE186" s="77">
        <v>272</v>
      </c>
      <c r="AF186" s="76">
        <v>1.36</v>
      </c>
      <c r="AG186" s="77">
        <v>4</v>
      </c>
      <c r="AH186" s="78">
        <v>4.05</v>
      </c>
      <c r="AI186" s="78">
        <v>33.4</v>
      </c>
      <c r="AJ186" s="79">
        <v>42810</v>
      </c>
      <c r="AK186" s="79">
        <v>42779</v>
      </c>
      <c r="AL186" s="79">
        <v>42779</v>
      </c>
      <c r="AM186" s="79">
        <v>42779</v>
      </c>
      <c r="AN186" s="77">
        <v>116</v>
      </c>
      <c r="AO186" s="79">
        <v>42790</v>
      </c>
      <c r="AP186" s="76">
        <v>1000</v>
      </c>
      <c r="AQ186" s="76">
        <v>0</v>
      </c>
      <c r="AR186" s="77">
        <v>272</v>
      </c>
      <c r="AS186" s="77">
        <v>48</v>
      </c>
      <c r="AT186" s="78">
        <v>24.47</v>
      </c>
      <c r="AU186" s="77">
        <v>10</v>
      </c>
      <c r="AV186" s="76">
        <v>8.3800000000000008</v>
      </c>
      <c r="AW186" s="76">
        <v>8.69</v>
      </c>
      <c r="AX186" s="76">
        <v>11.41</v>
      </c>
      <c r="AY186" s="76">
        <v>0.33</v>
      </c>
      <c r="AZ186" s="76">
        <v>0.33</v>
      </c>
      <c r="BA186" s="76">
        <v>0.41</v>
      </c>
      <c r="BB186" s="76">
        <v>0.41</v>
      </c>
      <c r="BC186" s="76">
        <v>19.61</v>
      </c>
      <c r="BD186" s="76">
        <v>5.03</v>
      </c>
      <c r="BE186" s="76">
        <v>13.26</v>
      </c>
      <c r="BF186" s="76">
        <v>8300</v>
      </c>
      <c r="BG186" s="76">
        <v>8400</v>
      </c>
      <c r="BH186" s="74" t="s">
        <v>109</v>
      </c>
      <c r="BI186" s="74"/>
      <c r="BJ186" s="74" t="s">
        <v>3543</v>
      </c>
      <c r="BK186" s="79"/>
      <c r="BL186" s="79"/>
      <c r="BM186" s="74"/>
      <c r="BN186" s="80"/>
      <c r="BO186" s="81"/>
      <c r="BP186" s="82">
        <v>40</v>
      </c>
      <c r="BQ186" s="83"/>
      <c r="BR186" s="84" t="s">
        <v>129</v>
      </c>
      <c r="BS186" s="84">
        <v>13</v>
      </c>
      <c r="BT186" s="85">
        <v>2</v>
      </c>
      <c r="BU186" s="85" t="s">
        <v>134</v>
      </c>
      <c r="BV186" s="85">
        <v>2</v>
      </c>
      <c r="BW186" s="85"/>
      <c r="BX186" s="86" t="s">
        <v>164</v>
      </c>
      <c r="BY186" s="87"/>
      <c r="BZ186" s="88">
        <v>40</v>
      </c>
      <c r="CA186" s="87" t="s">
        <v>111</v>
      </c>
      <c r="CB186" s="89" t="s">
        <v>145</v>
      </c>
      <c r="CC186" s="90">
        <v>-11</v>
      </c>
      <c r="CD186" s="91"/>
      <c r="CE186" s="89">
        <f>VLOOKUP(AI186,[1]Plan1!$A$6:$D$52,2,0)</f>
        <v>156</v>
      </c>
      <c r="CF186" s="89">
        <f>VLOOKUP(AI186,[1]Plan1!$A$6:$D$52,4,0)</f>
        <v>10.464285714285714</v>
      </c>
      <c r="CG186" s="89">
        <f t="shared" si="16"/>
        <v>6</v>
      </c>
      <c r="CH186" s="89">
        <f t="shared" si="17"/>
        <v>63</v>
      </c>
      <c r="CI186" s="87" t="s">
        <v>129</v>
      </c>
      <c r="CJ186" s="89">
        <f t="shared" si="18"/>
        <v>40</v>
      </c>
      <c r="CK186" s="87"/>
      <c r="CL186" s="87"/>
      <c r="CM186" s="87"/>
      <c r="CN186" s="80"/>
      <c r="CO186" s="81"/>
      <c r="CP186" s="82"/>
      <c r="CQ186" s="93">
        <v>88</v>
      </c>
      <c r="CR186" s="87">
        <f t="shared" si="19"/>
        <v>1088</v>
      </c>
      <c r="CS186" s="40">
        <f t="shared" si="23"/>
        <v>184</v>
      </c>
      <c r="CT186" s="40" t="str">
        <f>VLOOKUP(B186,Linha!$B$2:$C$60,2,FALSE)</f>
        <v>Despacho direto</v>
      </c>
      <c r="CU186" s="41" t="str">
        <f>IF(AI186&lt;=Parametros!$E$15,"OK","Não")</f>
        <v>OK</v>
      </c>
      <c r="CV186" s="41" t="str">
        <f>IF(AH186&lt;=Parametros!$E$16,"OK","Não")</f>
        <v>OK</v>
      </c>
      <c r="CW186" s="41" t="str">
        <f>IF(AX186&lt;=Parametros!$E$19,"OK","Não")</f>
        <v>OK</v>
      </c>
      <c r="CX186" s="41" t="str">
        <f t="shared" si="20"/>
        <v>Não</v>
      </c>
      <c r="CY186" s="41" t="str">
        <f t="shared" si="21"/>
        <v>Não</v>
      </c>
      <c r="CZ186" s="41" t="str">
        <f>IF(AND(Parametros!$E$17="Sim",Parametros!$E$18="Sim"),IF(AND(OR(CT186="Flow1",AND(CT186="Flow2",Parametros!$H$7="Fechada")),AI186&lt;=Parametros!$E$15,AH186&lt;Parametros!$E$16,AX186&lt;Parametros!$E$19,CX186&lt;&gt;Parametros!$E$17,CY186&lt;&gt;Parametros!$E$18),"Sim","Não"),
IF(AND(Parametros!$E$17="Sim",Parametros!$E$18="Não"),IF(AND(OR(CT186="Flow1",AND(CT186="Flow2",Parametros!$H$7="Fechada")),AI186&lt;=Parametros!$E$15,AH186&lt;Parametros!$E$16,AX186&lt;Parametros!$E$19,CX186&lt;&gt;Parametros!$E$17),"Sim","Não"),
IF(AND(Parametros!$E$17="Não",Parametros!$E$18="Sim"),IF(AND(OR(CT186="Flow1",AND(CT186="Flow2",Parametros!$H$7="Fechada")),AI186&lt;=Parametros!$E$15,AH186&lt;Parametros!$E$16,AX186&lt;Parametros!$E$19,CY186&lt;&gt;Parametros!$E$18),"Sim","Não"),
IF(AND(OR(CT186="Flow1",AND(CT186="Flow2",Parametros!$H$7="Fechada")),AI186&lt;=Parametros!$E$15,AH186&lt;Parametros!$E$16,AX186&lt;Parametros!$E$19),"Sim","Não"))))</f>
        <v>Não</v>
      </c>
      <c r="DA186" s="41" t="str">
        <f t="shared" si="22"/>
        <v>ok</v>
      </c>
      <c r="DB186" s="40">
        <f>IF(AND(CT186="Flow1",CZ186="Sim"),4,IF(CT186=Parametros!$D$6,1,IF(CT186=Parametros!$D$7,IF(Parametros!$H$7="Aberta",2,IF('Sequencia APO'!CZ186="Sim",4,1)),IF(CT186=Parametros!$D$9,3,IF(CT186=Parametros!$D$8,4,"Erro")))))</f>
        <v>3</v>
      </c>
      <c r="DC186" s="40">
        <f>IFERROR(VLOOKUP($Q186,Ferts!$A$1:$B$16,2,FALSE),0)</f>
        <v>0</v>
      </c>
      <c r="DD186" s="42">
        <f>(IF(DB186=1,Parametros!$M$6,IF(DB186=2,Parametros!$M$7,IF(DB186=3,Parametros!$M$8,IF(DB186=4,Parametros!$M$9,"Erro"))))*(DC186+1))*60</f>
        <v>33.660000000000004</v>
      </c>
    </row>
    <row r="187" spans="1:108">
      <c r="A187" s="74" t="s">
        <v>582</v>
      </c>
      <c r="B187" s="74" t="s">
        <v>193</v>
      </c>
      <c r="C187" s="74" t="s">
        <v>118</v>
      </c>
      <c r="D187" s="74" t="s">
        <v>99</v>
      </c>
      <c r="E187" s="74" t="s">
        <v>2071</v>
      </c>
      <c r="F187" s="74" t="s">
        <v>2072</v>
      </c>
      <c r="G187" s="74" t="s">
        <v>2073</v>
      </c>
      <c r="H187" s="74" t="s">
        <v>166</v>
      </c>
      <c r="I187" s="74" t="s">
        <v>134</v>
      </c>
      <c r="J187" s="74" t="s">
        <v>135</v>
      </c>
      <c r="K187" s="74" t="s">
        <v>969</v>
      </c>
      <c r="L187" s="74" t="s">
        <v>2074</v>
      </c>
      <c r="M187" s="74" t="s">
        <v>168</v>
      </c>
      <c r="N187" s="75">
        <v>10</v>
      </c>
      <c r="O187" s="75">
        <v>10</v>
      </c>
      <c r="P187" s="74" t="s">
        <v>131</v>
      </c>
      <c r="Q187" s="74" t="s">
        <v>2075</v>
      </c>
      <c r="R187" s="74" t="s">
        <v>923</v>
      </c>
      <c r="S187" s="74"/>
      <c r="T187" s="74" t="s">
        <v>114</v>
      </c>
      <c r="U187" s="74" t="s">
        <v>124</v>
      </c>
      <c r="V187" s="74" t="s">
        <v>125</v>
      </c>
      <c r="W187" s="74" t="s">
        <v>126</v>
      </c>
      <c r="X187" s="74" t="s">
        <v>127</v>
      </c>
      <c r="Y187" s="74" t="s">
        <v>142</v>
      </c>
      <c r="Z187" s="74" t="s">
        <v>941</v>
      </c>
      <c r="AA187" s="76">
        <v>5213.84</v>
      </c>
      <c r="AB187" s="76">
        <v>5641.1769999999997</v>
      </c>
      <c r="AC187" s="76">
        <v>160</v>
      </c>
      <c r="AD187" s="76">
        <v>105</v>
      </c>
      <c r="AE187" s="77">
        <v>260</v>
      </c>
      <c r="AF187" s="76">
        <v>1.3</v>
      </c>
      <c r="AG187" s="77">
        <v>25</v>
      </c>
      <c r="AH187" s="78">
        <v>4.05</v>
      </c>
      <c r="AI187" s="78">
        <v>33.4</v>
      </c>
      <c r="AJ187" s="79">
        <v>42767</v>
      </c>
      <c r="AK187" s="79">
        <v>42779</v>
      </c>
      <c r="AL187" s="79">
        <v>42779</v>
      </c>
      <c r="AM187" s="79">
        <v>42779</v>
      </c>
      <c r="AN187" s="77">
        <v>785</v>
      </c>
      <c r="AO187" s="79">
        <v>42755</v>
      </c>
      <c r="AP187" s="76">
        <v>2000</v>
      </c>
      <c r="AQ187" s="76">
        <v>612</v>
      </c>
      <c r="AR187" s="77">
        <v>260</v>
      </c>
      <c r="AS187" s="77">
        <v>17</v>
      </c>
      <c r="AT187" s="78">
        <v>25.93</v>
      </c>
      <c r="AU187" s="77">
        <v>9</v>
      </c>
      <c r="AV187" s="76">
        <v>8.8800000000000008</v>
      </c>
      <c r="AW187" s="76">
        <v>9.1999999999999993</v>
      </c>
      <c r="AX187" s="76">
        <v>11.79</v>
      </c>
      <c r="AY187" s="76">
        <v>0.33</v>
      </c>
      <c r="AZ187" s="76">
        <v>0.33</v>
      </c>
      <c r="BA187" s="76">
        <v>0.41</v>
      </c>
      <c r="BB187" s="76">
        <v>0.41</v>
      </c>
      <c r="BC187" s="76">
        <v>18.739999999999998</v>
      </c>
      <c r="BD187" s="76">
        <v>5.03</v>
      </c>
      <c r="BE187" s="76">
        <v>13.26</v>
      </c>
      <c r="BF187" s="76">
        <v>8800</v>
      </c>
      <c r="BG187" s="76">
        <v>8900</v>
      </c>
      <c r="BH187" s="74" t="s">
        <v>109</v>
      </c>
      <c r="BI187" s="74"/>
      <c r="BJ187" s="74" t="s">
        <v>2076</v>
      </c>
      <c r="BK187" s="79"/>
      <c r="BL187" s="79"/>
      <c r="BM187" s="74"/>
      <c r="BN187" s="80"/>
      <c r="BO187" s="81"/>
      <c r="BP187" s="82">
        <v>225</v>
      </c>
      <c r="BQ187" s="83"/>
      <c r="BR187" s="84" t="s">
        <v>129</v>
      </c>
      <c r="BS187" s="84">
        <v>13</v>
      </c>
      <c r="BT187" s="85">
        <v>2</v>
      </c>
      <c r="BU187" s="85" t="s">
        <v>134</v>
      </c>
      <c r="BV187" s="85">
        <v>2</v>
      </c>
      <c r="BW187" s="85"/>
      <c r="BX187" s="86" t="s">
        <v>164</v>
      </c>
      <c r="BY187" s="87"/>
      <c r="BZ187" s="88">
        <v>225</v>
      </c>
      <c r="CA187" s="87" t="s">
        <v>111</v>
      </c>
      <c r="CB187" s="89" t="s">
        <v>112</v>
      </c>
      <c r="CC187" s="90">
        <v>24</v>
      </c>
      <c r="CD187" s="91"/>
      <c r="CE187" s="89">
        <f>VLOOKUP(AI187,[1]Plan1!$A$6:$D$52,2,0)</f>
        <v>156</v>
      </c>
      <c r="CF187" s="89">
        <f>VLOOKUP(AI187,[1]Plan1!$A$6:$D$52,4,0)</f>
        <v>10.464285714285714</v>
      </c>
      <c r="CG187" s="89">
        <f t="shared" si="16"/>
        <v>33</v>
      </c>
      <c r="CH187" s="89">
        <f t="shared" si="17"/>
        <v>345</v>
      </c>
      <c r="CI187" s="87" t="s">
        <v>129</v>
      </c>
      <c r="CJ187" s="89">
        <f t="shared" si="18"/>
        <v>225</v>
      </c>
      <c r="CK187" s="87"/>
      <c r="CL187" s="87"/>
      <c r="CM187" s="87"/>
      <c r="CN187" s="80"/>
      <c r="CO187" s="81"/>
      <c r="CP187" s="82"/>
      <c r="CQ187" s="93">
        <v>462</v>
      </c>
      <c r="CR187" s="87">
        <f t="shared" si="19"/>
        <v>6500</v>
      </c>
      <c r="CS187" s="40">
        <f t="shared" si="23"/>
        <v>185</v>
      </c>
      <c r="CT187" s="40" t="str">
        <f>VLOOKUP(B187,Linha!$B$2:$C$60,2,FALSE)</f>
        <v>Despacho direto</v>
      </c>
      <c r="CU187" s="41" t="str">
        <f>IF(AI187&lt;=Parametros!$E$15,"OK","Não")</f>
        <v>OK</v>
      </c>
      <c r="CV187" s="41" t="str">
        <f>IF(AH187&lt;=Parametros!$E$16,"OK","Não")</f>
        <v>OK</v>
      </c>
      <c r="CW187" s="41" t="str">
        <f>IF(AX187&lt;=Parametros!$E$19,"OK","Não")</f>
        <v>OK</v>
      </c>
      <c r="CX187" s="41" t="str">
        <f t="shared" si="20"/>
        <v>Não</v>
      </c>
      <c r="CY187" s="41" t="str">
        <f t="shared" si="21"/>
        <v>Não</v>
      </c>
      <c r="CZ187" s="41" t="str">
        <f>IF(AND(Parametros!$E$17="Sim",Parametros!$E$18="Sim"),IF(AND(OR(CT187="Flow1",AND(CT187="Flow2",Parametros!$H$7="Fechada")),AI187&lt;=Parametros!$E$15,AH187&lt;Parametros!$E$16,AX187&lt;Parametros!$E$19,CX187&lt;&gt;Parametros!$E$17,CY187&lt;&gt;Parametros!$E$18),"Sim","Não"),
IF(AND(Parametros!$E$17="Sim",Parametros!$E$18="Não"),IF(AND(OR(CT187="Flow1",AND(CT187="Flow2",Parametros!$H$7="Fechada")),AI187&lt;=Parametros!$E$15,AH187&lt;Parametros!$E$16,AX187&lt;Parametros!$E$19,CX187&lt;&gt;Parametros!$E$17),"Sim","Não"),
IF(AND(Parametros!$E$17="Não",Parametros!$E$18="Sim"),IF(AND(OR(CT187="Flow1",AND(CT187="Flow2",Parametros!$H$7="Fechada")),AI187&lt;=Parametros!$E$15,AH187&lt;Parametros!$E$16,AX187&lt;Parametros!$E$19,CY187&lt;&gt;Parametros!$E$18),"Sim","Não"),
IF(AND(OR(CT187="Flow1",AND(CT187="Flow2",Parametros!$H$7="Fechada")),AI187&lt;=Parametros!$E$15,AH187&lt;Parametros!$E$16,AX187&lt;Parametros!$E$19),"Sim","Não"))))</f>
        <v>Não</v>
      </c>
      <c r="DA187" s="41" t="str">
        <f t="shared" si="22"/>
        <v>ok</v>
      </c>
      <c r="DB187" s="40">
        <f>IF(AND(CT187="Flow1",CZ187="Sim"),4,IF(CT187=Parametros!$D$6,1,IF(CT187=Parametros!$D$7,IF(Parametros!$H$7="Aberta",2,IF('Sequencia APO'!CZ187="Sim",4,1)),IF(CT187=Parametros!$D$9,3,IF(CT187=Parametros!$D$8,4,"Erro")))))</f>
        <v>3</v>
      </c>
      <c r="DC187" s="40">
        <f>IFERROR(VLOOKUP($Q187,Ferts!$A$1:$B$16,2,FALSE),0)</f>
        <v>0</v>
      </c>
      <c r="DD187" s="42">
        <f>(IF(DB187=1,Parametros!$M$6,IF(DB187=2,Parametros!$M$7,IF(DB187=3,Parametros!$M$8,IF(DB187=4,Parametros!$M$9,"Erro"))))*(DC187+1))*60</f>
        <v>33.660000000000004</v>
      </c>
    </row>
    <row r="188" spans="1:108">
      <c r="A188" s="74" t="s">
        <v>586</v>
      </c>
      <c r="B188" s="74" t="s">
        <v>98</v>
      </c>
      <c r="C188" s="74" t="s">
        <v>132</v>
      </c>
      <c r="D188" s="74" t="s">
        <v>132</v>
      </c>
      <c r="E188" s="74" t="s">
        <v>2078</v>
      </c>
      <c r="F188" s="74" t="s">
        <v>2079</v>
      </c>
      <c r="G188" s="74" t="s">
        <v>2080</v>
      </c>
      <c r="H188" s="74" t="s">
        <v>187</v>
      </c>
      <c r="I188" s="74" t="s">
        <v>134</v>
      </c>
      <c r="J188" s="74" t="s">
        <v>135</v>
      </c>
      <c r="K188" s="74" t="s">
        <v>136</v>
      </c>
      <c r="L188" s="74" t="s">
        <v>2081</v>
      </c>
      <c r="M188" s="74" t="s">
        <v>1405</v>
      </c>
      <c r="N188" s="75">
        <v>10</v>
      </c>
      <c r="O188" s="75">
        <v>10</v>
      </c>
      <c r="P188" s="74" t="s">
        <v>137</v>
      </c>
      <c r="Q188" s="74" t="s">
        <v>2082</v>
      </c>
      <c r="R188" s="74" t="s">
        <v>138</v>
      </c>
      <c r="S188" s="74" t="s">
        <v>139</v>
      </c>
      <c r="T188" s="74" t="s">
        <v>114</v>
      </c>
      <c r="U188" s="74" t="s">
        <v>105</v>
      </c>
      <c r="V188" s="74" t="s">
        <v>141</v>
      </c>
      <c r="W188" s="74" t="s">
        <v>107</v>
      </c>
      <c r="X188" s="74" t="s">
        <v>127</v>
      </c>
      <c r="Y188" s="74" t="s">
        <v>142</v>
      </c>
      <c r="Z188" s="74"/>
      <c r="AA188" s="76">
        <v>6316.5339999999997</v>
      </c>
      <c r="AB188" s="76">
        <v>0</v>
      </c>
      <c r="AC188" s="76">
        <v>155</v>
      </c>
      <c r="AD188" s="76">
        <v>105</v>
      </c>
      <c r="AE188" s="77">
        <v>306</v>
      </c>
      <c r="AF188" s="76">
        <v>1.53</v>
      </c>
      <c r="AG188" s="77">
        <v>24</v>
      </c>
      <c r="AH188" s="78">
        <v>4.5</v>
      </c>
      <c r="AI188" s="78">
        <v>33.4</v>
      </c>
      <c r="AJ188" s="79">
        <v>42768</v>
      </c>
      <c r="AK188" s="79">
        <v>42779</v>
      </c>
      <c r="AL188" s="79">
        <v>42779</v>
      </c>
      <c r="AM188" s="79">
        <v>42779</v>
      </c>
      <c r="AN188" s="77">
        <v>709</v>
      </c>
      <c r="AO188" s="79">
        <v>42762</v>
      </c>
      <c r="AP188" s="76">
        <v>5961.8879999999999</v>
      </c>
      <c r="AQ188" s="76">
        <v>0</v>
      </c>
      <c r="AR188" s="77">
        <v>303</v>
      </c>
      <c r="AS188" s="77">
        <v>80</v>
      </c>
      <c r="AT188" s="78">
        <v>23.49</v>
      </c>
      <c r="AU188" s="77">
        <v>12</v>
      </c>
      <c r="AV188" s="76">
        <v>7.23</v>
      </c>
      <c r="AW188" s="76">
        <v>5.18</v>
      </c>
      <c r="AX188" s="76">
        <v>7.91</v>
      </c>
      <c r="AY188" s="76">
        <v>0.4</v>
      </c>
      <c r="AZ188" s="76">
        <v>0.4</v>
      </c>
      <c r="BA188" s="76">
        <v>0.56000000000000005</v>
      </c>
      <c r="BB188" s="76">
        <v>0.68</v>
      </c>
      <c r="BC188" s="76">
        <v>20.38</v>
      </c>
      <c r="BD188" s="76">
        <v>5.47</v>
      </c>
      <c r="BE188" s="76">
        <v>13.96</v>
      </c>
      <c r="BF188" s="76">
        <v>5182</v>
      </c>
      <c r="BG188" s="76">
        <v>7315</v>
      </c>
      <c r="BH188" s="74" t="s">
        <v>109</v>
      </c>
      <c r="BI188" s="74"/>
      <c r="BJ188" s="74" t="s">
        <v>2083</v>
      </c>
      <c r="BK188" s="79"/>
      <c r="BL188" s="79"/>
      <c r="BM188" s="74"/>
      <c r="BN188" s="80">
        <v>288</v>
      </c>
      <c r="BO188" s="81"/>
      <c r="BP188" s="82"/>
      <c r="BQ188" s="83"/>
      <c r="BR188" s="84" t="s">
        <v>75</v>
      </c>
      <c r="BS188" s="84">
        <v>13</v>
      </c>
      <c r="BT188" s="85">
        <v>2</v>
      </c>
      <c r="BU188" s="85" t="s">
        <v>134</v>
      </c>
      <c r="BV188" s="85">
        <v>2</v>
      </c>
      <c r="BW188" s="85"/>
      <c r="BX188" s="86" t="s">
        <v>143</v>
      </c>
      <c r="BY188" s="87" t="s">
        <v>183</v>
      </c>
      <c r="BZ188" s="88">
        <v>288</v>
      </c>
      <c r="CA188" s="87" t="s">
        <v>144</v>
      </c>
      <c r="CB188" s="89" t="s">
        <v>112</v>
      </c>
      <c r="CC188" s="90">
        <v>17</v>
      </c>
      <c r="CD188" s="91"/>
      <c r="CE188" s="89">
        <f>VLOOKUP(AI188,[1]Plan1!$A$6:$D$52,2,0)</f>
        <v>156</v>
      </c>
      <c r="CF188" s="89">
        <f>VLOOKUP(AI188,[1]Plan1!$A$6:$D$52,4,0)</f>
        <v>10.464285714285714</v>
      </c>
      <c r="CG188" s="89">
        <f t="shared" si="16"/>
        <v>40</v>
      </c>
      <c r="CH188" s="89">
        <f t="shared" si="17"/>
        <v>419</v>
      </c>
      <c r="CI188" s="87" t="s">
        <v>75</v>
      </c>
      <c r="CJ188" s="89">
        <f t="shared" si="18"/>
        <v>288</v>
      </c>
      <c r="CK188" s="87"/>
      <c r="CL188" s="87"/>
      <c r="CM188" s="87"/>
      <c r="CN188" s="80">
        <v>1197</v>
      </c>
      <c r="CO188" s="81"/>
      <c r="CP188" s="82"/>
      <c r="CQ188" s="83"/>
      <c r="CR188" s="87">
        <f t="shared" si="19"/>
        <v>7344</v>
      </c>
      <c r="CS188" s="40">
        <f t="shared" si="23"/>
        <v>186</v>
      </c>
      <c r="CT188" s="40" t="str">
        <f>VLOOKUP(B188,Linha!$B$2:$C$60,2,FALSE)</f>
        <v>Flow1</v>
      </c>
      <c r="CU188" s="41" t="str">
        <f>IF(AI188&lt;=Parametros!$E$15,"OK","Não")</f>
        <v>OK</v>
      </c>
      <c r="CV188" s="41" t="str">
        <f>IF(AH188&lt;=Parametros!$E$16,"OK","Não")</f>
        <v>OK</v>
      </c>
      <c r="CW188" s="41" t="str">
        <f>IF(AX188&lt;=Parametros!$E$19,"OK","Não")</f>
        <v>OK</v>
      </c>
      <c r="CX188" s="41" t="str">
        <f t="shared" si="20"/>
        <v>Sim</v>
      </c>
      <c r="CY188" s="41" t="str">
        <f t="shared" si="21"/>
        <v>Não</v>
      </c>
      <c r="CZ188" s="41" t="str">
        <f>IF(AND(Parametros!$E$17="Sim",Parametros!$E$18="Sim"),IF(AND(OR(CT188="Flow1",AND(CT188="Flow2",Parametros!$H$7="Fechada")),AI188&lt;=Parametros!$E$15,AH188&lt;Parametros!$E$16,AX188&lt;Parametros!$E$19,CX188&lt;&gt;Parametros!$E$17,CY188&lt;&gt;Parametros!$E$18),"Sim","Não"),
IF(AND(Parametros!$E$17="Sim",Parametros!$E$18="Não"),IF(AND(OR(CT188="Flow1",AND(CT188="Flow2",Parametros!$H$7="Fechada")),AI188&lt;=Parametros!$E$15,AH188&lt;Parametros!$E$16,AX188&lt;Parametros!$E$19,CX188&lt;&gt;Parametros!$E$17),"Sim","Não"),
IF(AND(Parametros!$E$17="Não",Parametros!$E$18="Sim"),IF(AND(OR(CT188="Flow1",AND(CT188="Flow2",Parametros!$H$7="Fechada")),AI188&lt;=Parametros!$E$15,AH188&lt;Parametros!$E$16,AX188&lt;Parametros!$E$19,CY188&lt;&gt;Parametros!$E$18),"Sim","Não"),
IF(AND(OR(CT188="Flow1",AND(CT188="Flow2",Parametros!$H$7="Fechada")),AI188&lt;=Parametros!$E$15,AH188&lt;Parametros!$E$16,AX188&lt;Parametros!$E$19),"Sim","Não"))))</f>
        <v>Não</v>
      </c>
      <c r="DA188" s="41" t="str">
        <f t="shared" si="22"/>
        <v>ok</v>
      </c>
      <c r="DB188" s="40">
        <f>IF(AND(CT188="Flow1",CZ188="Sim"),4,IF(CT188=Parametros!$D$6,1,IF(CT188=Parametros!$D$7,IF(Parametros!$H$7="Aberta",2,IF('Sequencia APO'!CZ188="Sim",4,1)),IF(CT188=Parametros!$D$9,3,IF(CT188=Parametros!$D$8,4,"Erro")))))</f>
        <v>1</v>
      </c>
      <c r="DC188" s="40">
        <f>IFERROR(VLOOKUP($Q188,Ferts!$A$1:$B$16,2,FALSE),0)</f>
        <v>0</v>
      </c>
      <c r="DD188" s="42">
        <f>(IF(DB188=1,Parametros!$M$6,IF(DB188=2,Parametros!$M$7,IF(DB188=3,Parametros!$M$8,IF(DB188=4,Parametros!$M$9,"Erro"))))*(DC188+1))*60</f>
        <v>38.112851481411589</v>
      </c>
    </row>
    <row r="189" spans="1:108">
      <c r="A189" s="74" t="s">
        <v>590</v>
      </c>
      <c r="B189" s="74" t="s">
        <v>98</v>
      </c>
      <c r="C189" s="74" t="s">
        <v>132</v>
      </c>
      <c r="D189" s="74" t="s">
        <v>132</v>
      </c>
      <c r="E189" s="74" t="s">
        <v>2085</v>
      </c>
      <c r="F189" s="74" t="s">
        <v>2086</v>
      </c>
      <c r="G189" s="74" t="s">
        <v>2087</v>
      </c>
      <c r="H189" s="74" t="s">
        <v>1682</v>
      </c>
      <c r="I189" s="74" t="s">
        <v>134</v>
      </c>
      <c r="J189" s="74" t="s">
        <v>135</v>
      </c>
      <c r="K189" s="74" t="s">
        <v>209</v>
      </c>
      <c r="L189" s="74" t="s">
        <v>2088</v>
      </c>
      <c r="M189" s="74" t="s">
        <v>1684</v>
      </c>
      <c r="N189" s="75">
        <v>10</v>
      </c>
      <c r="O189" s="75">
        <v>10</v>
      </c>
      <c r="P189" s="74" t="s">
        <v>137</v>
      </c>
      <c r="Q189" s="74" t="s">
        <v>2089</v>
      </c>
      <c r="R189" s="74" t="s">
        <v>138</v>
      </c>
      <c r="S189" s="74" t="s">
        <v>139</v>
      </c>
      <c r="T189" s="74" t="s">
        <v>114</v>
      </c>
      <c r="U189" s="74" t="s">
        <v>105</v>
      </c>
      <c r="V189" s="74" t="s">
        <v>141</v>
      </c>
      <c r="W189" s="74" t="s">
        <v>107</v>
      </c>
      <c r="X189" s="74" t="s">
        <v>127</v>
      </c>
      <c r="Y189" s="74" t="s">
        <v>142</v>
      </c>
      <c r="Z189" s="74"/>
      <c r="AA189" s="76">
        <v>8561.6689999999999</v>
      </c>
      <c r="AB189" s="76">
        <v>0</v>
      </c>
      <c r="AC189" s="76">
        <v>155</v>
      </c>
      <c r="AD189" s="76">
        <v>105</v>
      </c>
      <c r="AE189" s="77">
        <v>311</v>
      </c>
      <c r="AF189" s="76">
        <v>1.5549999999999999</v>
      </c>
      <c r="AG189" s="77">
        <v>33</v>
      </c>
      <c r="AH189" s="78">
        <v>4.5</v>
      </c>
      <c r="AI189" s="78">
        <v>33.4</v>
      </c>
      <c r="AJ189" s="79">
        <v>42768</v>
      </c>
      <c r="AK189" s="79">
        <v>42779</v>
      </c>
      <c r="AL189" s="79">
        <v>42779</v>
      </c>
      <c r="AM189" s="79">
        <v>42779</v>
      </c>
      <c r="AN189" s="77">
        <v>1131</v>
      </c>
      <c r="AO189" s="79">
        <v>42762</v>
      </c>
      <c r="AP189" s="76">
        <v>8022.3360000000002</v>
      </c>
      <c r="AQ189" s="76">
        <v>0</v>
      </c>
      <c r="AR189" s="77">
        <v>306</v>
      </c>
      <c r="AS189" s="77">
        <v>80</v>
      </c>
      <c r="AT189" s="78">
        <v>21.91</v>
      </c>
      <c r="AU189" s="77">
        <v>13</v>
      </c>
      <c r="AV189" s="76">
        <v>6.58</v>
      </c>
      <c r="AW189" s="76">
        <v>5.49</v>
      </c>
      <c r="AX189" s="76">
        <v>8.2100000000000009</v>
      </c>
      <c r="AY189" s="76">
        <v>0.8</v>
      </c>
      <c r="AZ189" s="76">
        <v>0.4</v>
      </c>
      <c r="BA189" s="76">
        <v>0.56000000000000005</v>
      </c>
      <c r="BB189" s="76">
        <v>0.9</v>
      </c>
      <c r="BC189" s="76">
        <v>20.420000000000002</v>
      </c>
      <c r="BD189" s="76">
        <v>5.55</v>
      </c>
      <c r="BE189" s="76">
        <v>14.08</v>
      </c>
      <c r="BF189" s="76">
        <v>5486</v>
      </c>
      <c r="BG189" s="76">
        <v>6706</v>
      </c>
      <c r="BH189" s="74" t="s">
        <v>109</v>
      </c>
      <c r="BI189" s="74"/>
      <c r="BJ189" s="74" t="s">
        <v>2090</v>
      </c>
      <c r="BK189" s="79"/>
      <c r="BL189" s="79"/>
      <c r="BM189" s="74"/>
      <c r="BN189" s="80">
        <v>429</v>
      </c>
      <c r="BO189" s="81"/>
      <c r="BP189" s="82"/>
      <c r="BQ189" s="83"/>
      <c r="BR189" s="84" t="s">
        <v>75</v>
      </c>
      <c r="BS189" s="84">
        <v>13</v>
      </c>
      <c r="BT189" s="85">
        <v>2</v>
      </c>
      <c r="BU189" s="85" t="s">
        <v>134</v>
      </c>
      <c r="BV189" s="85">
        <v>2</v>
      </c>
      <c r="BW189" s="85"/>
      <c r="BX189" s="86" t="s">
        <v>143</v>
      </c>
      <c r="BY189" s="87" t="s">
        <v>183</v>
      </c>
      <c r="BZ189" s="88">
        <v>429</v>
      </c>
      <c r="CA189" s="87" t="s">
        <v>144</v>
      </c>
      <c r="CB189" s="89" t="s">
        <v>112</v>
      </c>
      <c r="CC189" s="90">
        <v>17</v>
      </c>
      <c r="CD189" s="91"/>
      <c r="CE189" s="89">
        <f>VLOOKUP(AI189,[1]Plan1!$A$6:$D$52,2,0)</f>
        <v>156</v>
      </c>
      <c r="CF189" s="89">
        <f>VLOOKUP(AI189,[1]Plan1!$A$6:$D$52,4,0)</f>
        <v>10.464285714285714</v>
      </c>
      <c r="CG189" s="89">
        <f t="shared" si="16"/>
        <v>55</v>
      </c>
      <c r="CH189" s="89">
        <f t="shared" si="17"/>
        <v>576</v>
      </c>
      <c r="CI189" s="87" t="s">
        <v>75</v>
      </c>
      <c r="CJ189" s="89">
        <f t="shared" si="18"/>
        <v>429</v>
      </c>
      <c r="CK189" s="87"/>
      <c r="CL189" s="87"/>
      <c r="CM189" s="87"/>
      <c r="CN189" s="80">
        <v>690</v>
      </c>
      <c r="CO189" s="81"/>
      <c r="CP189" s="82"/>
      <c r="CQ189" s="83"/>
      <c r="CR189" s="87">
        <f t="shared" si="19"/>
        <v>10263</v>
      </c>
      <c r="CS189" s="40">
        <f t="shared" si="23"/>
        <v>187</v>
      </c>
      <c r="CT189" s="40" t="str">
        <f>VLOOKUP(B189,Linha!$B$2:$C$60,2,FALSE)</f>
        <v>Flow1</v>
      </c>
      <c r="CU189" s="41" t="str">
        <f>IF(AI189&lt;=Parametros!$E$15,"OK","Não")</f>
        <v>OK</v>
      </c>
      <c r="CV189" s="41" t="str">
        <f>IF(AH189&lt;=Parametros!$E$16,"OK","Não")</f>
        <v>OK</v>
      </c>
      <c r="CW189" s="41" t="str">
        <f>IF(AX189&lt;=Parametros!$E$19,"OK","Não")</f>
        <v>OK</v>
      </c>
      <c r="CX189" s="41" t="str">
        <f t="shared" si="20"/>
        <v>Sim</v>
      </c>
      <c r="CY189" s="41" t="str">
        <f t="shared" si="21"/>
        <v>Não</v>
      </c>
      <c r="CZ189" s="41" t="str">
        <f>IF(AND(Parametros!$E$17="Sim",Parametros!$E$18="Sim"),IF(AND(OR(CT189="Flow1",AND(CT189="Flow2",Parametros!$H$7="Fechada")),AI189&lt;=Parametros!$E$15,AH189&lt;Parametros!$E$16,AX189&lt;Parametros!$E$19,CX189&lt;&gt;Parametros!$E$17,CY189&lt;&gt;Parametros!$E$18),"Sim","Não"),
IF(AND(Parametros!$E$17="Sim",Parametros!$E$18="Não"),IF(AND(OR(CT189="Flow1",AND(CT189="Flow2",Parametros!$H$7="Fechada")),AI189&lt;=Parametros!$E$15,AH189&lt;Parametros!$E$16,AX189&lt;Parametros!$E$19,CX189&lt;&gt;Parametros!$E$17),"Sim","Não"),
IF(AND(Parametros!$E$17="Não",Parametros!$E$18="Sim"),IF(AND(OR(CT189="Flow1",AND(CT189="Flow2",Parametros!$H$7="Fechada")),AI189&lt;=Parametros!$E$15,AH189&lt;Parametros!$E$16,AX189&lt;Parametros!$E$19,CY189&lt;&gt;Parametros!$E$18),"Sim","Não"),
IF(AND(OR(CT189="Flow1",AND(CT189="Flow2",Parametros!$H$7="Fechada")),AI189&lt;=Parametros!$E$15,AH189&lt;Parametros!$E$16,AX189&lt;Parametros!$E$19),"Sim","Não"))))</f>
        <v>Não</v>
      </c>
      <c r="DA189" s="41" t="str">
        <f t="shared" si="22"/>
        <v>ok</v>
      </c>
      <c r="DB189" s="40">
        <f>IF(AND(CT189="Flow1",CZ189="Sim"),4,IF(CT189=Parametros!$D$6,1,IF(CT189=Parametros!$D$7,IF(Parametros!$H$7="Aberta",2,IF('Sequencia APO'!CZ189="Sim",4,1)),IF(CT189=Parametros!$D$9,3,IF(CT189=Parametros!$D$8,4,"Erro")))))</f>
        <v>1</v>
      </c>
      <c r="DC189" s="40">
        <f>IFERROR(VLOOKUP($Q189,Ferts!$A$1:$B$16,2,FALSE),0)</f>
        <v>0</v>
      </c>
      <c r="DD189" s="42">
        <f>(IF(DB189=1,Parametros!$M$6,IF(DB189=2,Parametros!$M$7,IF(DB189=3,Parametros!$M$8,IF(DB189=4,Parametros!$M$9,"Erro"))))*(DC189+1))*60</f>
        <v>38.112851481411589</v>
      </c>
    </row>
    <row r="190" spans="1:108">
      <c r="A190" s="74" t="s">
        <v>591</v>
      </c>
      <c r="B190" s="74" t="s">
        <v>98</v>
      </c>
      <c r="C190" s="74" t="s">
        <v>99</v>
      </c>
      <c r="D190" s="74" t="s">
        <v>99</v>
      </c>
      <c r="E190" s="74" t="s">
        <v>2092</v>
      </c>
      <c r="F190" s="74" t="s">
        <v>2093</v>
      </c>
      <c r="G190" s="74" t="s">
        <v>2094</v>
      </c>
      <c r="H190" s="74" t="s">
        <v>481</v>
      </c>
      <c r="I190" s="74" t="s">
        <v>134</v>
      </c>
      <c r="J190" s="74" t="s">
        <v>135</v>
      </c>
      <c r="K190" s="74" t="s">
        <v>329</v>
      </c>
      <c r="L190" s="74" t="s">
        <v>2095</v>
      </c>
      <c r="M190" s="74" t="s">
        <v>206</v>
      </c>
      <c r="N190" s="75">
        <v>5</v>
      </c>
      <c r="O190" s="75">
        <v>10</v>
      </c>
      <c r="P190" s="74" t="s">
        <v>137</v>
      </c>
      <c r="Q190" s="74" t="s">
        <v>2096</v>
      </c>
      <c r="R190" s="74" t="s">
        <v>138</v>
      </c>
      <c r="S190" s="74" t="s">
        <v>113</v>
      </c>
      <c r="T190" s="74" t="s">
        <v>114</v>
      </c>
      <c r="U190" s="74" t="s">
        <v>156</v>
      </c>
      <c r="V190" s="74" t="s">
        <v>141</v>
      </c>
      <c r="W190" s="74" t="s">
        <v>107</v>
      </c>
      <c r="X190" s="74" t="s">
        <v>127</v>
      </c>
      <c r="Y190" s="74" t="s">
        <v>142</v>
      </c>
      <c r="Z190" s="74"/>
      <c r="AA190" s="76">
        <v>5677.0320000000002</v>
      </c>
      <c r="AB190" s="76">
        <v>5880</v>
      </c>
      <c r="AC190" s="76">
        <v>155</v>
      </c>
      <c r="AD190" s="76">
        <v>105</v>
      </c>
      <c r="AE190" s="77">
        <v>293</v>
      </c>
      <c r="AF190" s="76">
        <v>1.4650000000000001</v>
      </c>
      <c r="AG190" s="77">
        <v>23</v>
      </c>
      <c r="AH190" s="78">
        <v>4.5</v>
      </c>
      <c r="AI190" s="78">
        <v>33.4</v>
      </c>
      <c r="AJ190" s="79">
        <v>42761</v>
      </c>
      <c r="AK190" s="79">
        <v>42779</v>
      </c>
      <c r="AL190" s="79">
        <v>42779</v>
      </c>
      <c r="AM190" s="79">
        <v>42779</v>
      </c>
      <c r="AN190" s="77">
        <v>637</v>
      </c>
      <c r="AO190" s="79">
        <v>42753</v>
      </c>
      <c r="AP190" s="76">
        <v>5000</v>
      </c>
      <c r="AQ190" s="76">
        <v>3714</v>
      </c>
      <c r="AR190" s="77">
        <v>303</v>
      </c>
      <c r="AS190" s="77">
        <v>80</v>
      </c>
      <c r="AT190" s="78">
        <v>21.68</v>
      </c>
      <c r="AU190" s="77">
        <v>12</v>
      </c>
      <c r="AV190" s="76">
        <v>6.97</v>
      </c>
      <c r="AW190" s="76">
        <v>5</v>
      </c>
      <c r="AX190" s="76">
        <v>7.63</v>
      </c>
      <c r="AY190" s="76">
        <v>0.4</v>
      </c>
      <c r="AZ190" s="76">
        <v>0.4</v>
      </c>
      <c r="BA190" s="76">
        <v>0.56000000000000005</v>
      </c>
      <c r="BB190" s="76">
        <v>0.68</v>
      </c>
      <c r="BC190" s="76">
        <v>19.62</v>
      </c>
      <c r="BD190" s="76">
        <v>5.44</v>
      </c>
      <c r="BE190" s="76">
        <v>13.9</v>
      </c>
      <c r="BF190" s="76">
        <v>5000</v>
      </c>
      <c r="BG190" s="76">
        <v>7000</v>
      </c>
      <c r="BH190" s="74" t="s">
        <v>109</v>
      </c>
      <c r="BI190" s="74"/>
      <c r="BJ190" s="74" t="s">
        <v>2097</v>
      </c>
      <c r="BK190" s="79"/>
      <c r="BL190" s="79"/>
      <c r="BM190" s="74"/>
      <c r="BN190" s="80"/>
      <c r="BO190" s="81"/>
      <c r="BP190" s="82"/>
      <c r="BQ190" s="93">
        <v>276</v>
      </c>
      <c r="BR190" s="84" t="s">
        <v>78</v>
      </c>
      <c r="BS190" s="84">
        <v>13</v>
      </c>
      <c r="BT190" s="85">
        <v>2</v>
      </c>
      <c r="BU190" s="85" t="s">
        <v>134</v>
      </c>
      <c r="BV190" s="85">
        <v>2</v>
      </c>
      <c r="BW190" s="85"/>
      <c r="BX190" s="86" t="s">
        <v>143</v>
      </c>
      <c r="BY190" s="87"/>
      <c r="BZ190" s="88">
        <v>276</v>
      </c>
      <c r="CA190" s="87" t="s">
        <v>144</v>
      </c>
      <c r="CB190" s="89" t="s">
        <v>112</v>
      </c>
      <c r="CC190" s="90">
        <v>26</v>
      </c>
      <c r="CD190" s="91"/>
      <c r="CE190" s="89">
        <f>VLOOKUP(AI190,[1]Plan1!$A$6:$D$52,2,0)</f>
        <v>156</v>
      </c>
      <c r="CF190" s="89">
        <f>VLOOKUP(AI190,[1]Plan1!$A$6:$D$52,4,0)</f>
        <v>10.464285714285714</v>
      </c>
      <c r="CG190" s="89">
        <f t="shared" si="16"/>
        <v>36</v>
      </c>
      <c r="CH190" s="89">
        <f t="shared" si="17"/>
        <v>377</v>
      </c>
      <c r="CI190" s="87" t="s">
        <v>75</v>
      </c>
      <c r="CJ190" s="89">
        <f t="shared" si="18"/>
        <v>276</v>
      </c>
      <c r="CK190" s="87"/>
      <c r="CL190" s="87"/>
      <c r="CM190" s="87"/>
      <c r="CN190" s="80">
        <v>762</v>
      </c>
      <c r="CO190" s="81"/>
      <c r="CP190" s="82"/>
      <c r="CQ190" s="83"/>
      <c r="CR190" s="87">
        <f t="shared" si="19"/>
        <v>6739</v>
      </c>
      <c r="CS190" s="40">
        <f t="shared" si="23"/>
        <v>188</v>
      </c>
      <c r="CT190" s="40" t="str">
        <f>VLOOKUP(B190,Linha!$B$2:$C$60,2,FALSE)</f>
        <v>Flow1</v>
      </c>
      <c r="CU190" s="41" t="str">
        <f>IF(AI190&lt;=Parametros!$E$15,"OK","Não")</f>
        <v>OK</v>
      </c>
      <c r="CV190" s="41" t="str">
        <f>IF(AH190&lt;=Parametros!$E$16,"OK","Não")</f>
        <v>OK</v>
      </c>
      <c r="CW190" s="41" t="str">
        <f>IF(AX190&lt;=Parametros!$E$19,"OK","Não")</f>
        <v>OK</v>
      </c>
      <c r="CX190" s="41" t="str">
        <f t="shared" si="20"/>
        <v>Não</v>
      </c>
      <c r="CY190" s="41" t="str">
        <f t="shared" si="21"/>
        <v>Não</v>
      </c>
      <c r="CZ190" s="41" t="str">
        <f>IF(AND(Parametros!$E$17="Sim",Parametros!$E$18="Sim"),IF(AND(OR(CT190="Flow1",AND(CT190="Flow2",Parametros!$H$7="Fechada")),AI190&lt;=Parametros!$E$15,AH190&lt;Parametros!$E$16,AX190&lt;Parametros!$E$19,CX190&lt;&gt;Parametros!$E$17,CY190&lt;&gt;Parametros!$E$18),"Sim","Não"),
IF(AND(Parametros!$E$17="Sim",Parametros!$E$18="Não"),IF(AND(OR(CT190="Flow1",AND(CT190="Flow2",Parametros!$H$7="Fechada")),AI190&lt;=Parametros!$E$15,AH190&lt;Parametros!$E$16,AX190&lt;Parametros!$E$19,CX190&lt;&gt;Parametros!$E$17),"Sim","Não"),
IF(AND(Parametros!$E$17="Não",Parametros!$E$18="Sim"),IF(AND(OR(CT190="Flow1",AND(CT190="Flow2",Parametros!$H$7="Fechada")),AI190&lt;=Parametros!$E$15,AH190&lt;Parametros!$E$16,AX190&lt;Parametros!$E$19,CY190&lt;&gt;Parametros!$E$18),"Sim","Não"),
IF(AND(OR(CT190="Flow1",AND(CT190="Flow2",Parametros!$H$7="Fechada")),AI190&lt;=Parametros!$E$15,AH190&lt;Parametros!$E$16,AX190&lt;Parametros!$E$19),"Sim","Não"))))</f>
        <v>Sim</v>
      </c>
      <c r="DA190" s="41" t="str">
        <f t="shared" si="22"/>
        <v>Moveu para tubing</v>
      </c>
      <c r="DB190" s="40">
        <f>IF(AND(CT190="Flow1",CZ190="Sim"),4,IF(CT190=Parametros!$D$6,1,IF(CT190=Parametros!$D$7,IF(Parametros!$H$7="Aberta",2,IF('Sequencia APO'!CZ190="Sim",4,1)),IF(CT190=Parametros!$D$9,3,IF(CT190=Parametros!$D$8,4,"Erro")))))</f>
        <v>4</v>
      </c>
      <c r="DC190" s="40">
        <f>IFERROR(VLOOKUP($Q190,Ferts!$A$1:$B$16,2,FALSE),0)</f>
        <v>0</v>
      </c>
      <c r="DD190" s="42">
        <f>(IF(DB190=1,Parametros!$M$6,IF(DB190=2,Parametros!$M$7,IF(DB190=3,Parametros!$M$8,IF(DB190=4,Parametros!$M$9,"Erro"))))*(DC190+1))*60</f>
        <v>102.85714285714285</v>
      </c>
    </row>
    <row r="191" spans="1:108">
      <c r="A191" s="74" t="s">
        <v>592</v>
      </c>
      <c r="B191" s="74" t="s">
        <v>98</v>
      </c>
      <c r="C191" s="74" t="s">
        <v>99</v>
      </c>
      <c r="D191" s="74" t="s">
        <v>99</v>
      </c>
      <c r="E191" s="74" t="s">
        <v>2099</v>
      </c>
      <c r="F191" s="74" t="s">
        <v>2093</v>
      </c>
      <c r="G191" s="74" t="s">
        <v>2100</v>
      </c>
      <c r="H191" s="74" t="s">
        <v>481</v>
      </c>
      <c r="I191" s="74" t="s">
        <v>134</v>
      </c>
      <c r="J191" s="74" t="s">
        <v>135</v>
      </c>
      <c r="K191" s="74" t="s">
        <v>329</v>
      </c>
      <c r="L191" s="74" t="s">
        <v>2095</v>
      </c>
      <c r="M191" s="74" t="s">
        <v>206</v>
      </c>
      <c r="N191" s="75">
        <v>5</v>
      </c>
      <c r="O191" s="75">
        <v>10</v>
      </c>
      <c r="P191" s="74" t="s">
        <v>137</v>
      </c>
      <c r="Q191" s="74" t="s">
        <v>2096</v>
      </c>
      <c r="R191" s="74" t="s">
        <v>138</v>
      </c>
      <c r="S191" s="74" t="s">
        <v>113</v>
      </c>
      <c r="T191" s="74" t="s">
        <v>114</v>
      </c>
      <c r="U191" s="74" t="s">
        <v>156</v>
      </c>
      <c r="V191" s="74" t="s">
        <v>141</v>
      </c>
      <c r="W191" s="74" t="s">
        <v>107</v>
      </c>
      <c r="X191" s="74" t="s">
        <v>127</v>
      </c>
      <c r="Y191" s="74" t="s">
        <v>142</v>
      </c>
      <c r="Z191" s="74"/>
      <c r="AA191" s="76">
        <v>10458.790000000001</v>
      </c>
      <c r="AB191" s="76">
        <v>0</v>
      </c>
      <c r="AC191" s="76">
        <v>155</v>
      </c>
      <c r="AD191" s="76">
        <v>105</v>
      </c>
      <c r="AE191" s="77">
        <v>303</v>
      </c>
      <c r="AF191" s="76">
        <v>1.5149999999999999</v>
      </c>
      <c r="AG191" s="77">
        <v>41</v>
      </c>
      <c r="AH191" s="78">
        <v>4.5</v>
      </c>
      <c r="AI191" s="78">
        <v>33.4</v>
      </c>
      <c r="AJ191" s="79">
        <v>42787</v>
      </c>
      <c r="AK191" s="79">
        <v>42779</v>
      </c>
      <c r="AL191" s="79">
        <v>42779</v>
      </c>
      <c r="AM191" s="79">
        <v>42779</v>
      </c>
      <c r="AN191" s="77">
        <v>1174</v>
      </c>
      <c r="AO191" s="79">
        <v>42779</v>
      </c>
      <c r="AP191" s="76">
        <v>10000</v>
      </c>
      <c r="AQ191" s="76">
        <v>0</v>
      </c>
      <c r="AR191" s="77">
        <v>303</v>
      </c>
      <c r="AS191" s="77">
        <v>80</v>
      </c>
      <c r="AT191" s="78">
        <v>21.68</v>
      </c>
      <c r="AU191" s="77">
        <v>13</v>
      </c>
      <c r="AV191" s="76">
        <v>6.63</v>
      </c>
      <c r="AW191" s="76">
        <v>5</v>
      </c>
      <c r="AX191" s="76">
        <v>7.73</v>
      </c>
      <c r="AY191" s="76">
        <v>0.4</v>
      </c>
      <c r="AZ191" s="76">
        <v>0.4</v>
      </c>
      <c r="BA191" s="76">
        <v>0.56000000000000005</v>
      </c>
      <c r="BB191" s="76">
        <v>0.68</v>
      </c>
      <c r="BC191" s="76">
        <v>20.29</v>
      </c>
      <c r="BD191" s="76">
        <v>5.44</v>
      </c>
      <c r="BE191" s="76">
        <v>13.9</v>
      </c>
      <c r="BF191" s="76">
        <v>5000</v>
      </c>
      <c r="BG191" s="76">
        <v>7000</v>
      </c>
      <c r="BH191" s="74" t="s">
        <v>109</v>
      </c>
      <c r="BI191" s="74"/>
      <c r="BJ191" s="74" t="s">
        <v>2101</v>
      </c>
      <c r="BK191" s="79"/>
      <c r="BL191" s="79"/>
      <c r="BM191" s="74"/>
      <c r="BN191" s="80"/>
      <c r="BO191" s="81"/>
      <c r="BP191" s="82"/>
      <c r="BQ191" s="93">
        <v>533</v>
      </c>
      <c r="BR191" s="84" t="s">
        <v>78</v>
      </c>
      <c r="BS191" s="84">
        <v>13</v>
      </c>
      <c r="BT191" s="85">
        <v>2</v>
      </c>
      <c r="BU191" s="85" t="s">
        <v>134</v>
      </c>
      <c r="BV191" s="85">
        <v>2</v>
      </c>
      <c r="BW191" s="85"/>
      <c r="BX191" s="86" t="s">
        <v>143</v>
      </c>
      <c r="BY191" s="87"/>
      <c r="BZ191" s="88">
        <v>533</v>
      </c>
      <c r="CA191" s="87" t="s">
        <v>144</v>
      </c>
      <c r="CB191" s="89" t="s">
        <v>145</v>
      </c>
      <c r="CC191" s="90">
        <v>0</v>
      </c>
      <c r="CD191" s="91"/>
      <c r="CE191" s="89">
        <f>VLOOKUP(AI191,[1]Plan1!$A$6:$D$52,2,0)</f>
        <v>156</v>
      </c>
      <c r="CF191" s="89">
        <f>VLOOKUP(AI191,[1]Plan1!$A$6:$D$52,4,0)</f>
        <v>10.464285714285714</v>
      </c>
      <c r="CG191" s="89">
        <f t="shared" si="16"/>
        <v>67</v>
      </c>
      <c r="CH191" s="89">
        <f t="shared" si="17"/>
        <v>701</v>
      </c>
      <c r="CI191" s="87" t="s">
        <v>75</v>
      </c>
      <c r="CJ191" s="89">
        <f t="shared" si="18"/>
        <v>533</v>
      </c>
      <c r="CK191" s="87"/>
      <c r="CL191" s="87"/>
      <c r="CM191" s="87"/>
      <c r="CN191" s="80"/>
      <c r="CO191" s="81"/>
      <c r="CP191" s="82"/>
      <c r="CQ191" s="92">
        <v>30</v>
      </c>
      <c r="CR191" s="87">
        <f t="shared" si="19"/>
        <v>12423</v>
      </c>
      <c r="CS191" s="40">
        <f t="shared" si="23"/>
        <v>189</v>
      </c>
      <c r="CT191" s="40" t="str">
        <f>VLOOKUP(B191,Linha!$B$2:$C$60,2,FALSE)</f>
        <v>Flow1</v>
      </c>
      <c r="CU191" s="41" t="str">
        <f>IF(AI191&lt;=Parametros!$E$15,"OK","Não")</f>
        <v>OK</v>
      </c>
      <c r="CV191" s="41" t="str">
        <f>IF(AH191&lt;=Parametros!$E$16,"OK","Não")</f>
        <v>OK</v>
      </c>
      <c r="CW191" s="41" t="str">
        <f>IF(AX191&lt;=Parametros!$E$19,"OK","Não")</f>
        <v>OK</v>
      </c>
      <c r="CX191" s="41" t="str">
        <f t="shared" si="20"/>
        <v>Não</v>
      </c>
      <c r="CY191" s="41" t="str">
        <f t="shared" si="21"/>
        <v>Não</v>
      </c>
      <c r="CZ191" s="41" t="str">
        <f>IF(AND(Parametros!$E$17="Sim",Parametros!$E$18="Sim"),IF(AND(OR(CT191="Flow1",AND(CT191="Flow2",Parametros!$H$7="Fechada")),AI191&lt;=Parametros!$E$15,AH191&lt;Parametros!$E$16,AX191&lt;Parametros!$E$19,CX191&lt;&gt;Parametros!$E$17,CY191&lt;&gt;Parametros!$E$18),"Sim","Não"),
IF(AND(Parametros!$E$17="Sim",Parametros!$E$18="Não"),IF(AND(OR(CT191="Flow1",AND(CT191="Flow2",Parametros!$H$7="Fechada")),AI191&lt;=Parametros!$E$15,AH191&lt;Parametros!$E$16,AX191&lt;Parametros!$E$19,CX191&lt;&gt;Parametros!$E$17),"Sim","Não"),
IF(AND(Parametros!$E$17="Não",Parametros!$E$18="Sim"),IF(AND(OR(CT191="Flow1",AND(CT191="Flow2",Parametros!$H$7="Fechada")),AI191&lt;=Parametros!$E$15,AH191&lt;Parametros!$E$16,AX191&lt;Parametros!$E$19,CY191&lt;&gt;Parametros!$E$18),"Sim","Não"),
IF(AND(OR(CT191="Flow1",AND(CT191="Flow2",Parametros!$H$7="Fechada")),AI191&lt;=Parametros!$E$15,AH191&lt;Parametros!$E$16,AX191&lt;Parametros!$E$19),"Sim","Não"))))</f>
        <v>Sim</v>
      </c>
      <c r="DA191" s="41" t="str">
        <f t="shared" si="22"/>
        <v>Moveu para tubing</v>
      </c>
      <c r="DB191" s="40">
        <f>IF(AND(CT191="Flow1",CZ191="Sim"),4,IF(CT191=Parametros!$D$6,1,IF(CT191=Parametros!$D$7,IF(Parametros!$H$7="Aberta",2,IF('Sequencia APO'!CZ191="Sim",4,1)),IF(CT191=Parametros!$D$9,3,IF(CT191=Parametros!$D$8,4,"Erro")))))</f>
        <v>4</v>
      </c>
      <c r="DC191" s="40">
        <f>IFERROR(VLOOKUP($Q191,Ferts!$A$1:$B$16,2,FALSE),0)</f>
        <v>0</v>
      </c>
      <c r="DD191" s="42">
        <f>(IF(DB191=1,Parametros!$M$6,IF(DB191=2,Parametros!$M$7,IF(DB191=3,Parametros!$M$8,IF(DB191=4,Parametros!$M$9,"Erro"))))*(DC191+1))*60</f>
        <v>102.85714285714285</v>
      </c>
    </row>
    <row r="192" spans="1:108">
      <c r="A192" s="74" t="s">
        <v>593</v>
      </c>
      <c r="B192" s="74" t="s">
        <v>98</v>
      </c>
      <c r="C192" s="74" t="s">
        <v>132</v>
      </c>
      <c r="D192" s="74" t="s">
        <v>132</v>
      </c>
      <c r="E192" s="74" t="s">
        <v>2103</v>
      </c>
      <c r="F192" s="74" t="s">
        <v>2104</v>
      </c>
      <c r="G192" s="74" t="s">
        <v>2105</v>
      </c>
      <c r="H192" s="74" t="s">
        <v>133</v>
      </c>
      <c r="I192" s="74" t="s">
        <v>134</v>
      </c>
      <c r="J192" s="74" t="s">
        <v>135</v>
      </c>
      <c r="K192" s="74" t="s">
        <v>136</v>
      </c>
      <c r="L192" s="74" t="s">
        <v>2106</v>
      </c>
      <c r="M192" s="74" t="s">
        <v>1402</v>
      </c>
      <c r="N192" s="75">
        <v>10</v>
      </c>
      <c r="O192" s="75">
        <v>10</v>
      </c>
      <c r="P192" s="74" t="s">
        <v>137</v>
      </c>
      <c r="Q192" s="74" t="s">
        <v>2107</v>
      </c>
      <c r="R192" s="74" t="s">
        <v>138</v>
      </c>
      <c r="S192" s="74" t="s">
        <v>139</v>
      </c>
      <c r="T192" s="74" t="s">
        <v>114</v>
      </c>
      <c r="U192" s="74" t="s">
        <v>105</v>
      </c>
      <c r="V192" s="74" t="s">
        <v>141</v>
      </c>
      <c r="W192" s="74" t="s">
        <v>107</v>
      </c>
      <c r="X192" s="74" t="s">
        <v>127</v>
      </c>
      <c r="Y192" s="74" t="s">
        <v>142</v>
      </c>
      <c r="Z192" s="74"/>
      <c r="AA192" s="76">
        <v>64212.514000000003</v>
      </c>
      <c r="AB192" s="76">
        <v>0</v>
      </c>
      <c r="AC192" s="76">
        <v>155</v>
      </c>
      <c r="AD192" s="76">
        <v>105</v>
      </c>
      <c r="AE192" s="77">
        <v>309</v>
      </c>
      <c r="AF192" s="76">
        <v>1.5449999999999999</v>
      </c>
      <c r="AG192" s="77">
        <v>240</v>
      </c>
      <c r="AH192" s="78">
        <v>4.55</v>
      </c>
      <c r="AI192" s="78">
        <v>33.4</v>
      </c>
      <c r="AJ192" s="79">
        <v>42768</v>
      </c>
      <c r="AK192" s="79">
        <v>42779</v>
      </c>
      <c r="AL192" s="79">
        <v>42779</v>
      </c>
      <c r="AM192" s="79">
        <v>42779</v>
      </c>
      <c r="AN192" s="77">
        <v>8485</v>
      </c>
      <c r="AO192" s="79">
        <v>42761</v>
      </c>
      <c r="AP192" s="76">
        <v>60167.519999999997</v>
      </c>
      <c r="AQ192" s="76">
        <v>0</v>
      </c>
      <c r="AR192" s="77">
        <v>306</v>
      </c>
      <c r="AS192" s="77">
        <v>80</v>
      </c>
      <c r="AT192" s="78">
        <v>21.91</v>
      </c>
      <c r="AU192" s="77">
        <v>13</v>
      </c>
      <c r="AV192" s="76">
        <v>6.63</v>
      </c>
      <c r="AW192" s="76">
        <v>5.48</v>
      </c>
      <c r="AX192" s="76">
        <v>7.83</v>
      </c>
      <c r="AY192" s="76">
        <v>0.4</v>
      </c>
      <c r="AZ192" s="76">
        <v>0.4</v>
      </c>
      <c r="BA192" s="76">
        <v>0.56999999999999995</v>
      </c>
      <c r="BB192" s="76">
        <v>0.68</v>
      </c>
      <c r="BC192" s="76">
        <v>20.399999999999999</v>
      </c>
      <c r="BD192" s="76">
        <v>5.52</v>
      </c>
      <c r="BE192" s="76">
        <v>14.04</v>
      </c>
      <c r="BF192" s="76">
        <v>5480</v>
      </c>
      <c r="BG192" s="76">
        <v>6700</v>
      </c>
      <c r="BH192" s="74" t="s">
        <v>109</v>
      </c>
      <c r="BI192" s="74"/>
      <c r="BJ192" s="74" t="s">
        <v>2108</v>
      </c>
      <c r="BK192" s="79"/>
      <c r="BL192" s="79"/>
      <c r="BM192" s="74"/>
      <c r="BN192" s="80">
        <v>3120</v>
      </c>
      <c r="BO192" s="81"/>
      <c r="BP192" s="82"/>
      <c r="BQ192" s="83"/>
      <c r="BR192" s="84" t="s">
        <v>75</v>
      </c>
      <c r="BS192" s="84">
        <v>13</v>
      </c>
      <c r="BT192" s="85">
        <v>2</v>
      </c>
      <c r="BU192" s="85" t="s">
        <v>134</v>
      </c>
      <c r="BV192" s="85">
        <v>2</v>
      </c>
      <c r="BW192" s="85"/>
      <c r="BX192" s="86" t="s">
        <v>143</v>
      </c>
      <c r="BY192" s="87" t="s">
        <v>183</v>
      </c>
      <c r="BZ192" s="88">
        <v>3120</v>
      </c>
      <c r="CA192" s="87" t="s">
        <v>144</v>
      </c>
      <c r="CB192" s="89" t="s">
        <v>112</v>
      </c>
      <c r="CC192" s="90">
        <v>18</v>
      </c>
      <c r="CD192" s="91"/>
      <c r="CE192" s="89">
        <f>VLOOKUP(AI192,[1]Plan1!$A$6:$D$52,2,0)</f>
        <v>156</v>
      </c>
      <c r="CF192" s="89">
        <f>VLOOKUP(AI192,[1]Plan1!$A$6:$D$52,4,0)</f>
        <v>10.464285714285714</v>
      </c>
      <c r="CG192" s="89">
        <f t="shared" si="16"/>
        <v>412</v>
      </c>
      <c r="CH192" s="89">
        <f t="shared" si="17"/>
        <v>4311</v>
      </c>
      <c r="CI192" s="87" t="s">
        <v>75</v>
      </c>
      <c r="CJ192" s="89">
        <f t="shared" si="18"/>
        <v>3120</v>
      </c>
      <c r="CK192" s="87"/>
      <c r="CL192" s="87"/>
      <c r="CM192" s="87"/>
      <c r="CN192" s="80"/>
      <c r="CO192" s="81"/>
      <c r="CP192" s="82"/>
      <c r="CQ192" s="93">
        <v>84</v>
      </c>
      <c r="CR192" s="87">
        <f t="shared" si="19"/>
        <v>74160</v>
      </c>
      <c r="CS192" s="40">
        <f t="shared" si="23"/>
        <v>190</v>
      </c>
      <c r="CT192" s="40" t="str">
        <f>VLOOKUP(B192,Linha!$B$2:$C$60,2,FALSE)</f>
        <v>Flow1</v>
      </c>
      <c r="CU192" s="41" t="str">
        <f>IF(AI192&lt;=Parametros!$E$15,"OK","Não")</f>
        <v>OK</v>
      </c>
      <c r="CV192" s="41" t="str">
        <f>IF(AH192&lt;=Parametros!$E$16,"OK","Não")</f>
        <v>OK</v>
      </c>
      <c r="CW192" s="41" t="str">
        <f>IF(AX192&lt;=Parametros!$E$19,"OK","Não")</f>
        <v>OK</v>
      </c>
      <c r="CX192" s="41" t="str">
        <f t="shared" si="20"/>
        <v>Sim</v>
      </c>
      <c r="CY192" s="41" t="str">
        <f t="shared" si="21"/>
        <v>Não</v>
      </c>
      <c r="CZ192" s="41" t="str">
        <f>IF(AND(Parametros!$E$17="Sim",Parametros!$E$18="Sim"),IF(AND(OR(CT192="Flow1",AND(CT192="Flow2",Parametros!$H$7="Fechada")),AI192&lt;=Parametros!$E$15,AH192&lt;Parametros!$E$16,AX192&lt;Parametros!$E$19,CX192&lt;&gt;Parametros!$E$17,CY192&lt;&gt;Parametros!$E$18),"Sim","Não"),
IF(AND(Parametros!$E$17="Sim",Parametros!$E$18="Não"),IF(AND(OR(CT192="Flow1",AND(CT192="Flow2",Parametros!$H$7="Fechada")),AI192&lt;=Parametros!$E$15,AH192&lt;Parametros!$E$16,AX192&lt;Parametros!$E$19,CX192&lt;&gt;Parametros!$E$17),"Sim","Não"),
IF(AND(Parametros!$E$17="Não",Parametros!$E$18="Sim"),IF(AND(OR(CT192="Flow1",AND(CT192="Flow2",Parametros!$H$7="Fechada")),AI192&lt;=Parametros!$E$15,AH192&lt;Parametros!$E$16,AX192&lt;Parametros!$E$19,CY192&lt;&gt;Parametros!$E$18),"Sim","Não"),
IF(AND(OR(CT192="Flow1",AND(CT192="Flow2",Parametros!$H$7="Fechada")),AI192&lt;=Parametros!$E$15,AH192&lt;Parametros!$E$16,AX192&lt;Parametros!$E$19),"Sim","Não"))))</f>
        <v>Não</v>
      </c>
      <c r="DA192" s="41" t="str">
        <f t="shared" si="22"/>
        <v>ok</v>
      </c>
      <c r="DB192" s="40">
        <f>IF(AND(CT192="Flow1",CZ192="Sim"),4,IF(CT192=Parametros!$D$6,1,IF(CT192=Parametros!$D$7,IF(Parametros!$H$7="Aberta",2,IF('Sequencia APO'!CZ192="Sim",4,1)),IF(CT192=Parametros!$D$9,3,IF(CT192=Parametros!$D$8,4,"Erro")))))</f>
        <v>1</v>
      </c>
      <c r="DC192" s="40">
        <f>IFERROR(VLOOKUP($Q192,Ferts!$A$1:$B$16,2,FALSE),0)</f>
        <v>0</v>
      </c>
      <c r="DD192" s="42">
        <f>(IF(DB192=1,Parametros!$M$6,IF(DB192=2,Parametros!$M$7,IF(DB192=3,Parametros!$M$8,IF(DB192=4,Parametros!$M$9,"Erro"))))*(DC192+1))*60</f>
        <v>38.112851481411589</v>
      </c>
    </row>
    <row r="193" spans="1:108">
      <c r="A193" s="74" t="s">
        <v>597</v>
      </c>
      <c r="B193" s="74" t="s">
        <v>98</v>
      </c>
      <c r="C193" s="74" t="s">
        <v>132</v>
      </c>
      <c r="D193" s="74" t="s">
        <v>132</v>
      </c>
      <c r="E193" s="74" t="s">
        <v>2109</v>
      </c>
      <c r="F193" s="74" t="s">
        <v>2110</v>
      </c>
      <c r="G193" s="74" t="s">
        <v>2111</v>
      </c>
      <c r="H193" s="74" t="s">
        <v>187</v>
      </c>
      <c r="I193" s="74" t="s">
        <v>134</v>
      </c>
      <c r="J193" s="74" t="s">
        <v>135</v>
      </c>
      <c r="K193" s="74" t="s">
        <v>209</v>
      </c>
      <c r="L193" s="74" t="s">
        <v>2112</v>
      </c>
      <c r="M193" s="74" t="s">
        <v>210</v>
      </c>
      <c r="N193" s="75">
        <v>10</v>
      </c>
      <c r="O193" s="75">
        <v>10</v>
      </c>
      <c r="P193" s="74" t="s">
        <v>137</v>
      </c>
      <c r="Q193" s="74" t="s">
        <v>2113</v>
      </c>
      <c r="R193" s="74" t="s">
        <v>138</v>
      </c>
      <c r="S193" s="74" t="s">
        <v>113</v>
      </c>
      <c r="T193" s="74" t="s">
        <v>114</v>
      </c>
      <c r="U193" s="74" t="s">
        <v>105</v>
      </c>
      <c r="V193" s="74" t="s">
        <v>141</v>
      </c>
      <c r="W193" s="74" t="s">
        <v>107</v>
      </c>
      <c r="X193" s="74" t="s">
        <v>127</v>
      </c>
      <c r="Y193" s="74" t="s">
        <v>142</v>
      </c>
      <c r="Z193" s="74"/>
      <c r="AA193" s="76">
        <v>10767.144</v>
      </c>
      <c r="AB193" s="76">
        <v>3720</v>
      </c>
      <c r="AC193" s="76">
        <v>155</v>
      </c>
      <c r="AD193" s="76">
        <v>105</v>
      </c>
      <c r="AE193" s="77">
        <v>311</v>
      </c>
      <c r="AF193" s="76">
        <v>1.5549999999999999</v>
      </c>
      <c r="AG193" s="77">
        <v>41</v>
      </c>
      <c r="AH193" s="78">
        <v>4.5999999999999996</v>
      </c>
      <c r="AI193" s="78">
        <v>33.4</v>
      </c>
      <c r="AJ193" s="79">
        <v>42768</v>
      </c>
      <c r="AK193" s="79">
        <v>42779</v>
      </c>
      <c r="AL193" s="79">
        <v>42779</v>
      </c>
      <c r="AM193" s="79">
        <v>42779</v>
      </c>
      <c r="AN193" s="77">
        <v>1191</v>
      </c>
      <c r="AO193" s="79">
        <v>42761</v>
      </c>
      <c r="AP193" s="76">
        <v>10088.879999999999</v>
      </c>
      <c r="AQ193" s="76">
        <v>0</v>
      </c>
      <c r="AR193" s="77">
        <v>308</v>
      </c>
      <c r="AS193" s="77">
        <v>79</v>
      </c>
      <c r="AT193" s="78">
        <v>22</v>
      </c>
      <c r="AU193" s="77">
        <v>13</v>
      </c>
      <c r="AV193" s="76">
        <v>6.58</v>
      </c>
      <c r="AW193" s="76">
        <v>5.49</v>
      </c>
      <c r="AX193" s="76">
        <v>8.2100000000000009</v>
      </c>
      <c r="AY193" s="76">
        <v>0.4</v>
      </c>
      <c r="AZ193" s="76">
        <v>0.4</v>
      </c>
      <c r="BA193" s="76">
        <v>0.57999999999999996</v>
      </c>
      <c r="BB193" s="76">
        <v>0.69</v>
      </c>
      <c r="BC193" s="76">
        <v>20.420000000000002</v>
      </c>
      <c r="BD193" s="76">
        <v>5.55</v>
      </c>
      <c r="BE193" s="76">
        <v>14.08</v>
      </c>
      <c r="BF193" s="76">
        <v>5486</v>
      </c>
      <c r="BG193" s="76">
        <v>6706</v>
      </c>
      <c r="BH193" s="74" t="s">
        <v>109</v>
      </c>
      <c r="BI193" s="74"/>
      <c r="BJ193" s="74" t="s">
        <v>2114</v>
      </c>
      <c r="BK193" s="79"/>
      <c r="BL193" s="79"/>
      <c r="BM193" s="74"/>
      <c r="BN193" s="80">
        <v>533</v>
      </c>
      <c r="BO193" s="81"/>
      <c r="BP193" s="82"/>
      <c r="BQ193" s="83"/>
      <c r="BR193" s="84" t="s">
        <v>75</v>
      </c>
      <c r="BS193" s="84">
        <v>13</v>
      </c>
      <c r="BT193" s="85">
        <v>2</v>
      </c>
      <c r="BU193" s="85" t="s">
        <v>134</v>
      </c>
      <c r="BV193" s="85">
        <v>2</v>
      </c>
      <c r="BW193" s="85"/>
      <c r="BX193" s="86" t="s">
        <v>143</v>
      </c>
      <c r="BY193" s="87" t="s">
        <v>183</v>
      </c>
      <c r="BZ193" s="88">
        <v>533</v>
      </c>
      <c r="CA193" s="87" t="s">
        <v>144</v>
      </c>
      <c r="CB193" s="89" t="s">
        <v>112</v>
      </c>
      <c r="CC193" s="90">
        <v>18</v>
      </c>
      <c r="CD193" s="91"/>
      <c r="CE193" s="89">
        <f>VLOOKUP(AI193,[1]Plan1!$A$6:$D$52,2,0)</f>
        <v>156</v>
      </c>
      <c r="CF193" s="89">
        <f>VLOOKUP(AI193,[1]Plan1!$A$6:$D$52,4,0)</f>
        <v>10.464285714285714</v>
      </c>
      <c r="CG193" s="89">
        <f t="shared" si="16"/>
        <v>69</v>
      </c>
      <c r="CH193" s="89">
        <f t="shared" si="17"/>
        <v>722</v>
      </c>
      <c r="CI193" s="87" t="s">
        <v>75</v>
      </c>
      <c r="CJ193" s="89">
        <f t="shared" si="18"/>
        <v>533</v>
      </c>
      <c r="CK193" s="87"/>
      <c r="CL193" s="87"/>
      <c r="CM193" s="87"/>
      <c r="CN193" s="80">
        <v>168</v>
      </c>
      <c r="CO193" s="81"/>
      <c r="CP193" s="82"/>
      <c r="CQ193" s="83"/>
      <c r="CR193" s="87">
        <f t="shared" si="19"/>
        <v>12751</v>
      </c>
      <c r="CS193" s="40">
        <f t="shared" si="23"/>
        <v>191</v>
      </c>
      <c r="CT193" s="40" t="str">
        <f>VLOOKUP(B193,Linha!$B$2:$C$60,2,FALSE)</f>
        <v>Flow1</v>
      </c>
      <c r="CU193" s="41" t="str">
        <f>IF(AI193&lt;=Parametros!$E$15,"OK","Não")</f>
        <v>OK</v>
      </c>
      <c r="CV193" s="41" t="str">
        <f>IF(AH193&lt;=Parametros!$E$16,"OK","Não")</f>
        <v>OK</v>
      </c>
      <c r="CW193" s="41" t="str">
        <f>IF(AX193&lt;=Parametros!$E$19,"OK","Não")</f>
        <v>OK</v>
      </c>
      <c r="CX193" s="41" t="str">
        <f t="shared" si="20"/>
        <v>Sim</v>
      </c>
      <c r="CY193" s="41" t="str">
        <f t="shared" si="21"/>
        <v>Não</v>
      </c>
      <c r="CZ193" s="41" t="str">
        <f>IF(AND(Parametros!$E$17="Sim",Parametros!$E$18="Sim"),IF(AND(OR(CT193="Flow1",AND(CT193="Flow2",Parametros!$H$7="Fechada")),AI193&lt;=Parametros!$E$15,AH193&lt;Parametros!$E$16,AX193&lt;Parametros!$E$19,CX193&lt;&gt;Parametros!$E$17,CY193&lt;&gt;Parametros!$E$18),"Sim","Não"),
IF(AND(Parametros!$E$17="Sim",Parametros!$E$18="Não"),IF(AND(OR(CT193="Flow1",AND(CT193="Flow2",Parametros!$H$7="Fechada")),AI193&lt;=Parametros!$E$15,AH193&lt;Parametros!$E$16,AX193&lt;Parametros!$E$19,CX193&lt;&gt;Parametros!$E$17),"Sim","Não"),
IF(AND(Parametros!$E$17="Não",Parametros!$E$18="Sim"),IF(AND(OR(CT193="Flow1",AND(CT193="Flow2",Parametros!$H$7="Fechada")),AI193&lt;=Parametros!$E$15,AH193&lt;Parametros!$E$16,AX193&lt;Parametros!$E$19,CY193&lt;&gt;Parametros!$E$18),"Sim","Não"),
IF(AND(OR(CT193="Flow1",AND(CT193="Flow2",Parametros!$H$7="Fechada")),AI193&lt;=Parametros!$E$15,AH193&lt;Parametros!$E$16,AX193&lt;Parametros!$E$19),"Sim","Não"))))</f>
        <v>Não</v>
      </c>
      <c r="DA193" s="41" t="str">
        <f t="shared" si="22"/>
        <v>ok</v>
      </c>
      <c r="DB193" s="40">
        <f>IF(AND(CT193="Flow1",CZ193="Sim"),4,IF(CT193=Parametros!$D$6,1,IF(CT193=Parametros!$D$7,IF(Parametros!$H$7="Aberta",2,IF('Sequencia APO'!CZ193="Sim",4,1)),IF(CT193=Parametros!$D$9,3,IF(CT193=Parametros!$D$8,4,"Erro")))))</f>
        <v>1</v>
      </c>
      <c r="DC193" s="40">
        <f>IFERROR(VLOOKUP($Q193,Ferts!$A$1:$B$16,2,FALSE),0)</f>
        <v>0</v>
      </c>
      <c r="DD193" s="42">
        <f>(IF(DB193=1,Parametros!$M$6,IF(DB193=2,Parametros!$M$7,IF(DB193=3,Parametros!$M$8,IF(DB193=4,Parametros!$M$9,"Erro"))))*(DC193+1))*60</f>
        <v>38.112851481411589</v>
      </c>
    </row>
    <row r="194" spans="1:108">
      <c r="A194" s="74" t="s">
        <v>601</v>
      </c>
      <c r="B194" s="74" t="s">
        <v>98</v>
      </c>
      <c r="C194" s="74" t="s">
        <v>99</v>
      </c>
      <c r="D194" s="74" t="s">
        <v>99</v>
      </c>
      <c r="E194" s="74" t="s">
        <v>3544</v>
      </c>
      <c r="F194" s="74" t="s">
        <v>3545</v>
      </c>
      <c r="G194" s="74" t="s">
        <v>3546</v>
      </c>
      <c r="H194" s="74" t="s">
        <v>247</v>
      </c>
      <c r="I194" s="74" t="s">
        <v>134</v>
      </c>
      <c r="J194" s="74" t="s">
        <v>135</v>
      </c>
      <c r="K194" s="74" t="s">
        <v>3547</v>
      </c>
      <c r="L194" s="74" t="s">
        <v>3548</v>
      </c>
      <c r="M194" s="74" t="s">
        <v>248</v>
      </c>
      <c r="N194" s="75">
        <v>0</v>
      </c>
      <c r="O194" s="75">
        <v>5</v>
      </c>
      <c r="P194" s="74" t="s">
        <v>186</v>
      </c>
      <c r="Q194" s="74" t="s">
        <v>3549</v>
      </c>
      <c r="R194" s="74" t="s">
        <v>181</v>
      </c>
      <c r="S194" s="74" t="s">
        <v>113</v>
      </c>
      <c r="T194" s="74" t="s">
        <v>114</v>
      </c>
      <c r="U194" s="74" t="s">
        <v>156</v>
      </c>
      <c r="V194" s="74" t="s">
        <v>182</v>
      </c>
      <c r="W194" s="74" t="s">
        <v>126</v>
      </c>
      <c r="X194" s="74" t="s">
        <v>249</v>
      </c>
      <c r="Y194" s="74" t="s">
        <v>142</v>
      </c>
      <c r="Z194" s="74" t="s">
        <v>192</v>
      </c>
      <c r="AA194" s="76">
        <v>4553.0590000000002</v>
      </c>
      <c r="AB194" s="76">
        <v>0</v>
      </c>
      <c r="AC194" s="76">
        <v>155</v>
      </c>
      <c r="AD194" s="76">
        <v>105</v>
      </c>
      <c r="AE194" s="77">
        <v>328</v>
      </c>
      <c r="AF194" s="76">
        <v>1.665</v>
      </c>
      <c r="AG194" s="77">
        <v>17</v>
      </c>
      <c r="AH194" s="78">
        <v>3.75</v>
      </c>
      <c r="AI194" s="78">
        <v>44.45</v>
      </c>
      <c r="AJ194" s="79">
        <v>42790</v>
      </c>
      <c r="AK194" s="79">
        <v>42779</v>
      </c>
      <c r="AL194" s="79">
        <v>42779</v>
      </c>
      <c r="AM194" s="79">
        <v>42779</v>
      </c>
      <c r="AN194" s="77">
        <v>881</v>
      </c>
      <c r="AO194" s="79">
        <v>42763</v>
      </c>
      <c r="AP194" s="76">
        <v>4000</v>
      </c>
      <c r="AQ194" s="76">
        <v>0</v>
      </c>
      <c r="AR194" s="77">
        <v>327</v>
      </c>
      <c r="AS194" s="77">
        <v>41</v>
      </c>
      <c r="AT194" s="78">
        <v>57.72</v>
      </c>
      <c r="AU194" s="77">
        <v>5</v>
      </c>
      <c r="AV194" s="76">
        <v>13.78</v>
      </c>
      <c r="AW194" s="76">
        <v>14.18</v>
      </c>
      <c r="AX194" s="76">
        <v>16.43</v>
      </c>
      <c r="AY194" s="76">
        <v>0.8</v>
      </c>
      <c r="AZ194" s="76">
        <v>0.4</v>
      </c>
      <c r="BA194" s="76">
        <v>0</v>
      </c>
      <c r="BB194" s="76">
        <v>1.05</v>
      </c>
      <c r="BC194" s="76">
        <v>22.05</v>
      </c>
      <c r="BD194" s="76">
        <v>5.42</v>
      </c>
      <c r="BE194" s="76">
        <v>13.87</v>
      </c>
      <c r="BF194" s="76">
        <v>13500</v>
      </c>
      <c r="BG194" s="76">
        <v>13600</v>
      </c>
      <c r="BH194" s="74" t="s">
        <v>109</v>
      </c>
      <c r="BI194" s="74"/>
      <c r="BJ194" s="74" t="s">
        <v>3550</v>
      </c>
      <c r="BK194" s="79"/>
      <c r="BL194" s="79"/>
      <c r="BM194" s="74"/>
      <c r="BN194" s="80">
        <v>85</v>
      </c>
      <c r="BO194" s="81"/>
      <c r="BP194" s="82"/>
      <c r="BQ194" s="83"/>
      <c r="BR194" s="84" t="s">
        <v>75</v>
      </c>
      <c r="BS194" s="84">
        <v>13</v>
      </c>
      <c r="BT194" s="85">
        <v>2</v>
      </c>
      <c r="BU194" s="85" t="s">
        <v>134</v>
      </c>
      <c r="BV194" s="85">
        <v>2</v>
      </c>
      <c r="BW194" s="85"/>
      <c r="BX194" s="86" t="s">
        <v>164</v>
      </c>
      <c r="BY194" s="87"/>
      <c r="BZ194" s="88">
        <v>85</v>
      </c>
      <c r="CA194" s="87" t="s">
        <v>111</v>
      </c>
      <c r="CB194" s="89" t="s">
        <v>112</v>
      </c>
      <c r="CC194" s="90">
        <v>16</v>
      </c>
      <c r="CD194" s="91"/>
      <c r="CE194" s="89">
        <f>VLOOKUP(AI194,[1]Plan1!$A$6:$D$52,2,0)</f>
        <v>328</v>
      </c>
      <c r="CF194" s="89">
        <f>VLOOKUP(AI194,[1]Plan1!$A$6:$D$52,4,0)</f>
        <v>5</v>
      </c>
      <c r="CG194" s="89">
        <f t="shared" si="16"/>
        <v>14</v>
      </c>
      <c r="CH194" s="89">
        <f t="shared" si="17"/>
        <v>70</v>
      </c>
      <c r="CI194" s="87" t="s">
        <v>75</v>
      </c>
      <c r="CJ194" s="89">
        <f t="shared" si="18"/>
        <v>85</v>
      </c>
      <c r="CK194" s="87"/>
      <c r="CL194" s="87"/>
      <c r="CM194" s="87"/>
      <c r="CN194" s="80">
        <v>294</v>
      </c>
      <c r="CO194" s="81"/>
      <c r="CP194" s="82"/>
      <c r="CQ194" s="83"/>
      <c r="CR194" s="87">
        <f t="shared" si="19"/>
        <v>5576</v>
      </c>
      <c r="CS194" s="40">
        <f t="shared" si="23"/>
        <v>192</v>
      </c>
      <c r="CT194" s="40" t="str">
        <f>VLOOKUP(B194,Linha!$B$2:$C$60,2,FALSE)</f>
        <v>Flow1</v>
      </c>
      <c r="CU194" s="41" t="str">
        <f>IF(AI194&lt;=Parametros!$E$15,"OK","Não")</f>
        <v>OK</v>
      </c>
      <c r="CV194" s="41" t="str">
        <f>IF(AH194&lt;=Parametros!$E$16,"OK","Não")</f>
        <v>OK</v>
      </c>
      <c r="CW194" s="41" t="str">
        <f>IF(AX194&lt;=Parametros!$E$19,"OK","Não")</f>
        <v>Não</v>
      </c>
      <c r="CX194" s="41" t="str">
        <f t="shared" si="20"/>
        <v>Não</v>
      </c>
      <c r="CY194" s="41" t="str">
        <f t="shared" si="21"/>
        <v>Não</v>
      </c>
      <c r="CZ194" s="41" t="str">
        <f>IF(AND(Parametros!$E$17="Sim",Parametros!$E$18="Sim"),IF(AND(OR(CT194="Flow1",AND(CT194="Flow2",Parametros!$H$7="Fechada")),AI194&lt;=Parametros!$E$15,AH194&lt;Parametros!$E$16,AX194&lt;Parametros!$E$19,CX194&lt;&gt;Parametros!$E$17,CY194&lt;&gt;Parametros!$E$18),"Sim","Não"),
IF(AND(Parametros!$E$17="Sim",Parametros!$E$18="Não"),IF(AND(OR(CT194="Flow1",AND(CT194="Flow2",Parametros!$H$7="Fechada")),AI194&lt;=Parametros!$E$15,AH194&lt;Parametros!$E$16,AX194&lt;Parametros!$E$19,CX194&lt;&gt;Parametros!$E$17),"Sim","Não"),
IF(AND(Parametros!$E$17="Não",Parametros!$E$18="Sim"),IF(AND(OR(CT194="Flow1",AND(CT194="Flow2",Parametros!$H$7="Fechada")),AI194&lt;=Parametros!$E$15,AH194&lt;Parametros!$E$16,AX194&lt;Parametros!$E$19,CY194&lt;&gt;Parametros!$E$18),"Sim","Não"),
IF(AND(OR(CT194="Flow1",AND(CT194="Flow2",Parametros!$H$7="Fechada")),AI194&lt;=Parametros!$E$15,AH194&lt;Parametros!$E$16,AX194&lt;Parametros!$E$19),"Sim","Não"))))</f>
        <v>Não</v>
      </c>
      <c r="DA194" s="41" t="str">
        <f t="shared" si="22"/>
        <v>ok</v>
      </c>
      <c r="DB194" s="40">
        <f>IF(AND(CT194="Flow1",CZ194="Sim"),4,IF(CT194=Parametros!$D$6,1,IF(CT194=Parametros!$D$7,IF(Parametros!$H$7="Aberta",2,IF('Sequencia APO'!CZ194="Sim",4,1)),IF(CT194=Parametros!$D$9,3,IF(CT194=Parametros!$D$8,4,"Erro")))))</f>
        <v>1</v>
      </c>
      <c r="DC194" s="40">
        <f>IFERROR(VLOOKUP($Q194,Ferts!$A$1:$B$16,2,FALSE),0)</f>
        <v>0</v>
      </c>
      <c r="DD194" s="42">
        <f>(IF(DB194=1,Parametros!$M$6,IF(DB194=2,Parametros!$M$7,IF(DB194=3,Parametros!$M$8,IF(DB194=4,Parametros!$M$9,"Erro"))))*(DC194+1))*60</f>
        <v>38.112851481411589</v>
      </c>
    </row>
    <row r="195" spans="1:108">
      <c r="A195" s="74" t="s">
        <v>602</v>
      </c>
      <c r="B195" s="74" t="s">
        <v>268</v>
      </c>
      <c r="C195" s="74" t="s">
        <v>99</v>
      </c>
      <c r="D195" s="74" t="s">
        <v>99</v>
      </c>
      <c r="E195" s="74" t="s">
        <v>3551</v>
      </c>
      <c r="F195" s="74" t="s">
        <v>3552</v>
      </c>
      <c r="G195" s="74" t="s">
        <v>3553</v>
      </c>
      <c r="H195" s="74" t="s">
        <v>966</v>
      </c>
      <c r="I195" s="74" t="s">
        <v>134</v>
      </c>
      <c r="J195" s="74" t="s">
        <v>135</v>
      </c>
      <c r="K195" s="74" t="s">
        <v>3554</v>
      </c>
      <c r="L195" s="74" t="s">
        <v>3555</v>
      </c>
      <c r="M195" s="74" t="s">
        <v>967</v>
      </c>
      <c r="N195" s="75">
        <v>0</v>
      </c>
      <c r="O195" s="75">
        <v>4</v>
      </c>
      <c r="P195" s="74" t="s">
        <v>186</v>
      </c>
      <c r="Q195" s="74" t="s">
        <v>3556</v>
      </c>
      <c r="R195" s="74" t="s">
        <v>181</v>
      </c>
      <c r="S195" s="74" t="s">
        <v>113</v>
      </c>
      <c r="T195" s="74" t="s">
        <v>114</v>
      </c>
      <c r="U195" s="74" t="s">
        <v>156</v>
      </c>
      <c r="V195" s="74" t="s">
        <v>182</v>
      </c>
      <c r="W195" s="74" t="s">
        <v>126</v>
      </c>
      <c r="X195" s="74" t="s">
        <v>249</v>
      </c>
      <c r="Y195" s="74" t="s">
        <v>142</v>
      </c>
      <c r="Z195" s="74" t="s">
        <v>192</v>
      </c>
      <c r="AA195" s="76">
        <v>1350.2940000000001</v>
      </c>
      <c r="AB195" s="76">
        <v>0</v>
      </c>
      <c r="AC195" s="76">
        <v>155</v>
      </c>
      <c r="AD195" s="76">
        <v>103</v>
      </c>
      <c r="AE195" s="77">
        <v>282</v>
      </c>
      <c r="AF195" s="76">
        <v>1.4239999999999999</v>
      </c>
      <c r="AG195" s="77">
        <v>6</v>
      </c>
      <c r="AH195" s="78">
        <v>4.57</v>
      </c>
      <c r="AI195" s="78">
        <v>44.5</v>
      </c>
      <c r="AJ195" s="79">
        <v>42746</v>
      </c>
      <c r="AK195" s="79">
        <v>42779</v>
      </c>
      <c r="AL195" s="79">
        <v>42779</v>
      </c>
      <c r="AM195" s="79">
        <v>42779</v>
      </c>
      <c r="AN195" s="77">
        <v>243</v>
      </c>
      <c r="AO195" s="79">
        <v>42715</v>
      </c>
      <c r="AP195" s="76">
        <v>6120.576</v>
      </c>
      <c r="AQ195" s="76">
        <v>5003.8339999999998</v>
      </c>
      <c r="AR195" s="77">
        <v>346</v>
      </c>
      <c r="AS195" s="77">
        <v>38</v>
      </c>
      <c r="AT195" s="78">
        <v>60.97</v>
      </c>
      <c r="AU195" s="77">
        <v>4</v>
      </c>
      <c r="AV195" s="76">
        <v>12.28</v>
      </c>
      <c r="AW195" s="76">
        <v>12.63</v>
      </c>
      <c r="AX195" s="76">
        <v>14.48</v>
      </c>
      <c r="AY195" s="76">
        <v>0.8</v>
      </c>
      <c r="AZ195" s="76">
        <v>0.4</v>
      </c>
      <c r="BA195" s="76">
        <v>0</v>
      </c>
      <c r="BB195" s="76">
        <v>1.28</v>
      </c>
      <c r="BC195" s="76">
        <v>16.46</v>
      </c>
      <c r="BD195" s="76">
        <v>6.29</v>
      </c>
      <c r="BE195" s="76">
        <v>15.11</v>
      </c>
      <c r="BF195" s="76">
        <v>12000</v>
      </c>
      <c r="BG195" s="76">
        <v>12100</v>
      </c>
      <c r="BH195" s="74" t="s">
        <v>3475</v>
      </c>
      <c r="BI195" s="74"/>
      <c r="BJ195" s="74" t="s">
        <v>3557</v>
      </c>
      <c r="BK195" s="79"/>
      <c r="BL195" s="79"/>
      <c r="BM195" s="74"/>
      <c r="BN195" s="80"/>
      <c r="BO195" s="81"/>
      <c r="BP195" s="82"/>
      <c r="BQ195" s="83">
        <v>24</v>
      </c>
      <c r="BR195" s="84" t="s">
        <v>78</v>
      </c>
      <c r="BS195" s="84">
        <v>13</v>
      </c>
      <c r="BT195" s="85">
        <v>2</v>
      </c>
      <c r="BU195" s="85" t="s">
        <v>134</v>
      </c>
      <c r="BV195" s="85">
        <v>2</v>
      </c>
      <c r="BW195" s="85"/>
      <c r="BX195" s="86" t="s">
        <v>164</v>
      </c>
      <c r="BY195" s="87"/>
      <c r="BZ195" s="88">
        <v>24</v>
      </c>
      <c r="CA195" s="87" t="s">
        <v>111</v>
      </c>
      <c r="CB195" s="89" t="s">
        <v>112</v>
      </c>
      <c r="CC195" s="90">
        <v>64</v>
      </c>
      <c r="CD195" s="91"/>
      <c r="CE195" s="89">
        <f>VLOOKUP(AI195,[1]Plan1!$A$6:$D$52,2,0)</f>
        <v>282</v>
      </c>
      <c r="CF195" s="89">
        <f>VLOOKUP(AI195,[1]Plan1!$A$6:$D$52,4,0)</f>
        <v>5.5</v>
      </c>
      <c r="CG195" s="89">
        <f t="shared" ref="CG195:CG252" si="24">ROUND(AA195/CE195,0)</f>
        <v>5</v>
      </c>
      <c r="CH195" s="89">
        <f t="shared" ref="CH195:CH252" si="25">ROUND(CG195*CF195,0)</f>
        <v>28</v>
      </c>
      <c r="CI195" s="87" t="s">
        <v>78</v>
      </c>
      <c r="CJ195" s="89">
        <f t="shared" ref="CJ195:CJ252" si="26">IF(BZ195=0,CH195,BZ195)</f>
        <v>24</v>
      </c>
      <c r="CK195" s="87"/>
      <c r="CL195" s="87"/>
      <c r="CM195" s="87"/>
      <c r="CN195" s="80"/>
      <c r="CO195" s="81"/>
      <c r="CP195" s="82"/>
      <c r="CQ195" s="93">
        <v>15</v>
      </c>
      <c r="CR195" s="87">
        <f t="shared" ref="CR195:CR258" si="27">+AG195*AE195</f>
        <v>1692</v>
      </c>
      <c r="CS195" s="40">
        <f t="shared" si="23"/>
        <v>193</v>
      </c>
      <c r="CT195" s="40" t="str">
        <f>VLOOKUP(B195,Linha!$B$2:$C$60,2,FALSE)</f>
        <v>Tubing Line</v>
      </c>
      <c r="CU195" s="41" t="str">
        <f>IF(AI195&lt;=Parametros!$E$15,"OK","Não")</f>
        <v>OK</v>
      </c>
      <c r="CV195" s="41" t="str">
        <f>IF(AH195&lt;=Parametros!$E$16,"OK","Não")</f>
        <v>OK</v>
      </c>
      <c r="CW195" s="41" t="str">
        <f>IF(AX195&lt;=Parametros!$E$19,"OK","Não")</f>
        <v>Não</v>
      </c>
      <c r="CX195" s="41" t="str">
        <f t="shared" ref="CX195:CX258" si="28">IF(AND(OR(U195="LAQUE SOMENTE SOBRE A MARCAÇÃO",U195="LAQUE INCOLOR"),BX195&lt;&gt;"Têmpera PC"),"Sim","Não")</f>
        <v>Não</v>
      </c>
      <c r="CY195" s="41" t="str">
        <f t="shared" si="21"/>
        <v>Não</v>
      </c>
      <c r="CZ195" s="41" t="str">
        <f>IF(AND(Parametros!$E$17="Sim",Parametros!$E$18="Sim"),IF(AND(OR(CT195="Flow1",AND(CT195="Flow2",Parametros!$H$7="Fechada")),AI195&lt;=Parametros!$E$15,AH195&lt;Parametros!$E$16,AX195&lt;Parametros!$E$19,CX195&lt;&gt;Parametros!$E$17,CY195&lt;&gt;Parametros!$E$18),"Sim","Não"),
IF(AND(Parametros!$E$17="Sim",Parametros!$E$18="Não"),IF(AND(OR(CT195="Flow1",AND(CT195="Flow2",Parametros!$H$7="Fechada")),AI195&lt;=Parametros!$E$15,AH195&lt;Parametros!$E$16,AX195&lt;Parametros!$E$19,CX195&lt;&gt;Parametros!$E$17),"Sim","Não"),
IF(AND(Parametros!$E$17="Não",Parametros!$E$18="Sim"),IF(AND(OR(CT195="Flow1",AND(CT195="Flow2",Parametros!$H$7="Fechada")),AI195&lt;=Parametros!$E$15,AH195&lt;Parametros!$E$16,AX195&lt;Parametros!$E$19,CY195&lt;&gt;Parametros!$E$18),"Sim","Não"),
IF(AND(OR(CT195="Flow1",AND(CT195="Flow2",Parametros!$H$7="Fechada")),AI195&lt;=Parametros!$E$15,AH195&lt;Parametros!$E$16,AX195&lt;Parametros!$E$19),"Sim","Não"))))</f>
        <v>Não</v>
      </c>
      <c r="DA195" s="41" t="str">
        <f t="shared" si="22"/>
        <v>ok</v>
      </c>
      <c r="DB195" s="40">
        <f>IF(AND(CT195="Flow1",CZ195="Sim"),4,IF(CT195=Parametros!$D$6,1,IF(CT195=Parametros!$D$7,IF(Parametros!$H$7="Aberta",2,IF('Sequencia APO'!CZ195="Sim",4,1)),IF(CT195=Parametros!$D$9,3,IF(CT195=Parametros!$D$8,4,"Erro")))))</f>
        <v>4</v>
      </c>
      <c r="DC195" s="40">
        <f>IFERROR(VLOOKUP($Q195,Ferts!$A$1:$B$16,2,FALSE),0)</f>
        <v>0</v>
      </c>
      <c r="DD195" s="42">
        <f>(IF(DB195=1,Parametros!$M$6,IF(DB195=2,Parametros!$M$7,IF(DB195=3,Parametros!$M$8,IF(DB195=4,Parametros!$M$9,"Erro"))))*(DC195+1))*60</f>
        <v>102.85714285714285</v>
      </c>
    </row>
    <row r="196" spans="1:108">
      <c r="A196" s="74" t="s">
        <v>604</v>
      </c>
      <c r="B196" s="74" t="s">
        <v>268</v>
      </c>
      <c r="C196" s="74" t="s">
        <v>99</v>
      </c>
      <c r="D196" s="74" t="s">
        <v>99</v>
      </c>
      <c r="E196" s="74" t="s">
        <v>3558</v>
      </c>
      <c r="F196" s="74" t="s">
        <v>3559</v>
      </c>
      <c r="G196" s="74" t="s">
        <v>3560</v>
      </c>
      <c r="H196" s="74" t="s">
        <v>170</v>
      </c>
      <c r="I196" s="74" t="s">
        <v>134</v>
      </c>
      <c r="J196" s="74" t="s">
        <v>213</v>
      </c>
      <c r="K196" s="74" t="s">
        <v>152</v>
      </c>
      <c r="L196" s="74" t="s">
        <v>3561</v>
      </c>
      <c r="M196" s="74" t="s">
        <v>172</v>
      </c>
      <c r="N196" s="75">
        <v>10</v>
      </c>
      <c r="O196" s="75">
        <v>10</v>
      </c>
      <c r="P196" s="74" t="s">
        <v>154</v>
      </c>
      <c r="Q196" s="74" t="s">
        <v>3562</v>
      </c>
      <c r="R196" s="74" t="s">
        <v>155</v>
      </c>
      <c r="S196" s="74" t="s">
        <v>113</v>
      </c>
      <c r="T196" s="74" t="s">
        <v>114</v>
      </c>
      <c r="U196" s="74" t="s">
        <v>156</v>
      </c>
      <c r="V196" s="74" t="s">
        <v>157</v>
      </c>
      <c r="W196" s="74" t="s">
        <v>107</v>
      </c>
      <c r="X196" s="74" t="s">
        <v>127</v>
      </c>
      <c r="Y196" s="74" t="s">
        <v>219</v>
      </c>
      <c r="Z196" s="74" t="s">
        <v>158</v>
      </c>
      <c r="AA196" s="76">
        <v>5219.3599999999997</v>
      </c>
      <c r="AB196" s="76">
        <v>0</v>
      </c>
      <c r="AC196" s="76">
        <v>146</v>
      </c>
      <c r="AD196" s="76">
        <v>101</v>
      </c>
      <c r="AE196" s="77">
        <v>390</v>
      </c>
      <c r="AF196" s="76">
        <v>1.95</v>
      </c>
      <c r="AG196" s="77">
        <v>16</v>
      </c>
      <c r="AH196" s="78">
        <v>6.3</v>
      </c>
      <c r="AI196" s="78">
        <v>44.5</v>
      </c>
      <c r="AJ196" s="79">
        <v>42782</v>
      </c>
      <c r="AK196" s="79">
        <v>42779</v>
      </c>
      <c r="AL196" s="79">
        <v>42779</v>
      </c>
      <c r="AM196" s="79">
        <v>42779</v>
      </c>
      <c r="AN196" s="77">
        <v>441</v>
      </c>
      <c r="AO196" s="79">
        <v>42775</v>
      </c>
      <c r="AP196" s="76">
        <v>5000</v>
      </c>
      <c r="AQ196" s="76">
        <v>0</v>
      </c>
      <c r="AR196" s="77">
        <v>406</v>
      </c>
      <c r="AS196" s="77">
        <v>85</v>
      </c>
      <c r="AT196" s="78">
        <v>76.16</v>
      </c>
      <c r="AU196" s="77">
        <v>5</v>
      </c>
      <c r="AV196" s="76">
        <v>12.28</v>
      </c>
      <c r="AW196" s="76">
        <v>11.05</v>
      </c>
      <c r="AX196" s="76">
        <v>12.98</v>
      </c>
      <c r="AY196" s="76">
        <v>0.4</v>
      </c>
      <c r="AZ196" s="76">
        <v>0.4</v>
      </c>
      <c r="BA196" s="76">
        <v>0.79</v>
      </c>
      <c r="BB196" s="76">
        <v>9.99</v>
      </c>
      <c r="BC196" s="76">
        <v>20.07</v>
      </c>
      <c r="BD196" s="76">
        <v>7.19</v>
      </c>
      <c r="BE196" s="76">
        <v>16.05</v>
      </c>
      <c r="BF196" s="76">
        <v>11000</v>
      </c>
      <c r="BG196" s="76">
        <v>13000</v>
      </c>
      <c r="BH196" s="74" t="s">
        <v>109</v>
      </c>
      <c r="BI196" s="74"/>
      <c r="BJ196" s="74" t="s">
        <v>3563</v>
      </c>
      <c r="BK196" s="79"/>
      <c r="BL196" s="79"/>
      <c r="BM196" s="74"/>
      <c r="BN196" s="80"/>
      <c r="BO196" s="81"/>
      <c r="BP196" s="82"/>
      <c r="BQ196" s="83">
        <v>80</v>
      </c>
      <c r="BR196" s="84" t="s">
        <v>78</v>
      </c>
      <c r="BS196" s="84">
        <v>13</v>
      </c>
      <c r="BT196" s="85">
        <v>2</v>
      </c>
      <c r="BU196" s="85" t="s">
        <v>134</v>
      </c>
      <c r="BV196" s="85">
        <v>2</v>
      </c>
      <c r="BW196" s="85"/>
      <c r="BX196" s="86" t="s">
        <v>143</v>
      </c>
      <c r="BY196" s="87"/>
      <c r="BZ196" s="88">
        <v>80</v>
      </c>
      <c r="CA196" s="87" t="s">
        <v>144</v>
      </c>
      <c r="CB196" s="89" t="s">
        <v>145</v>
      </c>
      <c r="CC196" s="90">
        <v>4</v>
      </c>
      <c r="CD196" s="91"/>
      <c r="CE196" s="89">
        <f>VLOOKUP(AI196,[1]Plan1!$A$6:$D$52,2,0)</f>
        <v>282</v>
      </c>
      <c r="CF196" s="89">
        <f>VLOOKUP(AI196,[1]Plan1!$A$6:$D$52,4,0)</f>
        <v>5.5</v>
      </c>
      <c r="CG196" s="89">
        <f t="shared" si="24"/>
        <v>19</v>
      </c>
      <c r="CH196" s="89">
        <f t="shared" si="25"/>
        <v>105</v>
      </c>
      <c r="CI196" s="87" t="s">
        <v>78</v>
      </c>
      <c r="CJ196" s="89">
        <f t="shared" si="26"/>
        <v>80</v>
      </c>
      <c r="CK196" s="87"/>
      <c r="CL196" s="87"/>
      <c r="CM196" s="87"/>
      <c r="CN196" s="80">
        <v>30</v>
      </c>
      <c r="CO196" s="81"/>
      <c r="CP196" s="82"/>
      <c r="CQ196" s="83"/>
      <c r="CR196" s="87">
        <f t="shared" si="27"/>
        <v>6240</v>
      </c>
      <c r="CS196" s="40">
        <f t="shared" si="23"/>
        <v>194</v>
      </c>
      <c r="CT196" s="40" t="str">
        <f>VLOOKUP(B196,Linha!$B$2:$C$60,2,FALSE)</f>
        <v>Tubing Line</v>
      </c>
      <c r="CU196" s="41" t="str">
        <f>IF(AI196&lt;=Parametros!$E$15,"OK","Não")</f>
        <v>OK</v>
      </c>
      <c r="CV196" s="41" t="str">
        <f>IF(AH196&lt;=Parametros!$E$16,"OK","Não")</f>
        <v>OK</v>
      </c>
      <c r="CW196" s="41" t="str">
        <f>IF(AX196&lt;=Parametros!$E$19,"OK","Não")</f>
        <v>OK</v>
      </c>
      <c r="CX196" s="41" t="str">
        <f t="shared" si="28"/>
        <v>Não</v>
      </c>
      <c r="CY196" s="41" t="str">
        <f t="shared" ref="CY196:CY259" si="29">IF(OR(T196="PONTA CHANFRADA 30 GR.",T196="PONTA CHANFRADA 37,5 GR."),"Sim","Não")</f>
        <v>Não</v>
      </c>
      <c r="CZ196" s="41" t="str">
        <f>IF(AND(Parametros!$E$17="Sim",Parametros!$E$18="Sim"),IF(AND(OR(CT196="Flow1",AND(CT196="Flow2",Parametros!$H$7="Fechada")),AI196&lt;=Parametros!$E$15,AH196&lt;Parametros!$E$16,AX196&lt;Parametros!$E$19,CX196&lt;&gt;Parametros!$E$17,CY196&lt;&gt;Parametros!$E$18),"Sim","Não"),
IF(AND(Parametros!$E$17="Sim",Parametros!$E$18="Não"),IF(AND(OR(CT196="Flow1",AND(CT196="Flow2",Parametros!$H$7="Fechada")),AI196&lt;=Parametros!$E$15,AH196&lt;Parametros!$E$16,AX196&lt;Parametros!$E$19,CX196&lt;&gt;Parametros!$E$17),"Sim","Não"),
IF(AND(Parametros!$E$17="Não",Parametros!$E$18="Sim"),IF(AND(OR(CT196="Flow1",AND(CT196="Flow2",Parametros!$H$7="Fechada")),AI196&lt;=Parametros!$E$15,AH196&lt;Parametros!$E$16,AX196&lt;Parametros!$E$19,CY196&lt;&gt;Parametros!$E$18),"Sim","Não"),
IF(AND(OR(CT196="Flow1",AND(CT196="Flow2",Parametros!$H$7="Fechada")),AI196&lt;=Parametros!$E$15,AH196&lt;Parametros!$E$16,AX196&lt;Parametros!$E$19),"Sim","Não"))))</f>
        <v>Não</v>
      </c>
      <c r="DA196" s="41" t="str">
        <f t="shared" ref="DA196:DA259" si="30">IF(AND(CT196="Flow1",BQ196&lt;&gt;""),"Moveu para tubing","ok")</f>
        <v>ok</v>
      </c>
      <c r="DB196" s="40">
        <f>IF(AND(CT196="Flow1",CZ196="Sim"),4,IF(CT196=Parametros!$D$6,1,IF(CT196=Parametros!$D$7,IF(Parametros!$H$7="Aberta",2,IF('Sequencia APO'!CZ196="Sim",4,1)),IF(CT196=Parametros!$D$9,3,IF(CT196=Parametros!$D$8,4,"Erro")))))</f>
        <v>4</v>
      </c>
      <c r="DC196" s="40">
        <f>IFERROR(VLOOKUP($Q196,Ferts!$A$1:$B$16,2,FALSE),0)</f>
        <v>0</v>
      </c>
      <c r="DD196" s="42">
        <f>(IF(DB196=1,Parametros!$M$6,IF(DB196=2,Parametros!$M$7,IF(DB196=3,Parametros!$M$8,IF(DB196=4,Parametros!$M$9,"Erro"))))*(DC196+1))*60</f>
        <v>102.85714285714285</v>
      </c>
    </row>
    <row r="197" spans="1:108">
      <c r="A197" s="74" t="s">
        <v>608</v>
      </c>
      <c r="B197" s="74" t="s">
        <v>268</v>
      </c>
      <c r="C197" s="74" t="s">
        <v>99</v>
      </c>
      <c r="D197" s="74" t="s">
        <v>99</v>
      </c>
      <c r="E197" s="74" t="s">
        <v>3564</v>
      </c>
      <c r="F197" s="74" t="s">
        <v>2869</v>
      </c>
      <c r="G197" s="74" t="s">
        <v>3565</v>
      </c>
      <c r="H197" s="74" t="s">
        <v>170</v>
      </c>
      <c r="I197" s="74" t="s">
        <v>134</v>
      </c>
      <c r="J197" s="74" t="s">
        <v>213</v>
      </c>
      <c r="K197" s="74" t="s">
        <v>336</v>
      </c>
      <c r="L197" s="74" t="s">
        <v>2870</v>
      </c>
      <c r="M197" s="74" t="s">
        <v>172</v>
      </c>
      <c r="N197" s="75">
        <v>10</v>
      </c>
      <c r="O197" s="75">
        <v>10</v>
      </c>
      <c r="P197" s="74" t="s">
        <v>154</v>
      </c>
      <c r="Q197" s="74" t="s">
        <v>2871</v>
      </c>
      <c r="R197" s="74" t="s">
        <v>155</v>
      </c>
      <c r="S197" s="74" t="s">
        <v>113</v>
      </c>
      <c r="T197" s="74" t="s">
        <v>114</v>
      </c>
      <c r="U197" s="74" t="s">
        <v>156</v>
      </c>
      <c r="V197" s="74" t="s">
        <v>157</v>
      </c>
      <c r="W197" s="74" t="s">
        <v>107</v>
      </c>
      <c r="X197" s="74" t="s">
        <v>127</v>
      </c>
      <c r="Y197" s="74" t="s">
        <v>219</v>
      </c>
      <c r="Z197" s="74" t="s">
        <v>158</v>
      </c>
      <c r="AA197" s="76">
        <v>5214.6149999999998</v>
      </c>
      <c r="AB197" s="76">
        <v>0</v>
      </c>
      <c r="AC197" s="76">
        <v>146</v>
      </c>
      <c r="AD197" s="76">
        <v>99</v>
      </c>
      <c r="AE197" s="77">
        <v>444</v>
      </c>
      <c r="AF197" s="76">
        <v>2.2200000000000002</v>
      </c>
      <c r="AG197" s="77">
        <v>13</v>
      </c>
      <c r="AH197" s="78">
        <v>7.5</v>
      </c>
      <c r="AI197" s="78">
        <v>44.5</v>
      </c>
      <c r="AJ197" s="79">
        <v>42790</v>
      </c>
      <c r="AK197" s="79">
        <v>42779</v>
      </c>
      <c r="AL197" s="79">
        <v>42779</v>
      </c>
      <c r="AM197" s="79">
        <v>42779</v>
      </c>
      <c r="AN197" s="77">
        <v>394</v>
      </c>
      <c r="AO197" s="79">
        <v>42783</v>
      </c>
      <c r="AP197" s="76">
        <v>5000</v>
      </c>
      <c r="AQ197" s="76">
        <v>0</v>
      </c>
      <c r="AR197" s="77">
        <v>463</v>
      </c>
      <c r="AS197" s="77">
        <v>73</v>
      </c>
      <c r="AT197" s="78">
        <v>87.76</v>
      </c>
      <c r="AU197" s="77">
        <v>5</v>
      </c>
      <c r="AV197" s="76">
        <v>12.27</v>
      </c>
      <c r="AW197" s="76">
        <v>11.07</v>
      </c>
      <c r="AX197" s="76">
        <v>12.98</v>
      </c>
      <c r="AY197" s="76">
        <v>0.4</v>
      </c>
      <c r="AZ197" s="76">
        <v>0.4</v>
      </c>
      <c r="BA197" s="76">
        <v>0.94</v>
      </c>
      <c r="BB197" s="76">
        <v>9.99</v>
      </c>
      <c r="BC197" s="76">
        <v>20.23</v>
      </c>
      <c r="BD197" s="76">
        <v>8.19</v>
      </c>
      <c r="BE197" s="76">
        <v>17.11</v>
      </c>
      <c r="BF197" s="76">
        <v>11000</v>
      </c>
      <c r="BG197" s="76">
        <v>13000</v>
      </c>
      <c r="BH197" s="74" t="s">
        <v>109</v>
      </c>
      <c r="BI197" s="74"/>
      <c r="BJ197" s="74" t="s">
        <v>3566</v>
      </c>
      <c r="BK197" s="79"/>
      <c r="BL197" s="79"/>
      <c r="BM197" s="74"/>
      <c r="BN197" s="80"/>
      <c r="BO197" s="81"/>
      <c r="BP197" s="82"/>
      <c r="BQ197" s="83">
        <v>65</v>
      </c>
      <c r="BR197" s="84" t="s">
        <v>78</v>
      </c>
      <c r="BS197" s="84">
        <v>13</v>
      </c>
      <c r="BT197" s="85">
        <v>2</v>
      </c>
      <c r="BU197" s="85" t="s">
        <v>134</v>
      </c>
      <c r="BV197" s="85">
        <v>2</v>
      </c>
      <c r="BW197" s="85"/>
      <c r="BX197" s="86" t="s">
        <v>143</v>
      </c>
      <c r="BY197" s="87"/>
      <c r="BZ197" s="88">
        <v>65</v>
      </c>
      <c r="CA197" s="87" t="s">
        <v>144</v>
      </c>
      <c r="CB197" s="89" t="s">
        <v>145</v>
      </c>
      <c r="CC197" s="90">
        <v>-4</v>
      </c>
      <c r="CD197" s="91"/>
      <c r="CE197" s="89">
        <f>VLOOKUP(AI197,[1]Plan1!$A$6:$D$52,2,0)</f>
        <v>282</v>
      </c>
      <c r="CF197" s="89">
        <f>VLOOKUP(AI197,[1]Plan1!$A$6:$D$52,4,0)</f>
        <v>5.5</v>
      </c>
      <c r="CG197" s="89">
        <f t="shared" si="24"/>
        <v>18</v>
      </c>
      <c r="CH197" s="89">
        <f t="shared" si="25"/>
        <v>99</v>
      </c>
      <c r="CI197" s="87" t="s">
        <v>78</v>
      </c>
      <c r="CJ197" s="89">
        <f t="shared" si="26"/>
        <v>65</v>
      </c>
      <c r="CK197" s="87"/>
      <c r="CL197" s="87"/>
      <c r="CM197" s="87"/>
      <c r="CN197" s="80"/>
      <c r="CO197" s="81"/>
      <c r="CP197" s="82">
        <v>24</v>
      </c>
      <c r="CQ197" s="83"/>
      <c r="CR197" s="87">
        <f t="shared" si="27"/>
        <v>5772</v>
      </c>
      <c r="CS197" s="40">
        <f t="shared" ref="CS197:CS260" si="31">CS196+1</f>
        <v>195</v>
      </c>
      <c r="CT197" s="40" t="str">
        <f>VLOOKUP(B197,Linha!$B$2:$C$60,2,FALSE)</f>
        <v>Tubing Line</v>
      </c>
      <c r="CU197" s="41" t="str">
        <f>IF(AI197&lt;=Parametros!$E$15,"OK","Não")</f>
        <v>OK</v>
      </c>
      <c r="CV197" s="41" t="str">
        <f>IF(AH197&lt;=Parametros!$E$16,"OK","Não")</f>
        <v>OK</v>
      </c>
      <c r="CW197" s="41" t="str">
        <f>IF(AX197&lt;=Parametros!$E$19,"OK","Não")</f>
        <v>OK</v>
      </c>
      <c r="CX197" s="41" t="str">
        <f t="shared" si="28"/>
        <v>Não</v>
      </c>
      <c r="CY197" s="41" t="str">
        <f t="shared" si="29"/>
        <v>Não</v>
      </c>
      <c r="CZ197" s="41" t="str">
        <f>IF(AND(Parametros!$E$17="Sim",Parametros!$E$18="Sim"),IF(AND(OR(CT197="Flow1",AND(CT197="Flow2",Parametros!$H$7="Fechada")),AI197&lt;=Parametros!$E$15,AH197&lt;Parametros!$E$16,AX197&lt;Parametros!$E$19,CX197&lt;&gt;Parametros!$E$17,CY197&lt;&gt;Parametros!$E$18),"Sim","Não"),
IF(AND(Parametros!$E$17="Sim",Parametros!$E$18="Não"),IF(AND(OR(CT197="Flow1",AND(CT197="Flow2",Parametros!$H$7="Fechada")),AI197&lt;=Parametros!$E$15,AH197&lt;Parametros!$E$16,AX197&lt;Parametros!$E$19,CX197&lt;&gt;Parametros!$E$17),"Sim","Não"),
IF(AND(Parametros!$E$17="Não",Parametros!$E$18="Sim"),IF(AND(OR(CT197="Flow1",AND(CT197="Flow2",Parametros!$H$7="Fechada")),AI197&lt;=Parametros!$E$15,AH197&lt;Parametros!$E$16,AX197&lt;Parametros!$E$19,CY197&lt;&gt;Parametros!$E$18),"Sim","Não"),
IF(AND(OR(CT197="Flow1",AND(CT197="Flow2",Parametros!$H$7="Fechada")),AI197&lt;=Parametros!$E$15,AH197&lt;Parametros!$E$16,AX197&lt;Parametros!$E$19),"Sim","Não"))))</f>
        <v>Não</v>
      </c>
      <c r="DA197" s="41" t="str">
        <f t="shared" si="30"/>
        <v>ok</v>
      </c>
      <c r="DB197" s="40">
        <f>IF(AND(CT197="Flow1",CZ197="Sim"),4,IF(CT197=Parametros!$D$6,1,IF(CT197=Parametros!$D$7,IF(Parametros!$H$7="Aberta",2,IF('Sequencia APO'!CZ197="Sim",4,1)),IF(CT197=Parametros!$D$9,3,IF(CT197=Parametros!$D$8,4,"Erro")))))</f>
        <v>4</v>
      </c>
      <c r="DC197" s="40">
        <f>IFERROR(VLOOKUP($Q197,Ferts!$A$1:$B$16,2,FALSE),0)</f>
        <v>0</v>
      </c>
      <c r="DD197" s="42">
        <f>(IF(DB197=1,Parametros!$M$6,IF(DB197=2,Parametros!$M$7,IF(DB197=3,Parametros!$M$8,IF(DB197=4,Parametros!$M$9,"Erro"))))*(DC197+1))*60</f>
        <v>102.85714285714285</v>
      </c>
    </row>
    <row r="198" spans="1:108">
      <c r="A198" s="74" t="s">
        <v>609</v>
      </c>
      <c r="B198" s="74" t="s">
        <v>165</v>
      </c>
      <c r="C198" s="74" t="s">
        <v>118</v>
      </c>
      <c r="D198" s="74" t="s">
        <v>99</v>
      </c>
      <c r="E198" s="74" t="s">
        <v>3567</v>
      </c>
      <c r="F198" s="74" t="s">
        <v>3568</v>
      </c>
      <c r="G198" s="74" t="s">
        <v>3569</v>
      </c>
      <c r="H198" s="74" t="s">
        <v>178</v>
      </c>
      <c r="I198" s="74" t="s">
        <v>134</v>
      </c>
      <c r="J198" s="74" t="s">
        <v>213</v>
      </c>
      <c r="K198" s="74" t="s">
        <v>486</v>
      </c>
      <c r="L198" s="74" t="s">
        <v>3570</v>
      </c>
      <c r="M198" s="74" t="s">
        <v>180</v>
      </c>
      <c r="N198" s="75">
        <v>0</v>
      </c>
      <c r="O198" s="75">
        <v>3</v>
      </c>
      <c r="P198" s="74" t="s">
        <v>137</v>
      </c>
      <c r="Q198" s="74" t="s">
        <v>3571</v>
      </c>
      <c r="R198" s="74" t="s">
        <v>181</v>
      </c>
      <c r="S198" s="74"/>
      <c r="T198" s="74" t="s">
        <v>114</v>
      </c>
      <c r="U198" s="74" t="s">
        <v>124</v>
      </c>
      <c r="V198" s="74" t="s">
        <v>125</v>
      </c>
      <c r="W198" s="74" t="s">
        <v>126</v>
      </c>
      <c r="X198" s="74" t="s">
        <v>127</v>
      </c>
      <c r="Y198" s="74" t="s">
        <v>219</v>
      </c>
      <c r="Z198" s="74" t="s">
        <v>941</v>
      </c>
      <c r="AA198" s="76">
        <v>6136</v>
      </c>
      <c r="AB198" s="76">
        <v>0</v>
      </c>
      <c r="AC198" s="76">
        <v>146</v>
      </c>
      <c r="AD198" s="76">
        <v>101</v>
      </c>
      <c r="AE198" s="77">
        <v>436</v>
      </c>
      <c r="AF198" s="76">
        <v>2.1800000000000002</v>
      </c>
      <c r="AG198" s="77">
        <v>17</v>
      </c>
      <c r="AH198" s="78">
        <v>6</v>
      </c>
      <c r="AI198" s="78">
        <v>44.5</v>
      </c>
      <c r="AJ198" s="79">
        <v>42810</v>
      </c>
      <c r="AK198" s="79">
        <v>42779</v>
      </c>
      <c r="AL198" s="79">
        <v>42779</v>
      </c>
      <c r="AM198" s="79">
        <v>42779</v>
      </c>
      <c r="AN198" s="77">
        <v>671</v>
      </c>
      <c r="AO198" s="79">
        <v>42796</v>
      </c>
      <c r="AP198" s="76">
        <v>5200</v>
      </c>
      <c r="AQ198" s="76">
        <v>0</v>
      </c>
      <c r="AR198" s="77">
        <v>385</v>
      </c>
      <c r="AS198" s="77">
        <v>11</v>
      </c>
      <c r="AT198" s="78">
        <v>49.88</v>
      </c>
      <c r="AU198" s="77">
        <v>8</v>
      </c>
      <c r="AV198" s="76">
        <v>8.7799999999999994</v>
      </c>
      <c r="AW198" s="76">
        <v>9.1</v>
      </c>
      <c r="AX198" s="76">
        <v>11.35</v>
      </c>
      <c r="AY198" s="76">
        <v>0.44</v>
      </c>
      <c r="AZ198" s="76">
        <v>0.44</v>
      </c>
      <c r="BA198" s="76">
        <v>0.6</v>
      </c>
      <c r="BB198" s="76">
        <v>0.6</v>
      </c>
      <c r="BC198" s="76">
        <v>23.17</v>
      </c>
      <c r="BD198" s="76">
        <v>6.95</v>
      </c>
      <c r="BE198" s="76">
        <v>15.8</v>
      </c>
      <c r="BF198" s="76">
        <v>8700</v>
      </c>
      <c r="BG198" s="76">
        <v>8800</v>
      </c>
      <c r="BH198" s="74" t="s">
        <v>109</v>
      </c>
      <c r="BI198" s="74"/>
      <c r="BJ198" s="74" t="s">
        <v>3572</v>
      </c>
      <c r="BK198" s="79"/>
      <c r="BL198" s="79"/>
      <c r="BM198" s="74"/>
      <c r="BN198" s="80"/>
      <c r="BO198" s="81"/>
      <c r="BP198" s="82">
        <v>136</v>
      </c>
      <c r="BQ198" s="83"/>
      <c r="BR198" s="84" t="s">
        <v>129</v>
      </c>
      <c r="BS198" s="84">
        <v>13</v>
      </c>
      <c r="BT198" s="85">
        <v>2</v>
      </c>
      <c r="BU198" s="85" t="s">
        <v>134</v>
      </c>
      <c r="BV198" s="85">
        <v>2</v>
      </c>
      <c r="BW198" s="85"/>
      <c r="BX198" s="86" t="s">
        <v>164</v>
      </c>
      <c r="BY198" s="87"/>
      <c r="BZ198" s="88">
        <v>136</v>
      </c>
      <c r="CA198" s="87" t="s">
        <v>111</v>
      </c>
      <c r="CB198" s="89" t="s">
        <v>116</v>
      </c>
      <c r="CC198" s="90">
        <v>-17</v>
      </c>
      <c r="CD198" s="91"/>
      <c r="CE198" s="89">
        <f>VLOOKUP(AI198,[1]Plan1!$A$6:$D$52,2,0)</f>
        <v>282</v>
      </c>
      <c r="CF198" s="89">
        <f>VLOOKUP(AI198,[1]Plan1!$A$6:$D$52,4,0)</f>
        <v>5.5</v>
      </c>
      <c r="CG198" s="89">
        <f t="shared" si="24"/>
        <v>22</v>
      </c>
      <c r="CH198" s="89">
        <f t="shared" si="25"/>
        <v>121</v>
      </c>
      <c r="CI198" s="87" t="s">
        <v>129</v>
      </c>
      <c r="CJ198" s="89">
        <f t="shared" si="26"/>
        <v>136</v>
      </c>
      <c r="CK198" s="87"/>
      <c r="CL198" s="87"/>
      <c r="CM198" s="87"/>
      <c r="CN198" s="80"/>
      <c r="CO198" s="81"/>
      <c r="CP198" s="82"/>
      <c r="CQ198" s="93">
        <v>63</v>
      </c>
      <c r="CR198" s="87">
        <f t="shared" si="27"/>
        <v>7412</v>
      </c>
      <c r="CS198" s="40">
        <f t="shared" si="31"/>
        <v>196</v>
      </c>
      <c r="CT198" s="40" t="str">
        <f>VLOOKUP(B198,Linha!$B$2:$C$60,2,FALSE)</f>
        <v>Despacho direto</v>
      </c>
      <c r="CU198" s="41" t="str">
        <f>IF(AI198&lt;=Parametros!$E$15,"OK","Não")</f>
        <v>OK</v>
      </c>
      <c r="CV198" s="41" t="str">
        <f>IF(AH198&lt;=Parametros!$E$16,"OK","Não")</f>
        <v>OK</v>
      </c>
      <c r="CW198" s="41" t="str">
        <f>IF(AX198&lt;=Parametros!$E$19,"OK","Não")</f>
        <v>OK</v>
      </c>
      <c r="CX198" s="41" t="str">
        <f t="shared" si="28"/>
        <v>Não</v>
      </c>
      <c r="CY198" s="41" t="str">
        <f t="shared" si="29"/>
        <v>Não</v>
      </c>
      <c r="CZ198" s="41" t="str">
        <f>IF(AND(Parametros!$E$17="Sim",Parametros!$E$18="Sim"),IF(AND(OR(CT198="Flow1",AND(CT198="Flow2",Parametros!$H$7="Fechada")),AI198&lt;=Parametros!$E$15,AH198&lt;Parametros!$E$16,AX198&lt;Parametros!$E$19,CX198&lt;&gt;Parametros!$E$17,CY198&lt;&gt;Parametros!$E$18),"Sim","Não"),
IF(AND(Parametros!$E$17="Sim",Parametros!$E$18="Não"),IF(AND(OR(CT198="Flow1",AND(CT198="Flow2",Parametros!$H$7="Fechada")),AI198&lt;=Parametros!$E$15,AH198&lt;Parametros!$E$16,AX198&lt;Parametros!$E$19,CX198&lt;&gt;Parametros!$E$17),"Sim","Não"),
IF(AND(Parametros!$E$17="Não",Parametros!$E$18="Sim"),IF(AND(OR(CT198="Flow1",AND(CT198="Flow2",Parametros!$H$7="Fechada")),AI198&lt;=Parametros!$E$15,AH198&lt;Parametros!$E$16,AX198&lt;Parametros!$E$19,CY198&lt;&gt;Parametros!$E$18),"Sim","Não"),
IF(AND(OR(CT198="Flow1",AND(CT198="Flow2",Parametros!$H$7="Fechada")),AI198&lt;=Parametros!$E$15,AH198&lt;Parametros!$E$16,AX198&lt;Parametros!$E$19),"Sim","Não"))))</f>
        <v>Não</v>
      </c>
      <c r="DA198" s="41" t="str">
        <f t="shared" si="30"/>
        <v>ok</v>
      </c>
      <c r="DB198" s="40">
        <f>IF(AND(CT198="Flow1",CZ198="Sim"),4,IF(CT198=Parametros!$D$6,1,IF(CT198=Parametros!$D$7,IF(Parametros!$H$7="Aberta",2,IF('Sequencia APO'!CZ198="Sim",4,1)),IF(CT198=Parametros!$D$9,3,IF(CT198=Parametros!$D$8,4,"Erro")))))</f>
        <v>3</v>
      </c>
      <c r="DC198" s="40">
        <f>IFERROR(VLOOKUP($Q198,Ferts!$A$1:$B$16,2,FALSE),0)</f>
        <v>0</v>
      </c>
      <c r="DD198" s="42">
        <f>(IF(DB198=1,Parametros!$M$6,IF(DB198=2,Parametros!$M$7,IF(DB198=3,Parametros!$M$8,IF(DB198=4,Parametros!$M$9,"Erro"))))*(DC198+1))*60</f>
        <v>33.660000000000004</v>
      </c>
    </row>
    <row r="199" spans="1:108">
      <c r="A199" s="74" t="s">
        <v>610</v>
      </c>
      <c r="B199" s="74" t="s">
        <v>921</v>
      </c>
      <c r="C199" s="74" t="s">
        <v>118</v>
      </c>
      <c r="D199" s="74" t="s">
        <v>99</v>
      </c>
      <c r="E199" s="74" t="s">
        <v>1975</v>
      </c>
      <c r="F199" s="74" t="s">
        <v>1971</v>
      </c>
      <c r="G199" s="74" t="s">
        <v>3573</v>
      </c>
      <c r="H199" s="74" t="s">
        <v>161</v>
      </c>
      <c r="I199" s="74" t="s">
        <v>134</v>
      </c>
      <c r="J199" s="74" t="s">
        <v>173</v>
      </c>
      <c r="K199" s="74" t="s">
        <v>922</v>
      </c>
      <c r="L199" s="74" t="s">
        <v>1972</v>
      </c>
      <c r="M199" s="74" t="s">
        <v>925</v>
      </c>
      <c r="N199" s="75">
        <v>10</v>
      </c>
      <c r="O199" s="75">
        <v>0</v>
      </c>
      <c r="P199" s="74" t="s">
        <v>365</v>
      </c>
      <c r="Q199" s="74" t="s">
        <v>1973</v>
      </c>
      <c r="R199" s="74" t="s">
        <v>923</v>
      </c>
      <c r="S199" s="74"/>
      <c r="T199" s="74" t="s">
        <v>114</v>
      </c>
      <c r="U199" s="74" t="s">
        <v>124</v>
      </c>
      <c r="V199" s="74" t="s">
        <v>125</v>
      </c>
      <c r="W199" s="74" t="s">
        <v>126</v>
      </c>
      <c r="X199" s="74" t="s">
        <v>127</v>
      </c>
      <c r="Y199" s="74" t="s">
        <v>177</v>
      </c>
      <c r="Z199" s="74" t="s">
        <v>919</v>
      </c>
      <c r="AA199" s="76">
        <v>3454.2</v>
      </c>
      <c r="AB199" s="76">
        <v>3836.58</v>
      </c>
      <c r="AC199" s="76">
        <v>160</v>
      </c>
      <c r="AD199" s="76">
        <v>106.5</v>
      </c>
      <c r="AE199" s="77">
        <v>216</v>
      </c>
      <c r="AF199" s="76">
        <v>1.08</v>
      </c>
      <c r="AG199" s="77">
        <v>20</v>
      </c>
      <c r="AH199" s="78">
        <v>3.38</v>
      </c>
      <c r="AI199" s="78">
        <v>33.4</v>
      </c>
      <c r="AJ199" s="79">
        <v>42789</v>
      </c>
      <c r="AK199" s="79">
        <v>42779</v>
      </c>
      <c r="AL199" s="79">
        <v>42779</v>
      </c>
      <c r="AM199" s="79">
        <v>42779</v>
      </c>
      <c r="AN199" s="77">
        <v>724</v>
      </c>
      <c r="AO199" s="79">
        <v>42766</v>
      </c>
      <c r="AP199" s="76">
        <v>1200</v>
      </c>
      <c r="AQ199" s="76">
        <v>0</v>
      </c>
      <c r="AR199" s="77">
        <v>187</v>
      </c>
      <c r="AS199" s="77">
        <v>20</v>
      </c>
      <c r="AT199" s="78">
        <v>27.13</v>
      </c>
      <c r="AU199" s="77">
        <v>7</v>
      </c>
      <c r="AV199" s="76">
        <v>10.88</v>
      </c>
      <c r="AW199" s="76">
        <v>11.41</v>
      </c>
      <c r="AX199" s="76">
        <v>13.92</v>
      </c>
      <c r="AY199" s="76">
        <v>0.33</v>
      </c>
      <c r="AZ199" s="76">
        <v>0.33</v>
      </c>
      <c r="BA199" s="76">
        <v>0.33</v>
      </c>
      <c r="BB199" s="76">
        <v>0.33</v>
      </c>
      <c r="BC199" s="76">
        <v>17.43</v>
      </c>
      <c r="BD199" s="76">
        <v>4.4800000000000004</v>
      </c>
      <c r="BE199" s="76">
        <v>12.36</v>
      </c>
      <c r="BF199" s="76">
        <v>10800</v>
      </c>
      <c r="BG199" s="76">
        <v>10900</v>
      </c>
      <c r="BH199" s="74" t="s">
        <v>109</v>
      </c>
      <c r="BI199" s="74"/>
      <c r="BJ199" s="74" t="s">
        <v>3574</v>
      </c>
      <c r="BK199" s="79"/>
      <c r="BL199" s="79"/>
      <c r="BM199" s="74"/>
      <c r="BN199" s="80"/>
      <c r="BO199" s="81"/>
      <c r="BP199" s="82">
        <v>140</v>
      </c>
      <c r="BQ199" s="83"/>
      <c r="BR199" s="84" t="s">
        <v>129</v>
      </c>
      <c r="BS199" s="84">
        <v>13</v>
      </c>
      <c r="BT199" s="85">
        <v>2</v>
      </c>
      <c r="BU199" s="85" t="s">
        <v>134</v>
      </c>
      <c r="BV199" s="85">
        <v>2</v>
      </c>
      <c r="BW199" s="85"/>
      <c r="BX199" s="86" t="s">
        <v>164</v>
      </c>
      <c r="BY199" s="87"/>
      <c r="BZ199" s="88">
        <v>140</v>
      </c>
      <c r="CA199" s="87" t="s">
        <v>111</v>
      </c>
      <c r="CB199" s="89" t="s">
        <v>112</v>
      </c>
      <c r="CC199" s="90">
        <v>13</v>
      </c>
      <c r="CD199" s="91"/>
      <c r="CE199" s="89">
        <f>VLOOKUP(AI199,[1]Plan1!$A$6:$D$52,2,0)</f>
        <v>156</v>
      </c>
      <c r="CF199" s="89">
        <f>VLOOKUP(AI199,[1]Plan1!$A$6:$D$52,4,0)</f>
        <v>10.464285714285714</v>
      </c>
      <c r="CG199" s="89">
        <f t="shared" si="24"/>
        <v>22</v>
      </c>
      <c r="CH199" s="89">
        <f t="shared" si="25"/>
        <v>230</v>
      </c>
      <c r="CI199" s="87" t="s">
        <v>129</v>
      </c>
      <c r="CJ199" s="89">
        <f t="shared" si="26"/>
        <v>140</v>
      </c>
      <c r="CK199" s="87"/>
      <c r="CL199" s="87"/>
      <c r="CM199" s="87"/>
      <c r="CN199" s="80">
        <v>35</v>
      </c>
      <c r="CO199" s="81"/>
      <c r="CP199" s="82"/>
      <c r="CQ199" s="83"/>
      <c r="CR199" s="87">
        <f t="shared" si="27"/>
        <v>4320</v>
      </c>
      <c r="CS199" s="40">
        <f t="shared" si="31"/>
        <v>197</v>
      </c>
      <c r="CT199" s="40" t="str">
        <f>VLOOKUP(B199,Linha!$B$2:$C$60,2,FALSE)</f>
        <v>Despacho direto</v>
      </c>
      <c r="CU199" s="41" t="str">
        <f>IF(AI199&lt;=Parametros!$E$15,"OK","Não")</f>
        <v>OK</v>
      </c>
      <c r="CV199" s="41" t="str">
        <f>IF(AH199&lt;=Parametros!$E$16,"OK","Não")</f>
        <v>OK</v>
      </c>
      <c r="CW199" s="41" t="str">
        <f>IF(AX199&lt;=Parametros!$E$19,"OK","Não")</f>
        <v>Não</v>
      </c>
      <c r="CX199" s="41" t="str">
        <f t="shared" si="28"/>
        <v>Não</v>
      </c>
      <c r="CY199" s="41" t="str">
        <f t="shared" si="29"/>
        <v>Não</v>
      </c>
      <c r="CZ199" s="41" t="str">
        <f>IF(AND(Parametros!$E$17="Sim",Parametros!$E$18="Sim"),IF(AND(OR(CT199="Flow1",AND(CT199="Flow2",Parametros!$H$7="Fechada")),AI199&lt;=Parametros!$E$15,AH199&lt;Parametros!$E$16,AX199&lt;Parametros!$E$19,CX199&lt;&gt;Parametros!$E$17,CY199&lt;&gt;Parametros!$E$18),"Sim","Não"),
IF(AND(Parametros!$E$17="Sim",Parametros!$E$18="Não"),IF(AND(OR(CT199="Flow1",AND(CT199="Flow2",Parametros!$H$7="Fechada")),AI199&lt;=Parametros!$E$15,AH199&lt;Parametros!$E$16,AX199&lt;Parametros!$E$19,CX199&lt;&gt;Parametros!$E$17),"Sim","Não"),
IF(AND(Parametros!$E$17="Não",Parametros!$E$18="Sim"),IF(AND(OR(CT199="Flow1",AND(CT199="Flow2",Parametros!$H$7="Fechada")),AI199&lt;=Parametros!$E$15,AH199&lt;Parametros!$E$16,AX199&lt;Parametros!$E$19,CY199&lt;&gt;Parametros!$E$18),"Sim","Não"),
IF(AND(OR(CT199="Flow1",AND(CT199="Flow2",Parametros!$H$7="Fechada")),AI199&lt;=Parametros!$E$15,AH199&lt;Parametros!$E$16,AX199&lt;Parametros!$E$19),"Sim","Não"))))</f>
        <v>Não</v>
      </c>
      <c r="DA199" s="41" t="str">
        <f t="shared" si="30"/>
        <v>ok</v>
      </c>
      <c r="DB199" s="40">
        <f>IF(AND(CT199="Flow1",CZ199="Sim"),4,IF(CT199=Parametros!$D$6,1,IF(CT199=Parametros!$D$7,IF(Parametros!$H$7="Aberta",2,IF('Sequencia APO'!CZ199="Sim",4,1)),IF(CT199=Parametros!$D$9,3,IF(CT199=Parametros!$D$8,4,"Erro")))))</f>
        <v>3</v>
      </c>
      <c r="DC199" s="40">
        <f>IFERROR(VLOOKUP($Q199,Ferts!$A$1:$B$16,2,FALSE),0)</f>
        <v>0</v>
      </c>
      <c r="DD199" s="42">
        <f>(IF(DB199=1,Parametros!$M$6,IF(DB199=2,Parametros!$M$7,IF(DB199=3,Parametros!$M$8,IF(DB199=4,Parametros!$M$9,"Erro"))))*(DC199+1))*60</f>
        <v>33.660000000000004</v>
      </c>
    </row>
    <row r="200" spans="1:108">
      <c r="A200" s="74" t="s">
        <v>611</v>
      </c>
      <c r="B200" s="74" t="s">
        <v>98</v>
      </c>
      <c r="C200" s="74" t="s">
        <v>99</v>
      </c>
      <c r="D200" s="74" t="s">
        <v>99</v>
      </c>
      <c r="E200" s="74" t="s">
        <v>1977</v>
      </c>
      <c r="F200" s="74" t="s">
        <v>1978</v>
      </c>
      <c r="G200" s="74" t="s">
        <v>1979</v>
      </c>
      <c r="H200" s="74" t="s">
        <v>147</v>
      </c>
      <c r="I200" s="74" t="s">
        <v>134</v>
      </c>
      <c r="J200" s="74" t="s">
        <v>173</v>
      </c>
      <c r="K200" s="74" t="s">
        <v>329</v>
      </c>
      <c r="L200" s="74" t="s">
        <v>1980</v>
      </c>
      <c r="M200" s="74" t="s">
        <v>206</v>
      </c>
      <c r="N200" s="75">
        <v>5</v>
      </c>
      <c r="O200" s="75">
        <v>10</v>
      </c>
      <c r="P200" s="74" t="s">
        <v>137</v>
      </c>
      <c r="Q200" s="74" t="s">
        <v>1981</v>
      </c>
      <c r="R200" s="74" t="s">
        <v>138</v>
      </c>
      <c r="S200" s="74" t="s">
        <v>113</v>
      </c>
      <c r="T200" s="74" t="s">
        <v>114</v>
      </c>
      <c r="U200" s="74" t="s">
        <v>156</v>
      </c>
      <c r="V200" s="74" t="s">
        <v>208</v>
      </c>
      <c r="W200" s="74" t="s">
        <v>107</v>
      </c>
      <c r="X200" s="74" t="s">
        <v>127</v>
      </c>
      <c r="Y200" s="74" t="s">
        <v>177</v>
      </c>
      <c r="Z200" s="74"/>
      <c r="AA200" s="76">
        <v>10200.248</v>
      </c>
      <c r="AB200" s="76">
        <v>11198.741</v>
      </c>
      <c r="AC200" s="76">
        <v>160</v>
      </c>
      <c r="AD200" s="76">
        <v>106.5</v>
      </c>
      <c r="AE200" s="77">
        <v>240</v>
      </c>
      <c r="AF200" s="76">
        <v>1.2</v>
      </c>
      <c r="AG200" s="77">
        <v>50</v>
      </c>
      <c r="AH200" s="78">
        <v>3.38</v>
      </c>
      <c r="AI200" s="78">
        <v>33.4</v>
      </c>
      <c r="AJ200" s="79">
        <v>42761</v>
      </c>
      <c r="AK200" s="79">
        <v>42779</v>
      </c>
      <c r="AL200" s="79">
        <v>42779</v>
      </c>
      <c r="AM200" s="79">
        <v>42779</v>
      </c>
      <c r="AN200" s="77">
        <v>1474</v>
      </c>
      <c r="AO200" s="79">
        <v>42753</v>
      </c>
      <c r="AP200" s="76">
        <v>10000</v>
      </c>
      <c r="AQ200" s="76">
        <v>0</v>
      </c>
      <c r="AR200" s="77">
        <v>240</v>
      </c>
      <c r="AS200" s="77">
        <v>84</v>
      </c>
      <c r="AT200" s="78">
        <v>31.19</v>
      </c>
      <c r="AU200" s="77">
        <v>7</v>
      </c>
      <c r="AV200" s="76">
        <v>12.18</v>
      </c>
      <c r="AW200" s="76">
        <v>11</v>
      </c>
      <c r="AX200" s="76">
        <v>13.75</v>
      </c>
      <c r="AY200" s="76">
        <v>0.4</v>
      </c>
      <c r="AZ200" s="76">
        <v>0.4</v>
      </c>
      <c r="BA200" s="76">
        <v>0.42</v>
      </c>
      <c r="BB200" s="76">
        <v>9.99</v>
      </c>
      <c r="BC200" s="76">
        <v>19.149999999999999</v>
      </c>
      <c r="BD200" s="76">
        <v>4.53</v>
      </c>
      <c r="BE200" s="76">
        <v>12.45</v>
      </c>
      <c r="BF200" s="76">
        <v>11000</v>
      </c>
      <c r="BG200" s="76">
        <v>13000</v>
      </c>
      <c r="BH200" s="74" t="s">
        <v>109</v>
      </c>
      <c r="BI200" s="74"/>
      <c r="BJ200" s="74" t="s">
        <v>1982</v>
      </c>
      <c r="BK200" s="79"/>
      <c r="BL200" s="79"/>
      <c r="BM200" s="74"/>
      <c r="BN200" s="80">
        <v>350</v>
      </c>
      <c r="BO200" s="81"/>
      <c r="BP200" s="82"/>
      <c r="BQ200" s="83"/>
      <c r="BR200" s="84" t="s">
        <v>75</v>
      </c>
      <c r="BS200" s="84">
        <v>13</v>
      </c>
      <c r="BT200" s="85">
        <v>2</v>
      </c>
      <c r="BU200" s="85" t="s">
        <v>134</v>
      </c>
      <c r="BV200" s="85">
        <v>2</v>
      </c>
      <c r="BW200" s="85"/>
      <c r="BX200" s="86" t="s">
        <v>143</v>
      </c>
      <c r="BY200" s="87"/>
      <c r="BZ200" s="88">
        <v>350</v>
      </c>
      <c r="CA200" s="87" t="s">
        <v>144</v>
      </c>
      <c r="CB200" s="89" t="s">
        <v>112</v>
      </c>
      <c r="CC200" s="90">
        <v>26</v>
      </c>
      <c r="CD200" s="91"/>
      <c r="CE200" s="89">
        <f>VLOOKUP(AI200,[1]Plan1!$A$6:$D$52,2,0)</f>
        <v>156</v>
      </c>
      <c r="CF200" s="89">
        <f>VLOOKUP(AI200,[1]Plan1!$A$6:$D$52,4,0)</f>
        <v>10.464285714285714</v>
      </c>
      <c r="CG200" s="89">
        <f t="shared" si="24"/>
        <v>65</v>
      </c>
      <c r="CH200" s="89">
        <f t="shared" si="25"/>
        <v>680</v>
      </c>
      <c r="CI200" s="87" t="s">
        <v>75</v>
      </c>
      <c r="CJ200" s="89">
        <f t="shared" si="26"/>
        <v>350</v>
      </c>
      <c r="CK200" s="87"/>
      <c r="CL200" s="87"/>
      <c r="CM200" s="87"/>
      <c r="CN200" s="80">
        <v>21</v>
      </c>
      <c r="CO200" s="81"/>
      <c r="CP200" s="82"/>
      <c r="CQ200" s="83"/>
      <c r="CR200" s="87">
        <f t="shared" si="27"/>
        <v>12000</v>
      </c>
      <c r="CS200" s="40">
        <f t="shared" si="31"/>
        <v>198</v>
      </c>
      <c r="CT200" s="40" t="str">
        <f>VLOOKUP(B200,Linha!$B$2:$C$60,2,FALSE)</f>
        <v>Flow1</v>
      </c>
      <c r="CU200" s="41" t="str">
        <f>IF(AI200&lt;=Parametros!$E$15,"OK","Não")</f>
        <v>OK</v>
      </c>
      <c r="CV200" s="41" t="str">
        <f>IF(AH200&lt;=Parametros!$E$16,"OK","Não")</f>
        <v>OK</v>
      </c>
      <c r="CW200" s="41" t="str">
        <f>IF(AX200&lt;=Parametros!$E$19,"OK","Não")</f>
        <v>Não</v>
      </c>
      <c r="CX200" s="41" t="str">
        <f t="shared" si="28"/>
        <v>Não</v>
      </c>
      <c r="CY200" s="41" t="str">
        <f t="shared" si="29"/>
        <v>Não</v>
      </c>
      <c r="CZ200" s="41" t="str">
        <f>IF(AND(Parametros!$E$17="Sim",Parametros!$E$18="Sim"),IF(AND(OR(CT200="Flow1",AND(CT200="Flow2",Parametros!$H$7="Fechada")),AI200&lt;=Parametros!$E$15,AH200&lt;Parametros!$E$16,AX200&lt;Parametros!$E$19,CX200&lt;&gt;Parametros!$E$17,CY200&lt;&gt;Parametros!$E$18),"Sim","Não"),
IF(AND(Parametros!$E$17="Sim",Parametros!$E$18="Não"),IF(AND(OR(CT200="Flow1",AND(CT200="Flow2",Parametros!$H$7="Fechada")),AI200&lt;=Parametros!$E$15,AH200&lt;Parametros!$E$16,AX200&lt;Parametros!$E$19,CX200&lt;&gt;Parametros!$E$17),"Sim","Não"),
IF(AND(Parametros!$E$17="Não",Parametros!$E$18="Sim"),IF(AND(OR(CT200="Flow1",AND(CT200="Flow2",Parametros!$H$7="Fechada")),AI200&lt;=Parametros!$E$15,AH200&lt;Parametros!$E$16,AX200&lt;Parametros!$E$19,CY200&lt;&gt;Parametros!$E$18),"Sim","Não"),
IF(AND(OR(CT200="Flow1",AND(CT200="Flow2",Parametros!$H$7="Fechada")),AI200&lt;=Parametros!$E$15,AH200&lt;Parametros!$E$16,AX200&lt;Parametros!$E$19),"Sim","Não"))))</f>
        <v>Não</v>
      </c>
      <c r="DA200" s="41" t="str">
        <f t="shared" si="30"/>
        <v>ok</v>
      </c>
      <c r="DB200" s="40">
        <f>IF(AND(CT200="Flow1",CZ200="Sim"),4,IF(CT200=Parametros!$D$6,1,IF(CT200=Parametros!$D$7,IF(Parametros!$H$7="Aberta",2,IF('Sequencia APO'!CZ200="Sim",4,1)),IF(CT200=Parametros!$D$9,3,IF(CT200=Parametros!$D$8,4,"Erro")))))</f>
        <v>1</v>
      </c>
      <c r="DC200" s="40">
        <f>IFERROR(VLOOKUP($Q200,Ferts!$A$1:$B$16,2,FALSE),0)</f>
        <v>0</v>
      </c>
      <c r="DD200" s="42">
        <f>(IF(DB200=1,Parametros!$M$6,IF(DB200=2,Parametros!$M$7,IF(DB200=3,Parametros!$M$8,IF(DB200=4,Parametros!$M$9,"Erro"))))*(DC200+1))*60</f>
        <v>38.112851481411589</v>
      </c>
    </row>
    <row r="201" spans="1:108">
      <c r="A201" s="74" t="s">
        <v>612</v>
      </c>
      <c r="B201" s="74" t="s">
        <v>98</v>
      </c>
      <c r="C201" s="74" t="s">
        <v>99</v>
      </c>
      <c r="D201" s="74" t="s">
        <v>99</v>
      </c>
      <c r="E201" s="74" t="s">
        <v>1984</v>
      </c>
      <c r="F201" s="74" t="s">
        <v>1985</v>
      </c>
      <c r="G201" s="74" t="s">
        <v>1986</v>
      </c>
      <c r="H201" s="74" t="s">
        <v>147</v>
      </c>
      <c r="I201" s="74" t="s">
        <v>134</v>
      </c>
      <c r="J201" s="74" t="s">
        <v>173</v>
      </c>
      <c r="K201" s="74" t="s">
        <v>264</v>
      </c>
      <c r="L201" s="74" t="s">
        <v>1987</v>
      </c>
      <c r="M201" s="74" t="s">
        <v>206</v>
      </c>
      <c r="N201" s="75">
        <v>0</v>
      </c>
      <c r="O201" s="75">
        <v>10</v>
      </c>
      <c r="P201" s="74" t="s">
        <v>137</v>
      </c>
      <c r="Q201" s="74" t="s">
        <v>1988</v>
      </c>
      <c r="R201" s="74" t="s">
        <v>138</v>
      </c>
      <c r="S201" s="74" t="s">
        <v>113</v>
      </c>
      <c r="T201" s="74" t="s">
        <v>114</v>
      </c>
      <c r="U201" s="74" t="s">
        <v>156</v>
      </c>
      <c r="V201" s="74" t="s">
        <v>208</v>
      </c>
      <c r="W201" s="74" t="s">
        <v>107</v>
      </c>
      <c r="X201" s="74" t="s">
        <v>127</v>
      </c>
      <c r="Y201" s="74" t="s">
        <v>177</v>
      </c>
      <c r="Z201" s="74"/>
      <c r="AA201" s="76">
        <v>29526.722000000002</v>
      </c>
      <c r="AB201" s="76">
        <v>12719</v>
      </c>
      <c r="AC201" s="76">
        <v>160</v>
      </c>
      <c r="AD201" s="76">
        <v>106.5</v>
      </c>
      <c r="AE201" s="77">
        <v>240</v>
      </c>
      <c r="AF201" s="76">
        <v>1.2</v>
      </c>
      <c r="AG201" s="77">
        <v>144</v>
      </c>
      <c r="AH201" s="78">
        <v>3.38</v>
      </c>
      <c r="AI201" s="78">
        <v>33.4</v>
      </c>
      <c r="AJ201" s="79">
        <v>42782</v>
      </c>
      <c r="AK201" s="79">
        <v>42779</v>
      </c>
      <c r="AL201" s="79">
        <v>42779</v>
      </c>
      <c r="AM201" s="79">
        <v>42779</v>
      </c>
      <c r="AN201" s="77">
        <v>4265</v>
      </c>
      <c r="AO201" s="79">
        <v>42774</v>
      </c>
      <c r="AP201" s="76">
        <v>15000</v>
      </c>
      <c r="AQ201" s="76">
        <v>0</v>
      </c>
      <c r="AR201" s="77">
        <v>240</v>
      </c>
      <c r="AS201" s="77">
        <v>84</v>
      </c>
      <c r="AT201" s="78">
        <v>16.8</v>
      </c>
      <c r="AU201" s="77">
        <v>13</v>
      </c>
      <c r="AV201" s="76">
        <v>6.62</v>
      </c>
      <c r="AW201" s="76">
        <v>5</v>
      </c>
      <c r="AX201" s="76">
        <v>7.37</v>
      </c>
      <c r="AY201" s="76">
        <v>0.4</v>
      </c>
      <c r="AZ201" s="76">
        <v>0.4</v>
      </c>
      <c r="BA201" s="76">
        <v>0.42</v>
      </c>
      <c r="BB201" s="76">
        <v>9.99</v>
      </c>
      <c r="BC201" s="76">
        <v>19.149999999999999</v>
      </c>
      <c r="BD201" s="76">
        <v>4.53</v>
      </c>
      <c r="BE201" s="76">
        <v>12.45</v>
      </c>
      <c r="BF201" s="76">
        <v>5000</v>
      </c>
      <c r="BG201" s="76">
        <v>7000</v>
      </c>
      <c r="BH201" s="74" t="s">
        <v>109</v>
      </c>
      <c r="BI201" s="74"/>
      <c r="BJ201" s="74" t="s">
        <v>3575</v>
      </c>
      <c r="BK201" s="79"/>
      <c r="BL201" s="79"/>
      <c r="BM201" s="74"/>
      <c r="BN201" s="80"/>
      <c r="BO201" s="81"/>
      <c r="BP201" s="82"/>
      <c r="BQ201" s="93">
        <v>1872</v>
      </c>
      <c r="BR201" s="84" t="s">
        <v>78</v>
      </c>
      <c r="BS201" s="84">
        <v>13</v>
      </c>
      <c r="BT201" s="85">
        <v>2</v>
      </c>
      <c r="BU201" s="85" t="s">
        <v>134</v>
      </c>
      <c r="BV201" s="85">
        <v>2</v>
      </c>
      <c r="BW201" s="85"/>
      <c r="BX201" s="86" t="s">
        <v>143</v>
      </c>
      <c r="BY201" s="87"/>
      <c r="BZ201" s="88">
        <v>1872</v>
      </c>
      <c r="CA201" s="87" t="s">
        <v>144</v>
      </c>
      <c r="CB201" s="89" t="s">
        <v>145</v>
      </c>
      <c r="CC201" s="90">
        <v>5</v>
      </c>
      <c r="CD201" s="91"/>
      <c r="CE201" s="89">
        <f>VLOOKUP(AI201,[1]Plan1!$A$6:$D$52,2,0)</f>
        <v>156</v>
      </c>
      <c r="CF201" s="89">
        <f>VLOOKUP(AI201,[1]Plan1!$A$6:$D$52,4,0)</f>
        <v>10.464285714285714</v>
      </c>
      <c r="CG201" s="89">
        <f t="shared" si="24"/>
        <v>189</v>
      </c>
      <c r="CH201" s="89">
        <f t="shared" si="25"/>
        <v>1978</v>
      </c>
      <c r="CI201" s="87" t="s">
        <v>75</v>
      </c>
      <c r="CJ201" s="89">
        <f t="shared" si="26"/>
        <v>1872</v>
      </c>
      <c r="CK201" s="87"/>
      <c r="CL201" s="87"/>
      <c r="CM201" s="87"/>
      <c r="CN201" s="80">
        <v>84</v>
      </c>
      <c r="CO201" s="81"/>
      <c r="CP201" s="82"/>
      <c r="CQ201" s="83"/>
      <c r="CR201" s="87">
        <f t="shared" si="27"/>
        <v>34560</v>
      </c>
      <c r="CS201" s="40">
        <f t="shared" si="31"/>
        <v>199</v>
      </c>
      <c r="CT201" s="40" t="str">
        <f>VLOOKUP(B201,Linha!$B$2:$C$60,2,FALSE)</f>
        <v>Flow1</v>
      </c>
      <c r="CU201" s="41" t="str">
        <f>IF(AI201&lt;=Parametros!$E$15,"OK","Não")</f>
        <v>OK</v>
      </c>
      <c r="CV201" s="41" t="str">
        <f>IF(AH201&lt;=Parametros!$E$16,"OK","Não")</f>
        <v>OK</v>
      </c>
      <c r="CW201" s="41" t="str">
        <f>IF(AX201&lt;=Parametros!$E$19,"OK","Não")</f>
        <v>OK</v>
      </c>
      <c r="CX201" s="41" t="str">
        <f t="shared" si="28"/>
        <v>Não</v>
      </c>
      <c r="CY201" s="41" t="str">
        <f t="shared" si="29"/>
        <v>Não</v>
      </c>
      <c r="CZ201" s="41" t="str">
        <f>IF(AND(Parametros!$E$17="Sim",Parametros!$E$18="Sim"),IF(AND(OR(CT201="Flow1",AND(CT201="Flow2",Parametros!$H$7="Fechada")),AI201&lt;=Parametros!$E$15,AH201&lt;Parametros!$E$16,AX201&lt;Parametros!$E$19,CX201&lt;&gt;Parametros!$E$17,CY201&lt;&gt;Parametros!$E$18),"Sim","Não"),
IF(AND(Parametros!$E$17="Sim",Parametros!$E$18="Não"),IF(AND(OR(CT201="Flow1",AND(CT201="Flow2",Parametros!$H$7="Fechada")),AI201&lt;=Parametros!$E$15,AH201&lt;Parametros!$E$16,AX201&lt;Parametros!$E$19,CX201&lt;&gt;Parametros!$E$17),"Sim","Não"),
IF(AND(Parametros!$E$17="Não",Parametros!$E$18="Sim"),IF(AND(OR(CT201="Flow1",AND(CT201="Flow2",Parametros!$H$7="Fechada")),AI201&lt;=Parametros!$E$15,AH201&lt;Parametros!$E$16,AX201&lt;Parametros!$E$19,CY201&lt;&gt;Parametros!$E$18),"Sim","Não"),
IF(AND(OR(CT201="Flow1",AND(CT201="Flow2",Parametros!$H$7="Fechada")),AI201&lt;=Parametros!$E$15,AH201&lt;Parametros!$E$16,AX201&lt;Parametros!$E$19),"Sim","Não"))))</f>
        <v>Sim</v>
      </c>
      <c r="DA201" s="41" t="str">
        <f t="shared" si="30"/>
        <v>Moveu para tubing</v>
      </c>
      <c r="DB201" s="40">
        <f>IF(AND(CT201="Flow1",CZ201="Sim"),4,IF(CT201=Parametros!$D$6,1,IF(CT201=Parametros!$D$7,IF(Parametros!$H$7="Aberta",2,IF('Sequencia APO'!CZ201="Sim",4,1)),IF(CT201=Parametros!$D$9,3,IF(CT201=Parametros!$D$8,4,"Erro")))))</f>
        <v>4</v>
      </c>
      <c r="DC201" s="40">
        <f>IFERROR(VLOOKUP($Q201,Ferts!$A$1:$B$16,2,FALSE),0)</f>
        <v>0</v>
      </c>
      <c r="DD201" s="42">
        <f>(IF(DB201=1,Parametros!$M$6,IF(DB201=2,Parametros!$M$7,IF(DB201=3,Parametros!$M$8,IF(DB201=4,Parametros!$M$9,"Erro"))))*(DC201+1))*60</f>
        <v>102.85714285714285</v>
      </c>
    </row>
    <row r="202" spans="1:108">
      <c r="A202" s="74" t="s">
        <v>616</v>
      </c>
      <c r="B202" s="74" t="s">
        <v>2791</v>
      </c>
      <c r="C202" s="74" t="s">
        <v>118</v>
      </c>
      <c r="D202" s="74" t="s">
        <v>99</v>
      </c>
      <c r="E202" s="74" t="s">
        <v>3576</v>
      </c>
      <c r="F202" s="74" t="s">
        <v>2792</v>
      </c>
      <c r="G202" s="74" t="s">
        <v>2793</v>
      </c>
      <c r="H202" s="74" t="s">
        <v>151</v>
      </c>
      <c r="I202" s="74" t="s">
        <v>134</v>
      </c>
      <c r="J202" s="74" t="s">
        <v>173</v>
      </c>
      <c r="K202" s="74" t="s">
        <v>171</v>
      </c>
      <c r="L202" s="74" t="s">
        <v>2794</v>
      </c>
      <c r="M202" s="74" t="s">
        <v>153</v>
      </c>
      <c r="N202" s="75">
        <v>10</v>
      </c>
      <c r="O202" s="75">
        <v>10</v>
      </c>
      <c r="P202" s="74" t="s">
        <v>154</v>
      </c>
      <c r="Q202" s="74" t="s">
        <v>2795</v>
      </c>
      <c r="R202" s="74" t="s">
        <v>155</v>
      </c>
      <c r="S202" s="74"/>
      <c r="T202" s="74" t="s">
        <v>114</v>
      </c>
      <c r="U202" s="74" t="s">
        <v>202</v>
      </c>
      <c r="V202" s="74" t="s">
        <v>125</v>
      </c>
      <c r="W202" s="74" t="s">
        <v>126</v>
      </c>
      <c r="X202" s="74" t="s">
        <v>127</v>
      </c>
      <c r="Y202" s="74" t="s">
        <v>177</v>
      </c>
      <c r="Z202" s="74" t="s">
        <v>941</v>
      </c>
      <c r="AA202" s="76">
        <v>6289.2740000000003</v>
      </c>
      <c r="AB202" s="76">
        <v>0</v>
      </c>
      <c r="AC202" s="76">
        <v>160</v>
      </c>
      <c r="AD202" s="76">
        <v>106.5</v>
      </c>
      <c r="AE202" s="77">
        <v>234</v>
      </c>
      <c r="AF202" s="76">
        <v>1.17</v>
      </c>
      <c r="AG202" s="77">
        <v>33</v>
      </c>
      <c r="AH202" s="78">
        <v>3.38</v>
      </c>
      <c r="AI202" s="78">
        <v>33.4</v>
      </c>
      <c r="AJ202" s="79">
        <v>42794</v>
      </c>
      <c r="AK202" s="79">
        <v>42779</v>
      </c>
      <c r="AL202" s="79">
        <v>42779</v>
      </c>
      <c r="AM202" s="79">
        <v>42779</v>
      </c>
      <c r="AN202" s="77">
        <v>925</v>
      </c>
      <c r="AO202" s="79">
        <v>42784</v>
      </c>
      <c r="AP202" s="76">
        <v>6000</v>
      </c>
      <c r="AQ202" s="76">
        <v>0</v>
      </c>
      <c r="AR202" s="77">
        <v>231</v>
      </c>
      <c r="AS202" s="77">
        <v>154</v>
      </c>
      <c r="AT202" s="78">
        <v>15.88</v>
      </c>
      <c r="AU202" s="77">
        <v>13</v>
      </c>
      <c r="AV202" s="76">
        <v>6.38</v>
      </c>
      <c r="AW202" s="76">
        <v>6.93</v>
      </c>
      <c r="AX202" s="76">
        <v>9.65</v>
      </c>
      <c r="AY202" s="76">
        <v>0.33</v>
      </c>
      <c r="AZ202" s="76">
        <v>0.33</v>
      </c>
      <c r="BA202" s="76">
        <v>0.34</v>
      </c>
      <c r="BB202" s="76">
        <v>0.34</v>
      </c>
      <c r="BC202" s="76">
        <v>18.88</v>
      </c>
      <c r="BD202" s="76">
        <v>4.4800000000000004</v>
      </c>
      <c r="BE202" s="76">
        <v>12.36</v>
      </c>
      <c r="BF202" s="76">
        <v>6300</v>
      </c>
      <c r="BG202" s="76">
        <v>6400</v>
      </c>
      <c r="BH202" s="74" t="s">
        <v>109</v>
      </c>
      <c r="BI202" s="74"/>
      <c r="BJ202" s="74" t="s">
        <v>3577</v>
      </c>
      <c r="BK202" s="79"/>
      <c r="BL202" s="79"/>
      <c r="BM202" s="74"/>
      <c r="BN202" s="80"/>
      <c r="BO202" s="81"/>
      <c r="BP202" s="82">
        <v>429</v>
      </c>
      <c r="BQ202" s="83"/>
      <c r="BR202" s="84" t="s">
        <v>129</v>
      </c>
      <c r="BS202" s="84">
        <v>13</v>
      </c>
      <c r="BT202" s="85">
        <v>2</v>
      </c>
      <c r="BU202" s="85" t="s">
        <v>134</v>
      </c>
      <c r="BV202" s="85">
        <v>2</v>
      </c>
      <c r="BW202" s="85"/>
      <c r="BX202" s="86" t="s">
        <v>164</v>
      </c>
      <c r="BY202" s="87"/>
      <c r="BZ202" s="88">
        <v>429</v>
      </c>
      <c r="CA202" s="87" t="s">
        <v>111</v>
      </c>
      <c r="CB202" s="89" t="s">
        <v>145</v>
      </c>
      <c r="CC202" s="90">
        <v>-5</v>
      </c>
      <c r="CD202" s="91"/>
      <c r="CE202" s="89">
        <f>VLOOKUP(AI202,[1]Plan1!$A$6:$D$52,2,0)</f>
        <v>156</v>
      </c>
      <c r="CF202" s="89">
        <f>VLOOKUP(AI202,[1]Plan1!$A$6:$D$52,4,0)</f>
        <v>10.464285714285714</v>
      </c>
      <c r="CG202" s="89">
        <f t="shared" si="24"/>
        <v>40</v>
      </c>
      <c r="CH202" s="89">
        <f t="shared" si="25"/>
        <v>419</v>
      </c>
      <c r="CI202" s="87" t="s">
        <v>129</v>
      </c>
      <c r="CJ202" s="89">
        <f t="shared" si="26"/>
        <v>429</v>
      </c>
      <c r="CK202" s="87"/>
      <c r="CL202" s="87"/>
      <c r="CM202" s="87"/>
      <c r="CN202" s="80">
        <v>58</v>
      </c>
      <c r="CO202" s="81"/>
      <c r="CP202" s="82"/>
      <c r="CQ202" s="83"/>
      <c r="CR202" s="87">
        <f t="shared" si="27"/>
        <v>7722</v>
      </c>
      <c r="CS202" s="40">
        <f t="shared" si="31"/>
        <v>200</v>
      </c>
      <c r="CT202" s="40" t="str">
        <f>VLOOKUP(B202,Linha!$B$2:$C$60,2,FALSE)</f>
        <v>Despacho direto</v>
      </c>
      <c r="CU202" s="41" t="str">
        <f>IF(AI202&lt;=Parametros!$E$15,"OK","Não")</f>
        <v>OK</v>
      </c>
      <c r="CV202" s="41" t="str">
        <f>IF(AH202&lt;=Parametros!$E$16,"OK","Não")</f>
        <v>OK</v>
      </c>
      <c r="CW202" s="41" t="str">
        <f>IF(AX202&lt;=Parametros!$E$19,"OK","Não")</f>
        <v>OK</v>
      </c>
      <c r="CX202" s="41" t="str">
        <f t="shared" si="28"/>
        <v>Não</v>
      </c>
      <c r="CY202" s="41" t="str">
        <f t="shared" si="29"/>
        <v>Não</v>
      </c>
      <c r="CZ202" s="41" t="str">
        <f>IF(AND(Parametros!$E$17="Sim",Parametros!$E$18="Sim"),IF(AND(OR(CT202="Flow1",AND(CT202="Flow2",Parametros!$H$7="Fechada")),AI202&lt;=Parametros!$E$15,AH202&lt;Parametros!$E$16,AX202&lt;Parametros!$E$19,CX202&lt;&gt;Parametros!$E$17,CY202&lt;&gt;Parametros!$E$18),"Sim","Não"),
IF(AND(Parametros!$E$17="Sim",Parametros!$E$18="Não"),IF(AND(OR(CT202="Flow1",AND(CT202="Flow2",Parametros!$H$7="Fechada")),AI202&lt;=Parametros!$E$15,AH202&lt;Parametros!$E$16,AX202&lt;Parametros!$E$19,CX202&lt;&gt;Parametros!$E$17),"Sim","Não"),
IF(AND(Parametros!$E$17="Não",Parametros!$E$18="Sim"),IF(AND(OR(CT202="Flow1",AND(CT202="Flow2",Parametros!$H$7="Fechada")),AI202&lt;=Parametros!$E$15,AH202&lt;Parametros!$E$16,AX202&lt;Parametros!$E$19,CY202&lt;&gt;Parametros!$E$18),"Sim","Não"),
IF(AND(OR(CT202="Flow1",AND(CT202="Flow2",Parametros!$H$7="Fechada")),AI202&lt;=Parametros!$E$15,AH202&lt;Parametros!$E$16,AX202&lt;Parametros!$E$19),"Sim","Não"))))</f>
        <v>Não</v>
      </c>
      <c r="DA202" s="41" t="str">
        <f t="shared" si="30"/>
        <v>ok</v>
      </c>
      <c r="DB202" s="40">
        <f>IF(AND(CT202="Flow1",CZ202="Sim"),4,IF(CT202=Parametros!$D$6,1,IF(CT202=Parametros!$D$7,IF(Parametros!$H$7="Aberta",2,IF('Sequencia APO'!CZ202="Sim",4,1)),IF(CT202=Parametros!$D$9,3,IF(CT202=Parametros!$D$8,4,"Erro")))))</f>
        <v>3</v>
      </c>
      <c r="DC202" s="40">
        <f>IFERROR(VLOOKUP($Q202,Ferts!$A$1:$B$16,2,FALSE),0)</f>
        <v>0</v>
      </c>
      <c r="DD202" s="42">
        <f>(IF(DB202=1,Parametros!$M$6,IF(DB202=2,Parametros!$M$7,IF(DB202=3,Parametros!$M$8,IF(DB202=4,Parametros!$M$9,"Erro"))))*(DC202+1))*60</f>
        <v>33.660000000000004</v>
      </c>
    </row>
    <row r="203" spans="1:108">
      <c r="A203" s="74" t="s">
        <v>624</v>
      </c>
      <c r="B203" s="74" t="s">
        <v>268</v>
      </c>
      <c r="C203" s="74" t="s">
        <v>99</v>
      </c>
      <c r="D203" s="74" t="s">
        <v>99</v>
      </c>
      <c r="E203" s="74" t="s">
        <v>3372</v>
      </c>
      <c r="F203" s="74" t="s">
        <v>927</v>
      </c>
      <c r="G203" s="74" t="s">
        <v>928</v>
      </c>
      <c r="H203" s="74" t="s">
        <v>481</v>
      </c>
      <c r="I203" s="74" t="s">
        <v>134</v>
      </c>
      <c r="J203" s="74" t="s">
        <v>173</v>
      </c>
      <c r="K203" s="74" t="s">
        <v>204</v>
      </c>
      <c r="L203" s="74" t="s">
        <v>929</v>
      </c>
      <c r="M203" s="74" t="s">
        <v>269</v>
      </c>
      <c r="N203" s="75">
        <v>10</v>
      </c>
      <c r="O203" s="75">
        <v>10</v>
      </c>
      <c r="P203" s="74" t="s">
        <v>137</v>
      </c>
      <c r="Q203" s="74" t="s">
        <v>930</v>
      </c>
      <c r="R203" s="74" t="s">
        <v>138</v>
      </c>
      <c r="S203" s="74" t="s">
        <v>113</v>
      </c>
      <c r="T203" s="74" t="s">
        <v>114</v>
      </c>
      <c r="U203" s="74" t="s">
        <v>156</v>
      </c>
      <c r="V203" s="74" t="s">
        <v>141</v>
      </c>
      <c r="W203" s="74" t="s">
        <v>107</v>
      </c>
      <c r="X203" s="74" t="s">
        <v>127</v>
      </c>
      <c r="Y203" s="74" t="s">
        <v>177</v>
      </c>
      <c r="Z203" s="74"/>
      <c r="AA203" s="76">
        <v>1894.7850000000001</v>
      </c>
      <c r="AB203" s="76">
        <v>2080.2640000000001</v>
      </c>
      <c r="AC203" s="76">
        <v>160</v>
      </c>
      <c r="AD203" s="76">
        <v>106.5</v>
      </c>
      <c r="AE203" s="77">
        <v>243</v>
      </c>
      <c r="AF203" s="76">
        <v>1.2150000000000001</v>
      </c>
      <c r="AG203" s="77">
        <v>10</v>
      </c>
      <c r="AH203" s="78">
        <v>3.4</v>
      </c>
      <c r="AI203" s="78">
        <v>33.4</v>
      </c>
      <c r="AJ203" s="79">
        <v>42754</v>
      </c>
      <c r="AK203" s="79">
        <v>42779</v>
      </c>
      <c r="AL203" s="79">
        <v>42779</v>
      </c>
      <c r="AM203" s="79">
        <v>42779</v>
      </c>
      <c r="AN203" s="77">
        <v>269</v>
      </c>
      <c r="AO203" s="79">
        <v>42746</v>
      </c>
      <c r="AP203" s="76">
        <v>5000</v>
      </c>
      <c r="AQ203" s="76">
        <v>2950</v>
      </c>
      <c r="AR203" s="77">
        <v>243</v>
      </c>
      <c r="AS203" s="77">
        <v>103</v>
      </c>
      <c r="AT203" s="78">
        <v>31.61</v>
      </c>
      <c r="AU203" s="77">
        <v>7</v>
      </c>
      <c r="AV203" s="76">
        <v>12.06</v>
      </c>
      <c r="AW203" s="76">
        <v>11.5</v>
      </c>
      <c r="AX203" s="76">
        <v>14.24</v>
      </c>
      <c r="AY203" s="76">
        <v>0.4</v>
      </c>
      <c r="AZ203" s="76">
        <v>0.4</v>
      </c>
      <c r="BA203" s="76">
        <v>0.42</v>
      </c>
      <c r="BB203" s="76">
        <v>0.6</v>
      </c>
      <c r="BC203" s="76">
        <v>19.149999999999999</v>
      </c>
      <c r="BD203" s="76">
        <v>4.59</v>
      </c>
      <c r="BE203" s="76">
        <v>12.54</v>
      </c>
      <c r="BF203" s="76">
        <v>11500</v>
      </c>
      <c r="BG203" s="76">
        <v>12500</v>
      </c>
      <c r="BH203" s="74" t="s">
        <v>109</v>
      </c>
      <c r="BI203" s="74"/>
      <c r="BJ203" s="74" t="s">
        <v>3578</v>
      </c>
      <c r="BK203" s="79"/>
      <c r="BL203" s="79"/>
      <c r="BM203" s="74"/>
      <c r="BN203" s="80"/>
      <c r="BO203" s="81"/>
      <c r="BP203" s="82"/>
      <c r="BQ203" s="83">
        <v>70</v>
      </c>
      <c r="BR203" s="84" t="s">
        <v>78</v>
      </c>
      <c r="BS203" s="84">
        <v>13</v>
      </c>
      <c r="BT203" s="85">
        <v>2</v>
      </c>
      <c r="BU203" s="85" t="s">
        <v>134</v>
      </c>
      <c r="BV203" s="85">
        <v>2</v>
      </c>
      <c r="BW203" s="85"/>
      <c r="BX203" s="86" t="s">
        <v>143</v>
      </c>
      <c r="BY203" s="87"/>
      <c r="BZ203" s="88">
        <v>70</v>
      </c>
      <c r="CA203" s="87" t="s">
        <v>144</v>
      </c>
      <c r="CB203" s="89" t="s">
        <v>112</v>
      </c>
      <c r="CC203" s="90">
        <v>33</v>
      </c>
      <c r="CD203" s="91"/>
      <c r="CE203" s="89">
        <f>VLOOKUP(AI203,[1]Plan1!$A$6:$D$52,2,0)</f>
        <v>156</v>
      </c>
      <c r="CF203" s="89">
        <f>VLOOKUP(AI203,[1]Plan1!$A$6:$D$52,4,0)</f>
        <v>10.464285714285714</v>
      </c>
      <c r="CG203" s="89">
        <f t="shared" si="24"/>
        <v>12</v>
      </c>
      <c r="CH203" s="89">
        <f t="shared" si="25"/>
        <v>126</v>
      </c>
      <c r="CI203" s="87" t="s">
        <v>78</v>
      </c>
      <c r="CJ203" s="89">
        <f t="shared" si="26"/>
        <v>70</v>
      </c>
      <c r="CK203" s="87"/>
      <c r="CL203" s="87"/>
      <c r="CM203" s="87"/>
      <c r="CN203" s="80">
        <v>84</v>
      </c>
      <c r="CO203" s="81"/>
      <c r="CP203" s="82"/>
      <c r="CQ203" s="83"/>
      <c r="CR203" s="87">
        <f t="shared" si="27"/>
        <v>2430</v>
      </c>
      <c r="CS203" s="40">
        <f t="shared" si="31"/>
        <v>201</v>
      </c>
      <c r="CT203" s="40" t="str">
        <f>VLOOKUP(B203,Linha!$B$2:$C$60,2,FALSE)</f>
        <v>Tubing Line</v>
      </c>
      <c r="CU203" s="41" t="str">
        <f>IF(AI203&lt;=Parametros!$E$15,"OK","Não")</f>
        <v>OK</v>
      </c>
      <c r="CV203" s="41" t="str">
        <f>IF(AH203&lt;=Parametros!$E$16,"OK","Não")</f>
        <v>OK</v>
      </c>
      <c r="CW203" s="41" t="str">
        <f>IF(AX203&lt;=Parametros!$E$19,"OK","Não")</f>
        <v>Não</v>
      </c>
      <c r="CX203" s="41" t="str">
        <f t="shared" si="28"/>
        <v>Não</v>
      </c>
      <c r="CY203" s="41" t="str">
        <f t="shared" si="29"/>
        <v>Não</v>
      </c>
      <c r="CZ203" s="41" t="str">
        <f>IF(AND(Parametros!$E$17="Sim",Parametros!$E$18="Sim"),IF(AND(OR(CT203="Flow1",AND(CT203="Flow2",Parametros!$H$7="Fechada")),AI203&lt;=Parametros!$E$15,AH203&lt;Parametros!$E$16,AX203&lt;Parametros!$E$19,CX203&lt;&gt;Parametros!$E$17,CY203&lt;&gt;Parametros!$E$18),"Sim","Não"),
IF(AND(Parametros!$E$17="Sim",Parametros!$E$18="Não"),IF(AND(OR(CT203="Flow1",AND(CT203="Flow2",Parametros!$H$7="Fechada")),AI203&lt;=Parametros!$E$15,AH203&lt;Parametros!$E$16,AX203&lt;Parametros!$E$19,CX203&lt;&gt;Parametros!$E$17),"Sim","Não"),
IF(AND(Parametros!$E$17="Não",Parametros!$E$18="Sim"),IF(AND(OR(CT203="Flow1",AND(CT203="Flow2",Parametros!$H$7="Fechada")),AI203&lt;=Parametros!$E$15,AH203&lt;Parametros!$E$16,AX203&lt;Parametros!$E$19,CY203&lt;&gt;Parametros!$E$18),"Sim","Não"),
IF(AND(OR(CT203="Flow1",AND(CT203="Flow2",Parametros!$H$7="Fechada")),AI203&lt;=Parametros!$E$15,AH203&lt;Parametros!$E$16,AX203&lt;Parametros!$E$19),"Sim","Não"))))</f>
        <v>Não</v>
      </c>
      <c r="DA203" s="41" t="str">
        <f t="shared" si="30"/>
        <v>ok</v>
      </c>
      <c r="DB203" s="40">
        <f>IF(AND(CT203="Flow1",CZ203="Sim"),4,IF(CT203=Parametros!$D$6,1,IF(CT203=Parametros!$D$7,IF(Parametros!$H$7="Aberta",2,IF('Sequencia APO'!CZ203="Sim",4,1)),IF(CT203=Parametros!$D$9,3,IF(CT203=Parametros!$D$8,4,"Erro")))))</f>
        <v>4</v>
      </c>
      <c r="DC203" s="40">
        <f>IFERROR(VLOOKUP($Q203,Ferts!$A$1:$B$16,2,FALSE),0)</f>
        <v>0</v>
      </c>
      <c r="DD203" s="42">
        <f>(IF(DB203=1,Parametros!$M$6,IF(DB203=2,Parametros!$M$7,IF(DB203=3,Parametros!$M$8,IF(DB203=4,Parametros!$M$9,"Erro"))))*(DC203+1))*60</f>
        <v>102.85714285714285</v>
      </c>
    </row>
    <row r="204" spans="1:108">
      <c r="A204" s="74" t="s">
        <v>630</v>
      </c>
      <c r="B204" s="74" t="s">
        <v>921</v>
      </c>
      <c r="C204" s="74" t="s">
        <v>118</v>
      </c>
      <c r="D204" s="74" t="s">
        <v>99</v>
      </c>
      <c r="E204" s="74" t="s">
        <v>1996</v>
      </c>
      <c r="F204" s="74" t="s">
        <v>934</v>
      </c>
      <c r="G204" s="74" t="s">
        <v>1997</v>
      </c>
      <c r="H204" s="74" t="s">
        <v>161</v>
      </c>
      <c r="I204" s="74" t="s">
        <v>134</v>
      </c>
      <c r="J204" s="74" t="s">
        <v>173</v>
      </c>
      <c r="K204" s="74" t="s">
        <v>922</v>
      </c>
      <c r="L204" s="74" t="s">
        <v>935</v>
      </c>
      <c r="M204" s="74" t="s">
        <v>925</v>
      </c>
      <c r="N204" s="75">
        <v>20</v>
      </c>
      <c r="O204" s="75">
        <v>0</v>
      </c>
      <c r="P204" s="74" t="s">
        <v>131</v>
      </c>
      <c r="Q204" s="74" t="s">
        <v>1998</v>
      </c>
      <c r="R204" s="74" t="s">
        <v>923</v>
      </c>
      <c r="S204" s="74"/>
      <c r="T204" s="74" t="s">
        <v>114</v>
      </c>
      <c r="U204" s="74" t="s">
        <v>124</v>
      </c>
      <c r="V204" s="74" t="s">
        <v>125</v>
      </c>
      <c r="W204" s="74" t="s">
        <v>126</v>
      </c>
      <c r="X204" s="74" t="s">
        <v>127</v>
      </c>
      <c r="Y204" s="74" t="s">
        <v>177</v>
      </c>
      <c r="Z204" s="74" t="s">
        <v>919</v>
      </c>
      <c r="AA204" s="76">
        <v>1529.28</v>
      </c>
      <c r="AB204" s="76">
        <v>1690.425</v>
      </c>
      <c r="AC204" s="76">
        <v>160</v>
      </c>
      <c r="AD204" s="76">
        <v>107.5</v>
      </c>
      <c r="AE204" s="77">
        <v>196</v>
      </c>
      <c r="AF204" s="76">
        <v>0.98</v>
      </c>
      <c r="AG204" s="77">
        <v>9</v>
      </c>
      <c r="AH204" s="78">
        <v>2.9</v>
      </c>
      <c r="AI204" s="78">
        <v>33.4</v>
      </c>
      <c r="AJ204" s="79">
        <v>42789</v>
      </c>
      <c r="AK204" s="79">
        <v>42779</v>
      </c>
      <c r="AL204" s="79">
        <v>42779</v>
      </c>
      <c r="AM204" s="79">
        <v>42779</v>
      </c>
      <c r="AN204" s="77">
        <v>309</v>
      </c>
      <c r="AO204" s="79">
        <v>42768</v>
      </c>
      <c r="AP204" s="76">
        <v>1200</v>
      </c>
      <c r="AQ204" s="76">
        <v>0</v>
      </c>
      <c r="AR204" s="77">
        <v>195</v>
      </c>
      <c r="AS204" s="77">
        <v>19</v>
      </c>
      <c r="AT204" s="78">
        <v>17.11</v>
      </c>
      <c r="AU204" s="77">
        <v>10</v>
      </c>
      <c r="AV204" s="76">
        <v>7.88</v>
      </c>
      <c r="AW204" s="76">
        <v>8.2200000000000006</v>
      </c>
      <c r="AX204" s="76">
        <v>11.21</v>
      </c>
      <c r="AY204" s="76">
        <v>0.33</v>
      </c>
      <c r="AZ204" s="76">
        <v>0.33</v>
      </c>
      <c r="BA204" s="76">
        <v>0.28999999999999998</v>
      </c>
      <c r="BB204" s="76">
        <v>0.28999999999999998</v>
      </c>
      <c r="BC204" s="76">
        <v>17.920000000000002</v>
      </c>
      <c r="BD204" s="76">
        <v>3.93</v>
      </c>
      <c r="BE204" s="76">
        <v>11.49</v>
      </c>
      <c r="BF204" s="76">
        <v>7800</v>
      </c>
      <c r="BG204" s="76">
        <v>7900</v>
      </c>
      <c r="BH204" s="74" t="s">
        <v>109</v>
      </c>
      <c r="BI204" s="74"/>
      <c r="BJ204" s="74" t="s">
        <v>3579</v>
      </c>
      <c r="BK204" s="79"/>
      <c r="BL204" s="79"/>
      <c r="BM204" s="74"/>
      <c r="BN204" s="80"/>
      <c r="BO204" s="81"/>
      <c r="BP204" s="82">
        <v>90</v>
      </c>
      <c r="BQ204" s="83"/>
      <c r="BR204" s="84" t="s">
        <v>129</v>
      </c>
      <c r="BS204" s="84">
        <v>13</v>
      </c>
      <c r="BT204" s="85">
        <v>2</v>
      </c>
      <c r="BU204" s="85" t="s">
        <v>134</v>
      </c>
      <c r="BV204" s="85">
        <v>2</v>
      </c>
      <c r="BW204" s="85"/>
      <c r="BX204" s="86" t="s">
        <v>164</v>
      </c>
      <c r="BY204" s="87"/>
      <c r="BZ204" s="88">
        <v>90</v>
      </c>
      <c r="CA204" s="87" t="s">
        <v>111</v>
      </c>
      <c r="CB204" s="89" t="s">
        <v>112</v>
      </c>
      <c r="CC204" s="90">
        <v>11</v>
      </c>
      <c r="CD204" s="91"/>
      <c r="CE204" s="89">
        <f>VLOOKUP(AI204,[1]Plan1!$A$6:$D$52,2,0)</f>
        <v>156</v>
      </c>
      <c r="CF204" s="89">
        <f>VLOOKUP(AI204,[1]Plan1!$A$6:$D$52,4,0)</f>
        <v>10.464285714285714</v>
      </c>
      <c r="CG204" s="89">
        <f t="shared" si="24"/>
        <v>10</v>
      </c>
      <c r="CH204" s="89">
        <f t="shared" si="25"/>
        <v>105</v>
      </c>
      <c r="CI204" s="87" t="s">
        <v>129</v>
      </c>
      <c r="CJ204" s="89">
        <f t="shared" si="26"/>
        <v>90</v>
      </c>
      <c r="CK204" s="87"/>
      <c r="CL204" s="87"/>
      <c r="CM204" s="87"/>
      <c r="CN204" s="80"/>
      <c r="CO204" s="81">
        <v>26</v>
      </c>
      <c r="CP204" s="82"/>
      <c r="CQ204" s="83"/>
      <c r="CR204" s="87">
        <f t="shared" si="27"/>
        <v>1764</v>
      </c>
      <c r="CS204" s="40">
        <f t="shared" si="31"/>
        <v>202</v>
      </c>
      <c r="CT204" s="40" t="str">
        <f>VLOOKUP(B204,Linha!$B$2:$C$60,2,FALSE)</f>
        <v>Despacho direto</v>
      </c>
      <c r="CU204" s="41" t="str">
        <f>IF(AI204&lt;=Parametros!$E$15,"OK","Não")</f>
        <v>OK</v>
      </c>
      <c r="CV204" s="41" t="str">
        <f>IF(AH204&lt;=Parametros!$E$16,"OK","Não")</f>
        <v>OK</v>
      </c>
      <c r="CW204" s="41" t="str">
        <f>IF(AX204&lt;=Parametros!$E$19,"OK","Não")</f>
        <v>OK</v>
      </c>
      <c r="CX204" s="41" t="str">
        <f t="shared" si="28"/>
        <v>Não</v>
      </c>
      <c r="CY204" s="41" t="str">
        <f t="shared" si="29"/>
        <v>Não</v>
      </c>
      <c r="CZ204" s="41" t="str">
        <f>IF(AND(Parametros!$E$17="Sim",Parametros!$E$18="Sim"),IF(AND(OR(CT204="Flow1",AND(CT204="Flow2",Parametros!$H$7="Fechada")),AI204&lt;=Parametros!$E$15,AH204&lt;Parametros!$E$16,AX204&lt;Parametros!$E$19,CX204&lt;&gt;Parametros!$E$17,CY204&lt;&gt;Parametros!$E$18),"Sim","Não"),
IF(AND(Parametros!$E$17="Sim",Parametros!$E$18="Não"),IF(AND(OR(CT204="Flow1",AND(CT204="Flow2",Parametros!$H$7="Fechada")),AI204&lt;=Parametros!$E$15,AH204&lt;Parametros!$E$16,AX204&lt;Parametros!$E$19,CX204&lt;&gt;Parametros!$E$17),"Sim","Não"),
IF(AND(Parametros!$E$17="Não",Parametros!$E$18="Sim"),IF(AND(OR(CT204="Flow1",AND(CT204="Flow2",Parametros!$H$7="Fechada")),AI204&lt;=Parametros!$E$15,AH204&lt;Parametros!$E$16,AX204&lt;Parametros!$E$19,CY204&lt;&gt;Parametros!$E$18),"Sim","Não"),
IF(AND(OR(CT204="Flow1",AND(CT204="Flow2",Parametros!$H$7="Fechada")),AI204&lt;=Parametros!$E$15,AH204&lt;Parametros!$E$16,AX204&lt;Parametros!$E$19),"Sim","Não"))))</f>
        <v>Não</v>
      </c>
      <c r="DA204" s="41" t="str">
        <f t="shared" si="30"/>
        <v>ok</v>
      </c>
      <c r="DB204" s="40">
        <f>IF(AND(CT204="Flow1",CZ204="Sim"),4,IF(CT204=Parametros!$D$6,1,IF(CT204=Parametros!$D$7,IF(Parametros!$H$7="Aberta",2,IF('Sequencia APO'!CZ204="Sim",4,1)),IF(CT204=Parametros!$D$9,3,IF(CT204=Parametros!$D$8,4,"Erro")))))</f>
        <v>3</v>
      </c>
      <c r="DC204" s="40">
        <f>IFERROR(VLOOKUP($Q204,Ferts!$A$1:$B$16,2,FALSE),0)</f>
        <v>0</v>
      </c>
      <c r="DD204" s="42">
        <f>(IF(DB204=1,Parametros!$M$6,IF(DB204=2,Parametros!$M$7,IF(DB204=3,Parametros!$M$8,IF(DB204=4,Parametros!$M$9,"Erro"))))*(DC204+1))*60</f>
        <v>33.660000000000004</v>
      </c>
    </row>
    <row r="205" spans="1:108">
      <c r="A205" s="74" t="s">
        <v>631</v>
      </c>
      <c r="B205" s="74" t="s">
        <v>921</v>
      </c>
      <c r="C205" s="74" t="s">
        <v>118</v>
      </c>
      <c r="D205" s="74" t="s">
        <v>99</v>
      </c>
      <c r="E205" s="74" t="s">
        <v>2006</v>
      </c>
      <c r="F205" s="74" t="s">
        <v>2007</v>
      </c>
      <c r="G205" s="74" t="s">
        <v>3580</v>
      </c>
      <c r="H205" s="74" t="s">
        <v>161</v>
      </c>
      <c r="I205" s="74" t="s">
        <v>134</v>
      </c>
      <c r="J205" s="74" t="s">
        <v>173</v>
      </c>
      <c r="K205" s="74" t="s">
        <v>922</v>
      </c>
      <c r="L205" s="74" t="s">
        <v>2008</v>
      </c>
      <c r="M205" s="74" t="s">
        <v>925</v>
      </c>
      <c r="N205" s="75">
        <v>10</v>
      </c>
      <c r="O205" s="75">
        <v>0</v>
      </c>
      <c r="P205" s="74" t="s">
        <v>131</v>
      </c>
      <c r="Q205" s="74" t="s">
        <v>2009</v>
      </c>
      <c r="R205" s="74" t="s">
        <v>923</v>
      </c>
      <c r="S205" s="74"/>
      <c r="T205" s="74" t="s">
        <v>114</v>
      </c>
      <c r="U205" s="74" t="s">
        <v>124</v>
      </c>
      <c r="V205" s="74" t="s">
        <v>125</v>
      </c>
      <c r="W205" s="74" t="s">
        <v>126</v>
      </c>
      <c r="X205" s="74" t="s">
        <v>127</v>
      </c>
      <c r="Y205" s="74" t="s">
        <v>177</v>
      </c>
      <c r="Z205" s="74" t="s">
        <v>919</v>
      </c>
      <c r="AA205" s="76">
        <v>4605.5200000000004</v>
      </c>
      <c r="AB205" s="76">
        <v>3600</v>
      </c>
      <c r="AC205" s="76">
        <v>160</v>
      </c>
      <c r="AD205" s="76">
        <v>107.5</v>
      </c>
      <c r="AE205" s="77">
        <v>200</v>
      </c>
      <c r="AF205" s="76">
        <v>1</v>
      </c>
      <c r="AG205" s="77">
        <v>29</v>
      </c>
      <c r="AH205" s="78">
        <v>2.9</v>
      </c>
      <c r="AI205" s="78">
        <v>33.4</v>
      </c>
      <c r="AJ205" s="79">
        <v>42761</v>
      </c>
      <c r="AK205" s="79">
        <v>42779</v>
      </c>
      <c r="AL205" s="79">
        <v>42779</v>
      </c>
      <c r="AM205" s="79">
        <v>42779</v>
      </c>
      <c r="AN205" s="77">
        <v>907</v>
      </c>
      <c r="AO205" s="79">
        <v>42748</v>
      </c>
      <c r="AP205" s="76">
        <v>3300</v>
      </c>
      <c r="AQ205" s="76">
        <v>1508</v>
      </c>
      <c r="AR205" s="77">
        <v>199</v>
      </c>
      <c r="AS205" s="77">
        <v>19</v>
      </c>
      <c r="AT205" s="78">
        <v>19.510000000000002</v>
      </c>
      <c r="AU205" s="77">
        <v>9</v>
      </c>
      <c r="AV205" s="76">
        <v>8.98</v>
      </c>
      <c r="AW205" s="76">
        <v>9.39</v>
      </c>
      <c r="AX205" s="76">
        <v>12.05</v>
      </c>
      <c r="AY205" s="76">
        <v>0.33</v>
      </c>
      <c r="AZ205" s="76">
        <v>0.33</v>
      </c>
      <c r="BA205" s="76">
        <v>0.28999999999999998</v>
      </c>
      <c r="BB205" s="76">
        <v>0.28999999999999998</v>
      </c>
      <c r="BC205" s="76">
        <v>18.29</v>
      </c>
      <c r="BD205" s="76">
        <v>3.93</v>
      </c>
      <c r="BE205" s="76">
        <v>11.49</v>
      </c>
      <c r="BF205" s="76">
        <v>8900</v>
      </c>
      <c r="BG205" s="76">
        <v>9000</v>
      </c>
      <c r="BH205" s="74" t="s">
        <v>109</v>
      </c>
      <c r="BI205" s="74"/>
      <c r="BJ205" s="74" t="s">
        <v>3581</v>
      </c>
      <c r="BK205" s="79"/>
      <c r="BL205" s="79"/>
      <c r="BM205" s="74"/>
      <c r="BN205" s="80"/>
      <c r="BO205" s="81"/>
      <c r="BP205" s="82">
        <v>261</v>
      </c>
      <c r="BQ205" s="83"/>
      <c r="BR205" s="84" t="s">
        <v>129</v>
      </c>
      <c r="BS205" s="84">
        <v>13</v>
      </c>
      <c r="BT205" s="85">
        <v>2</v>
      </c>
      <c r="BU205" s="85" t="s">
        <v>134</v>
      </c>
      <c r="BV205" s="85">
        <v>2</v>
      </c>
      <c r="BW205" s="85"/>
      <c r="BX205" s="86" t="s">
        <v>164</v>
      </c>
      <c r="BY205" s="87"/>
      <c r="BZ205" s="88">
        <v>261</v>
      </c>
      <c r="CA205" s="87" t="s">
        <v>111</v>
      </c>
      <c r="CB205" s="89" t="s">
        <v>112</v>
      </c>
      <c r="CC205" s="90">
        <v>31</v>
      </c>
      <c r="CD205" s="91"/>
      <c r="CE205" s="89">
        <f>VLOOKUP(AI205,[1]Plan1!$A$6:$D$52,2,0)</f>
        <v>156</v>
      </c>
      <c r="CF205" s="89">
        <f>VLOOKUP(AI205,[1]Plan1!$A$6:$D$52,4,0)</f>
        <v>10.464285714285714</v>
      </c>
      <c r="CG205" s="89">
        <f t="shared" si="24"/>
        <v>30</v>
      </c>
      <c r="CH205" s="89">
        <f t="shared" si="25"/>
        <v>314</v>
      </c>
      <c r="CI205" s="87" t="s">
        <v>129</v>
      </c>
      <c r="CJ205" s="89">
        <f t="shared" si="26"/>
        <v>261</v>
      </c>
      <c r="CK205" s="87"/>
      <c r="CL205" s="87"/>
      <c r="CM205" s="87"/>
      <c r="CN205" s="80"/>
      <c r="CO205" s="81"/>
      <c r="CP205" s="82">
        <v>8</v>
      </c>
      <c r="CQ205" s="83"/>
      <c r="CR205" s="87">
        <f t="shared" si="27"/>
        <v>5800</v>
      </c>
      <c r="CS205" s="40">
        <f t="shared" si="31"/>
        <v>203</v>
      </c>
      <c r="CT205" s="40" t="str">
        <f>VLOOKUP(B205,Linha!$B$2:$C$60,2,FALSE)</f>
        <v>Despacho direto</v>
      </c>
      <c r="CU205" s="41" t="str">
        <f>IF(AI205&lt;=Parametros!$E$15,"OK","Não")</f>
        <v>OK</v>
      </c>
      <c r="CV205" s="41" t="str">
        <f>IF(AH205&lt;=Parametros!$E$16,"OK","Não")</f>
        <v>OK</v>
      </c>
      <c r="CW205" s="41" t="str">
        <f>IF(AX205&lt;=Parametros!$E$19,"OK","Não")</f>
        <v>OK</v>
      </c>
      <c r="CX205" s="41" t="str">
        <f t="shared" si="28"/>
        <v>Não</v>
      </c>
      <c r="CY205" s="41" t="str">
        <f t="shared" si="29"/>
        <v>Não</v>
      </c>
      <c r="CZ205" s="41" t="str">
        <f>IF(AND(Parametros!$E$17="Sim",Parametros!$E$18="Sim"),IF(AND(OR(CT205="Flow1",AND(CT205="Flow2",Parametros!$H$7="Fechada")),AI205&lt;=Parametros!$E$15,AH205&lt;Parametros!$E$16,AX205&lt;Parametros!$E$19,CX205&lt;&gt;Parametros!$E$17,CY205&lt;&gt;Parametros!$E$18),"Sim","Não"),
IF(AND(Parametros!$E$17="Sim",Parametros!$E$18="Não"),IF(AND(OR(CT205="Flow1",AND(CT205="Flow2",Parametros!$H$7="Fechada")),AI205&lt;=Parametros!$E$15,AH205&lt;Parametros!$E$16,AX205&lt;Parametros!$E$19,CX205&lt;&gt;Parametros!$E$17),"Sim","Não"),
IF(AND(Parametros!$E$17="Não",Parametros!$E$18="Sim"),IF(AND(OR(CT205="Flow1",AND(CT205="Flow2",Parametros!$H$7="Fechada")),AI205&lt;=Parametros!$E$15,AH205&lt;Parametros!$E$16,AX205&lt;Parametros!$E$19,CY205&lt;&gt;Parametros!$E$18),"Sim","Não"),
IF(AND(OR(CT205="Flow1",AND(CT205="Flow2",Parametros!$H$7="Fechada")),AI205&lt;=Parametros!$E$15,AH205&lt;Parametros!$E$16,AX205&lt;Parametros!$E$19),"Sim","Não"))))</f>
        <v>Não</v>
      </c>
      <c r="DA205" s="41" t="str">
        <f t="shared" si="30"/>
        <v>ok</v>
      </c>
      <c r="DB205" s="40">
        <f>IF(AND(CT205="Flow1",CZ205="Sim"),4,IF(CT205=Parametros!$D$6,1,IF(CT205=Parametros!$D$7,IF(Parametros!$H$7="Aberta",2,IF('Sequencia APO'!CZ205="Sim",4,1)),IF(CT205=Parametros!$D$9,3,IF(CT205=Parametros!$D$8,4,"Erro")))))</f>
        <v>3</v>
      </c>
      <c r="DC205" s="40">
        <f>IFERROR(VLOOKUP($Q205,Ferts!$A$1:$B$16,2,FALSE),0)</f>
        <v>0</v>
      </c>
      <c r="DD205" s="42">
        <f>(IF(DB205=1,Parametros!$M$6,IF(DB205=2,Parametros!$M$7,IF(DB205=3,Parametros!$M$8,IF(DB205=4,Parametros!$M$9,"Erro"))))*(DC205+1))*60</f>
        <v>33.660000000000004</v>
      </c>
    </row>
    <row r="206" spans="1:108">
      <c r="A206" s="74" t="s">
        <v>632</v>
      </c>
      <c r="B206" s="74" t="s">
        <v>921</v>
      </c>
      <c r="C206" s="74" t="s">
        <v>118</v>
      </c>
      <c r="D206" s="74" t="s">
        <v>99</v>
      </c>
      <c r="E206" s="74" t="s">
        <v>2011</v>
      </c>
      <c r="F206" s="74" t="s">
        <v>2007</v>
      </c>
      <c r="G206" s="74" t="s">
        <v>3582</v>
      </c>
      <c r="H206" s="74" t="s">
        <v>161</v>
      </c>
      <c r="I206" s="74" t="s">
        <v>134</v>
      </c>
      <c r="J206" s="74" t="s">
        <v>173</v>
      </c>
      <c r="K206" s="74" t="s">
        <v>922</v>
      </c>
      <c r="L206" s="74" t="s">
        <v>2008</v>
      </c>
      <c r="M206" s="74" t="s">
        <v>925</v>
      </c>
      <c r="N206" s="75">
        <v>10</v>
      </c>
      <c r="O206" s="75">
        <v>0</v>
      </c>
      <c r="P206" s="74" t="s">
        <v>131</v>
      </c>
      <c r="Q206" s="74" t="s">
        <v>3371</v>
      </c>
      <c r="R206" s="74" t="s">
        <v>923</v>
      </c>
      <c r="S206" s="74"/>
      <c r="T206" s="74" t="s">
        <v>114</v>
      </c>
      <c r="U206" s="74" t="s">
        <v>124</v>
      </c>
      <c r="V206" s="74" t="s">
        <v>125</v>
      </c>
      <c r="W206" s="74" t="s">
        <v>126</v>
      </c>
      <c r="X206" s="74" t="s">
        <v>127</v>
      </c>
      <c r="Y206" s="74" t="s">
        <v>177</v>
      </c>
      <c r="Z206" s="74" t="s">
        <v>919</v>
      </c>
      <c r="AA206" s="76">
        <v>8833.8940000000002</v>
      </c>
      <c r="AB206" s="76">
        <v>0</v>
      </c>
      <c r="AC206" s="76">
        <v>160</v>
      </c>
      <c r="AD206" s="76">
        <v>107.5</v>
      </c>
      <c r="AE206" s="77">
        <v>200</v>
      </c>
      <c r="AF206" s="76">
        <v>1</v>
      </c>
      <c r="AG206" s="77">
        <v>48</v>
      </c>
      <c r="AH206" s="78">
        <v>2.9</v>
      </c>
      <c r="AI206" s="78">
        <v>33.4</v>
      </c>
      <c r="AJ206" s="79">
        <v>42761</v>
      </c>
      <c r="AK206" s="79">
        <v>42779</v>
      </c>
      <c r="AL206" s="79">
        <v>42779</v>
      </c>
      <c r="AM206" s="79">
        <v>42779</v>
      </c>
      <c r="AN206" s="77">
        <v>1740</v>
      </c>
      <c r="AO206" s="79">
        <v>42739</v>
      </c>
      <c r="AP206" s="76">
        <v>1700</v>
      </c>
      <c r="AQ206" s="76">
        <v>0</v>
      </c>
      <c r="AR206" s="77">
        <v>199</v>
      </c>
      <c r="AS206" s="77">
        <v>19</v>
      </c>
      <c r="AT206" s="78">
        <v>19.510000000000002</v>
      </c>
      <c r="AU206" s="77">
        <v>9</v>
      </c>
      <c r="AV206" s="76">
        <v>8.98</v>
      </c>
      <c r="AW206" s="76">
        <v>9.39</v>
      </c>
      <c r="AX206" s="76">
        <v>12.05</v>
      </c>
      <c r="AY206" s="76">
        <v>0.33</v>
      </c>
      <c r="AZ206" s="76">
        <v>0.33</v>
      </c>
      <c r="BA206" s="76">
        <v>0.28999999999999998</v>
      </c>
      <c r="BB206" s="76">
        <v>0.28999999999999998</v>
      </c>
      <c r="BC206" s="76">
        <v>18.29</v>
      </c>
      <c r="BD206" s="76">
        <v>3.93</v>
      </c>
      <c r="BE206" s="76">
        <v>11.49</v>
      </c>
      <c r="BF206" s="76">
        <v>8900</v>
      </c>
      <c r="BG206" s="76">
        <v>9000</v>
      </c>
      <c r="BH206" s="74" t="s">
        <v>109</v>
      </c>
      <c r="BI206" s="74"/>
      <c r="BJ206" s="74" t="s">
        <v>3583</v>
      </c>
      <c r="BK206" s="79"/>
      <c r="BL206" s="79"/>
      <c r="BM206" s="74"/>
      <c r="BN206" s="80"/>
      <c r="BO206" s="81"/>
      <c r="BP206" s="82">
        <v>432</v>
      </c>
      <c r="BQ206" s="83"/>
      <c r="BR206" s="84" t="s">
        <v>129</v>
      </c>
      <c r="BS206" s="84">
        <v>13</v>
      </c>
      <c r="BT206" s="85">
        <v>2</v>
      </c>
      <c r="BU206" s="85" t="s">
        <v>134</v>
      </c>
      <c r="BV206" s="85">
        <v>2</v>
      </c>
      <c r="BW206" s="85"/>
      <c r="BX206" s="86" t="s">
        <v>164</v>
      </c>
      <c r="BY206" s="87"/>
      <c r="BZ206" s="88">
        <v>432</v>
      </c>
      <c r="CA206" s="87" t="s">
        <v>111</v>
      </c>
      <c r="CB206" s="89" t="s">
        <v>112</v>
      </c>
      <c r="CC206" s="90">
        <v>40</v>
      </c>
      <c r="CD206" s="91"/>
      <c r="CE206" s="89">
        <f>VLOOKUP(AI206,[1]Plan1!$A$6:$D$52,2,0)</f>
        <v>156</v>
      </c>
      <c r="CF206" s="89">
        <f>VLOOKUP(AI206,[1]Plan1!$A$6:$D$52,4,0)</f>
        <v>10.464285714285714</v>
      </c>
      <c r="CG206" s="89">
        <f t="shared" si="24"/>
        <v>57</v>
      </c>
      <c r="CH206" s="89">
        <f t="shared" si="25"/>
        <v>596</v>
      </c>
      <c r="CI206" s="87" t="s">
        <v>129</v>
      </c>
      <c r="CJ206" s="89">
        <f t="shared" si="26"/>
        <v>432</v>
      </c>
      <c r="CK206" s="87"/>
      <c r="CL206" s="87"/>
      <c r="CM206" s="87"/>
      <c r="CN206" s="80"/>
      <c r="CO206" s="81"/>
      <c r="CP206" s="82">
        <v>80</v>
      </c>
      <c r="CQ206" s="83"/>
      <c r="CR206" s="87">
        <f t="shared" si="27"/>
        <v>9600</v>
      </c>
      <c r="CS206" s="40">
        <f t="shared" si="31"/>
        <v>204</v>
      </c>
      <c r="CT206" s="40" t="str">
        <f>VLOOKUP(B206,Linha!$B$2:$C$60,2,FALSE)</f>
        <v>Despacho direto</v>
      </c>
      <c r="CU206" s="41" t="str">
        <f>IF(AI206&lt;=Parametros!$E$15,"OK","Não")</f>
        <v>OK</v>
      </c>
      <c r="CV206" s="41" t="str">
        <f>IF(AH206&lt;=Parametros!$E$16,"OK","Não")</f>
        <v>OK</v>
      </c>
      <c r="CW206" s="41" t="str">
        <f>IF(AX206&lt;=Parametros!$E$19,"OK","Não")</f>
        <v>OK</v>
      </c>
      <c r="CX206" s="41" t="str">
        <f t="shared" si="28"/>
        <v>Não</v>
      </c>
      <c r="CY206" s="41" t="str">
        <f t="shared" si="29"/>
        <v>Não</v>
      </c>
      <c r="CZ206" s="41" t="str">
        <f>IF(AND(Parametros!$E$17="Sim",Parametros!$E$18="Sim"),IF(AND(OR(CT206="Flow1",AND(CT206="Flow2",Parametros!$H$7="Fechada")),AI206&lt;=Parametros!$E$15,AH206&lt;Parametros!$E$16,AX206&lt;Parametros!$E$19,CX206&lt;&gt;Parametros!$E$17,CY206&lt;&gt;Parametros!$E$18),"Sim","Não"),
IF(AND(Parametros!$E$17="Sim",Parametros!$E$18="Não"),IF(AND(OR(CT206="Flow1",AND(CT206="Flow2",Parametros!$H$7="Fechada")),AI206&lt;=Parametros!$E$15,AH206&lt;Parametros!$E$16,AX206&lt;Parametros!$E$19,CX206&lt;&gt;Parametros!$E$17),"Sim","Não"),
IF(AND(Parametros!$E$17="Não",Parametros!$E$18="Sim"),IF(AND(OR(CT206="Flow1",AND(CT206="Flow2",Parametros!$H$7="Fechada")),AI206&lt;=Parametros!$E$15,AH206&lt;Parametros!$E$16,AX206&lt;Parametros!$E$19,CY206&lt;&gt;Parametros!$E$18),"Sim","Não"),
IF(AND(OR(CT206="Flow1",AND(CT206="Flow2",Parametros!$H$7="Fechada")),AI206&lt;=Parametros!$E$15,AH206&lt;Parametros!$E$16,AX206&lt;Parametros!$E$19),"Sim","Não"))))</f>
        <v>Não</v>
      </c>
      <c r="DA206" s="41" t="str">
        <f t="shared" si="30"/>
        <v>ok</v>
      </c>
      <c r="DB206" s="40">
        <f>IF(AND(CT206="Flow1",CZ206="Sim"),4,IF(CT206=Parametros!$D$6,1,IF(CT206=Parametros!$D$7,IF(Parametros!$H$7="Aberta",2,IF('Sequencia APO'!CZ206="Sim",4,1)),IF(CT206=Parametros!$D$9,3,IF(CT206=Parametros!$D$8,4,"Erro")))))</f>
        <v>3</v>
      </c>
      <c r="DC206" s="40">
        <f>IFERROR(VLOOKUP($Q206,Ferts!$A$1:$B$16,2,FALSE),0)</f>
        <v>0</v>
      </c>
      <c r="DD206" s="42">
        <f>(IF(DB206=1,Parametros!$M$6,IF(DB206=2,Parametros!$M$7,IF(DB206=3,Parametros!$M$8,IF(DB206=4,Parametros!$M$9,"Erro"))))*(DC206+1))*60</f>
        <v>33.660000000000004</v>
      </c>
    </row>
    <row r="207" spans="1:108">
      <c r="A207" s="74" t="s">
        <v>633</v>
      </c>
      <c r="B207" s="74" t="s">
        <v>921</v>
      </c>
      <c r="C207" s="74" t="s">
        <v>118</v>
      </c>
      <c r="D207" s="74" t="s">
        <v>99</v>
      </c>
      <c r="E207" s="74" t="s">
        <v>2013</v>
      </c>
      <c r="F207" s="74" t="s">
        <v>2014</v>
      </c>
      <c r="G207" s="74" t="s">
        <v>3584</v>
      </c>
      <c r="H207" s="74" t="s">
        <v>2015</v>
      </c>
      <c r="I207" s="74" t="s">
        <v>134</v>
      </c>
      <c r="J207" s="74" t="s">
        <v>173</v>
      </c>
      <c r="K207" s="74" t="s">
        <v>922</v>
      </c>
      <c r="L207" s="74" t="s">
        <v>2016</v>
      </c>
      <c r="M207" s="74" t="s">
        <v>2017</v>
      </c>
      <c r="N207" s="75">
        <v>20</v>
      </c>
      <c r="O207" s="75">
        <v>0</v>
      </c>
      <c r="P207" s="74" t="s">
        <v>131</v>
      </c>
      <c r="Q207" s="74" t="s">
        <v>2018</v>
      </c>
      <c r="R207" s="74" t="s">
        <v>923</v>
      </c>
      <c r="S207" s="74"/>
      <c r="T207" s="74" t="s">
        <v>114</v>
      </c>
      <c r="U207" s="74" t="s">
        <v>124</v>
      </c>
      <c r="V207" s="74" t="s">
        <v>125</v>
      </c>
      <c r="W207" s="74" t="s">
        <v>126</v>
      </c>
      <c r="X207" s="74" t="s">
        <v>127</v>
      </c>
      <c r="Y207" s="74" t="s">
        <v>177</v>
      </c>
      <c r="Z207" s="74" t="s">
        <v>919</v>
      </c>
      <c r="AA207" s="76">
        <v>4276.8</v>
      </c>
      <c r="AB207" s="76">
        <v>0</v>
      </c>
      <c r="AC207" s="76">
        <v>160</v>
      </c>
      <c r="AD207" s="76">
        <v>107.5</v>
      </c>
      <c r="AE207" s="77">
        <v>201</v>
      </c>
      <c r="AF207" s="76">
        <v>1.0049999999999999</v>
      </c>
      <c r="AG207" s="77">
        <v>26</v>
      </c>
      <c r="AH207" s="78">
        <v>2.9</v>
      </c>
      <c r="AI207" s="78">
        <v>33.4</v>
      </c>
      <c r="AJ207" s="79">
        <v>42752</v>
      </c>
      <c r="AK207" s="79">
        <v>42779</v>
      </c>
      <c r="AL207" s="79">
        <v>42779</v>
      </c>
      <c r="AM207" s="79">
        <v>42779</v>
      </c>
      <c r="AN207" s="77">
        <v>747</v>
      </c>
      <c r="AO207" s="79">
        <v>42730</v>
      </c>
      <c r="AP207" s="76">
        <v>2300</v>
      </c>
      <c r="AQ207" s="76">
        <v>2018</v>
      </c>
      <c r="AR207" s="77">
        <v>201</v>
      </c>
      <c r="AS207" s="77">
        <v>67</v>
      </c>
      <c r="AT207" s="78">
        <v>22.13</v>
      </c>
      <c r="AU207" s="77">
        <v>8</v>
      </c>
      <c r="AV207" s="76">
        <v>10.18</v>
      </c>
      <c r="AW207" s="76">
        <v>10.4</v>
      </c>
      <c r="AX207" s="76">
        <v>13.08</v>
      </c>
      <c r="AY207" s="76">
        <v>0.33</v>
      </c>
      <c r="AZ207" s="76">
        <v>0.33</v>
      </c>
      <c r="BA207" s="76">
        <v>0.28999999999999998</v>
      </c>
      <c r="BB207" s="76">
        <v>0.28999999999999998</v>
      </c>
      <c r="BC207" s="76">
        <v>18.38</v>
      </c>
      <c r="BD207" s="76">
        <v>3.93</v>
      </c>
      <c r="BE207" s="76">
        <v>11.49</v>
      </c>
      <c r="BF207" s="76">
        <v>10100</v>
      </c>
      <c r="BG207" s="76">
        <v>10200</v>
      </c>
      <c r="BH207" s="74" t="s">
        <v>3475</v>
      </c>
      <c r="BI207" s="74"/>
      <c r="BJ207" s="74" t="s">
        <v>3585</v>
      </c>
      <c r="BK207" s="79"/>
      <c r="BL207" s="79"/>
      <c r="BM207" s="74"/>
      <c r="BN207" s="80"/>
      <c r="BO207" s="81"/>
      <c r="BP207" s="82">
        <v>208</v>
      </c>
      <c r="BQ207" s="83"/>
      <c r="BR207" s="84" t="s">
        <v>129</v>
      </c>
      <c r="BS207" s="84">
        <v>13</v>
      </c>
      <c r="BT207" s="85">
        <v>2</v>
      </c>
      <c r="BU207" s="85" t="s">
        <v>134</v>
      </c>
      <c r="BV207" s="85">
        <v>2</v>
      </c>
      <c r="BW207" s="85"/>
      <c r="BX207" s="86" t="s">
        <v>164</v>
      </c>
      <c r="BY207" s="87"/>
      <c r="BZ207" s="88">
        <v>208</v>
      </c>
      <c r="CA207" s="87" t="s">
        <v>111</v>
      </c>
      <c r="CB207" s="89" t="s">
        <v>112</v>
      </c>
      <c r="CC207" s="90">
        <v>49</v>
      </c>
      <c r="CD207" s="91"/>
      <c r="CE207" s="89">
        <f>VLOOKUP(AI207,[1]Plan1!$A$6:$D$52,2,0)</f>
        <v>156</v>
      </c>
      <c r="CF207" s="89">
        <f>VLOOKUP(AI207,[1]Plan1!$A$6:$D$52,4,0)</f>
        <v>10.464285714285714</v>
      </c>
      <c r="CG207" s="89">
        <f t="shared" si="24"/>
        <v>27</v>
      </c>
      <c r="CH207" s="89">
        <f t="shared" si="25"/>
        <v>283</v>
      </c>
      <c r="CI207" s="87" t="s">
        <v>129</v>
      </c>
      <c r="CJ207" s="89">
        <f t="shared" si="26"/>
        <v>208</v>
      </c>
      <c r="CK207" s="87"/>
      <c r="CL207" s="87"/>
      <c r="CM207" s="87"/>
      <c r="CN207" s="80"/>
      <c r="CO207" s="81"/>
      <c r="CP207" s="82">
        <v>90</v>
      </c>
      <c r="CQ207" s="83"/>
      <c r="CR207" s="87">
        <f t="shared" si="27"/>
        <v>5226</v>
      </c>
      <c r="CS207" s="40">
        <f t="shared" si="31"/>
        <v>205</v>
      </c>
      <c r="CT207" s="40" t="str">
        <f>VLOOKUP(B207,Linha!$B$2:$C$60,2,FALSE)</f>
        <v>Despacho direto</v>
      </c>
      <c r="CU207" s="41" t="str">
        <f>IF(AI207&lt;=Parametros!$E$15,"OK","Não")</f>
        <v>OK</v>
      </c>
      <c r="CV207" s="41" t="str">
        <f>IF(AH207&lt;=Parametros!$E$16,"OK","Não")</f>
        <v>OK</v>
      </c>
      <c r="CW207" s="41" t="str">
        <f>IF(AX207&lt;=Parametros!$E$19,"OK","Não")</f>
        <v>OK</v>
      </c>
      <c r="CX207" s="41" t="str">
        <f t="shared" si="28"/>
        <v>Não</v>
      </c>
      <c r="CY207" s="41" t="str">
        <f t="shared" si="29"/>
        <v>Não</v>
      </c>
      <c r="CZ207" s="41" t="str">
        <f>IF(AND(Parametros!$E$17="Sim",Parametros!$E$18="Sim"),IF(AND(OR(CT207="Flow1",AND(CT207="Flow2",Parametros!$H$7="Fechada")),AI207&lt;=Parametros!$E$15,AH207&lt;Parametros!$E$16,AX207&lt;Parametros!$E$19,CX207&lt;&gt;Parametros!$E$17,CY207&lt;&gt;Parametros!$E$18),"Sim","Não"),
IF(AND(Parametros!$E$17="Sim",Parametros!$E$18="Não"),IF(AND(OR(CT207="Flow1",AND(CT207="Flow2",Parametros!$H$7="Fechada")),AI207&lt;=Parametros!$E$15,AH207&lt;Parametros!$E$16,AX207&lt;Parametros!$E$19,CX207&lt;&gt;Parametros!$E$17),"Sim","Não"),
IF(AND(Parametros!$E$17="Não",Parametros!$E$18="Sim"),IF(AND(OR(CT207="Flow1",AND(CT207="Flow2",Parametros!$H$7="Fechada")),AI207&lt;=Parametros!$E$15,AH207&lt;Parametros!$E$16,AX207&lt;Parametros!$E$19,CY207&lt;&gt;Parametros!$E$18),"Sim","Não"),
IF(AND(OR(CT207="Flow1",AND(CT207="Flow2",Parametros!$H$7="Fechada")),AI207&lt;=Parametros!$E$15,AH207&lt;Parametros!$E$16,AX207&lt;Parametros!$E$19),"Sim","Não"))))</f>
        <v>Não</v>
      </c>
      <c r="DA207" s="41" t="str">
        <f t="shared" si="30"/>
        <v>ok</v>
      </c>
      <c r="DB207" s="40">
        <f>IF(AND(CT207="Flow1",CZ207="Sim"),4,IF(CT207=Parametros!$D$6,1,IF(CT207=Parametros!$D$7,IF(Parametros!$H$7="Aberta",2,IF('Sequencia APO'!CZ207="Sim",4,1)),IF(CT207=Parametros!$D$9,3,IF(CT207=Parametros!$D$8,4,"Erro")))))</f>
        <v>3</v>
      </c>
      <c r="DC207" s="40">
        <f>IFERROR(VLOOKUP($Q207,Ferts!$A$1:$B$16,2,FALSE),0)</f>
        <v>0</v>
      </c>
      <c r="DD207" s="42">
        <f>(IF(DB207=1,Parametros!$M$6,IF(DB207=2,Parametros!$M$7,IF(DB207=3,Parametros!$M$8,IF(DB207=4,Parametros!$M$9,"Erro"))))*(DC207+1))*60</f>
        <v>33.660000000000004</v>
      </c>
    </row>
    <row r="208" spans="1:108">
      <c r="A208" s="74" t="s">
        <v>637</v>
      </c>
      <c r="B208" s="74" t="s">
        <v>921</v>
      </c>
      <c r="C208" s="74" t="s">
        <v>118</v>
      </c>
      <c r="D208" s="74" t="s">
        <v>99</v>
      </c>
      <c r="E208" s="74" t="s">
        <v>2020</v>
      </c>
      <c r="F208" s="74" t="s">
        <v>2021</v>
      </c>
      <c r="G208" s="74" t="s">
        <v>2022</v>
      </c>
      <c r="H208" s="74" t="s">
        <v>161</v>
      </c>
      <c r="I208" s="74" t="s">
        <v>134</v>
      </c>
      <c r="J208" s="74" t="s">
        <v>173</v>
      </c>
      <c r="K208" s="74" t="s">
        <v>922</v>
      </c>
      <c r="L208" s="74" t="s">
        <v>2023</v>
      </c>
      <c r="M208" s="74" t="s">
        <v>925</v>
      </c>
      <c r="N208" s="75">
        <v>10</v>
      </c>
      <c r="O208" s="75">
        <v>0</v>
      </c>
      <c r="P208" s="74" t="s">
        <v>131</v>
      </c>
      <c r="Q208" s="74" t="s">
        <v>2024</v>
      </c>
      <c r="R208" s="74" t="s">
        <v>923</v>
      </c>
      <c r="S208" s="74"/>
      <c r="T208" s="74" t="s">
        <v>114</v>
      </c>
      <c r="U208" s="74" t="s">
        <v>124</v>
      </c>
      <c r="V208" s="74" t="s">
        <v>125</v>
      </c>
      <c r="W208" s="74" t="s">
        <v>126</v>
      </c>
      <c r="X208" s="74" t="s">
        <v>127</v>
      </c>
      <c r="Y208" s="74" t="s">
        <v>177</v>
      </c>
      <c r="Z208" s="74" t="s">
        <v>919</v>
      </c>
      <c r="AA208" s="76">
        <v>1656.72</v>
      </c>
      <c r="AB208" s="76">
        <v>0</v>
      </c>
      <c r="AC208" s="76">
        <v>160</v>
      </c>
      <c r="AD208" s="76">
        <v>108.5</v>
      </c>
      <c r="AE208" s="77">
        <v>158</v>
      </c>
      <c r="AF208" s="76">
        <v>0.79</v>
      </c>
      <c r="AG208" s="77">
        <v>12</v>
      </c>
      <c r="AH208" s="78">
        <v>2.2999999999999998</v>
      </c>
      <c r="AI208" s="78">
        <v>33.4</v>
      </c>
      <c r="AJ208" s="79">
        <v>42814</v>
      </c>
      <c r="AK208" s="79">
        <v>42779</v>
      </c>
      <c r="AL208" s="79">
        <v>42779</v>
      </c>
      <c r="AM208" s="79">
        <v>42779</v>
      </c>
      <c r="AN208" s="77">
        <v>427</v>
      </c>
      <c r="AO208" s="79">
        <v>42789</v>
      </c>
      <c r="AP208" s="76">
        <v>1300</v>
      </c>
      <c r="AQ208" s="76">
        <v>0</v>
      </c>
      <c r="AR208" s="77">
        <v>158</v>
      </c>
      <c r="AS208" s="77">
        <v>24</v>
      </c>
      <c r="AT208" s="78">
        <v>13.64</v>
      </c>
      <c r="AU208" s="77">
        <v>10</v>
      </c>
      <c r="AV208" s="76">
        <v>7.78</v>
      </c>
      <c r="AW208" s="76">
        <v>8.3800000000000008</v>
      </c>
      <c r="AX208" s="76">
        <v>11.19</v>
      </c>
      <c r="AY208" s="76">
        <v>0.33</v>
      </c>
      <c r="AZ208" s="76">
        <v>0.33</v>
      </c>
      <c r="BA208" s="76">
        <v>0.23</v>
      </c>
      <c r="BB208" s="76">
        <v>0.23</v>
      </c>
      <c r="BC208" s="76">
        <v>17.61</v>
      </c>
      <c r="BD208" s="76">
        <v>3.21</v>
      </c>
      <c r="BE208" s="76">
        <v>10.35</v>
      </c>
      <c r="BF208" s="76">
        <v>7700</v>
      </c>
      <c r="BG208" s="76">
        <v>7800</v>
      </c>
      <c r="BH208" s="74" t="s">
        <v>109</v>
      </c>
      <c r="BI208" s="74"/>
      <c r="BJ208" s="74" t="s">
        <v>3586</v>
      </c>
      <c r="BK208" s="79"/>
      <c r="BL208" s="79"/>
      <c r="BM208" s="74"/>
      <c r="BN208" s="80"/>
      <c r="BO208" s="81"/>
      <c r="BP208" s="82">
        <v>120</v>
      </c>
      <c r="BQ208" s="83"/>
      <c r="BR208" s="84" t="s">
        <v>129</v>
      </c>
      <c r="BS208" s="84">
        <v>13</v>
      </c>
      <c r="BT208" s="85">
        <v>2</v>
      </c>
      <c r="BU208" s="85" t="s">
        <v>134</v>
      </c>
      <c r="BV208" s="85">
        <v>2</v>
      </c>
      <c r="BW208" s="85"/>
      <c r="BX208" s="86" t="s">
        <v>164</v>
      </c>
      <c r="BY208" s="87"/>
      <c r="BZ208" s="88">
        <v>120</v>
      </c>
      <c r="CA208" s="87" t="s">
        <v>111</v>
      </c>
      <c r="CB208" s="89" t="s">
        <v>145</v>
      </c>
      <c r="CC208" s="90">
        <v>-10</v>
      </c>
      <c r="CD208" s="91"/>
      <c r="CE208" s="89">
        <f>VLOOKUP(AI208,[1]Plan1!$A$6:$D$52,2,0)</f>
        <v>156</v>
      </c>
      <c r="CF208" s="89">
        <f>VLOOKUP(AI208,[1]Plan1!$A$6:$D$52,4,0)</f>
        <v>10.464285714285714</v>
      </c>
      <c r="CG208" s="89">
        <f t="shared" si="24"/>
        <v>11</v>
      </c>
      <c r="CH208" s="89">
        <f t="shared" si="25"/>
        <v>115</v>
      </c>
      <c r="CI208" s="87" t="s">
        <v>129</v>
      </c>
      <c r="CJ208" s="89">
        <f t="shared" si="26"/>
        <v>120</v>
      </c>
      <c r="CK208" s="87"/>
      <c r="CL208" s="87"/>
      <c r="CM208" s="87"/>
      <c r="CN208" s="80"/>
      <c r="CO208" s="81"/>
      <c r="CP208" s="82">
        <v>80</v>
      </c>
      <c r="CQ208" s="83"/>
      <c r="CR208" s="87">
        <f t="shared" si="27"/>
        <v>1896</v>
      </c>
      <c r="CS208" s="40">
        <f t="shared" si="31"/>
        <v>206</v>
      </c>
      <c r="CT208" s="40" t="str">
        <f>VLOOKUP(B208,Linha!$B$2:$C$60,2,FALSE)</f>
        <v>Despacho direto</v>
      </c>
      <c r="CU208" s="41" t="str">
        <f>IF(AI208&lt;=Parametros!$E$15,"OK","Não")</f>
        <v>OK</v>
      </c>
      <c r="CV208" s="41" t="str">
        <f>IF(AH208&lt;=Parametros!$E$16,"OK","Não")</f>
        <v>OK</v>
      </c>
      <c r="CW208" s="41" t="str">
        <f>IF(AX208&lt;=Parametros!$E$19,"OK","Não")</f>
        <v>OK</v>
      </c>
      <c r="CX208" s="41" t="str">
        <f t="shared" si="28"/>
        <v>Não</v>
      </c>
      <c r="CY208" s="41" t="str">
        <f t="shared" si="29"/>
        <v>Não</v>
      </c>
      <c r="CZ208" s="41" t="str">
        <f>IF(AND(Parametros!$E$17="Sim",Parametros!$E$18="Sim"),IF(AND(OR(CT208="Flow1",AND(CT208="Flow2",Parametros!$H$7="Fechada")),AI208&lt;=Parametros!$E$15,AH208&lt;Parametros!$E$16,AX208&lt;Parametros!$E$19,CX208&lt;&gt;Parametros!$E$17,CY208&lt;&gt;Parametros!$E$18),"Sim","Não"),
IF(AND(Parametros!$E$17="Sim",Parametros!$E$18="Não"),IF(AND(OR(CT208="Flow1",AND(CT208="Flow2",Parametros!$H$7="Fechada")),AI208&lt;=Parametros!$E$15,AH208&lt;Parametros!$E$16,AX208&lt;Parametros!$E$19,CX208&lt;&gt;Parametros!$E$17),"Sim","Não"),
IF(AND(Parametros!$E$17="Não",Parametros!$E$18="Sim"),IF(AND(OR(CT208="Flow1",AND(CT208="Flow2",Parametros!$H$7="Fechada")),AI208&lt;=Parametros!$E$15,AH208&lt;Parametros!$E$16,AX208&lt;Parametros!$E$19,CY208&lt;&gt;Parametros!$E$18),"Sim","Não"),
IF(AND(OR(CT208="Flow1",AND(CT208="Flow2",Parametros!$H$7="Fechada")),AI208&lt;=Parametros!$E$15,AH208&lt;Parametros!$E$16,AX208&lt;Parametros!$E$19),"Sim","Não"))))</f>
        <v>Não</v>
      </c>
      <c r="DA208" s="41" t="str">
        <f t="shared" si="30"/>
        <v>ok</v>
      </c>
      <c r="DB208" s="40">
        <f>IF(AND(CT208="Flow1",CZ208="Sim"),4,IF(CT208=Parametros!$D$6,1,IF(CT208=Parametros!$D$7,IF(Parametros!$H$7="Aberta",2,IF('Sequencia APO'!CZ208="Sim",4,1)),IF(CT208=Parametros!$D$9,3,IF(CT208=Parametros!$D$8,4,"Erro")))))</f>
        <v>3</v>
      </c>
      <c r="DC208" s="40">
        <f>IFERROR(VLOOKUP($Q208,Ferts!$A$1:$B$16,2,FALSE),0)</f>
        <v>0</v>
      </c>
      <c r="DD208" s="42">
        <f>(IF(DB208=1,Parametros!$M$6,IF(DB208=2,Parametros!$M$7,IF(DB208=3,Parametros!$M$8,IF(DB208=4,Parametros!$M$9,"Erro"))))*(DC208+1))*60</f>
        <v>33.660000000000004</v>
      </c>
    </row>
    <row r="209" spans="1:108">
      <c r="A209" s="74" t="s">
        <v>641</v>
      </c>
      <c r="B209" s="74" t="s">
        <v>921</v>
      </c>
      <c r="C209" s="74" t="s">
        <v>118</v>
      </c>
      <c r="D209" s="74" t="s">
        <v>99</v>
      </c>
      <c r="E209" s="74" t="s">
        <v>2026</v>
      </c>
      <c r="F209" s="74" t="s">
        <v>2027</v>
      </c>
      <c r="G209" s="74" t="s">
        <v>3587</v>
      </c>
      <c r="H209" s="74" t="s">
        <v>161</v>
      </c>
      <c r="I209" s="74" t="s">
        <v>134</v>
      </c>
      <c r="J209" s="74" t="s">
        <v>173</v>
      </c>
      <c r="K209" s="74" t="s">
        <v>922</v>
      </c>
      <c r="L209" s="74" t="s">
        <v>2028</v>
      </c>
      <c r="M209" s="74" t="s">
        <v>925</v>
      </c>
      <c r="N209" s="75">
        <v>20</v>
      </c>
      <c r="O209" s="75">
        <v>0</v>
      </c>
      <c r="P209" s="74" t="s">
        <v>131</v>
      </c>
      <c r="Q209" s="74" t="s">
        <v>2029</v>
      </c>
      <c r="R209" s="74" t="s">
        <v>923</v>
      </c>
      <c r="S209" s="74"/>
      <c r="T209" s="74" t="s">
        <v>114</v>
      </c>
      <c r="U209" s="74" t="s">
        <v>124</v>
      </c>
      <c r="V209" s="74" t="s">
        <v>125</v>
      </c>
      <c r="W209" s="74" t="s">
        <v>126</v>
      </c>
      <c r="X209" s="74" t="s">
        <v>127</v>
      </c>
      <c r="Y209" s="74" t="s">
        <v>177</v>
      </c>
      <c r="Z209" s="74" t="s">
        <v>919</v>
      </c>
      <c r="AA209" s="76">
        <v>2573.277</v>
      </c>
      <c r="AB209" s="76">
        <v>0</v>
      </c>
      <c r="AC209" s="76">
        <v>160</v>
      </c>
      <c r="AD209" s="76">
        <v>108.5</v>
      </c>
      <c r="AE209" s="77">
        <v>167</v>
      </c>
      <c r="AF209" s="76">
        <v>0.83499999999999996</v>
      </c>
      <c r="AG209" s="77">
        <v>20</v>
      </c>
      <c r="AH209" s="78">
        <v>2.2999999999999998</v>
      </c>
      <c r="AI209" s="78">
        <v>33.4</v>
      </c>
      <c r="AJ209" s="79">
        <v>42734</v>
      </c>
      <c r="AK209" s="79">
        <v>42779</v>
      </c>
      <c r="AL209" s="79">
        <v>42779</v>
      </c>
      <c r="AM209" s="79">
        <v>42779</v>
      </c>
      <c r="AN209" s="77">
        <v>713</v>
      </c>
      <c r="AO209" s="79">
        <v>42711</v>
      </c>
      <c r="AP209" s="76">
        <v>1200</v>
      </c>
      <c r="AQ209" s="76">
        <v>1058</v>
      </c>
      <c r="AR209" s="77">
        <v>167</v>
      </c>
      <c r="AS209" s="77">
        <v>22</v>
      </c>
      <c r="AT209" s="78">
        <v>12.06</v>
      </c>
      <c r="AU209" s="77">
        <v>12</v>
      </c>
      <c r="AV209" s="76">
        <v>6.88</v>
      </c>
      <c r="AW209" s="76">
        <v>7.5</v>
      </c>
      <c r="AX209" s="76">
        <v>10.41</v>
      </c>
      <c r="AY209" s="76">
        <v>0.33</v>
      </c>
      <c r="AZ209" s="76">
        <v>0.33</v>
      </c>
      <c r="BA209" s="76">
        <v>0.23</v>
      </c>
      <c r="BB209" s="76">
        <v>0.23</v>
      </c>
      <c r="BC209" s="76">
        <v>18.61</v>
      </c>
      <c r="BD209" s="76">
        <v>3.21</v>
      </c>
      <c r="BE209" s="76">
        <v>10.35</v>
      </c>
      <c r="BF209" s="76">
        <v>6800</v>
      </c>
      <c r="BG209" s="76">
        <v>6900</v>
      </c>
      <c r="BH209" s="74" t="s">
        <v>3475</v>
      </c>
      <c r="BI209" s="74"/>
      <c r="BJ209" s="74" t="s">
        <v>3588</v>
      </c>
      <c r="BK209" s="79"/>
      <c r="BL209" s="79"/>
      <c r="BM209" s="74"/>
      <c r="BN209" s="80"/>
      <c r="BO209" s="81"/>
      <c r="BP209" s="82">
        <v>240</v>
      </c>
      <c r="BQ209" s="83"/>
      <c r="BR209" s="84" t="s">
        <v>129</v>
      </c>
      <c r="BS209" s="84">
        <v>13</v>
      </c>
      <c r="BT209" s="85">
        <v>2</v>
      </c>
      <c r="BU209" s="85" t="s">
        <v>134</v>
      </c>
      <c r="BV209" s="85">
        <v>2</v>
      </c>
      <c r="BW209" s="85"/>
      <c r="BX209" s="86" t="s">
        <v>164</v>
      </c>
      <c r="BY209" s="87"/>
      <c r="BZ209" s="88">
        <v>240</v>
      </c>
      <c r="CA209" s="87" t="s">
        <v>111</v>
      </c>
      <c r="CB209" s="89" t="s">
        <v>112</v>
      </c>
      <c r="CC209" s="90">
        <v>68</v>
      </c>
      <c r="CD209" s="91"/>
      <c r="CE209" s="89">
        <f>VLOOKUP(AI209,[1]Plan1!$A$6:$D$52,2,0)</f>
        <v>156</v>
      </c>
      <c r="CF209" s="89">
        <f>VLOOKUP(AI209,[1]Plan1!$A$6:$D$52,4,0)</f>
        <v>10.464285714285714</v>
      </c>
      <c r="CG209" s="89">
        <f t="shared" si="24"/>
        <v>16</v>
      </c>
      <c r="CH209" s="89">
        <f t="shared" si="25"/>
        <v>167</v>
      </c>
      <c r="CI209" s="87" t="s">
        <v>129</v>
      </c>
      <c r="CJ209" s="89">
        <f t="shared" si="26"/>
        <v>240</v>
      </c>
      <c r="CK209" s="87"/>
      <c r="CL209" s="87"/>
      <c r="CM209" s="87"/>
      <c r="CN209" s="80"/>
      <c r="CO209" s="81"/>
      <c r="CP209" s="82">
        <v>135</v>
      </c>
      <c r="CQ209" s="83"/>
      <c r="CR209" s="87">
        <f t="shared" si="27"/>
        <v>3340</v>
      </c>
      <c r="CS209" s="40">
        <f t="shared" si="31"/>
        <v>207</v>
      </c>
      <c r="CT209" s="40" t="str">
        <f>VLOOKUP(B209,Linha!$B$2:$C$60,2,FALSE)</f>
        <v>Despacho direto</v>
      </c>
      <c r="CU209" s="41" t="str">
        <f>IF(AI209&lt;=Parametros!$E$15,"OK","Não")</f>
        <v>OK</v>
      </c>
      <c r="CV209" s="41" t="str">
        <f>IF(AH209&lt;=Parametros!$E$16,"OK","Não")</f>
        <v>OK</v>
      </c>
      <c r="CW209" s="41" t="str">
        <f>IF(AX209&lt;=Parametros!$E$19,"OK","Não")</f>
        <v>OK</v>
      </c>
      <c r="CX209" s="41" t="str">
        <f t="shared" si="28"/>
        <v>Não</v>
      </c>
      <c r="CY209" s="41" t="str">
        <f t="shared" si="29"/>
        <v>Não</v>
      </c>
      <c r="CZ209" s="41" t="str">
        <f>IF(AND(Parametros!$E$17="Sim",Parametros!$E$18="Sim"),IF(AND(OR(CT209="Flow1",AND(CT209="Flow2",Parametros!$H$7="Fechada")),AI209&lt;=Parametros!$E$15,AH209&lt;Parametros!$E$16,AX209&lt;Parametros!$E$19,CX209&lt;&gt;Parametros!$E$17,CY209&lt;&gt;Parametros!$E$18),"Sim","Não"),
IF(AND(Parametros!$E$17="Sim",Parametros!$E$18="Não"),IF(AND(OR(CT209="Flow1",AND(CT209="Flow2",Parametros!$H$7="Fechada")),AI209&lt;=Parametros!$E$15,AH209&lt;Parametros!$E$16,AX209&lt;Parametros!$E$19,CX209&lt;&gt;Parametros!$E$17),"Sim","Não"),
IF(AND(Parametros!$E$17="Não",Parametros!$E$18="Sim"),IF(AND(OR(CT209="Flow1",AND(CT209="Flow2",Parametros!$H$7="Fechada")),AI209&lt;=Parametros!$E$15,AH209&lt;Parametros!$E$16,AX209&lt;Parametros!$E$19,CY209&lt;&gt;Parametros!$E$18),"Sim","Não"),
IF(AND(OR(CT209="Flow1",AND(CT209="Flow2",Parametros!$H$7="Fechada")),AI209&lt;=Parametros!$E$15,AH209&lt;Parametros!$E$16,AX209&lt;Parametros!$E$19),"Sim","Não"))))</f>
        <v>Não</v>
      </c>
      <c r="DA209" s="41" t="str">
        <f t="shared" si="30"/>
        <v>ok</v>
      </c>
      <c r="DB209" s="40">
        <f>IF(AND(CT209="Flow1",CZ209="Sim"),4,IF(CT209=Parametros!$D$6,1,IF(CT209=Parametros!$D$7,IF(Parametros!$H$7="Aberta",2,IF('Sequencia APO'!CZ209="Sim",4,1)),IF(CT209=Parametros!$D$9,3,IF(CT209=Parametros!$D$8,4,"Erro")))))</f>
        <v>3</v>
      </c>
      <c r="DC209" s="40">
        <f>IFERROR(VLOOKUP($Q209,Ferts!$A$1:$B$16,2,FALSE),0)</f>
        <v>0</v>
      </c>
      <c r="DD209" s="42">
        <f>(IF(DB209=1,Parametros!$M$6,IF(DB209=2,Parametros!$M$7,IF(DB209=3,Parametros!$M$8,IF(DB209=4,Parametros!$M$9,"Erro"))))*(DC209+1))*60</f>
        <v>33.660000000000004</v>
      </c>
    </row>
    <row r="210" spans="1:108">
      <c r="A210" s="74" t="s">
        <v>642</v>
      </c>
      <c r="B210" s="74" t="s">
        <v>921</v>
      </c>
      <c r="C210" s="74" t="s">
        <v>118</v>
      </c>
      <c r="D210" s="74" t="s">
        <v>99</v>
      </c>
      <c r="E210" s="74" t="s">
        <v>2031</v>
      </c>
      <c r="F210" s="74" t="s">
        <v>2032</v>
      </c>
      <c r="G210" s="74" t="s">
        <v>2033</v>
      </c>
      <c r="H210" s="74" t="s">
        <v>151</v>
      </c>
      <c r="I210" s="74" t="s">
        <v>134</v>
      </c>
      <c r="J210" s="74" t="s">
        <v>173</v>
      </c>
      <c r="K210" s="74" t="s">
        <v>284</v>
      </c>
      <c r="L210" s="74" t="s">
        <v>2034</v>
      </c>
      <c r="M210" s="74" t="s">
        <v>153</v>
      </c>
      <c r="N210" s="75">
        <v>10</v>
      </c>
      <c r="O210" s="75">
        <v>10</v>
      </c>
      <c r="P210" s="74" t="s">
        <v>122</v>
      </c>
      <c r="Q210" s="74" t="s">
        <v>2035</v>
      </c>
      <c r="R210" s="74" t="s">
        <v>923</v>
      </c>
      <c r="S210" s="74"/>
      <c r="T210" s="74" t="s">
        <v>114</v>
      </c>
      <c r="U210" s="74" t="s">
        <v>124</v>
      </c>
      <c r="V210" s="74" t="s">
        <v>125</v>
      </c>
      <c r="W210" s="74" t="s">
        <v>126</v>
      </c>
      <c r="X210" s="74" t="s">
        <v>127</v>
      </c>
      <c r="Y210" s="74" t="s">
        <v>177</v>
      </c>
      <c r="Z210" s="74" t="s">
        <v>919</v>
      </c>
      <c r="AA210" s="76">
        <v>579.4</v>
      </c>
      <c r="AB210" s="76">
        <v>646.02</v>
      </c>
      <c r="AC210" s="76">
        <v>160</v>
      </c>
      <c r="AD210" s="76">
        <v>108.5</v>
      </c>
      <c r="AE210" s="77">
        <v>164</v>
      </c>
      <c r="AF210" s="76">
        <v>0.82</v>
      </c>
      <c r="AG210" s="77">
        <v>5</v>
      </c>
      <c r="AH210" s="78">
        <v>2.2999999999999998</v>
      </c>
      <c r="AI210" s="78">
        <v>33.4</v>
      </c>
      <c r="AJ210" s="79">
        <v>42842</v>
      </c>
      <c r="AK210" s="79">
        <v>42779</v>
      </c>
      <c r="AL210" s="79">
        <v>42779</v>
      </c>
      <c r="AM210" s="79">
        <v>42779</v>
      </c>
      <c r="AN210" s="77">
        <v>124</v>
      </c>
      <c r="AO210" s="79">
        <v>42819</v>
      </c>
      <c r="AP210" s="76">
        <v>1000</v>
      </c>
      <c r="AQ210" s="76">
        <v>0</v>
      </c>
      <c r="AR210" s="77">
        <v>162</v>
      </c>
      <c r="AS210" s="77">
        <v>225</v>
      </c>
      <c r="AT210" s="78">
        <v>14.17</v>
      </c>
      <c r="AU210" s="77">
        <v>10</v>
      </c>
      <c r="AV210" s="76">
        <v>8.08</v>
      </c>
      <c r="AW210" s="76">
        <v>8.5</v>
      </c>
      <c r="AX210" s="76">
        <v>11.75</v>
      </c>
      <c r="AY210" s="76">
        <v>0.33</v>
      </c>
      <c r="AZ210" s="76">
        <v>0.33</v>
      </c>
      <c r="BA210" s="76">
        <v>0.23</v>
      </c>
      <c r="BB210" s="76">
        <v>0.23</v>
      </c>
      <c r="BC210" s="76">
        <v>18.28</v>
      </c>
      <c r="BD210" s="76">
        <v>3.21</v>
      </c>
      <c r="BE210" s="76">
        <v>10.35</v>
      </c>
      <c r="BF210" s="76">
        <v>8000</v>
      </c>
      <c r="BG210" s="76">
        <v>8100</v>
      </c>
      <c r="BH210" s="74" t="s">
        <v>109</v>
      </c>
      <c r="BI210" s="74"/>
      <c r="BJ210" s="74" t="s">
        <v>3589</v>
      </c>
      <c r="BK210" s="79"/>
      <c r="BL210" s="79"/>
      <c r="BM210" s="74"/>
      <c r="BN210" s="80"/>
      <c r="BO210" s="81"/>
      <c r="BP210" s="82">
        <v>50</v>
      </c>
      <c r="BQ210" s="83"/>
      <c r="BR210" s="84" t="s">
        <v>129</v>
      </c>
      <c r="BS210" s="84">
        <v>13</v>
      </c>
      <c r="BT210" s="85">
        <v>2</v>
      </c>
      <c r="BU210" s="85" t="s">
        <v>134</v>
      </c>
      <c r="BV210" s="85">
        <v>2</v>
      </c>
      <c r="BW210" s="85"/>
      <c r="BX210" s="86" t="s">
        <v>164</v>
      </c>
      <c r="BY210" s="87"/>
      <c r="BZ210" s="88">
        <v>50</v>
      </c>
      <c r="CA210" s="87" t="s">
        <v>111</v>
      </c>
      <c r="CB210" s="89" t="s">
        <v>116</v>
      </c>
      <c r="CC210" s="90">
        <v>-40</v>
      </c>
      <c r="CD210" s="91"/>
      <c r="CE210" s="89">
        <f>VLOOKUP(AI210,[1]Plan1!$A$6:$D$52,2,0)</f>
        <v>156</v>
      </c>
      <c r="CF210" s="89">
        <f>VLOOKUP(AI210,[1]Plan1!$A$6:$D$52,4,0)</f>
        <v>10.464285714285714</v>
      </c>
      <c r="CG210" s="89">
        <f t="shared" si="24"/>
        <v>4</v>
      </c>
      <c r="CH210" s="89">
        <f t="shared" si="25"/>
        <v>42</v>
      </c>
      <c r="CI210" s="87" t="s">
        <v>129</v>
      </c>
      <c r="CJ210" s="89">
        <f t="shared" si="26"/>
        <v>50</v>
      </c>
      <c r="CK210" s="87"/>
      <c r="CL210" s="87"/>
      <c r="CM210" s="87"/>
      <c r="CN210" s="80"/>
      <c r="CO210" s="81"/>
      <c r="CP210" s="82">
        <v>81</v>
      </c>
      <c r="CQ210" s="83"/>
      <c r="CR210" s="87">
        <f t="shared" si="27"/>
        <v>820</v>
      </c>
      <c r="CS210" s="40">
        <f t="shared" si="31"/>
        <v>208</v>
      </c>
      <c r="CT210" s="40" t="str">
        <f>VLOOKUP(B210,Linha!$B$2:$C$60,2,FALSE)</f>
        <v>Despacho direto</v>
      </c>
      <c r="CU210" s="41" t="str">
        <f>IF(AI210&lt;=Parametros!$E$15,"OK","Não")</f>
        <v>OK</v>
      </c>
      <c r="CV210" s="41" t="str">
        <f>IF(AH210&lt;=Parametros!$E$16,"OK","Não")</f>
        <v>OK</v>
      </c>
      <c r="CW210" s="41" t="str">
        <f>IF(AX210&lt;=Parametros!$E$19,"OK","Não")</f>
        <v>OK</v>
      </c>
      <c r="CX210" s="41" t="str">
        <f t="shared" si="28"/>
        <v>Não</v>
      </c>
      <c r="CY210" s="41" t="str">
        <f t="shared" si="29"/>
        <v>Não</v>
      </c>
      <c r="CZ210" s="41" t="str">
        <f>IF(AND(Parametros!$E$17="Sim",Parametros!$E$18="Sim"),IF(AND(OR(CT210="Flow1",AND(CT210="Flow2",Parametros!$H$7="Fechada")),AI210&lt;=Parametros!$E$15,AH210&lt;Parametros!$E$16,AX210&lt;Parametros!$E$19,CX210&lt;&gt;Parametros!$E$17,CY210&lt;&gt;Parametros!$E$18),"Sim","Não"),
IF(AND(Parametros!$E$17="Sim",Parametros!$E$18="Não"),IF(AND(OR(CT210="Flow1",AND(CT210="Flow2",Parametros!$H$7="Fechada")),AI210&lt;=Parametros!$E$15,AH210&lt;Parametros!$E$16,AX210&lt;Parametros!$E$19,CX210&lt;&gt;Parametros!$E$17),"Sim","Não"),
IF(AND(Parametros!$E$17="Não",Parametros!$E$18="Sim"),IF(AND(OR(CT210="Flow1",AND(CT210="Flow2",Parametros!$H$7="Fechada")),AI210&lt;=Parametros!$E$15,AH210&lt;Parametros!$E$16,AX210&lt;Parametros!$E$19,CY210&lt;&gt;Parametros!$E$18),"Sim","Não"),
IF(AND(OR(CT210="Flow1",AND(CT210="Flow2",Parametros!$H$7="Fechada")),AI210&lt;=Parametros!$E$15,AH210&lt;Parametros!$E$16,AX210&lt;Parametros!$E$19),"Sim","Não"))))</f>
        <v>Não</v>
      </c>
      <c r="DA210" s="41" t="str">
        <f t="shared" si="30"/>
        <v>ok</v>
      </c>
      <c r="DB210" s="40">
        <f>IF(AND(CT210="Flow1",CZ210="Sim"),4,IF(CT210=Parametros!$D$6,1,IF(CT210=Parametros!$D$7,IF(Parametros!$H$7="Aberta",2,IF('Sequencia APO'!CZ210="Sim",4,1)),IF(CT210=Parametros!$D$9,3,IF(CT210=Parametros!$D$8,4,"Erro")))))</f>
        <v>3</v>
      </c>
      <c r="DC210" s="40">
        <f>IFERROR(VLOOKUP($Q210,Ferts!$A$1:$B$16,2,FALSE),0)</f>
        <v>0</v>
      </c>
      <c r="DD210" s="42">
        <f>(IF(DB210=1,Parametros!$M$6,IF(DB210=2,Parametros!$M$7,IF(DB210=3,Parametros!$M$8,IF(DB210=4,Parametros!$M$9,"Erro"))))*(DC210+1))*60</f>
        <v>33.660000000000004</v>
      </c>
    </row>
    <row r="211" spans="1:108">
      <c r="A211" s="74" t="s">
        <v>647</v>
      </c>
      <c r="B211" s="74" t="s">
        <v>921</v>
      </c>
      <c r="C211" s="74" t="s">
        <v>118</v>
      </c>
      <c r="D211" s="74" t="s">
        <v>99</v>
      </c>
      <c r="E211" s="74" t="s">
        <v>2037</v>
      </c>
      <c r="F211" s="74" t="s">
        <v>2038</v>
      </c>
      <c r="G211" s="74" t="s">
        <v>2039</v>
      </c>
      <c r="H211" s="74" t="s">
        <v>161</v>
      </c>
      <c r="I211" s="74" t="s">
        <v>134</v>
      </c>
      <c r="J211" s="74" t="s">
        <v>173</v>
      </c>
      <c r="K211" s="74" t="s">
        <v>922</v>
      </c>
      <c r="L211" s="74" t="s">
        <v>2040</v>
      </c>
      <c r="M211" s="74" t="s">
        <v>925</v>
      </c>
      <c r="N211" s="75">
        <v>10</v>
      </c>
      <c r="O211" s="75">
        <v>0</v>
      </c>
      <c r="P211" s="74" t="s">
        <v>131</v>
      </c>
      <c r="Q211" s="74" t="s">
        <v>2041</v>
      </c>
      <c r="R211" s="74" t="s">
        <v>923</v>
      </c>
      <c r="S211" s="74"/>
      <c r="T211" s="74" t="s">
        <v>114</v>
      </c>
      <c r="U211" s="74" t="s">
        <v>124</v>
      </c>
      <c r="V211" s="74" t="s">
        <v>125</v>
      </c>
      <c r="W211" s="74" t="s">
        <v>126</v>
      </c>
      <c r="X211" s="74" t="s">
        <v>127</v>
      </c>
      <c r="Y211" s="74" t="s">
        <v>177</v>
      </c>
      <c r="Z211" s="74" t="s">
        <v>919</v>
      </c>
      <c r="AA211" s="76">
        <v>8679.6640000000007</v>
      </c>
      <c r="AB211" s="76">
        <v>9696.4089999999997</v>
      </c>
      <c r="AC211" s="76">
        <v>160</v>
      </c>
      <c r="AD211" s="76">
        <v>108.5</v>
      </c>
      <c r="AE211" s="77">
        <v>156</v>
      </c>
      <c r="AF211" s="76">
        <v>0.78</v>
      </c>
      <c r="AG211" s="77">
        <v>69</v>
      </c>
      <c r="AH211" s="78">
        <v>2.2999999999999998</v>
      </c>
      <c r="AI211" s="78">
        <v>33.4</v>
      </c>
      <c r="AJ211" s="79">
        <v>42795</v>
      </c>
      <c r="AK211" s="79">
        <v>42779</v>
      </c>
      <c r="AL211" s="79">
        <v>42779</v>
      </c>
      <c r="AM211" s="79">
        <v>42779</v>
      </c>
      <c r="AN211" s="77">
        <v>2244</v>
      </c>
      <c r="AO211" s="79">
        <v>42767</v>
      </c>
      <c r="AP211" s="76">
        <v>1800</v>
      </c>
      <c r="AQ211" s="76">
        <v>0</v>
      </c>
      <c r="AR211" s="77">
        <v>157</v>
      </c>
      <c r="AS211" s="77">
        <v>24</v>
      </c>
      <c r="AT211" s="78">
        <v>15.05</v>
      </c>
      <c r="AU211" s="77">
        <v>9</v>
      </c>
      <c r="AV211" s="76">
        <v>8.58</v>
      </c>
      <c r="AW211" s="76">
        <v>9.06</v>
      </c>
      <c r="AX211" s="76">
        <v>11.49</v>
      </c>
      <c r="AY211" s="76">
        <v>0.33</v>
      </c>
      <c r="AZ211" s="76">
        <v>0.33</v>
      </c>
      <c r="BA211" s="76">
        <v>0.23</v>
      </c>
      <c r="BB211" s="76">
        <v>0.23</v>
      </c>
      <c r="BC211" s="76">
        <v>17.39</v>
      </c>
      <c r="BD211" s="76">
        <v>3.21</v>
      </c>
      <c r="BE211" s="76">
        <v>10.35</v>
      </c>
      <c r="BF211" s="76">
        <v>8500</v>
      </c>
      <c r="BG211" s="76">
        <v>8600</v>
      </c>
      <c r="BH211" s="74" t="s">
        <v>109</v>
      </c>
      <c r="BI211" s="74"/>
      <c r="BJ211" s="74" t="s">
        <v>3590</v>
      </c>
      <c r="BK211" s="79"/>
      <c r="BL211" s="79"/>
      <c r="BM211" s="74"/>
      <c r="BN211" s="80"/>
      <c r="BO211" s="81"/>
      <c r="BP211" s="82">
        <v>621</v>
      </c>
      <c r="BQ211" s="83"/>
      <c r="BR211" s="84" t="s">
        <v>129</v>
      </c>
      <c r="BS211" s="84">
        <v>13</v>
      </c>
      <c r="BT211" s="85">
        <v>2</v>
      </c>
      <c r="BU211" s="85" t="s">
        <v>134</v>
      </c>
      <c r="BV211" s="85">
        <v>2</v>
      </c>
      <c r="BW211" s="85"/>
      <c r="BX211" s="86" t="s">
        <v>164</v>
      </c>
      <c r="BY211" s="87"/>
      <c r="BZ211" s="88">
        <v>621</v>
      </c>
      <c r="CA211" s="87" t="s">
        <v>111</v>
      </c>
      <c r="CB211" s="89" t="s">
        <v>112</v>
      </c>
      <c r="CC211" s="90">
        <v>12</v>
      </c>
      <c r="CD211" s="91"/>
      <c r="CE211" s="89">
        <f>VLOOKUP(AI211,[1]Plan1!$A$6:$D$52,2,0)</f>
        <v>156</v>
      </c>
      <c r="CF211" s="89">
        <f>VLOOKUP(AI211,[1]Plan1!$A$6:$D$52,4,0)</f>
        <v>10.464285714285714</v>
      </c>
      <c r="CG211" s="89">
        <f t="shared" si="24"/>
        <v>56</v>
      </c>
      <c r="CH211" s="89">
        <f t="shared" si="25"/>
        <v>586</v>
      </c>
      <c r="CI211" s="87" t="s">
        <v>129</v>
      </c>
      <c r="CJ211" s="89">
        <f t="shared" si="26"/>
        <v>621</v>
      </c>
      <c r="CK211" s="87"/>
      <c r="CL211" s="87"/>
      <c r="CM211" s="87"/>
      <c r="CN211" s="80"/>
      <c r="CO211" s="81"/>
      <c r="CP211" s="82">
        <v>405</v>
      </c>
      <c r="CQ211" s="83"/>
      <c r="CR211" s="87">
        <f t="shared" si="27"/>
        <v>10764</v>
      </c>
      <c r="CS211" s="40">
        <f t="shared" si="31"/>
        <v>209</v>
      </c>
      <c r="CT211" s="40" t="str">
        <f>VLOOKUP(B211,Linha!$B$2:$C$60,2,FALSE)</f>
        <v>Despacho direto</v>
      </c>
      <c r="CU211" s="41" t="str">
        <f>IF(AI211&lt;=Parametros!$E$15,"OK","Não")</f>
        <v>OK</v>
      </c>
      <c r="CV211" s="41" t="str">
        <f>IF(AH211&lt;=Parametros!$E$16,"OK","Não")</f>
        <v>OK</v>
      </c>
      <c r="CW211" s="41" t="str">
        <f>IF(AX211&lt;=Parametros!$E$19,"OK","Não")</f>
        <v>OK</v>
      </c>
      <c r="CX211" s="41" t="str">
        <f t="shared" si="28"/>
        <v>Não</v>
      </c>
      <c r="CY211" s="41" t="str">
        <f t="shared" si="29"/>
        <v>Não</v>
      </c>
      <c r="CZ211" s="41" t="str">
        <f>IF(AND(Parametros!$E$17="Sim",Parametros!$E$18="Sim"),IF(AND(OR(CT211="Flow1",AND(CT211="Flow2",Parametros!$H$7="Fechada")),AI211&lt;=Parametros!$E$15,AH211&lt;Parametros!$E$16,AX211&lt;Parametros!$E$19,CX211&lt;&gt;Parametros!$E$17,CY211&lt;&gt;Parametros!$E$18),"Sim","Não"),
IF(AND(Parametros!$E$17="Sim",Parametros!$E$18="Não"),IF(AND(OR(CT211="Flow1",AND(CT211="Flow2",Parametros!$H$7="Fechada")),AI211&lt;=Parametros!$E$15,AH211&lt;Parametros!$E$16,AX211&lt;Parametros!$E$19,CX211&lt;&gt;Parametros!$E$17),"Sim","Não"),
IF(AND(Parametros!$E$17="Não",Parametros!$E$18="Sim"),IF(AND(OR(CT211="Flow1",AND(CT211="Flow2",Parametros!$H$7="Fechada")),AI211&lt;=Parametros!$E$15,AH211&lt;Parametros!$E$16,AX211&lt;Parametros!$E$19,CY211&lt;&gt;Parametros!$E$18),"Sim","Não"),
IF(AND(OR(CT211="Flow1",AND(CT211="Flow2",Parametros!$H$7="Fechada")),AI211&lt;=Parametros!$E$15,AH211&lt;Parametros!$E$16,AX211&lt;Parametros!$E$19),"Sim","Não"))))</f>
        <v>Não</v>
      </c>
      <c r="DA211" s="41" t="str">
        <f t="shared" si="30"/>
        <v>ok</v>
      </c>
      <c r="DB211" s="40">
        <f>IF(AND(CT211="Flow1",CZ211="Sim"),4,IF(CT211=Parametros!$D$6,1,IF(CT211=Parametros!$D$7,IF(Parametros!$H$7="Aberta",2,IF('Sequencia APO'!CZ211="Sim",4,1)),IF(CT211=Parametros!$D$9,3,IF(CT211=Parametros!$D$8,4,"Erro")))))</f>
        <v>3</v>
      </c>
      <c r="DC211" s="40">
        <f>IFERROR(VLOOKUP($Q211,Ferts!$A$1:$B$16,2,FALSE),0)</f>
        <v>0</v>
      </c>
      <c r="DD211" s="42">
        <f>(IF(DB211=1,Parametros!$M$6,IF(DB211=2,Parametros!$M$7,IF(DB211=3,Parametros!$M$8,IF(DB211=4,Parametros!$M$9,"Erro"))))*(DC211+1))*60</f>
        <v>33.660000000000004</v>
      </c>
    </row>
    <row r="212" spans="1:108">
      <c r="A212" s="74" t="s">
        <v>648</v>
      </c>
      <c r="B212" s="74" t="s">
        <v>2791</v>
      </c>
      <c r="C212" s="74" t="s">
        <v>118</v>
      </c>
      <c r="D212" s="74" t="s">
        <v>99</v>
      </c>
      <c r="E212" s="74" t="s">
        <v>3591</v>
      </c>
      <c r="F212" s="74" t="s">
        <v>2817</v>
      </c>
      <c r="G212" s="74" t="s">
        <v>3592</v>
      </c>
      <c r="H212" s="74" t="s">
        <v>161</v>
      </c>
      <c r="I212" s="74" t="s">
        <v>134</v>
      </c>
      <c r="J212" s="74" t="s">
        <v>173</v>
      </c>
      <c r="K212" s="74" t="s">
        <v>922</v>
      </c>
      <c r="L212" s="74" t="s">
        <v>2818</v>
      </c>
      <c r="M212" s="74" t="s">
        <v>925</v>
      </c>
      <c r="N212" s="75">
        <v>20</v>
      </c>
      <c r="O212" s="75">
        <v>0</v>
      </c>
      <c r="P212" s="74" t="s">
        <v>131</v>
      </c>
      <c r="Q212" s="74" t="s">
        <v>2819</v>
      </c>
      <c r="R212" s="74" t="s">
        <v>923</v>
      </c>
      <c r="S212" s="74"/>
      <c r="T212" s="74" t="s">
        <v>114</v>
      </c>
      <c r="U212" s="74" t="s">
        <v>124</v>
      </c>
      <c r="V212" s="74" t="s">
        <v>125</v>
      </c>
      <c r="W212" s="74" t="s">
        <v>126</v>
      </c>
      <c r="X212" s="74" t="s">
        <v>127</v>
      </c>
      <c r="Y212" s="74" t="s">
        <v>177</v>
      </c>
      <c r="Z212" s="74" t="s">
        <v>941</v>
      </c>
      <c r="AA212" s="76">
        <v>2171.4259999999999</v>
      </c>
      <c r="AB212" s="76">
        <v>0</v>
      </c>
      <c r="AC212" s="76">
        <v>160</v>
      </c>
      <c r="AD212" s="76">
        <v>108.5</v>
      </c>
      <c r="AE212" s="77">
        <v>161</v>
      </c>
      <c r="AF212" s="76">
        <v>0.80500000000000005</v>
      </c>
      <c r="AG212" s="77">
        <v>17</v>
      </c>
      <c r="AH212" s="78">
        <v>2.2999999999999998</v>
      </c>
      <c r="AI212" s="78">
        <v>33.4</v>
      </c>
      <c r="AJ212" s="79">
        <v>42819</v>
      </c>
      <c r="AK212" s="79">
        <v>42779</v>
      </c>
      <c r="AL212" s="79">
        <v>42779</v>
      </c>
      <c r="AM212" s="79">
        <v>42779</v>
      </c>
      <c r="AN212" s="77">
        <v>614</v>
      </c>
      <c r="AO212" s="79">
        <v>42807</v>
      </c>
      <c r="AP212" s="76">
        <v>2500</v>
      </c>
      <c r="AQ212" s="76">
        <v>0</v>
      </c>
      <c r="AR212" s="77">
        <v>161</v>
      </c>
      <c r="AS212" s="77">
        <v>23</v>
      </c>
      <c r="AT212" s="78">
        <v>12.67</v>
      </c>
      <c r="AU212" s="77">
        <v>11</v>
      </c>
      <c r="AV212" s="76">
        <v>7.23</v>
      </c>
      <c r="AW212" s="76">
        <v>7.7</v>
      </c>
      <c r="AX212" s="76">
        <v>10.54</v>
      </c>
      <c r="AY212" s="76">
        <v>0.33</v>
      </c>
      <c r="AZ212" s="76">
        <v>0.33</v>
      </c>
      <c r="BA212" s="76">
        <v>0.23</v>
      </c>
      <c r="BB212" s="76">
        <v>0.23</v>
      </c>
      <c r="BC212" s="76">
        <v>17.940000000000001</v>
      </c>
      <c r="BD212" s="76">
        <v>3.21</v>
      </c>
      <c r="BE212" s="76">
        <v>10.35</v>
      </c>
      <c r="BF212" s="76">
        <v>7150</v>
      </c>
      <c r="BG212" s="76">
        <v>7250</v>
      </c>
      <c r="BH212" s="74" t="s">
        <v>109</v>
      </c>
      <c r="BI212" s="74"/>
      <c r="BJ212" s="74" t="s">
        <v>3593</v>
      </c>
      <c r="BK212" s="79"/>
      <c r="BL212" s="79"/>
      <c r="BM212" s="74"/>
      <c r="BN212" s="80"/>
      <c r="BO212" s="81"/>
      <c r="BP212" s="82">
        <v>187</v>
      </c>
      <c r="BQ212" s="83"/>
      <c r="BR212" s="84" t="s">
        <v>129</v>
      </c>
      <c r="BS212" s="84">
        <v>13</v>
      </c>
      <c r="BT212" s="85">
        <v>2</v>
      </c>
      <c r="BU212" s="85" t="s">
        <v>134</v>
      </c>
      <c r="BV212" s="85">
        <v>2</v>
      </c>
      <c r="BW212" s="85"/>
      <c r="BX212" s="86" t="s">
        <v>164</v>
      </c>
      <c r="BY212" s="87"/>
      <c r="BZ212" s="88">
        <v>187</v>
      </c>
      <c r="CA212" s="87" t="s">
        <v>111</v>
      </c>
      <c r="CB212" s="89" t="s">
        <v>116</v>
      </c>
      <c r="CC212" s="90">
        <v>-28</v>
      </c>
      <c r="CD212" s="91"/>
      <c r="CE212" s="89">
        <f>VLOOKUP(AI212,[1]Plan1!$A$6:$D$52,2,0)</f>
        <v>156</v>
      </c>
      <c r="CF212" s="89">
        <f>VLOOKUP(AI212,[1]Plan1!$A$6:$D$52,4,0)</f>
        <v>10.464285714285714</v>
      </c>
      <c r="CG212" s="89">
        <f t="shared" si="24"/>
        <v>14</v>
      </c>
      <c r="CH212" s="89">
        <f t="shared" si="25"/>
        <v>147</v>
      </c>
      <c r="CI212" s="87" t="s">
        <v>129</v>
      </c>
      <c r="CJ212" s="89">
        <f t="shared" si="26"/>
        <v>187</v>
      </c>
      <c r="CK212" s="87"/>
      <c r="CL212" s="87"/>
      <c r="CM212" s="87"/>
      <c r="CN212" s="80"/>
      <c r="CO212" s="81"/>
      <c r="CP212" s="82">
        <v>112</v>
      </c>
      <c r="CQ212" s="83"/>
      <c r="CR212" s="87">
        <f t="shared" si="27"/>
        <v>2737</v>
      </c>
      <c r="CS212" s="40">
        <f t="shared" si="31"/>
        <v>210</v>
      </c>
      <c r="CT212" s="40" t="str">
        <f>VLOOKUP(B212,Linha!$B$2:$C$60,2,FALSE)</f>
        <v>Despacho direto</v>
      </c>
      <c r="CU212" s="41" t="str">
        <f>IF(AI212&lt;=Parametros!$E$15,"OK","Não")</f>
        <v>OK</v>
      </c>
      <c r="CV212" s="41" t="str">
        <f>IF(AH212&lt;=Parametros!$E$16,"OK","Não")</f>
        <v>OK</v>
      </c>
      <c r="CW212" s="41" t="str">
        <f>IF(AX212&lt;=Parametros!$E$19,"OK","Não")</f>
        <v>OK</v>
      </c>
      <c r="CX212" s="41" t="str">
        <f t="shared" si="28"/>
        <v>Não</v>
      </c>
      <c r="CY212" s="41" t="str">
        <f t="shared" si="29"/>
        <v>Não</v>
      </c>
      <c r="CZ212" s="41" t="str">
        <f>IF(AND(Parametros!$E$17="Sim",Parametros!$E$18="Sim"),IF(AND(OR(CT212="Flow1",AND(CT212="Flow2",Parametros!$H$7="Fechada")),AI212&lt;=Parametros!$E$15,AH212&lt;Parametros!$E$16,AX212&lt;Parametros!$E$19,CX212&lt;&gt;Parametros!$E$17,CY212&lt;&gt;Parametros!$E$18),"Sim","Não"),
IF(AND(Parametros!$E$17="Sim",Parametros!$E$18="Não"),IF(AND(OR(CT212="Flow1",AND(CT212="Flow2",Parametros!$H$7="Fechada")),AI212&lt;=Parametros!$E$15,AH212&lt;Parametros!$E$16,AX212&lt;Parametros!$E$19,CX212&lt;&gt;Parametros!$E$17),"Sim","Não"),
IF(AND(Parametros!$E$17="Não",Parametros!$E$18="Sim"),IF(AND(OR(CT212="Flow1",AND(CT212="Flow2",Parametros!$H$7="Fechada")),AI212&lt;=Parametros!$E$15,AH212&lt;Parametros!$E$16,AX212&lt;Parametros!$E$19,CY212&lt;&gt;Parametros!$E$18),"Sim","Não"),
IF(AND(OR(CT212="Flow1",AND(CT212="Flow2",Parametros!$H$7="Fechada")),AI212&lt;=Parametros!$E$15,AH212&lt;Parametros!$E$16,AX212&lt;Parametros!$E$19),"Sim","Não"))))</f>
        <v>Não</v>
      </c>
      <c r="DA212" s="41" t="str">
        <f t="shared" si="30"/>
        <v>ok</v>
      </c>
      <c r="DB212" s="40">
        <f>IF(AND(CT212="Flow1",CZ212="Sim"),4,IF(CT212=Parametros!$D$6,1,IF(CT212=Parametros!$D$7,IF(Parametros!$H$7="Aberta",2,IF('Sequencia APO'!CZ212="Sim",4,1)),IF(CT212=Parametros!$D$9,3,IF(CT212=Parametros!$D$8,4,"Erro")))))</f>
        <v>3</v>
      </c>
      <c r="DC212" s="40">
        <f>IFERROR(VLOOKUP($Q212,Ferts!$A$1:$B$16,2,FALSE),0)</f>
        <v>0</v>
      </c>
      <c r="DD212" s="42">
        <f>(IF(DB212=1,Parametros!$M$6,IF(DB212=2,Parametros!$M$7,IF(DB212=3,Parametros!$M$8,IF(DB212=4,Parametros!$M$9,"Erro"))))*(DC212+1))*60</f>
        <v>33.660000000000004</v>
      </c>
    </row>
    <row r="213" spans="1:108">
      <c r="A213" s="74" t="s">
        <v>653</v>
      </c>
      <c r="B213" s="74" t="s">
        <v>921</v>
      </c>
      <c r="C213" s="74" t="s">
        <v>118</v>
      </c>
      <c r="D213" s="74" t="s">
        <v>99</v>
      </c>
      <c r="E213" s="74" t="s">
        <v>2043</v>
      </c>
      <c r="F213" s="74" t="s">
        <v>2044</v>
      </c>
      <c r="G213" s="74" t="s">
        <v>3594</v>
      </c>
      <c r="H213" s="74" t="s">
        <v>161</v>
      </c>
      <c r="I213" s="74" t="s">
        <v>134</v>
      </c>
      <c r="J213" s="74" t="s">
        <v>173</v>
      </c>
      <c r="K213" s="74" t="s">
        <v>922</v>
      </c>
      <c r="L213" s="74" t="s">
        <v>2045</v>
      </c>
      <c r="M213" s="74" t="s">
        <v>925</v>
      </c>
      <c r="N213" s="75">
        <v>10</v>
      </c>
      <c r="O213" s="75">
        <v>0</v>
      </c>
      <c r="P213" s="74" t="s">
        <v>131</v>
      </c>
      <c r="Q213" s="74" t="s">
        <v>2046</v>
      </c>
      <c r="R213" s="74" t="s">
        <v>923</v>
      </c>
      <c r="S213" s="74"/>
      <c r="T213" s="74" t="s">
        <v>114</v>
      </c>
      <c r="U213" s="74" t="s">
        <v>124</v>
      </c>
      <c r="V213" s="74" t="s">
        <v>125</v>
      </c>
      <c r="W213" s="74" t="s">
        <v>126</v>
      </c>
      <c r="X213" s="74" t="s">
        <v>127</v>
      </c>
      <c r="Y213" s="74" t="s">
        <v>177</v>
      </c>
      <c r="Z213" s="74" t="s">
        <v>919</v>
      </c>
      <c r="AA213" s="76">
        <v>1822.3920000000001</v>
      </c>
      <c r="AB213" s="76">
        <v>0</v>
      </c>
      <c r="AC213" s="76">
        <v>160</v>
      </c>
      <c r="AD213" s="76">
        <v>108.5</v>
      </c>
      <c r="AE213" s="77">
        <v>162</v>
      </c>
      <c r="AF213" s="76">
        <v>0.81</v>
      </c>
      <c r="AG213" s="77">
        <v>13</v>
      </c>
      <c r="AH213" s="78">
        <v>2.2999999999999998</v>
      </c>
      <c r="AI213" s="78">
        <v>33.4</v>
      </c>
      <c r="AJ213" s="79">
        <v>42775</v>
      </c>
      <c r="AK213" s="79">
        <v>42779</v>
      </c>
      <c r="AL213" s="79">
        <v>42779</v>
      </c>
      <c r="AM213" s="79">
        <v>42779</v>
      </c>
      <c r="AN213" s="77">
        <v>511</v>
      </c>
      <c r="AO213" s="79">
        <v>42749</v>
      </c>
      <c r="AP213" s="76">
        <v>1300</v>
      </c>
      <c r="AQ213" s="76">
        <v>0</v>
      </c>
      <c r="AR213" s="77">
        <v>162</v>
      </c>
      <c r="AS213" s="77">
        <v>23</v>
      </c>
      <c r="AT213" s="78">
        <v>12.76</v>
      </c>
      <c r="AU213" s="77">
        <v>11</v>
      </c>
      <c r="AV213" s="76">
        <v>7.28</v>
      </c>
      <c r="AW213" s="76">
        <v>7.73</v>
      </c>
      <c r="AX213" s="76">
        <v>10.58</v>
      </c>
      <c r="AY213" s="76">
        <v>0.33</v>
      </c>
      <c r="AZ213" s="76">
        <v>0.33</v>
      </c>
      <c r="BA213" s="76">
        <v>0.23</v>
      </c>
      <c r="BB213" s="76">
        <v>0.23</v>
      </c>
      <c r="BC213" s="76">
        <v>18.05</v>
      </c>
      <c r="BD213" s="76">
        <v>3.21</v>
      </c>
      <c r="BE213" s="76">
        <v>10.35</v>
      </c>
      <c r="BF213" s="76">
        <v>7200</v>
      </c>
      <c r="BG213" s="76">
        <v>7300</v>
      </c>
      <c r="BH213" s="74" t="s">
        <v>109</v>
      </c>
      <c r="BI213" s="74"/>
      <c r="BJ213" s="74" t="s">
        <v>3595</v>
      </c>
      <c r="BK213" s="79"/>
      <c r="BL213" s="79"/>
      <c r="BM213" s="74"/>
      <c r="BN213" s="80"/>
      <c r="BO213" s="81"/>
      <c r="BP213" s="82">
        <v>143</v>
      </c>
      <c r="BQ213" s="83"/>
      <c r="BR213" s="84" t="s">
        <v>129</v>
      </c>
      <c r="BS213" s="84">
        <v>13</v>
      </c>
      <c r="BT213" s="85">
        <v>2</v>
      </c>
      <c r="BU213" s="85" t="s">
        <v>134</v>
      </c>
      <c r="BV213" s="85">
        <v>2</v>
      </c>
      <c r="BW213" s="85"/>
      <c r="BX213" s="86" t="s">
        <v>164</v>
      </c>
      <c r="BY213" s="87"/>
      <c r="BZ213" s="88">
        <v>143</v>
      </c>
      <c r="CA213" s="87" t="s">
        <v>111</v>
      </c>
      <c r="CB213" s="89" t="s">
        <v>112</v>
      </c>
      <c r="CC213" s="90">
        <v>30</v>
      </c>
      <c r="CD213" s="91"/>
      <c r="CE213" s="89">
        <f>VLOOKUP(AI213,[1]Plan1!$A$6:$D$52,2,0)</f>
        <v>156</v>
      </c>
      <c r="CF213" s="89">
        <f>VLOOKUP(AI213,[1]Plan1!$A$6:$D$52,4,0)</f>
        <v>10.464285714285714</v>
      </c>
      <c r="CG213" s="89">
        <f t="shared" si="24"/>
        <v>12</v>
      </c>
      <c r="CH213" s="89">
        <f t="shared" si="25"/>
        <v>126</v>
      </c>
      <c r="CI213" s="87" t="s">
        <v>129</v>
      </c>
      <c r="CJ213" s="89">
        <f t="shared" si="26"/>
        <v>143</v>
      </c>
      <c r="CK213" s="87"/>
      <c r="CL213" s="87"/>
      <c r="CM213" s="87"/>
      <c r="CN213" s="80"/>
      <c r="CO213" s="81"/>
      <c r="CP213" s="82">
        <v>4112</v>
      </c>
      <c r="CQ213" s="83"/>
      <c r="CR213" s="87">
        <f t="shared" si="27"/>
        <v>2106</v>
      </c>
      <c r="CS213" s="40">
        <f t="shared" si="31"/>
        <v>211</v>
      </c>
      <c r="CT213" s="40" t="str">
        <f>VLOOKUP(B213,Linha!$B$2:$C$60,2,FALSE)</f>
        <v>Despacho direto</v>
      </c>
      <c r="CU213" s="41" t="str">
        <f>IF(AI213&lt;=Parametros!$E$15,"OK","Não")</f>
        <v>OK</v>
      </c>
      <c r="CV213" s="41" t="str">
        <f>IF(AH213&lt;=Parametros!$E$16,"OK","Não")</f>
        <v>OK</v>
      </c>
      <c r="CW213" s="41" t="str">
        <f>IF(AX213&lt;=Parametros!$E$19,"OK","Não")</f>
        <v>OK</v>
      </c>
      <c r="CX213" s="41" t="str">
        <f t="shared" si="28"/>
        <v>Não</v>
      </c>
      <c r="CY213" s="41" t="str">
        <f t="shared" si="29"/>
        <v>Não</v>
      </c>
      <c r="CZ213" s="41" t="str">
        <f>IF(AND(Parametros!$E$17="Sim",Parametros!$E$18="Sim"),IF(AND(OR(CT213="Flow1",AND(CT213="Flow2",Parametros!$H$7="Fechada")),AI213&lt;=Parametros!$E$15,AH213&lt;Parametros!$E$16,AX213&lt;Parametros!$E$19,CX213&lt;&gt;Parametros!$E$17,CY213&lt;&gt;Parametros!$E$18),"Sim","Não"),
IF(AND(Parametros!$E$17="Sim",Parametros!$E$18="Não"),IF(AND(OR(CT213="Flow1",AND(CT213="Flow2",Parametros!$H$7="Fechada")),AI213&lt;=Parametros!$E$15,AH213&lt;Parametros!$E$16,AX213&lt;Parametros!$E$19,CX213&lt;&gt;Parametros!$E$17),"Sim","Não"),
IF(AND(Parametros!$E$17="Não",Parametros!$E$18="Sim"),IF(AND(OR(CT213="Flow1",AND(CT213="Flow2",Parametros!$H$7="Fechada")),AI213&lt;=Parametros!$E$15,AH213&lt;Parametros!$E$16,AX213&lt;Parametros!$E$19,CY213&lt;&gt;Parametros!$E$18),"Sim","Não"),
IF(AND(OR(CT213="Flow1",AND(CT213="Flow2",Parametros!$H$7="Fechada")),AI213&lt;=Parametros!$E$15,AH213&lt;Parametros!$E$16,AX213&lt;Parametros!$E$19),"Sim","Não"))))</f>
        <v>Não</v>
      </c>
      <c r="DA213" s="41" t="str">
        <f t="shared" si="30"/>
        <v>ok</v>
      </c>
      <c r="DB213" s="40">
        <f>IF(AND(CT213="Flow1",CZ213="Sim"),4,IF(CT213=Parametros!$D$6,1,IF(CT213=Parametros!$D$7,IF(Parametros!$H$7="Aberta",2,IF('Sequencia APO'!CZ213="Sim",4,1)),IF(CT213=Parametros!$D$9,3,IF(CT213=Parametros!$D$8,4,"Erro")))))</f>
        <v>3</v>
      </c>
      <c r="DC213" s="40">
        <f>IFERROR(VLOOKUP($Q213,Ferts!$A$1:$B$16,2,FALSE),0)</f>
        <v>0</v>
      </c>
      <c r="DD213" s="42">
        <f>(IF(DB213=1,Parametros!$M$6,IF(DB213=2,Parametros!$M$7,IF(DB213=3,Parametros!$M$8,IF(DB213=4,Parametros!$M$9,"Erro"))))*(DC213+1))*60</f>
        <v>33.660000000000004</v>
      </c>
    </row>
    <row r="214" spans="1:108">
      <c r="A214" s="74" t="s">
        <v>654</v>
      </c>
      <c r="B214" s="74" t="s">
        <v>921</v>
      </c>
      <c r="C214" s="74" t="s">
        <v>118</v>
      </c>
      <c r="D214" s="74" t="s">
        <v>99</v>
      </c>
      <c r="E214" s="74" t="s">
        <v>2048</v>
      </c>
      <c r="F214" s="74" t="s">
        <v>2049</v>
      </c>
      <c r="G214" s="74" t="s">
        <v>2050</v>
      </c>
      <c r="H214" s="74" t="s">
        <v>161</v>
      </c>
      <c r="I214" s="74" t="s">
        <v>134</v>
      </c>
      <c r="J214" s="74" t="s">
        <v>173</v>
      </c>
      <c r="K214" s="74" t="s">
        <v>922</v>
      </c>
      <c r="L214" s="74" t="s">
        <v>2051</v>
      </c>
      <c r="M214" s="74" t="s">
        <v>925</v>
      </c>
      <c r="N214" s="75">
        <v>20</v>
      </c>
      <c r="O214" s="75">
        <v>0</v>
      </c>
      <c r="P214" s="74" t="s">
        <v>122</v>
      </c>
      <c r="Q214" s="74" t="s">
        <v>2052</v>
      </c>
      <c r="R214" s="74" t="s">
        <v>923</v>
      </c>
      <c r="S214" s="74"/>
      <c r="T214" s="74" t="s">
        <v>114</v>
      </c>
      <c r="U214" s="74" t="s">
        <v>124</v>
      </c>
      <c r="V214" s="74" t="s">
        <v>125</v>
      </c>
      <c r="W214" s="74" t="s">
        <v>126</v>
      </c>
      <c r="X214" s="74" t="s">
        <v>127</v>
      </c>
      <c r="Y214" s="74" t="s">
        <v>177</v>
      </c>
      <c r="Z214" s="74" t="s">
        <v>919</v>
      </c>
      <c r="AA214" s="76">
        <v>3890.59</v>
      </c>
      <c r="AB214" s="76">
        <v>4337.9309999999996</v>
      </c>
      <c r="AC214" s="76">
        <v>160</v>
      </c>
      <c r="AD214" s="76">
        <v>108.5</v>
      </c>
      <c r="AE214" s="77">
        <v>163</v>
      </c>
      <c r="AF214" s="76">
        <v>0.81499999999999995</v>
      </c>
      <c r="AG214" s="77">
        <v>30</v>
      </c>
      <c r="AH214" s="78">
        <v>2.2999999999999998</v>
      </c>
      <c r="AI214" s="78">
        <v>33.4</v>
      </c>
      <c r="AJ214" s="79">
        <v>42795</v>
      </c>
      <c r="AK214" s="79">
        <v>42779</v>
      </c>
      <c r="AL214" s="79">
        <v>42779</v>
      </c>
      <c r="AM214" s="79">
        <v>42779</v>
      </c>
      <c r="AN214" s="77">
        <v>988</v>
      </c>
      <c r="AO214" s="79">
        <v>42771</v>
      </c>
      <c r="AP214" s="76">
        <v>3000</v>
      </c>
      <c r="AQ214" s="76">
        <v>0</v>
      </c>
      <c r="AR214" s="77">
        <v>163</v>
      </c>
      <c r="AS214" s="77">
        <v>23</v>
      </c>
      <c r="AT214" s="78">
        <v>14.17</v>
      </c>
      <c r="AU214" s="77">
        <v>10</v>
      </c>
      <c r="AV214" s="76">
        <v>8.08</v>
      </c>
      <c r="AW214" s="76">
        <v>8.34</v>
      </c>
      <c r="AX214" s="76">
        <v>11.2</v>
      </c>
      <c r="AY214" s="76">
        <v>0.33</v>
      </c>
      <c r="AZ214" s="76">
        <v>0.33</v>
      </c>
      <c r="BA214" s="76">
        <v>0.23</v>
      </c>
      <c r="BB214" s="76">
        <v>0.23</v>
      </c>
      <c r="BC214" s="76">
        <v>18.170000000000002</v>
      </c>
      <c r="BD214" s="76">
        <v>3.21</v>
      </c>
      <c r="BE214" s="76">
        <v>10.35</v>
      </c>
      <c r="BF214" s="76">
        <v>8000</v>
      </c>
      <c r="BG214" s="76">
        <v>8100</v>
      </c>
      <c r="BH214" s="74" t="s">
        <v>109</v>
      </c>
      <c r="BI214" s="74"/>
      <c r="BJ214" s="74" t="s">
        <v>3596</v>
      </c>
      <c r="BK214" s="79"/>
      <c r="BL214" s="79"/>
      <c r="BM214" s="74"/>
      <c r="BN214" s="80"/>
      <c r="BO214" s="81"/>
      <c r="BP214" s="82">
        <v>300</v>
      </c>
      <c r="BQ214" s="83"/>
      <c r="BR214" s="84" t="s">
        <v>129</v>
      </c>
      <c r="BS214" s="84">
        <v>13</v>
      </c>
      <c r="BT214" s="85">
        <v>2</v>
      </c>
      <c r="BU214" s="85" t="s">
        <v>134</v>
      </c>
      <c r="BV214" s="85">
        <v>2</v>
      </c>
      <c r="BW214" s="85"/>
      <c r="BX214" s="86" t="s">
        <v>164</v>
      </c>
      <c r="BY214" s="87"/>
      <c r="BZ214" s="88">
        <v>300</v>
      </c>
      <c r="CA214" s="87" t="s">
        <v>111</v>
      </c>
      <c r="CB214" s="89" t="s">
        <v>145</v>
      </c>
      <c r="CC214" s="90">
        <v>8</v>
      </c>
      <c r="CD214" s="91"/>
      <c r="CE214" s="89">
        <f>VLOOKUP(AI214,[1]Plan1!$A$6:$D$52,2,0)</f>
        <v>156</v>
      </c>
      <c r="CF214" s="89">
        <f>VLOOKUP(AI214,[1]Plan1!$A$6:$D$52,4,0)</f>
        <v>10.464285714285714</v>
      </c>
      <c r="CG214" s="89">
        <f t="shared" si="24"/>
        <v>25</v>
      </c>
      <c r="CH214" s="89">
        <f t="shared" si="25"/>
        <v>262</v>
      </c>
      <c r="CI214" s="87" t="s">
        <v>129</v>
      </c>
      <c r="CJ214" s="89">
        <f t="shared" si="26"/>
        <v>300</v>
      </c>
      <c r="CK214" s="87"/>
      <c r="CL214" s="87"/>
      <c r="CM214" s="87"/>
      <c r="CN214" s="80"/>
      <c r="CO214" s="81"/>
      <c r="CP214" s="82">
        <v>90</v>
      </c>
      <c r="CQ214" s="83"/>
      <c r="CR214" s="87">
        <f t="shared" si="27"/>
        <v>4890</v>
      </c>
      <c r="CS214" s="40">
        <f t="shared" si="31"/>
        <v>212</v>
      </c>
      <c r="CT214" s="40" t="str">
        <f>VLOOKUP(B214,Linha!$B$2:$C$60,2,FALSE)</f>
        <v>Despacho direto</v>
      </c>
      <c r="CU214" s="41" t="str">
        <f>IF(AI214&lt;=Parametros!$E$15,"OK","Não")</f>
        <v>OK</v>
      </c>
      <c r="CV214" s="41" t="str">
        <f>IF(AH214&lt;=Parametros!$E$16,"OK","Não")</f>
        <v>OK</v>
      </c>
      <c r="CW214" s="41" t="str">
        <f>IF(AX214&lt;=Parametros!$E$19,"OK","Não")</f>
        <v>OK</v>
      </c>
      <c r="CX214" s="41" t="str">
        <f t="shared" si="28"/>
        <v>Não</v>
      </c>
      <c r="CY214" s="41" t="str">
        <f t="shared" si="29"/>
        <v>Não</v>
      </c>
      <c r="CZ214" s="41" t="str">
        <f>IF(AND(Parametros!$E$17="Sim",Parametros!$E$18="Sim"),IF(AND(OR(CT214="Flow1",AND(CT214="Flow2",Parametros!$H$7="Fechada")),AI214&lt;=Parametros!$E$15,AH214&lt;Parametros!$E$16,AX214&lt;Parametros!$E$19,CX214&lt;&gt;Parametros!$E$17,CY214&lt;&gt;Parametros!$E$18),"Sim","Não"),
IF(AND(Parametros!$E$17="Sim",Parametros!$E$18="Não"),IF(AND(OR(CT214="Flow1",AND(CT214="Flow2",Parametros!$H$7="Fechada")),AI214&lt;=Parametros!$E$15,AH214&lt;Parametros!$E$16,AX214&lt;Parametros!$E$19,CX214&lt;&gt;Parametros!$E$17),"Sim","Não"),
IF(AND(Parametros!$E$17="Não",Parametros!$E$18="Sim"),IF(AND(OR(CT214="Flow1",AND(CT214="Flow2",Parametros!$H$7="Fechada")),AI214&lt;=Parametros!$E$15,AH214&lt;Parametros!$E$16,AX214&lt;Parametros!$E$19,CY214&lt;&gt;Parametros!$E$18),"Sim","Não"),
IF(AND(OR(CT214="Flow1",AND(CT214="Flow2",Parametros!$H$7="Fechada")),AI214&lt;=Parametros!$E$15,AH214&lt;Parametros!$E$16,AX214&lt;Parametros!$E$19),"Sim","Não"))))</f>
        <v>Não</v>
      </c>
      <c r="DA214" s="41" t="str">
        <f t="shared" si="30"/>
        <v>ok</v>
      </c>
      <c r="DB214" s="40">
        <f>IF(AND(CT214="Flow1",CZ214="Sim"),4,IF(CT214=Parametros!$D$6,1,IF(CT214=Parametros!$D$7,IF(Parametros!$H$7="Aberta",2,IF('Sequencia APO'!CZ214="Sim",4,1)),IF(CT214=Parametros!$D$9,3,IF(CT214=Parametros!$D$8,4,"Erro")))))</f>
        <v>3</v>
      </c>
      <c r="DC214" s="40">
        <f>IFERROR(VLOOKUP($Q214,Ferts!$A$1:$B$16,2,FALSE),0)</f>
        <v>0</v>
      </c>
      <c r="DD214" s="42">
        <f>(IF(DB214=1,Parametros!$M$6,IF(DB214=2,Parametros!$M$7,IF(DB214=3,Parametros!$M$8,IF(DB214=4,Parametros!$M$9,"Erro"))))*(DC214+1))*60</f>
        <v>33.660000000000004</v>
      </c>
    </row>
    <row r="215" spans="1:108">
      <c r="A215" s="74" t="s">
        <v>658</v>
      </c>
      <c r="B215" s="74" t="s">
        <v>921</v>
      </c>
      <c r="C215" s="74" t="s">
        <v>118</v>
      </c>
      <c r="D215" s="74" t="s">
        <v>99</v>
      </c>
      <c r="E215" s="74" t="s">
        <v>2054</v>
      </c>
      <c r="F215" s="74" t="s">
        <v>2055</v>
      </c>
      <c r="G215" s="74" t="s">
        <v>3597</v>
      </c>
      <c r="H215" s="74" t="s">
        <v>161</v>
      </c>
      <c r="I215" s="74" t="s">
        <v>134</v>
      </c>
      <c r="J215" s="74" t="s">
        <v>173</v>
      </c>
      <c r="K215" s="74" t="s">
        <v>922</v>
      </c>
      <c r="L215" s="74" t="s">
        <v>2056</v>
      </c>
      <c r="M215" s="74" t="s">
        <v>925</v>
      </c>
      <c r="N215" s="75">
        <v>20</v>
      </c>
      <c r="O215" s="75">
        <v>0</v>
      </c>
      <c r="P215" s="74" t="s">
        <v>365</v>
      </c>
      <c r="Q215" s="74" t="s">
        <v>2057</v>
      </c>
      <c r="R215" s="74" t="s">
        <v>923</v>
      </c>
      <c r="S215" s="74"/>
      <c r="T215" s="74" t="s">
        <v>114</v>
      </c>
      <c r="U215" s="74" t="s">
        <v>124</v>
      </c>
      <c r="V215" s="74" t="s">
        <v>125</v>
      </c>
      <c r="W215" s="74" t="s">
        <v>126</v>
      </c>
      <c r="X215" s="74" t="s">
        <v>127</v>
      </c>
      <c r="Y215" s="74" t="s">
        <v>177</v>
      </c>
      <c r="Z215" s="74" t="s">
        <v>919</v>
      </c>
      <c r="AA215" s="76">
        <v>3492.79</v>
      </c>
      <c r="AB215" s="76">
        <v>3564</v>
      </c>
      <c r="AC215" s="76">
        <v>160</v>
      </c>
      <c r="AD215" s="76">
        <v>108.5</v>
      </c>
      <c r="AE215" s="77">
        <v>161</v>
      </c>
      <c r="AF215" s="76">
        <v>0.80500000000000005</v>
      </c>
      <c r="AG215" s="77">
        <v>27</v>
      </c>
      <c r="AH215" s="78">
        <v>2.2999999999999998</v>
      </c>
      <c r="AI215" s="78">
        <v>33.4</v>
      </c>
      <c r="AJ215" s="79">
        <v>42795</v>
      </c>
      <c r="AK215" s="79">
        <v>42779</v>
      </c>
      <c r="AL215" s="79">
        <v>42779</v>
      </c>
      <c r="AM215" s="79">
        <v>42779</v>
      </c>
      <c r="AN215" s="77">
        <v>899</v>
      </c>
      <c r="AO215" s="79">
        <v>42767</v>
      </c>
      <c r="AP215" s="76">
        <v>2000</v>
      </c>
      <c r="AQ215" s="76">
        <v>0</v>
      </c>
      <c r="AR215" s="77">
        <v>161</v>
      </c>
      <c r="AS215" s="77">
        <v>23</v>
      </c>
      <c r="AT215" s="78">
        <v>13.99</v>
      </c>
      <c r="AU215" s="77">
        <v>10</v>
      </c>
      <c r="AV215" s="76">
        <v>7.98</v>
      </c>
      <c r="AW215" s="76">
        <v>8.18</v>
      </c>
      <c r="AX215" s="76">
        <v>11.02</v>
      </c>
      <c r="AY215" s="76">
        <v>0.33</v>
      </c>
      <c r="AZ215" s="76">
        <v>0.33</v>
      </c>
      <c r="BA215" s="76">
        <v>0.23</v>
      </c>
      <c r="BB215" s="76">
        <v>0.23</v>
      </c>
      <c r="BC215" s="76">
        <v>17.940000000000001</v>
      </c>
      <c r="BD215" s="76">
        <v>3.21</v>
      </c>
      <c r="BE215" s="76">
        <v>10.35</v>
      </c>
      <c r="BF215" s="76">
        <v>7900</v>
      </c>
      <c r="BG215" s="76">
        <v>8000</v>
      </c>
      <c r="BH215" s="74" t="s">
        <v>109</v>
      </c>
      <c r="BI215" s="74"/>
      <c r="BJ215" s="74" t="s">
        <v>2058</v>
      </c>
      <c r="BK215" s="79"/>
      <c r="BL215" s="79"/>
      <c r="BM215" s="74"/>
      <c r="BN215" s="80"/>
      <c r="BO215" s="81"/>
      <c r="BP215" s="82">
        <v>270</v>
      </c>
      <c r="BQ215" s="83"/>
      <c r="BR215" s="84" t="s">
        <v>129</v>
      </c>
      <c r="BS215" s="84">
        <v>13</v>
      </c>
      <c r="BT215" s="85">
        <v>2</v>
      </c>
      <c r="BU215" s="85" t="s">
        <v>134</v>
      </c>
      <c r="BV215" s="85">
        <v>2</v>
      </c>
      <c r="BW215" s="85"/>
      <c r="BX215" s="86" t="s">
        <v>164</v>
      </c>
      <c r="BY215" s="87"/>
      <c r="BZ215" s="88">
        <v>270</v>
      </c>
      <c r="CA215" s="87" t="s">
        <v>111</v>
      </c>
      <c r="CB215" s="89" t="s">
        <v>112</v>
      </c>
      <c r="CC215" s="90">
        <v>12</v>
      </c>
      <c r="CD215" s="91"/>
      <c r="CE215" s="89">
        <f>VLOOKUP(AI215,[1]Plan1!$A$6:$D$52,2,0)</f>
        <v>156</v>
      </c>
      <c r="CF215" s="89">
        <f>VLOOKUP(AI215,[1]Plan1!$A$6:$D$52,4,0)</f>
        <v>10.464285714285714</v>
      </c>
      <c r="CG215" s="89">
        <f t="shared" si="24"/>
        <v>22</v>
      </c>
      <c r="CH215" s="89">
        <f t="shared" si="25"/>
        <v>230</v>
      </c>
      <c r="CI215" s="87" t="s">
        <v>129</v>
      </c>
      <c r="CJ215" s="89">
        <f t="shared" si="26"/>
        <v>270</v>
      </c>
      <c r="CK215" s="87"/>
      <c r="CL215" s="87"/>
      <c r="CM215" s="87"/>
      <c r="CN215" s="80"/>
      <c r="CO215" s="81"/>
      <c r="CP215" s="82">
        <v>90</v>
      </c>
      <c r="CQ215" s="83"/>
      <c r="CR215" s="87">
        <f t="shared" si="27"/>
        <v>4347</v>
      </c>
      <c r="CS215" s="40">
        <f t="shared" si="31"/>
        <v>213</v>
      </c>
      <c r="CT215" s="40" t="str">
        <f>VLOOKUP(B215,Linha!$B$2:$C$60,2,FALSE)</f>
        <v>Despacho direto</v>
      </c>
      <c r="CU215" s="41" t="str">
        <f>IF(AI215&lt;=Parametros!$E$15,"OK","Não")</f>
        <v>OK</v>
      </c>
      <c r="CV215" s="41" t="str">
        <f>IF(AH215&lt;=Parametros!$E$16,"OK","Não")</f>
        <v>OK</v>
      </c>
      <c r="CW215" s="41" t="str">
        <f>IF(AX215&lt;=Parametros!$E$19,"OK","Não")</f>
        <v>OK</v>
      </c>
      <c r="CX215" s="41" t="str">
        <f t="shared" si="28"/>
        <v>Não</v>
      </c>
      <c r="CY215" s="41" t="str">
        <f t="shared" si="29"/>
        <v>Não</v>
      </c>
      <c r="CZ215" s="41" t="str">
        <f>IF(AND(Parametros!$E$17="Sim",Parametros!$E$18="Sim"),IF(AND(OR(CT215="Flow1",AND(CT215="Flow2",Parametros!$H$7="Fechada")),AI215&lt;=Parametros!$E$15,AH215&lt;Parametros!$E$16,AX215&lt;Parametros!$E$19,CX215&lt;&gt;Parametros!$E$17,CY215&lt;&gt;Parametros!$E$18),"Sim","Não"),
IF(AND(Parametros!$E$17="Sim",Parametros!$E$18="Não"),IF(AND(OR(CT215="Flow1",AND(CT215="Flow2",Parametros!$H$7="Fechada")),AI215&lt;=Parametros!$E$15,AH215&lt;Parametros!$E$16,AX215&lt;Parametros!$E$19,CX215&lt;&gt;Parametros!$E$17),"Sim","Não"),
IF(AND(Parametros!$E$17="Não",Parametros!$E$18="Sim"),IF(AND(OR(CT215="Flow1",AND(CT215="Flow2",Parametros!$H$7="Fechada")),AI215&lt;=Parametros!$E$15,AH215&lt;Parametros!$E$16,AX215&lt;Parametros!$E$19,CY215&lt;&gt;Parametros!$E$18),"Sim","Não"),
IF(AND(OR(CT215="Flow1",AND(CT215="Flow2",Parametros!$H$7="Fechada")),AI215&lt;=Parametros!$E$15,AH215&lt;Parametros!$E$16,AX215&lt;Parametros!$E$19),"Sim","Não"))))</f>
        <v>Não</v>
      </c>
      <c r="DA215" s="41" t="str">
        <f t="shared" si="30"/>
        <v>ok</v>
      </c>
      <c r="DB215" s="40">
        <f>IF(AND(CT215="Flow1",CZ215="Sim"),4,IF(CT215=Parametros!$D$6,1,IF(CT215=Parametros!$D$7,IF(Parametros!$H$7="Aberta",2,IF('Sequencia APO'!CZ215="Sim",4,1)),IF(CT215=Parametros!$D$9,3,IF(CT215=Parametros!$D$8,4,"Erro")))))</f>
        <v>3</v>
      </c>
      <c r="DC215" s="40">
        <f>IFERROR(VLOOKUP($Q215,Ferts!$A$1:$B$16,2,FALSE),0)</f>
        <v>0</v>
      </c>
      <c r="DD215" s="42">
        <f>(IF(DB215=1,Parametros!$M$6,IF(DB215=2,Parametros!$M$7,IF(DB215=3,Parametros!$M$8,IF(DB215=4,Parametros!$M$9,"Erro"))))*(DC215+1))*60</f>
        <v>33.660000000000004</v>
      </c>
    </row>
    <row r="216" spans="1:108">
      <c r="A216" s="74" t="s">
        <v>659</v>
      </c>
      <c r="B216" t="s">
        <v>951</v>
      </c>
      <c r="C216" s="74" t="s">
        <v>99</v>
      </c>
      <c r="D216" s="74" t="s">
        <v>99</v>
      </c>
      <c r="E216" s="74" t="s">
        <v>2060</v>
      </c>
      <c r="F216" s="74" t="s">
        <v>2061</v>
      </c>
      <c r="G216" s="74" t="s">
        <v>2062</v>
      </c>
      <c r="H216" s="74" t="s">
        <v>170</v>
      </c>
      <c r="I216" s="74" t="s">
        <v>134</v>
      </c>
      <c r="J216" s="74" t="s">
        <v>173</v>
      </c>
      <c r="K216" s="74" t="s">
        <v>2063</v>
      </c>
      <c r="L216" s="74" t="s">
        <v>2064</v>
      </c>
      <c r="M216" s="74" t="s">
        <v>172</v>
      </c>
      <c r="N216" s="75">
        <v>10</v>
      </c>
      <c r="O216" s="75">
        <v>10</v>
      </c>
      <c r="P216" s="74" t="s">
        <v>154</v>
      </c>
      <c r="Q216" s="74" t="s">
        <v>2065</v>
      </c>
      <c r="R216" s="74" t="s">
        <v>155</v>
      </c>
      <c r="S216" s="74" t="s">
        <v>113</v>
      </c>
      <c r="T216" s="74" t="s">
        <v>114</v>
      </c>
      <c r="U216" s="74" t="s">
        <v>156</v>
      </c>
      <c r="V216" s="74" t="s">
        <v>157</v>
      </c>
      <c r="W216" s="74" t="s">
        <v>337</v>
      </c>
      <c r="X216" s="74" t="s">
        <v>127</v>
      </c>
      <c r="Y216" s="74" t="s">
        <v>177</v>
      </c>
      <c r="Z216" s="74" t="s">
        <v>158</v>
      </c>
      <c r="AA216" s="76">
        <v>29193.093000000001</v>
      </c>
      <c r="AB216" s="76">
        <v>7052</v>
      </c>
      <c r="AC216" s="76">
        <v>160</v>
      </c>
      <c r="AD216" s="76">
        <v>107.5</v>
      </c>
      <c r="AE216" s="77">
        <v>171</v>
      </c>
      <c r="AF216" s="76">
        <v>0.85499999999999998</v>
      </c>
      <c r="AG216" s="77">
        <v>207</v>
      </c>
      <c r="AH216" s="78">
        <v>2.6</v>
      </c>
      <c r="AI216" s="78">
        <v>31.8</v>
      </c>
      <c r="AJ216" s="79">
        <v>42790</v>
      </c>
      <c r="AK216" s="79">
        <v>42779</v>
      </c>
      <c r="AL216" s="79">
        <v>42779</v>
      </c>
      <c r="AM216" s="79">
        <v>42779</v>
      </c>
      <c r="AN216" s="77">
        <v>6040</v>
      </c>
      <c r="AO216" s="79">
        <v>42781</v>
      </c>
      <c r="AP216" s="76">
        <v>25000</v>
      </c>
      <c r="AQ216" s="76">
        <v>0</v>
      </c>
      <c r="AR216" s="77">
        <v>171</v>
      </c>
      <c r="AS216" s="77">
        <v>79</v>
      </c>
      <c r="AT216" s="78">
        <v>24.83</v>
      </c>
      <c r="AU216" s="77">
        <v>12</v>
      </c>
      <c r="AV216" s="76">
        <v>6.56</v>
      </c>
      <c r="AW216" s="76">
        <v>6.5</v>
      </c>
      <c r="AX216" s="76">
        <v>8.8699999999999992</v>
      </c>
      <c r="AY216" s="76">
        <v>0.4</v>
      </c>
      <c r="AZ216" s="76">
        <v>0.4</v>
      </c>
      <c r="BA216" s="76">
        <v>0.33</v>
      </c>
      <c r="BB216" s="76">
        <v>9.99</v>
      </c>
      <c r="BC216" s="76">
        <v>16.78</v>
      </c>
      <c r="BD216" s="76">
        <v>3.65</v>
      </c>
      <c r="BE216" s="76">
        <v>11.06</v>
      </c>
      <c r="BF216" s="76">
        <v>3250</v>
      </c>
      <c r="BG216" s="76">
        <v>3282.5</v>
      </c>
      <c r="BH216" s="74" t="s">
        <v>109</v>
      </c>
      <c r="BI216" s="74"/>
      <c r="BJ216" s="74" t="s">
        <v>3598</v>
      </c>
      <c r="BK216" s="79"/>
      <c r="BL216" s="79"/>
      <c r="BM216" s="74"/>
      <c r="BN216" s="80"/>
      <c r="BO216" s="81"/>
      <c r="BP216" s="82">
        <v>2484</v>
      </c>
      <c r="BQ216" s="83"/>
      <c r="BR216" s="84" t="s">
        <v>129</v>
      </c>
      <c r="BS216" s="84">
        <v>13</v>
      </c>
      <c r="BT216" s="85">
        <v>2</v>
      </c>
      <c r="BU216" s="85" t="s">
        <v>134</v>
      </c>
      <c r="BV216" s="85">
        <v>2</v>
      </c>
      <c r="BW216" s="85"/>
      <c r="BX216" s="86" t="s">
        <v>164</v>
      </c>
      <c r="BY216" s="87"/>
      <c r="BZ216" s="88">
        <v>2484</v>
      </c>
      <c r="CA216" s="87" t="s">
        <v>111</v>
      </c>
      <c r="CB216" s="89" t="s">
        <v>145</v>
      </c>
      <c r="CC216" s="90">
        <v>-2</v>
      </c>
      <c r="CD216" s="91"/>
      <c r="CE216" s="89">
        <f>VLOOKUP(AI216,[1]Plan1!$A$6:$D$52,2,0)</f>
        <v>171</v>
      </c>
      <c r="CF216" s="89">
        <f>VLOOKUP(AI216,[1]Plan1!$A$6:$D$52,4,0)</f>
        <v>10.333333333333334</v>
      </c>
      <c r="CG216" s="89">
        <f t="shared" si="24"/>
        <v>171</v>
      </c>
      <c r="CH216" s="89">
        <f t="shared" si="25"/>
        <v>1767</v>
      </c>
      <c r="CI216" s="87" t="s">
        <v>129</v>
      </c>
      <c r="CJ216" s="89">
        <f t="shared" si="26"/>
        <v>2484</v>
      </c>
      <c r="CK216" s="87"/>
      <c r="CL216" s="87"/>
      <c r="CM216" s="87"/>
      <c r="CN216" s="80"/>
      <c r="CO216" s="81"/>
      <c r="CP216" s="82">
        <v>150</v>
      </c>
      <c r="CQ216" s="83"/>
      <c r="CR216" s="87">
        <f t="shared" si="27"/>
        <v>35397</v>
      </c>
      <c r="CS216" s="40">
        <f t="shared" si="31"/>
        <v>214</v>
      </c>
      <c r="CT216" s="40" t="str">
        <f>VLOOKUP(B216,Linha!$B$2:$C$60,2,FALSE)</f>
        <v>Despacho direto</v>
      </c>
      <c r="CU216" s="41" t="str">
        <f>IF(AI216&lt;=Parametros!$E$15,"OK","Não")</f>
        <v>OK</v>
      </c>
      <c r="CV216" s="41" t="str">
        <f>IF(AH216&lt;=Parametros!$E$16,"OK","Não")</f>
        <v>OK</v>
      </c>
      <c r="CW216" s="41" t="str">
        <f>IF(AX216&lt;=Parametros!$E$19,"OK","Não")</f>
        <v>OK</v>
      </c>
      <c r="CX216" s="41" t="str">
        <f t="shared" si="28"/>
        <v>Não</v>
      </c>
      <c r="CY216" s="41" t="str">
        <f t="shared" si="29"/>
        <v>Não</v>
      </c>
      <c r="CZ216" s="41" t="str">
        <f>IF(AND(Parametros!$E$17="Sim",Parametros!$E$18="Sim"),IF(AND(OR(CT216="Flow1",AND(CT216="Flow2",Parametros!$H$7="Fechada")),AI216&lt;=Parametros!$E$15,AH216&lt;Parametros!$E$16,AX216&lt;Parametros!$E$19,CX216&lt;&gt;Parametros!$E$17,CY216&lt;&gt;Parametros!$E$18),"Sim","Não"),
IF(AND(Parametros!$E$17="Sim",Parametros!$E$18="Não"),IF(AND(OR(CT216="Flow1",AND(CT216="Flow2",Parametros!$H$7="Fechada")),AI216&lt;=Parametros!$E$15,AH216&lt;Parametros!$E$16,AX216&lt;Parametros!$E$19,CX216&lt;&gt;Parametros!$E$17),"Sim","Não"),
IF(AND(Parametros!$E$17="Não",Parametros!$E$18="Sim"),IF(AND(OR(CT216="Flow1",AND(CT216="Flow2",Parametros!$H$7="Fechada")),AI216&lt;=Parametros!$E$15,AH216&lt;Parametros!$E$16,AX216&lt;Parametros!$E$19,CY216&lt;&gt;Parametros!$E$18),"Sim","Não"),
IF(AND(OR(CT216="Flow1",AND(CT216="Flow2",Parametros!$H$7="Fechada")),AI216&lt;=Parametros!$E$15,AH216&lt;Parametros!$E$16,AX216&lt;Parametros!$E$19),"Sim","Não"))))</f>
        <v>Não</v>
      </c>
      <c r="DA216" s="41" t="str">
        <f t="shared" si="30"/>
        <v>ok</v>
      </c>
      <c r="DB216" s="40">
        <f>IF(AND(CT216="Flow1",CZ216="Sim"),4,IF(CT216=Parametros!$D$6,1,IF(CT216=Parametros!$D$7,IF(Parametros!$H$7="Aberta",2,IF('Sequencia APO'!CZ216="Sim",4,1)),IF(CT216=Parametros!$D$9,3,IF(CT216=Parametros!$D$8,4,"Erro")))))</f>
        <v>3</v>
      </c>
      <c r="DC216" s="40">
        <f>IFERROR(VLOOKUP($Q216,Ferts!$A$1:$B$16,2,FALSE),0)</f>
        <v>0</v>
      </c>
      <c r="DD216" s="42">
        <f>(IF(DB216=1,Parametros!$M$6,IF(DB216=2,Parametros!$M$7,IF(DB216=3,Parametros!$M$8,IF(DB216=4,Parametros!$M$9,"Erro"))))*(DC216+1))*60</f>
        <v>33.660000000000004</v>
      </c>
    </row>
    <row r="217" spans="1:108">
      <c r="A217" s="74" t="s">
        <v>660</v>
      </c>
      <c r="B217" t="s">
        <v>951</v>
      </c>
      <c r="C217" s="74" t="s">
        <v>99</v>
      </c>
      <c r="D217" s="74" t="s">
        <v>99</v>
      </c>
      <c r="E217" s="74" t="s">
        <v>3599</v>
      </c>
      <c r="F217" s="74" t="s">
        <v>3373</v>
      </c>
      <c r="G217" s="74" t="s">
        <v>3600</v>
      </c>
      <c r="H217" s="74" t="s">
        <v>151</v>
      </c>
      <c r="I217" s="74" t="s">
        <v>134</v>
      </c>
      <c r="J217" s="74" t="s">
        <v>173</v>
      </c>
      <c r="K217" s="74" t="s">
        <v>152</v>
      </c>
      <c r="L217" s="74" t="s">
        <v>3374</v>
      </c>
      <c r="M217" s="74" t="s">
        <v>153</v>
      </c>
      <c r="N217" s="75">
        <v>10</v>
      </c>
      <c r="O217" s="75">
        <v>10</v>
      </c>
      <c r="P217" s="74" t="s">
        <v>154</v>
      </c>
      <c r="Q217" s="74" t="s">
        <v>3375</v>
      </c>
      <c r="R217" s="74" t="s">
        <v>155</v>
      </c>
      <c r="S217" s="74" t="s">
        <v>113</v>
      </c>
      <c r="T217" s="74" t="s">
        <v>114</v>
      </c>
      <c r="U217" s="74" t="s">
        <v>156</v>
      </c>
      <c r="V217" s="74" t="s">
        <v>157</v>
      </c>
      <c r="W217" s="74" t="s">
        <v>107</v>
      </c>
      <c r="X217" s="74" t="s">
        <v>127</v>
      </c>
      <c r="Y217" s="74" t="s">
        <v>177</v>
      </c>
      <c r="Z217" s="74" t="s">
        <v>158</v>
      </c>
      <c r="AA217" s="76">
        <v>1230.8040000000001</v>
      </c>
      <c r="AB217" s="76">
        <v>0</v>
      </c>
      <c r="AC217" s="76">
        <v>160</v>
      </c>
      <c r="AD217" s="76">
        <v>107.5</v>
      </c>
      <c r="AE217" s="77">
        <v>177</v>
      </c>
      <c r="AF217" s="76">
        <v>0.88500000000000001</v>
      </c>
      <c r="AG217" s="77">
        <v>9</v>
      </c>
      <c r="AH217" s="78">
        <v>2.6</v>
      </c>
      <c r="AI217" s="78">
        <v>31.8</v>
      </c>
      <c r="AJ217" s="79">
        <v>42759</v>
      </c>
      <c r="AK217" s="79">
        <v>42779</v>
      </c>
      <c r="AL217" s="79">
        <v>42779</v>
      </c>
      <c r="AM217" s="79">
        <v>42779</v>
      </c>
      <c r="AN217" s="77">
        <v>230</v>
      </c>
      <c r="AO217" s="79">
        <v>42751</v>
      </c>
      <c r="AP217" s="76">
        <v>20000</v>
      </c>
      <c r="AQ217" s="76">
        <v>15744</v>
      </c>
      <c r="AR217" s="77">
        <v>184</v>
      </c>
      <c r="AS217" s="77">
        <v>193</v>
      </c>
      <c r="AT217" s="78">
        <v>23.58</v>
      </c>
      <c r="AU217" s="77">
        <v>7</v>
      </c>
      <c r="AV217" s="76">
        <v>11.65</v>
      </c>
      <c r="AW217" s="76">
        <v>11</v>
      </c>
      <c r="AX217" s="76">
        <v>14.16</v>
      </c>
      <c r="AY217" s="76">
        <v>0.4</v>
      </c>
      <c r="AZ217" s="76">
        <v>0.4</v>
      </c>
      <c r="BA217" s="76">
        <v>0.33</v>
      </c>
      <c r="BB217" s="76">
        <v>9.99</v>
      </c>
      <c r="BC217" s="76">
        <v>17.37</v>
      </c>
      <c r="BD217" s="76">
        <v>3.65</v>
      </c>
      <c r="BE217" s="76">
        <v>11.06</v>
      </c>
      <c r="BF217" s="76">
        <v>11000</v>
      </c>
      <c r="BG217" s="76">
        <v>13000</v>
      </c>
      <c r="BH217" s="74" t="s">
        <v>3475</v>
      </c>
      <c r="BI217" s="74"/>
      <c r="BJ217" s="74" t="s">
        <v>3601</v>
      </c>
      <c r="BK217" s="79"/>
      <c r="BL217" s="79"/>
      <c r="BM217" s="74"/>
      <c r="BN217" s="80"/>
      <c r="BO217" s="81"/>
      <c r="BP217" s="82">
        <v>63</v>
      </c>
      <c r="BQ217" s="83"/>
      <c r="BR217" s="84" t="s">
        <v>129</v>
      </c>
      <c r="BS217" s="84">
        <v>13</v>
      </c>
      <c r="BT217" s="85">
        <v>2</v>
      </c>
      <c r="BU217" s="85" t="s">
        <v>134</v>
      </c>
      <c r="BV217" s="85">
        <v>2</v>
      </c>
      <c r="BW217" s="85"/>
      <c r="BX217" s="86" t="s">
        <v>164</v>
      </c>
      <c r="BY217" s="87"/>
      <c r="BZ217" s="88">
        <v>63</v>
      </c>
      <c r="CA217" s="87" t="s">
        <v>111</v>
      </c>
      <c r="CB217" s="89" t="s">
        <v>112</v>
      </c>
      <c r="CC217" s="90">
        <v>28</v>
      </c>
      <c r="CD217" s="91"/>
      <c r="CE217" s="89">
        <f>VLOOKUP(AI217,[1]Plan1!$A$6:$D$52,2,0)</f>
        <v>171</v>
      </c>
      <c r="CF217" s="89">
        <f>VLOOKUP(AI217,[1]Plan1!$A$6:$D$52,4,0)</f>
        <v>10.333333333333334</v>
      </c>
      <c r="CG217" s="89">
        <f t="shared" si="24"/>
        <v>7</v>
      </c>
      <c r="CH217" s="89">
        <f t="shared" si="25"/>
        <v>72</v>
      </c>
      <c r="CI217" s="87" t="s">
        <v>129</v>
      </c>
      <c r="CJ217" s="89">
        <f t="shared" si="26"/>
        <v>63</v>
      </c>
      <c r="CK217" s="87"/>
      <c r="CL217" s="87"/>
      <c r="CM217" s="87"/>
      <c r="CN217" s="80"/>
      <c r="CO217" s="81"/>
      <c r="CP217" s="82">
        <v>200</v>
      </c>
      <c r="CQ217" s="83"/>
      <c r="CR217" s="87">
        <f t="shared" si="27"/>
        <v>1593</v>
      </c>
      <c r="CS217" s="40">
        <f t="shared" si="31"/>
        <v>215</v>
      </c>
      <c r="CT217" s="40" t="str">
        <f>VLOOKUP(B217,Linha!$B$2:$C$60,2,FALSE)</f>
        <v>Despacho direto</v>
      </c>
      <c r="CU217" s="41" t="str">
        <f>IF(AI217&lt;=Parametros!$E$15,"OK","Não")</f>
        <v>OK</v>
      </c>
      <c r="CV217" s="41" t="str">
        <f>IF(AH217&lt;=Parametros!$E$16,"OK","Não")</f>
        <v>OK</v>
      </c>
      <c r="CW217" s="41" t="str">
        <f>IF(AX217&lt;=Parametros!$E$19,"OK","Não")</f>
        <v>Não</v>
      </c>
      <c r="CX217" s="41" t="str">
        <f t="shared" si="28"/>
        <v>Não</v>
      </c>
      <c r="CY217" s="41" t="str">
        <f t="shared" si="29"/>
        <v>Não</v>
      </c>
      <c r="CZ217" s="41" t="str">
        <f>IF(AND(Parametros!$E$17="Sim",Parametros!$E$18="Sim"),IF(AND(OR(CT217="Flow1",AND(CT217="Flow2",Parametros!$H$7="Fechada")),AI217&lt;=Parametros!$E$15,AH217&lt;Parametros!$E$16,AX217&lt;Parametros!$E$19,CX217&lt;&gt;Parametros!$E$17,CY217&lt;&gt;Parametros!$E$18),"Sim","Não"),
IF(AND(Parametros!$E$17="Sim",Parametros!$E$18="Não"),IF(AND(OR(CT217="Flow1",AND(CT217="Flow2",Parametros!$H$7="Fechada")),AI217&lt;=Parametros!$E$15,AH217&lt;Parametros!$E$16,AX217&lt;Parametros!$E$19,CX217&lt;&gt;Parametros!$E$17),"Sim","Não"),
IF(AND(Parametros!$E$17="Não",Parametros!$E$18="Sim"),IF(AND(OR(CT217="Flow1",AND(CT217="Flow2",Parametros!$H$7="Fechada")),AI217&lt;=Parametros!$E$15,AH217&lt;Parametros!$E$16,AX217&lt;Parametros!$E$19,CY217&lt;&gt;Parametros!$E$18),"Sim","Não"),
IF(AND(OR(CT217="Flow1",AND(CT217="Flow2",Parametros!$H$7="Fechada")),AI217&lt;=Parametros!$E$15,AH217&lt;Parametros!$E$16,AX217&lt;Parametros!$E$19),"Sim","Não"))))</f>
        <v>Não</v>
      </c>
      <c r="DA217" s="41" t="str">
        <f t="shared" si="30"/>
        <v>ok</v>
      </c>
      <c r="DB217" s="40">
        <f>IF(AND(CT217="Flow1",CZ217="Sim"),4,IF(CT217=Parametros!$D$6,1,IF(CT217=Parametros!$D$7,IF(Parametros!$H$7="Aberta",2,IF('Sequencia APO'!CZ217="Sim",4,1)),IF(CT217=Parametros!$D$9,3,IF(CT217=Parametros!$D$8,4,"Erro")))))</f>
        <v>3</v>
      </c>
      <c r="DC217" s="40">
        <f>IFERROR(VLOOKUP($Q217,Ferts!$A$1:$B$16,2,FALSE),0)</f>
        <v>0</v>
      </c>
      <c r="DD217" s="42">
        <f>(IF(DB217=1,Parametros!$M$6,IF(DB217=2,Parametros!$M$7,IF(DB217=3,Parametros!$M$8,IF(DB217=4,Parametros!$M$9,"Erro"))))*(DC217+1))*60</f>
        <v>33.660000000000004</v>
      </c>
    </row>
    <row r="218" spans="1:108">
      <c r="A218" s="74" t="s">
        <v>664</v>
      </c>
      <c r="B218" s="74" t="s">
        <v>165</v>
      </c>
      <c r="C218" s="74" t="s">
        <v>118</v>
      </c>
      <c r="D218" s="74" t="s">
        <v>132</v>
      </c>
      <c r="E218" s="74" t="s">
        <v>2115</v>
      </c>
      <c r="F218" s="74" t="s">
        <v>2116</v>
      </c>
      <c r="G218" s="74" t="s">
        <v>2117</v>
      </c>
      <c r="H218" s="74" t="s">
        <v>187</v>
      </c>
      <c r="I218" s="74" t="s">
        <v>134</v>
      </c>
      <c r="J218" s="74" t="s">
        <v>213</v>
      </c>
      <c r="K218" s="74" t="s">
        <v>136</v>
      </c>
      <c r="L218" s="74" t="s">
        <v>2118</v>
      </c>
      <c r="M218" s="74" t="s">
        <v>1405</v>
      </c>
      <c r="N218" s="75">
        <v>10</v>
      </c>
      <c r="O218" s="75">
        <v>10</v>
      </c>
      <c r="P218" s="74" t="s">
        <v>137</v>
      </c>
      <c r="Q218" s="74" t="s">
        <v>2119</v>
      </c>
      <c r="R218" s="74" t="s">
        <v>138</v>
      </c>
      <c r="S218" s="74" t="s">
        <v>113</v>
      </c>
      <c r="T218" s="74" t="s">
        <v>114</v>
      </c>
      <c r="U218" s="74" t="s">
        <v>124</v>
      </c>
      <c r="V218" s="74" t="s">
        <v>125</v>
      </c>
      <c r="W218" s="74" t="s">
        <v>107</v>
      </c>
      <c r="X218" s="74" t="s">
        <v>127</v>
      </c>
      <c r="Y218" s="74" t="s">
        <v>219</v>
      </c>
      <c r="Z218" s="74" t="s">
        <v>941</v>
      </c>
      <c r="AA218" s="76">
        <v>10434.964</v>
      </c>
      <c r="AB218" s="76">
        <v>10864</v>
      </c>
      <c r="AC218" s="76">
        <v>146</v>
      </c>
      <c r="AD218" s="76">
        <v>101</v>
      </c>
      <c r="AE218" s="77">
        <v>387</v>
      </c>
      <c r="AF218" s="76">
        <v>1.9350000000000001</v>
      </c>
      <c r="AG218" s="77">
        <v>32</v>
      </c>
      <c r="AH218" s="78">
        <v>6.3</v>
      </c>
      <c r="AI218" s="78">
        <v>33.4</v>
      </c>
      <c r="AJ218" s="79">
        <v>42788</v>
      </c>
      <c r="AK218" s="79">
        <v>42779</v>
      </c>
      <c r="AL218" s="79">
        <v>42779</v>
      </c>
      <c r="AM218" s="79">
        <v>42779</v>
      </c>
      <c r="AN218" s="77">
        <v>1186</v>
      </c>
      <c r="AO218" s="79">
        <v>42774</v>
      </c>
      <c r="AP218" s="76">
        <v>8939.7839999999997</v>
      </c>
      <c r="AQ218" s="76">
        <v>0</v>
      </c>
      <c r="AR218" s="77">
        <v>386</v>
      </c>
      <c r="AS218" s="77">
        <v>11</v>
      </c>
      <c r="AT218" s="78">
        <v>40.42</v>
      </c>
      <c r="AU218" s="77">
        <v>9</v>
      </c>
      <c r="AV218" s="76">
        <v>9.48</v>
      </c>
      <c r="AW218" s="76">
        <v>9.1</v>
      </c>
      <c r="AX218" s="76">
        <v>11.81</v>
      </c>
      <c r="AY218" s="76">
        <v>0.33</v>
      </c>
      <c r="AZ218" s="76">
        <v>0.33</v>
      </c>
      <c r="BA218" s="76">
        <v>0.63</v>
      </c>
      <c r="BB218" s="76">
        <v>0.63</v>
      </c>
      <c r="BC218" s="76">
        <v>21.22</v>
      </c>
      <c r="BD218" s="76">
        <v>6.72</v>
      </c>
      <c r="BE218" s="76">
        <v>15.56</v>
      </c>
      <c r="BF218" s="76">
        <v>9100</v>
      </c>
      <c r="BG218" s="76">
        <v>9600</v>
      </c>
      <c r="BH218" s="74" t="s">
        <v>109</v>
      </c>
      <c r="BI218" s="74"/>
      <c r="BJ218" s="74" t="s">
        <v>3602</v>
      </c>
      <c r="BK218" s="79"/>
      <c r="BL218" s="79"/>
      <c r="BM218" s="74"/>
      <c r="BN218" s="80"/>
      <c r="BO218" s="81"/>
      <c r="BP218" s="82">
        <v>288</v>
      </c>
      <c r="BQ218" s="83"/>
      <c r="BR218" s="84" t="s">
        <v>129</v>
      </c>
      <c r="BS218" s="84">
        <v>13</v>
      </c>
      <c r="BT218" s="85">
        <v>2</v>
      </c>
      <c r="BU218" s="85" t="s">
        <v>134</v>
      </c>
      <c r="BV218" s="85">
        <v>2</v>
      </c>
      <c r="BW218" s="85"/>
      <c r="BX218" s="86" t="s">
        <v>164</v>
      </c>
      <c r="BY218" s="87"/>
      <c r="BZ218" s="88">
        <v>288</v>
      </c>
      <c r="CA218" s="87" t="s">
        <v>111</v>
      </c>
      <c r="CB218" s="89" t="s">
        <v>145</v>
      </c>
      <c r="CC218" s="90">
        <v>5</v>
      </c>
      <c r="CD218" s="91"/>
      <c r="CE218" s="89">
        <f>VLOOKUP(AI218,[1]Plan1!$A$6:$D$52,2,0)</f>
        <v>156</v>
      </c>
      <c r="CF218" s="89">
        <f>VLOOKUP(AI218,[1]Plan1!$A$6:$D$52,4,0)</f>
        <v>10.464285714285714</v>
      </c>
      <c r="CG218" s="89">
        <f t="shared" si="24"/>
        <v>67</v>
      </c>
      <c r="CH218" s="89">
        <f t="shared" si="25"/>
        <v>701</v>
      </c>
      <c r="CI218" s="87" t="s">
        <v>129</v>
      </c>
      <c r="CJ218" s="89">
        <f t="shared" si="26"/>
        <v>288</v>
      </c>
      <c r="CK218" s="87"/>
      <c r="CL218" s="87"/>
      <c r="CM218" s="87"/>
      <c r="CN218" s="80"/>
      <c r="CO218" s="81"/>
      <c r="CP218" s="82">
        <v>200</v>
      </c>
      <c r="CQ218" s="83"/>
      <c r="CR218" s="87">
        <f t="shared" si="27"/>
        <v>12384</v>
      </c>
      <c r="CS218" s="40">
        <f t="shared" si="31"/>
        <v>216</v>
      </c>
      <c r="CT218" s="40" t="str">
        <f>VLOOKUP(B218,Linha!$B$2:$C$60,2,FALSE)</f>
        <v>Despacho direto</v>
      </c>
      <c r="CU218" s="41" t="str">
        <f>IF(AI218&lt;=Parametros!$E$15,"OK","Não")</f>
        <v>OK</v>
      </c>
      <c r="CV218" s="41" t="str">
        <f>IF(AH218&lt;=Parametros!$E$16,"OK","Não")</f>
        <v>OK</v>
      </c>
      <c r="CW218" s="41" t="str">
        <f>IF(AX218&lt;=Parametros!$E$19,"OK","Não")</f>
        <v>OK</v>
      </c>
      <c r="CX218" s="41" t="str">
        <f t="shared" si="28"/>
        <v>Não</v>
      </c>
      <c r="CY218" s="41" t="str">
        <f t="shared" si="29"/>
        <v>Não</v>
      </c>
      <c r="CZ218" s="41" t="str">
        <f>IF(AND(Parametros!$E$17="Sim",Parametros!$E$18="Sim"),IF(AND(OR(CT218="Flow1",AND(CT218="Flow2",Parametros!$H$7="Fechada")),AI218&lt;=Parametros!$E$15,AH218&lt;Parametros!$E$16,AX218&lt;Parametros!$E$19,CX218&lt;&gt;Parametros!$E$17,CY218&lt;&gt;Parametros!$E$18),"Sim","Não"),
IF(AND(Parametros!$E$17="Sim",Parametros!$E$18="Não"),IF(AND(OR(CT218="Flow1",AND(CT218="Flow2",Parametros!$H$7="Fechada")),AI218&lt;=Parametros!$E$15,AH218&lt;Parametros!$E$16,AX218&lt;Parametros!$E$19,CX218&lt;&gt;Parametros!$E$17),"Sim","Não"),
IF(AND(Parametros!$E$17="Não",Parametros!$E$18="Sim"),IF(AND(OR(CT218="Flow1",AND(CT218="Flow2",Parametros!$H$7="Fechada")),AI218&lt;=Parametros!$E$15,AH218&lt;Parametros!$E$16,AX218&lt;Parametros!$E$19,CY218&lt;&gt;Parametros!$E$18),"Sim","Não"),
IF(AND(OR(CT218="Flow1",AND(CT218="Flow2",Parametros!$H$7="Fechada")),AI218&lt;=Parametros!$E$15,AH218&lt;Parametros!$E$16,AX218&lt;Parametros!$E$19),"Sim","Não"))))</f>
        <v>Não</v>
      </c>
      <c r="DA218" s="41" t="str">
        <f t="shared" si="30"/>
        <v>ok</v>
      </c>
      <c r="DB218" s="40">
        <f>IF(AND(CT218="Flow1",CZ218="Sim"),4,IF(CT218=Parametros!$D$6,1,IF(CT218=Parametros!$D$7,IF(Parametros!$H$7="Aberta",2,IF('Sequencia APO'!CZ218="Sim",4,1)),IF(CT218=Parametros!$D$9,3,IF(CT218=Parametros!$D$8,4,"Erro")))))</f>
        <v>3</v>
      </c>
      <c r="DC218" s="40">
        <f>IFERROR(VLOOKUP($Q218,Ferts!$A$1:$B$16,2,FALSE),0)</f>
        <v>0</v>
      </c>
      <c r="DD218" s="42">
        <f>(IF(DB218=1,Parametros!$M$6,IF(DB218=2,Parametros!$M$7,IF(DB218=3,Parametros!$M$8,IF(DB218=4,Parametros!$M$9,"Erro"))))*(DC218+1))*60</f>
        <v>33.660000000000004</v>
      </c>
    </row>
    <row r="219" spans="1:108">
      <c r="A219" s="74" t="s">
        <v>665</v>
      </c>
      <c r="B219" s="74" t="s">
        <v>165</v>
      </c>
      <c r="C219" s="74" t="s">
        <v>118</v>
      </c>
      <c r="D219" s="74" t="s">
        <v>132</v>
      </c>
      <c r="E219" s="74" t="s">
        <v>2120</v>
      </c>
      <c r="F219" s="74" t="s">
        <v>2121</v>
      </c>
      <c r="G219" s="74" t="s">
        <v>2122</v>
      </c>
      <c r="H219" s="74" t="s">
        <v>187</v>
      </c>
      <c r="I219" s="74" t="s">
        <v>134</v>
      </c>
      <c r="J219" s="74" t="s">
        <v>213</v>
      </c>
      <c r="K219" s="74" t="s">
        <v>179</v>
      </c>
      <c r="L219" s="74" t="s">
        <v>2123</v>
      </c>
      <c r="M219" s="74" t="s">
        <v>188</v>
      </c>
      <c r="N219" s="75">
        <v>5</v>
      </c>
      <c r="O219" s="75">
        <v>5</v>
      </c>
      <c r="P219" s="74" t="s">
        <v>137</v>
      </c>
      <c r="Q219" s="74" t="s">
        <v>2124</v>
      </c>
      <c r="R219" s="74" t="s">
        <v>138</v>
      </c>
      <c r="S219" s="74"/>
      <c r="T219" s="74" t="s">
        <v>114</v>
      </c>
      <c r="U219" s="74" t="s">
        <v>124</v>
      </c>
      <c r="V219" s="74" t="s">
        <v>125</v>
      </c>
      <c r="W219" s="74" t="s">
        <v>126</v>
      </c>
      <c r="X219" s="74" t="s">
        <v>127</v>
      </c>
      <c r="Y219" s="74" t="s">
        <v>219</v>
      </c>
      <c r="Z219" s="74" t="s">
        <v>941</v>
      </c>
      <c r="AA219" s="76">
        <v>1369.4179999999999</v>
      </c>
      <c r="AB219" s="76">
        <v>0</v>
      </c>
      <c r="AC219" s="76">
        <v>146</v>
      </c>
      <c r="AD219" s="76">
        <v>101</v>
      </c>
      <c r="AE219" s="77">
        <v>332</v>
      </c>
      <c r="AF219" s="76">
        <v>1.66</v>
      </c>
      <c r="AG219" s="77">
        <v>5</v>
      </c>
      <c r="AH219" s="78">
        <v>6.3</v>
      </c>
      <c r="AI219" s="78">
        <v>33.4</v>
      </c>
      <c r="AJ219" s="79">
        <v>42796</v>
      </c>
      <c r="AK219" s="79">
        <v>42779</v>
      </c>
      <c r="AL219" s="79">
        <v>42779</v>
      </c>
      <c r="AM219" s="79">
        <v>42779</v>
      </c>
      <c r="AN219" s="77">
        <v>124</v>
      </c>
      <c r="AO219" s="79">
        <v>42782</v>
      </c>
      <c r="AP219" s="76">
        <v>1173.2</v>
      </c>
      <c r="AQ219" s="76">
        <v>0</v>
      </c>
      <c r="AR219" s="77">
        <v>370</v>
      </c>
      <c r="AS219" s="77">
        <v>95</v>
      </c>
      <c r="AT219" s="78">
        <v>37.68</v>
      </c>
      <c r="AU219" s="77">
        <v>8</v>
      </c>
      <c r="AV219" s="76">
        <v>8.98</v>
      </c>
      <c r="AW219" s="76">
        <v>9.3000000000000007</v>
      </c>
      <c r="AX219" s="76">
        <v>11.94</v>
      </c>
      <c r="AY219" s="76">
        <v>0.33</v>
      </c>
      <c r="AZ219" s="76">
        <v>0.33</v>
      </c>
      <c r="BA219" s="76">
        <v>0.63</v>
      </c>
      <c r="BB219" s="76">
        <v>0.63</v>
      </c>
      <c r="BC219" s="76">
        <v>18.2</v>
      </c>
      <c r="BD219" s="76">
        <v>6.72</v>
      </c>
      <c r="BE219" s="76">
        <v>15.56</v>
      </c>
      <c r="BF219" s="76">
        <v>8900</v>
      </c>
      <c r="BG219" s="76">
        <v>9000</v>
      </c>
      <c r="BH219" s="74" t="s">
        <v>109</v>
      </c>
      <c r="BI219" s="74"/>
      <c r="BJ219" s="74" t="s">
        <v>3603</v>
      </c>
      <c r="BK219" s="79"/>
      <c r="BL219" s="79"/>
      <c r="BM219" s="74"/>
      <c r="BN219" s="80"/>
      <c r="BO219" s="81"/>
      <c r="BP219" s="82">
        <v>40</v>
      </c>
      <c r="BQ219" s="83"/>
      <c r="BR219" s="84" t="s">
        <v>129</v>
      </c>
      <c r="BS219" s="84">
        <v>13</v>
      </c>
      <c r="BT219" s="85">
        <v>2</v>
      </c>
      <c r="BU219" s="85" t="s">
        <v>134</v>
      </c>
      <c r="BV219" s="85">
        <v>2</v>
      </c>
      <c r="BW219" s="85"/>
      <c r="BX219" s="86" t="s">
        <v>164</v>
      </c>
      <c r="BY219" s="87"/>
      <c r="BZ219" s="88">
        <v>40</v>
      </c>
      <c r="CA219" s="87" t="s">
        <v>111</v>
      </c>
      <c r="CB219" s="89" t="s">
        <v>145</v>
      </c>
      <c r="CC219" s="90">
        <v>-3</v>
      </c>
      <c r="CD219" s="91"/>
      <c r="CE219" s="89">
        <f>VLOOKUP(AI219,[1]Plan1!$A$6:$D$52,2,0)</f>
        <v>156</v>
      </c>
      <c r="CF219" s="89">
        <f>VLOOKUP(AI219,[1]Plan1!$A$6:$D$52,4,0)</f>
        <v>10.464285714285714</v>
      </c>
      <c r="CG219" s="89">
        <f t="shared" si="24"/>
        <v>9</v>
      </c>
      <c r="CH219" s="89">
        <f t="shared" si="25"/>
        <v>94</v>
      </c>
      <c r="CI219" s="87" t="s">
        <v>129</v>
      </c>
      <c r="CJ219" s="89">
        <f t="shared" si="26"/>
        <v>40</v>
      </c>
      <c r="CK219" s="87"/>
      <c r="CL219" s="87"/>
      <c r="CM219" s="87"/>
      <c r="CN219" s="80"/>
      <c r="CO219" s="81"/>
      <c r="CP219" s="82"/>
      <c r="CQ219" s="92">
        <v>34</v>
      </c>
      <c r="CR219" s="87">
        <f t="shared" si="27"/>
        <v>1660</v>
      </c>
      <c r="CS219" s="40">
        <f t="shared" si="31"/>
        <v>217</v>
      </c>
      <c r="CT219" s="40" t="str">
        <f>VLOOKUP(B219,Linha!$B$2:$C$60,2,FALSE)</f>
        <v>Despacho direto</v>
      </c>
      <c r="CU219" s="41" t="str">
        <f>IF(AI219&lt;=Parametros!$E$15,"OK","Não")</f>
        <v>OK</v>
      </c>
      <c r="CV219" s="41" t="str">
        <f>IF(AH219&lt;=Parametros!$E$16,"OK","Não")</f>
        <v>OK</v>
      </c>
      <c r="CW219" s="41" t="str">
        <f>IF(AX219&lt;=Parametros!$E$19,"OK","Não")</f>
        <v>OK</v>
      </c>
      <c r="CX219" s="41" t="str">
        <f t="shared" si="28"/>
        <v>Não</v>
      </c>
      <c r="CY219" s="41" t="str">
        <f t="shared" si="29"/>
        <v>Não</v>
      </c>
      <c r="CZ219" s="41" t="str">
        <f>IF(AND(Parametros!$E$17="Sim",Parametros!$E$18="Sim"),IF(AND(OR(CT219="Flow1",AND(CT219="Flow2",Parametros!$H$7="Fechada")),AI219&lt;=Parametros!$E$15,AH219&lt;Parametros!$E$16,AX219&lt;Parametros!$E$19,CX219&lt;&gt;Parametros!$E$17,CY219&lt;&gt;Parametros!$E$18),"Sim","Não"),
IF(AND(Parametros!$E$17="Sim",Parametros!$E$18="Não"),IF(AND(OR(CT219="Flow1",AND(CT219="Flow2",Parametros!$H$7="Fechada")),AI219&lt;=Parametros!$E$15,AH219&lt;Parametros!$E$16,AX219&lt;Parametros!$E$19,CX219&lt;&gt;Parametros!$E$17),"Sim","Não"),
IF(AND(Parametros!$E$17="Não",Parametros!$E$18="Sim"),IF(AND(OR(CT219="Flow1",AND(CT219="Flow2",Parametros!$H$7="Fechada")),AI219&lt;=Parametros!$E$15,AH219&lt;Parametros!$E$16,AX219&lt;Parametros!$E$19,CY219&lt;&gt;Parametros!$E$18),"Sim","Não"),
IF(AND(OR(CT219="Flow1",AND(CT219="Flow2",Parametros!$H$7="Fechada")),AI219&lt;=Parametros!$E$15,AH219&lt;Parametros!$E$16,AX219&lt;Parametros!$E$19),"Sim","Não"))))</f>
        <v>Não</v>
      </c>
      <c r="DA219" s="41" t="str">
        <f t="shared" si="30"/>
        <v>ok</v>
      </c>
      <c r="DB219" s="40">
        <f>IF(AND(CT219="Flow1",CZ219="Sim"),4,IF(CT219=Parametros!$D$6,1,IF(CT219=Parametros!$D$7,IF(Parametros!$H$7="Aberta",2,IF('Sequencia APO'!CZ219="Sim",4,1)),IF(CT219=Parametros!$D$9,3,IF(CT219=Parametros!$D$8,4,"Erro")))))</f>
        <v>3</v>
      </c>
      <c r="DC219" s="40">
        <f>IFERROR(VLOOKUP($Q219,Ferts!$A$1:$B$16,2,FALSE),0)</f>
        <v>0</v>
      </c>
      <c r="DD219" s="42">
        <f>(IF(DB219=1,Parametros!$M$6,IF(DB219=2,Parametros!$M$7,IF(DB219=3,Parametros!$M$8,IF(DB219=4,Parametros!$M$9,"Erro"))))*(DC219+1))*60</f>
        <v>33.660000000000004</v>
      </c>
    </row>
    <row r="220" spans="1:108">
      <c r="A220" s="74" t="s">
        <v>670</v>
      </c>
      <c r="B220" s="74" t="s">
        <v>98</v>
      </c>
      <c r="C220" s="74" t="s">
        <v>132</v>
      </c>
      <c r="D220" s="74" t="s">
        <v>132</v>
      </c>
      <c r="E220" s="74" t="s">
        <v>2125</v>
      </c>
      <c r="F220" s="74" t="s">
        <v>2126</v>
      </c>
      <c r="G220" s="74" t="s">
        <v>2127</v>
      </c>
      <c r="H220" s="74" t="s">
        <v>133</v>
      </c>
      <c r="I220" s="74" t="s">
        <v>134</v>
      </c>
      <c r="J220" s="74" t="s">
        <v>213</v>
      </c>
      <c r="K220" s="74" t="s">
        <v>136</v>
      </c>
      <c r="L220" s="74" t="s">
        <v>2128</v>
      </c>
      <c r="M220" s="74" t="s">
        <v>1402</v>
      </c>
      <c r="N220" s="75">
        <v>10</v>
      </c>
      <c r="O220" s="75">
        <v>10</v>
      </c>
      <c r="P220" s="74" t="s">
        <v>137</v>
      </c>
      <c r="Q220" s="74" t="s">
        <v>2129</v>
      </c>
      <c r="R220" s="74" t="s">
        <v>138</v>
      </c>
      <c r="S220" s="74" t="s">
        <v>139</v>
      </c>
      <c r="T220" s="74" t="s">
        <v>114</v>
      </c>
      <c r="U220" s="74" t="s">
        <v>105</v>
      </c>
      <c r="V220" s="74" t="s">
        <v>141</v>
      </c>
      <c r="W220" s="74" t="s">
        <v>107</v>
      </c>
      <c r="X220" s="74" t="s">
        <v>127</v>
      </c>
      <c r="Y220" s="74" t="s">
        <v>219</v>
      </c>
      <c r="Z220" s="74"/>
      <c r="AA220" s="76">
        <v>20694.550999999999</v>
      </c>
      <c r="AB220" s="76">
        <v>0</v>
      </c>
      <c r="AC220" s="76">
        <v>146</v>
      </c>
      <c r="AD220" s="76">
        <v>101</v>
      </c>
      <c r="AE220" s="77">
        <v>400</v>
      </c>
      <c r="AF220" s="76">
        <v>2</v>
      </c>
      <c r="AG220" s="77">
        <v>60</v>
      </c>
      <c r="AH220" s="78">
        <v>6.35</v>
      </c>
      <c r="AI220" s="78">
        <v>33.4</v>
      </c>
      <c r="AJ220" s="79">
        <v>42768</v>
      </c>
      <c r="AK220" s="79">
        <v>42779</v>
      </c>
      <c r="AL220" s="79">
        <v>42779</v>
      </c>
      <c r="AM220" s="79">
        <v>42779</v>
      </c>
      <c r="AN220" s="77">
        <v>2397</v>
      </c>
      <c r="AO220" s="79">
        <v>42762</v>
      </c>
      <c r="AP220" s="76">
        <v>19385.28</v>
      </c>
      <c r="AQ220" s="76">
        <v>0</v>
      </c>
      <c r="AR220" s="77">
        <v>388</v>
      </c>
      <c r="AS220" s="77">
        <v>62</v>
      </c>
      <c r="AT220" s="78">
        <v>28.13</v>
      </c>
      <c r="AU220" s="77">
        <v>13</v>
      </c>
      <c r="AV220" s="76">
        <v>6.68</v>
      </c>
      <c r="AW220" s="76">
        <v>5.54</v>
      </c>
      <c r="AX220" s="76">
        <v>7.89</v>
      </c>
      <c r="AY220" s="76">
        <v>0.4</v>
      </c>
      <c r="AZ220" s="76">
        <v>0.4</v>
      </c>
      <c r="BA220" s="76">
        <v>0.79</v>
      </c>
      <c r="BB220" s="76">
        <v>0.95</v>
      </c>
      <c r="BC220" s="76">
        <v>21.44</v>
      </c>
      <c r="BD220" s="76">
        <v>6.88</v>
      </c>
      <c r="BE220" s="76">
        <v>15.73</v>
      </c>
      <c r="BF220" s="76">
        <v>5480</v>
      </c>
      <c r="BG220" s="76">
        <v>6700</v>
      </c>
      <c r="BH220" s="74" t="s">
        <v>109</v>
      </c>
      <c r="BI220" s="74"/>
      <c r="BJ220" s="74" t="s">
        <v>2130</v>
      </c>
      <c r="BK220" s="79"/>
      <c r="BL220" s="79"/>
      <c r="BM220" s="74"/>
      <c r="BN220" s="80">
        <v>780</v>
      </c>
      <c r="BO220" s="81"/>
      <c r="BP220" s="82"/>
      <c r="BQ220" s="83"/>
      <c r="BR220" s="84" t="s">
        <v>75</v>
      </c>
      <c r="BS220" s="84">
        <v>13</v>
      </c>
      <c r="BT220" s="85">
        <v>2</v>
      </c>
      <c r="BU220" s="85" t="s">
        <v>134</v>
      </c>
      <c r="BV220" s="85">
        <v>2</v>
      </c>
      <c r="BW220" s="85"/>
      <c r="BX220" s="86" t="s">
        <v>143</v>
      </c>
      <c r="BY220" s="87" t="s">
        <v>183</v>
      </c>
      <c r="BZ220" s="88">
        <v>780</v>
      </c>
      <c r="CA220" s="87" t="s">
        <v>144</v>
      </c>
      <c r="CB220" s="89" t="s">
        <v>112</v>
      </c>
      <c r="CC220" s="90">
        <v>17</v>
      </c>
      <c r="CD220" s="91"/>
      <c r="CE220" s="89">
        <f>VLOOKUP(AI220,[1]Plan1!$A$6:$D$52,2,0)</f>
        <v>156</v>
      </c>
      <c r="CF220" s="89">
        <f>VLOOKUP(AI220,[1]Plan1!$A$6:$D$52,4,0)</f>
        <v>10.464285714285714</v>
      </c>
      <c r="CG220" s="89">
        <f t="shared" si="24"/>
        <v>133</v>
      </c>
      <c r="CH220" s="89">
        <f t="shared" si="25"/>
        <v>1392</v>
      </c>
      <c r="CI220" s="87" t="s">
        <v>75</v>
      </c>
      <c r="CJ220" s="89">
        <f t="shared" si="26"/>
        <v>780</v>
      </c>
      <c r="CK220" s="87"/>
      <c r="CL220" s="87"/>
      <c r="CM220" s="87"/>
      <c r="CN220" s="80"/>
      <c r="CO220" s="81"/>
      <c r="CP220" s="82">
        <v>1925</v>
      </c>
      <c r="CQ220" s="83"/>
      <c r="CR220" s="87">
        <f t="shared" si="27"/>
        <v>24000</v>
      </c>
      <c r="CS220" s="40">
        <f t="shared" si="31"/>
        <v>218</v>
      </c>
      <c r="CT220" s="40" t="str">
        <f>VLOOKUP(B220,Linha!$B$2:$C$60,2,FALSE)</f>
        <v>Flow1</v>
      </c>
      <c r="CU220" s="41" t="str">
        <f>IF(AI220&lt;=Parametros!$E$15,"OK","Não")</f>
        <v>OK</v>
      </c>
      <c r="CV220" s="41" t="str">
        <f>IF(AH220&lt;=Parametros!$E$16,"OK","Não")</f>
        <v>OK</v>
      </c>
      <c r="CW220" s="41" t="str">
        <f>IF(AX220&lt;=Parametros!$E$19,"OK","Não")</f>
        <v>OK</v>
      </c>
      <c r="CX220" s="41" t="str">
        <f t="shared" si="28"/>
        <v>Sim</v>
      </c>
      <c r="CY220" s="41" t="str">
        <f t="shared" si="29"/>
        <v>Não</v>
      </c>
      <c r="CZ220" s="41" t="str">
        <f>IF(AND(Parametros!$E$17="Sim",Parametros!$E$18="Sim"),IF(AND(OR(CT220="Flow1",AND(CT220="Flow2",Parametros!$H$7="Fechada")),AI220&lt;=Parametros!$E$15,AH220&lt;Parametros!$E$16,AX220&lt;Parametros!$E$19,CX220&lt;&gt;Parametros!$E$17,CY220&lt;&gt;Parametros!$E$18),"Sim","Não"),
IF(AND(Parametros!$E$17="Sim",Parametros!$E$18="Não"),IF(AND(OR(CT220="Flow1",AND(CT220="Flow2",Parametros!$H$7="Fechada")),AI220&lt;=Parametros!$E$15,AH220&lt;Parametros!$E$16,AX220&lt;Parametros!$E$19,CX220&lt;&gt;Parametros!$E$17),"Sim","Não"),
IF(AND(Parametros!$E$17="Não",Parametros!$E$18="Sim"),IF(AND(OR(CT220="Flow1",AND(CT220="Flow2",Parametros!$H$7="Fechada")),AI220&lt;=Parametros!$E$15,AH220&lt;Parametros!$E$16,AX220&lt;Parametros!$E$19,CY220&lt;&gt;Parametros!$E$18),"Sim","Não"),
IF(AND(OR(CT220="Flow1",AND(CT220="Flow2",Parametros!$H$7="Fechada")),AI220&lt;=Parametros!$E$15,AH220&lt;Parametros!$E$16,AX220&lt;Parametros!$E$19),"Sim","Não"))))</f>
        <v>Não</v>
      </c>
      <c r="DA220" s="41" t="str">
        <f t="shared" si="30"/>
        <v>ok</v>
      </c>
      <c r="DB220" s="40">
        <f>IF(AND(CT220="Flow1",CZ220="Sim"),4,IF(CT220=Parametros!$D$6,1,IF(CT220=Parametros!$D$7,IF(Parametros!$H$7="Aberta",2,IF('Sequencia APO'!CZ220="Sim",4,1)),IF(CT220=Parametros!$D$9,3,IF(CT220=Parametros!$D$8,4,"Erro")))))</f>
        <v>1</v>
      </c>
      <c r="DC220" s="40">
        <f>IFERROR(VLOOKUP($Q220,Ferts!$A$1:$B$16,2,FALSE),0)</f>
        <v>0</v>
      </c>
      <c r="DD220" s="42">
        <f>(IF(DB220=1,Parametros!$M$6,IF(DB220=2,Parametros!$M$7,IF(DB220=3,Parametros!$M$8,IF(DB220=4,Parametros!$M$9,"Erro"))))*(DC220+1))*60</f>
        <v>38.112851481411589</v>
      </c>
    </row>
    <row r="221" spans="1:108">
      <c r="A221" s="74" t="s">
        <v>673</v>
      </c>
      <c r="B221" s="74" t="s">
        <v>98</v>
      </c>
      <c r="C221" s="74" t="s">
        <v>132</v>
      </c>
      <c r="D221" s="74" t="s">
        <v>132</v>
      </c>
      <c r="E221" s="74" t="s">
        <v>2131</v>
      </c>
      <c r="F221" s="74" t="s">
        <v>2132</v>
      </c>
      <c r="G221" s="74" t="s">
        <v>2133</v>
      </c>
      <c r="H221" s="74" t="s">
        <v>481</v>
      </c>
      <c r="I221" s="74" t="s">
        <v>134</v>
      </c>
      <c r="J221" s="74" t="s">
        <v>213</v>
      </c>
      <c r="K221" s="74" t="s">
        <v>1559</v>
      </c>
      <c r="L221" s="74" t="s">
        <v>2134</v>
      </c>
      <c r="M221" s="74" t="s">
        <v>975</v>
      </c>
      <c r="N221" s="75">
        <v>5</v>
      </c>
      <c r="O221" s="75">
        <v>5</v>
      </c>
      <c r="P221" s="74" t="s">
        <v>137</v>
      </c>
      <c r="Q221" s="74" t="s">
        <v>2135</v>
      </c>
      <c r="R221" s="74" t="s">
        <v>138</v>
      </c>
      <c r="S221" s="74" t="s">
        <v>139</v>
      </c>
      <c r="T221" s="74" t="s">
        <v>114</v>
      </c>
      <c r="U221" s="74" t="s">
        <v>105</v>
      </c>
      <c r="V221" s="74" t="s">
        <v>141</v>
      </c>
      <c r="W221" s="74" t="s">
        <v>126</v>
      </c>
      <c r="X221" s="74" t="s">
        <v>127</v>
      </c>
      <c r="Y221" s="74" t="s">
        <v>219</v>
      </c>
      <c r="Z221" s="74"/>
      <c r="AA221" s="76">
        <v>5544.2449999999999</v>
      </c>
      <c r="AB221" s="76">
        <v>0</v>
      </c>
      <c r="AC221" s="76">
        <v>146</v>
      </c>
      <c r="AD221" s="76">
        <v>101</v>
      </c>
      <c r="AE221" s="77">
        <v>367</v>
      </c>
      <c r="AF221" s="76">
        <v>1.835</v>
      </c>
      <c r="AG221" s="77">
        <v>18</v>
      </c>
      <c r="AH221" s="78">
        <v>6.4</v>
      </c>
      <c r="AI221" s="78">
        <v>33.4</v>
      </c>
      <c r="AJ221" s="79">
        <v>42768</v>
      </c>
      <c r="AK221" s="79">
        <v>42779</v>
      </c>
      <c r="AL221" s="79">
        <v>42779</v>
      </c>
      <c r="AM221" s="79">
        <v>42779</v>
      </c>
      <c r="AN221" s="77">
        <v>721</v>
      </c>
      <c r="AO221" s="79">
        <v>42762</v>
      </c>
      <c r="AP221" s="76">
        <v>5112</v>
      </c>
      <c r="AQ221" s="76">
        <v>0</v>
      </c>
      <c r="AR221" s="77">
        <v>366</v>
      </c>
      <c r="AS221" s="77">
        <v>67</v>
      </c>
      <c r="AT221" s="78">
        <v>25.77</v>
      </c>
      <c r="AU221" s="77">
        <v>13</v>
      </c>
      <c r="AV221" s="76">
        <v>6.08</v>
      </c>
      <c r="AW221" s="76">
        <v>6.27</v>
      </c>
      <c r="AX221" s="76">
        <v>8.81</v>
      </c>
      <c r="AY221" s="76">
        <v>0.4</v>
      </c>
      <c r="AZ221" s="76">
        <v>0.4</v>
      </c>
      <c r="BA221" s="76">
        <v>0.8</v>
      </c>
      <c r="BB221" s="76">
        <v>0.96</v>
      </c>
      <c r="BC221" s="76">
        <v>19.920000000000002</v>
      </c>
      <c r="BD221" s="76">
        <v>6.79</v>
      </c>
      <c r="BE221" s="76">
        <v>15.63</v>
      </c>
      <c r="BF221" s="76">
        <v>6000</v>
      </c>
      <c r="BG221" s="76">
        <v>6100</v>
      </c>
      <c r="BH221" s="74" t="s">
        <v>109</v>
      </c>
      <c r="BI221" s="74"/>
      <c r="BJ221" s="74" t="s">
        <v>2136</v>
      </c>
      <c r="BK221" s="79"/>
      <c r="BL221" s="79"/>
      <c r="BM221" s="74"/>
      <c r="BN221" s="80">
        <v>234</v>
      </c>
      <c r="BO221" s="81"/>
      <c r="BP221" s="82"/>
      <c r="BQ221" s="83"/>
      <c r="BR221" s="84" t="s">
        <v>75</v>
      </c>
      <c r="BS221" s="84">
        <v>13</v>
      </c>
      <c r="BT221" s="85">
        <v>2</v>
      </c>
      <c r="BU221" s="85" t="s">
        <v>134</v>
      </c>
      <c r="BV221" s="85">
        <v>2</v>
      </c>
      <c r="BW221" s="85"/>
      <c r="BX221" s="86" t="s">
        <v>143</v>
      </c>
      <c r="BY221" s="87" t="s">
        <v>183</v>
      </c>
      <c r="BZ221" s="88">
        <v>234</v>
      </c>
      <c r="CA221" s="87" t="s">
        <v>144</v>
      </c>
      <c r="CB221" s="89" t="s">
        <v>112</v>
      </c>
      <c r="CC221" s="90">
        <v>17</v>
      </c>
      <c r="CD221" s="91"/>
      <c r="CE221" s="89">
        <f>VLOOKUP(AI221,[1]Plan1!$A$6:$D$52,2,0)</f>
        <v>156</v>
      </c>
      <c r="CF221" s="89">
        <f>VLOOKUP(AI221,[1]Plan1!$A$6:$D$52,4,0)</f>
        <v>10.464285714285714</v>
      </c>
      <c r="CG221" s="89">
        <f t="shared" si="24"/>
        <v>36</v>
      </c>
      <c r="CH221" s="89">
        <f t="shared" si="25"/>
        <v>377</v>
      </c>
      <c r="CI221" s="87" t="s">
        <v>75</v>
      </c>
      <c r="CJ221" s="89">
        <f t="shared" si="26"/>
        <v>234</v>
      </c>
      <c r="CK221" s="87"/>
      <c r="CL221" s="87"/>
      <c r="CM221" s="87"/>
      <c r="CN221" s="80"/>
      <c r="CO221" s="81"/>
      <c r="CP221" s="82">
        <v>476</v>
      </c>
      <c r="CQ221" s="83"/>
      <c r="CR221" s="87">
        <f t="shared" si="27"/>
        <v>6606</v>
      </c>
      <c r="CS221" s="40">
        <f t="shared" si="31"/>
        <v>219</v>
      </c>
      <c r="CT221" s="40" t="str">
        <f>VLOOKUP(B221,Linha!$B$2:$C$60,2,FALSE)</f>
        <v>Flow1</v>
      </c>
      <c r="CU221" s="41" t="str">
        <f>IF(AI221&lt;=Parametros!$E$15,"OK","Não")</f>
        <v>OK</v>
      </c>
      <c r="CV221" s="41" t="str">
        <f>IF(AH221&lt;=Parametros!$E$16,"OK","Não")</f>
        <v>OK</v>
      </c>
      <c r="CW221" s="41" t="str">
        <f>IF(AX221&lt;=Parametros!$E$19,"OK","Não")</f>
        <v>OK</v>
      </c>
      <c r="CX221" s="41" t="str">
        <f t="shared" si="28"/>
        <v>Sim</v>
      </c>
      <c r="CY221" s="41" t="str">
        <f t="shared" si="29"/>
        <v>Não</v>
      </c>
      <c r="CZ221" s="41" t="str">
        <f>IF(AND(Parametros!$E$17="Sim",Parametros!$E$18="Sim"),IF(AND(OR(CT221="Flow1",AND(CT221="Flow2",Parametros!$H$7="Fechada")),AI221&lt;=Parametros!$E$15,AH221&lt;Parametros!$E$16,AX221&lt;Parametros!$E$19,CX221&lt;&gt;Parametros!$E$17,CY221&lt;&gt;Parametros!$E$18),"Sim","Não"),
IF(AND(Parametros!$E$17="Sim",Parametros!$E$18="Não"),IF(AND(OR(CT221="Flow1",AND(CT221="Flow2",Parametros!$H$7="Fechada")),AI221&lt;=Parametros!$E$15,AH221&lt;Parametros!$E$16,AX221&lt;Parametros!$E$19,CX221&lt;&gt;Parametros!$E$17),"Sim","Não"),
IF(AND(Parametros!$E$17="Não",Parametros!$E$18="Sim"),IF(AND(OR(CT221="Flow1",AND(CT221="Flow2",Parametros!$H$7="Fechada")),AI221&lt;=Parametros!$E$15,AH221&lt;Parametros!$E$16,AX221&lt;Parametros!$E$19,CY221&lt;&gt;Parametros!$E$18),"Sim","Não"),
IF(AND(OR(CT221="Flow1",AND(CT221="Flow2",Parametros!$H$7="Fechada")),AI221&lt;=Parametros!$E$15,AH221&lt;Parametros!$E$16,AX221&lt;Parametros!$E$19),"Sim","Não"))))</f>
        <v>Não</v>
      </c>
      <c r="DA221" s="41" t="str">
        <f t="shared" si="30"/>
        <v>ok</v>
      </c>
      <c r="DB221" s="40">
        <f>IF(AND(CT221="Flow1",CZ221="Sim"),4,IF(CT221=Parametros!$D$6,1,IF(CT221=Parametros!$D$7,IF(Parametros!$H$7="Aberta",2,IF('Sequencia APO'!CZ221="Sim",4,1)),IF(CT221=Parametros!$D$9,3,IF(CT221=Parametros!$D$8,4,"Erro")))))</f>
        <v>1</v>
      </c>
      <c r="DC221" s="40">
        <f>IFERROR(VLOOKUP($Q221,Ferts!$A$1:$B$16,2,FALSE),0)</f>
        <v>0</v>
      </c>
      <c r="DD221" s="42">
        <f>(IF(DB221=1,Parametros!$M$6,IF(DB221=2,Parametros!$M$7,IF(DB221=3,Parametros!$M$8,IF(DB221=4,Parametros!$M$9,"Erro"))))*(DC221+1))*60</f>
        <v>38.112851481411589</v>
      </c>
    </row>
    <row r="222" spans="1:108">
      <c r="A222" s="74" t="s">
        <v>677</v>
      </c>
      <c r="B222" s="74" t="s">
        <v>98</v>
      </c>
      <c r="C222" s="74" t="s">
        <v>132</v>
      </c>
      <c r="D222" s="74" t="s">
        <v>132</v>
      </c>
      <c r="E222" s="74" t="s">
        <v>2137</v>
      </c>
      <c r="F222" s="74" t="s">
        <v>2138</v>
      </c>
      <c r="G222" s="74" t="s">
        <v>2139</v>
      </c>
      <c r="H222" s="74" t="s">
        <v>1682</v>
      </c>
      <c r="I222" s="74" t="s">
        <v>134</v>
      </c>
      <c r="J222" s="74" t="s">
        <v>213</v>
      </c>
      <c r="K222" s="74" t="s">
        <v>209</v>
      </c>
      <c r="L222" s="74" t="s">
        <v>2140</v>
      </c>
      <c r="M222" s="74" t="s">
        <v>1684</v>
      </c>
      <c r="N222" s="75">
        <v>10</v>
      </c>
      <c r="O222" s="75">
        <v>10</v>
      </c>
      <c r="P222" s="74" t="s">
        <v>137</v>
      </c>
      <c r="Q222" s="74" t="s">
        <v>2141</v>
      </c>
      <c r="R222" s="74" t="s">
        <v>138</v>
      </c>
      <c r="S222" s="74" t="s">
        <v>139</v>
      </c>
      <c r="T222" s="74" t="s">
        <v>114</v>
      </c>
      <c r="U222" s="74" t="s">
        <v>105</v>
      </c>
      <c r="V222" s="74" t="s">
        <v>141</v>
      </c>
      <c r="W222" s="74" t="s">
        <v>107</v>
      </c>
      <c r="X222" s="74" t="s">
        <v>127</v>
      </c>
      <c r="Y222" s="74" t="s">
        <v>219</v>
      </c>
      <c r="Z222" s="74"/>
      <c r="AA222" s="76">
        <v>4197.4799999999996</v>
      </c>
      <c r="AB222" s="76">
        <v>0</v>
      </c>
      <c r="AC222" s="76">
        <v>146</v>
      </c>
      <c r="AD222" s="76">
        <v>101</v>
      </c>
      <c r="AE222" s="77">
        <v>390</v>
      </c>
      <c r="AF222" s="76">
        <v>1.95</v>
      </c>
      <c r="AG222" s="77">
        <v>13</v>
      </c>
      <c r="AH222" s="78">
        <v>6.4</v>
      </c>
      <c r="AI222" s="78">
        <v>33.4</v>
      </c>
      <c r="AJ222" s="79">
        <v>42768</v>
      </c>
      <c r="AK222" s="79">
        <v>42779</v>
      </c>
      <c r="AL222" s="79">
        <v>42779</v>
      </c>
      <c r="AM222" s="79">
        <v>42779</v>
      </c>
      <c r="AN222" s="77">
        <v>490</v>
      </c>
      <c r="AO222" s="79">
        <v>42762</v>
      </c>
      <c r="AP222" s="76">
        <v>3931.92</v>
      </c>
      <c r="AQ222" s="76">
        <v>0</v>
      </c>
      <c r="AR222" s="77">
        <v>388</v>
      </c>
      <c r="AS222" s="77">
        <v>62</v>
      </c>
      <c r="AT222" s="78">
        <v>28.1</v>
      </c>
      <c r="AU222" s="77">
        <v>13</v>
      </c>
      <c r="AV222" s="76">
        <v>6.43</v>
      </c>
      <c r="AW222" s="76">
        <v>5.49</v>
      </c>
      <c r="AX222" s="76">
        <v>8.1199999999999992</v>
      </c>
      <c r="AY222" s="76">
        <v>0.8</v>
      </c>
      <c r="AZ222" s="76">
        <v>0.4</v>
      </c>
      <c r="BA222" s="76">
        <v>0.8</v>
      </c>
      <c r="BB222" s="76">
        <v>1.28</v>
      </c>
      <c r="BC222" s="76">
        <v>20.82</v>
      </c>
      <c r="BD222" s="76">
        <v>6.91</v>
      </c>
      <c r="BE222" s="76">
        <v>15.76</v>
      </c>
      <c r="BF222" s="76">
        <v>5486</v>
      </c>
      <c r="BG222" s="76">
        <v>6706</v>
      </c>
      <c r="BH222" s="74" t="s">
        <v>109</v>
      </c>
      <c r="BI222" s="74"/>
      <c r="BJ222" s="74" t="s">
        <v>2142</v>
      </c>
      <c r="BK222" s="79"/>
      <c r="BL222" s="79"/>
      <c r="BM222" s="74"/>
      <c r="BN222" s="80">
        <v>169</v>
      </c>
      <c r="BO222" s="81"/>
      <c r="BP222" s="82"/>
      <c r="BQ222" s="83"/>
      <c r="BR222" s="84" t="s">
        <v>75</v>
      </c>
      <c r="BS222" s="84">
        <v>13</v>
      </c>
      <c r="BT222" s="85">
        <v>2</v>
      </c>
      <c r="BU222" s="85" t="s">
        <v>134</v>
      </c>
      <c r="BV222" s="85">
        <v>2</v>
      </c>
      <c r="BW222" s="85"/>
      <c r="BX222" s="86" t="s">
        <v>143</v>
      </c>
      <c r="BY222" s="87" t="s">
        <v>183</v>
      </c>
      <c r="BZ222" s="88">
        <v>169</v>
      </c>
      <c r="CA222" s="87" t="s">
        <v>144</v>
      </c>
      <c r="CB222" s="89" t="s">
        <v>112</v>
      </c>
      <c r="CC222" s="90">
        <v>17</v>
      </c>
      <c r="CD222" s="91"/>
      <c r="CE222" s="89">
        <f>VLOOKUP(AI222,[1]Plan1!$A$6:$D$52,2,0)</f>
        <v>156</v>
      </c>
      <c r="CF222" s="89">
        <f>VLOOKUP(AI222,[1]Plan1!$A$6:$D$52,4,0)</f>
        <v>10.464285714285714</v>
      </c>
      <c r="CG222" s="89">
        <f t="shared" si="24"/>
        <v>27</v>
      </c>
      <c r="CH222" s="89">
        <f t="shared" si="25"/>
        <v>283</v>
      </c>
      <c r="CI222" s="87" t="s">
        <v>75</v>
      </c>
      <c r="CJ222" s="89">
        <f t="shared" si="26"/>
        <v>169</v>
      </c>
      <c r="CK222" s="87"/>
      <c r="CL222" s="87"/>
      <c r="CM222" s="87"/>
      <c r="CN222" s="80"/>
      <c r="CO222" s="81"/>
      <c r="CP222" s="82">
        <v>962</v>
      </c>
      <c r="CQ222" s="83"/>
      <c r="CR222" s="87">
        <f t="shared" si="27"/>
        <v>5070</v>
      </c>
      <c r="CS222" s="40">
        <f t="shared" si="31"/>
        <v>220</v>
      </c>
      <c r="CT222" s="40" t="str">
        <f>VLOOKUP(B222,Linha!$B$2:$C$60,2,FALSE)</f>
        <v>Flow1</v>
      </c>
      <c r="CU222" s="41" t="str">
        <f>IF(AI222&lt;=Parametros!$E$15,"OK","Não")</f>
        <v>OK</v>
      </c>
      <c r="CV222" s="41" t="str">
        <f>IF(AH222&lt;=Parametros!$E$16,"OK","Não")</f>
        <v>OK</v>
      </c>
      <c r="CW222" s="41" t="str">
        <f>IF(AX222&lt;=Parametros!$E$19,"OK","Não")</f>
        <v>OK</v>
      </c>
      <c r="CX222" s="41" t="str">
        <f t="shared" si="28"/>
        <v>Sim</v>
      </c>
      <c r="CY222" s="41" t="str">
        <f t="shared" si="29"/>
        <v>Não</v>
      </c>
      <c r="CZ222" s="41" t="str">
        <f>IF(AND(Parametros!$E$17="Sim",Parametros!$E$18="Sim"),IF(AND(OR(CT222="Flow1",AND(CT222="Flow2",Parametros!$H$7="Fechada")),AI222&lt;=Parametros!$E$15,AH222&lt;Parametros!$E$16,AX222&lt;Parametros!$E$19,CX222&lt;&gt;Parametros!$E$17,CY222&lt;&gt;Parametros!$E$18),"Sim","Não"),
IF(AND(Parametros!$E$17="Sim",Parametros!$E$18="Não"),IF(AND(OR(CT222="Flow1",AND(CT222="Flow2",Parametros!$H$7="Fechada")),AI222&lt;=Parametros!$E$15,AH222&lt;Parametros!$E$16,AX222&lt;Parametros!$E$19,CX222&lt;&gt;Parametros!$E$17),"Sim","Não"),
IF(AND(Parametros!$E$17="Não",Parametros!$E$18="Sim"),IF(AND(OR(CT222="Flow1",AND(CT222="Flow2",Parametros!$H$7="Fechada")),AI222&lt;=Parametros!$E$15,AH222&lt;Parametros!$E$16,AX222&lt;Parametros!$E$19,CY222&lt;&gt;Parametros!$E$18),"Sim","Não"),
IF(AND(OR(CT222="Flow1",AND(CT222="Flow2",Parametros!$H$7="Fechada")),AI222&lt;=Parametros!$E$15,AH222&lt;Parametros!$E$16,AX222&lt;Parametros!$E$19),"Sim","Não"))))</f>
        <v>Não</v>
      </c>
      <c r="DA222" s="41" t="str">
        <f t="shared" si="30"/>
        <v>ok</v>
      </c>
      <c r="DB222" s="40">
        <f>IF(AND(CT222="Flow1",CZ222="Sim"),4,IF(CT222=Parametros!$D$6,1,IF(CT222=Parametros!$D$7,IF(Parametros!$H$7="Aberta",2,IF('Sequencia APO'!CZ222="Sim",4,1)),IF(CT222=Parametros!$D$9,3,IF(CT222=Parametros!$D$8,4,"Erro")))))</f>
        <v>1</v>
      </c>
      <c r="DC222" s="40">
        <f>IFERROR(VLOOKUP($Q222,Ferts!$A$1:$B$16,2,FALSE),0)</f>
        <v>0</v>
      </c>
      <c r="DD222" s="42">
        <f>(IF(DB222=1,Parametros!$M$6,IF(DB222=2,Parametros!$M$7,IF(DB222=3,Parametros!$M$8,IF(DB222=4,Parametros!$M$9,"Erro"))))*(DC222+1))*60</f>
        <v>38.112851481411589</v>
      </c>
    </row>
    <row r="223" spans="1:108">
      <c r="A223" s="74" t="s">
        <v>678</v>
      </c>
      <c r="B223" s="74" t="s">
        <v>98</v>
      </c>
      <c r="C223" s="74" t="s">
        <v>99</v>
      </c>
      <c r="D223" s="74" t="s">
        <v>99</v>
      </c>
      <c r="E223" s="74" t="s">
        <v>2143</v>
      </c>
      <c r="F223" s="74" t="s">
        <v>2144</v>
      </c>
      <c r="G223" s="74" t="s">
        <v>2145</v>
      </c>
      <c r="H223" s="74" t="s">
        <v>481</v>
      </c>
      <c r="I223" s="74" t="s">
        <v>134</v>
      </c>
      <c r="J223" s="74" t="s">
        <v>213</v>
      </c>
      <c r="K223" s="74" t="s">
        <v>204</v>
      </c>
      <c r="L223" s="74" t="s">
        <v>2146</v>
      </c>
      <c r="M223" s="74" t="s">
        <v>975</v>
      </c>
      <c r="N223" s="75">
        <v>10</v>
      </c>
      <c r="O223" s="75">
        <v>10</v>
      </c>
      <c r="P223" s="74" t="s">
        <v>137</v>
      </c>
      <c r="Q223" s="74" t="s">
        <v>2147</v>
      </c>
      <c r="R223" s="74" t="s">
        <v>138</v>
      </c>
      <c r="S223" s="74" t="s">
        <v>113</v>
      </c>
      <c r="T223" s="74" t="s">
        <v>114</v>
      </c>
      <c r="U223" s="74" t="s">
        <v>156</v>
      </c>
      <c r="V223" s="74" t="s">
        <v>141</v>
      </c>
      <c r="W223" s="74" t="s">
        <v>107</v>
      </c>
      <c r="X223" s="74" t="s">
        <v>127</v>
      </c>
      <c r="Y223" s="74" t="s">
        <v>219</v>
      </c>
      <c r="Z223" s="74"/>
      <c r="AA223" s="76">
        <v>5268.2389999999996</v>
      </c>
      <c r="AB223" s="76">
        <v>0</v>
      </c>
      <c r="AC223" s="76">
        <v>146</v>
      </c>
      <c r="AD223" s="76">
        <v>101</v>
      </c>
      <c r="AE223" s="77">
        <v>394</v>
      </c>
      <c r="AF223" s="76">
        <v>1.97</v>
      </c>
      <c r="AG223" s="77">
        <v>16</v>
      </c>
      <c r="AH223" s="78">
        <v>6.4</v>
      </c>
      <c r="AI223" s="78">
        <v>33.4</v>
      </c>
      <c r="AJ223" s="79">
        <v>42786</v>
      </c>
      <c r="AK223" s="79">
        <v>42779</v>
      </c>
      <c r="AL223" s="79">
        <v>42779</v>
      </c>
      <c r="AM223" s="79">
        <v>42779</v>
      </c>
      <c r="AN223" s="77">
        <v>465</v>
      </c>
      <c r="AO223" s="79">
        <v>42779</v>
      </c>
      <c r="AP223" s="76">
        <v>5000</v>
      </c>
      <c r="AQ223" s="76">
        <v>0</v>
      </c>
      <c r="AR223" s="77">
        <v>388</v>
      </c>
      <c r="AS223" s="77">
        <v>62</v>
      </c>
      <c r="AT223" s="78">
        <v>52.18</v>
      </c>
      <c r="AU223" s="77">
        <v>7</v>
      </c>
      <c r="AV223" s="76">
        <v>12.3</v>
      </c>
      <c r="AW223" s="76">
        <v>11.5</v>
      </c>
      <c r="AX223" s="76">
        <v>14.22</v>
      </c>
      <c r="AY223" s="76">
        <v>0.4</v>
      </c>
      <c r="AZ223" s="76">
        <v>0.4</v>
      </c>
      <c r="BA223" s="76">
        <v>0.8</v>
      </c>
      <c r="BB223" s="76">
        <v>0.96</v>
      </c>
      <c r="BC223" s="76">
        <v>21.39</v>
      </c>
      <c r="BD223" s="76">
        <v>6.79</v>
      </c>
      <c r="BE223" s="76">
        <v>15.63</v>
      </c>
      <c r="BF223" s="76">
        <v>11500</v>
      </c>
      <c r="BG223" s="76">
        <v>12500</v>
      </c>
      <c r="BH223" s="74" t="s">
        <v>109</v>
      </c>
      <c r="BI223" s="74"/>
      <c r="BJ223" s="74" t="s">
        <v>2148</v>
      </c>
      <c r="BK223" s="79"/>
      <c r="BL223" s="79"/>
      <c r="BM223" s="74"/>
      <c r="BN223" s="80">
        <v>112</v>
      </c>
      <c r="BO223" s="81"/>
      <c r="BP223" s="82"/>
      <c r="BQ223" s="83"/>
      <c r="BR223" s="84" t="s">
        <v>75</v>
      </c>
      <c r="BS223" s="84">
        <v>13</v>
      </c>
      <c r="BT223" s="85">
        <v>2</v>
      </c>
      <c r="BU223" s="85" t="s">
        <v>134</v>
      </c>
      <c r="BV223" s="85">
        <v>2</v>
      </c>
      <c r="BW223" s="85"/>
      <c r="BX223" s="86" t="s">
        <v>143</v>
      </c>
      <c r="BY223" s="87"/>
      <c r="BZ223" s="88">
        <v>112</v>
      </c>
      <c r="CA223" s="87" t="s">
        <v>144</v>
      </c>
      <c r="CB223" s="89" t="s">
        <v>145</v>
      </c>
      <c r="CC223" s="90">
        <v>0</v>
      </c>
      <c r="CD223" s="91"/>
      <c r="CE223" s="89">
        <f>VLOOKUP(AI223,[1]Plan1!$A$6:$D$52,2,0)</f>
        <v>156</v>
      </c>
      <c r="CF223" s="89">
        <f>VLOOKUP(AI223,[1]Plan1!$A$6:$D$52,4,0)</f>
        <v>10.464285714285714</v>
      </c>
      <c r="CG223" s="89">
        <f t="shared" si="24"/>
        <v>34</v>
      </c>
      <c r="CH223" s="89">
        <f t="shared" si="25"/>
        <v>356</v>
      </c>
      <c r="CI223" s="87" t="s">
        <v>75</v>
      </c>
      <c r="CJ223" s="89">
        <f t="shared" si="26"/>
        <v>112</v>
      </c>
      <c r="CK223" s="87"/>
      <c r="CL223" s="87"/>
      <c r="CM223" s="87"/>
      <c r="CN223" s="80"/>
      <c r="CO223" s="81"/>
      <c r="CP223" s="82">
        <v>1408</v>
      </c>
      <c r="CQ223" s="83"/>
      <c r="CR223" s="87">
        <f t="shared" si="27"/>
        <v>6304</v>
      </c>
      <c r="CS223" s="40">
        <f t="shared" si="31"/>
        <v>221</v>
      </c>
      <c r="CT223" s="40" t="str">
        <f>VLOOKUP(B223,Linha!$B$2:$C$60,2,FALSE)</f>
        <v>Flow1</v>
      </c>
      <c r="CU223" s="41" t="str">
        <f>IF(AI223&lt;=Parametros!$E$15,"OK","Não")</f>
        <v>OK</v>
      </c>
      <c r="CV223" s="41" t="str">
        <f>IF(AH223&lt;=Parametros!$E$16,"OK","Não")</f>
        <v>OK</v>
      </c>
      <c r="CW223" s="41" t="str">
        <f>IF(AX223&lt;=Parametros!$E$19,"OK","Não")</f>
        <v>Não</v>
      </c>
      <c r="CX223" s="41" t="str">
        <f t="shared" si="28"/>
        <v>Não</v>
      </c>
      <c r="CY223" s="41" t="str">
        <f t="shared" si="29"/>
        <v>Não</v>
      </c>
      <c r="CZ223" s="41" t="str">
        <f>IF(AND(Parametros!$E$17="Sim",Parametros!$E$18="Sim"),IF(AND(OR(CT223="Flow1",AND(CT223="Flow2",Parametros!$H$7="Fechada")),AI223&lt;=Parametros!$E$15,AH223&lt;Parametros!$E$16,AX223&lt;Parametros!$E$19,CX223&lt;&gt;Parametros!$E$17,CY223&lt;&gt;Parametros!$E$18),"Sim","Não"),
IF(AND(Parametros!$E$17="Sim",Parametros!$E$18="Não"),IF(AND(OR(CT223="Flow1",AND(CT223="Flow2",Parametros!$H$7="Fechada")),AI223&lt;=Parametros!$E$15,AH223&lt;Parametros!$E$16,AX223&lt;Parametros!$E$19,CX223&lt;&gt;Parametros!$E$17),"Sim","Não"),
IF(AND(Parametros!$E$17="Não",Parametros!$E$18="Sim"),IF(AND(OR(CT223="Flow1",AND(CT223="Flow2",Parametros!$H$7="Fechada")),AI223&lt;=Parametros!$E$15,AH223&lt;Parametros!$E$16,AX223&lt;Parametros!$E$19,CY223&lt;&gt;Parametros!$E$18),"Sim","Não"),
IF(AND(OR(CT223="Flow1",AND(CT223="Flow2",Parametros!$H$7="Fechada")),AI223&lt;=Parametros!$E$15,AH223&lt;Parametros!$E$16,AX223&lt;Parametros!$E$19),"Sim","Não"))))</f>
        <v>Não</v>
      </c>
      <c r="DA223" s="41" t="str">
        <f t="shared" si="30"/>
        <v>ok</v>
      </c>
      <c r="DB223" s="40">
        <f>IF(AND(CT223="Flow1",CZ223="Sim"),4,IF(CT223=Parametros!$D$6,1,IF(CT223=Parametros!$D$7,IF(Parametros!$H$7="Aberta",2,IF('Sequencia APO'!CZ223="Sim",4,1)),IF(CT223=Parametros!$D$9,3,IF(CT223=Parametros!$D$8,4,"Erro")))))</f>
        <v>1</v>
      </c>
      <c r="DC223" s="40">
        <f>IFERROR(VLOOKUP($Q223,Ferts!$A$1:$B$16,2,FALSE),0)</f>
        <v>0</v>
      </c>
      <c r="DD223" s="42">
        <f>(IF(DB223=1,Parametros!$M$6,IF(DB223=2,Parametros!$M$7,IF(DB223=3,Parametros!$M$8,IF(DB223=4,Parametros!$M$9,"Erro"))))*(DC223+1))*60</f>
        <v>38.112851481411589</v>
      </c>
    </row>
    <row r="224" spans="1:108">
      <c r="A224" s="74" t="s">
        <v>682</v>
      </c>
      <c r="B224" s="74" t="s">
        <v>160</v>
      </c>
      <c r="C224" s="74" t="s">
        <v>118</v>
      </c>
      <c r="D224" s="74" t="s">
        <v>99</v>
      </c>
      <c r="E224" s="74" t="s">
        <v>2215</v>
      </c>
      <c r="F224" s="74" t="s">
        <v>2216</v>
      </c>
      <c r="G224" s="74" t="s">
        <v>2217</v>
      </c>
      <c r="H224" s="74" t="s">
        <v>1531</v>
      </c>
      <c r="I224" s="74" t="s">
        <v>134</v>
      </c>
      <c r="J224" s="74" t="s">
        <v>173</v>
      </c>
      <c r="K224" s="74" t="s">
        <v>1532</v>
      </c>
      <c r="L224" s="74" t="s">
        <v>2218</v>
      </c>
      <c r="M224" s="74" t="s">
        <v>1534</v>
      </c>
      <c r="N224" s="75">
        <v>10</v>
      </c>
      <c r="O224" s="75">
        <v>10</v>
      </c>
      <c r="P224" s="74" t="s">
        <v>521</v>
      </c>
      <c r="Q224" s="74" t="s">
        <v>2219</v>
      </c>
      <c r="R224" s="74" t="s">
        <v>522</v>
      </c>
      <c r="S224" s="74"/>
      <c r="T224" s="74" t="s">
        <v>114</v>
      </c>
      <c r="U224" s="74" t="s">
        <v>124</v>
      </c>
      <c r="V224" s="74" t="s">
        <v>125</v>
      </c>
      <c r="W224" s="74" t="s">
        <v>126</v>
      </c>
      <c r="X224" s="74" t="s">
        <v>176</v>
      </c>
      <c r="Y224" s="74" t="s">
        <v>177</v>
      </c>
      <c r="Z224" s="74" t="s">
        <v>192</v>
      </c>
      <c r="AA224" s="76">
        <v>1711</v>
      </c>
      <c r="AB224" s="76">
        <v>1860.338</v>
      </c>
      <c r="AC224" s="76">
        <v>160</v>
      </c>
      <c r="AD224" s="76">
        <v>107.5</v>
      </c>
      <c r="AE224" s="77">
        <v>211</v>
      </c>
      <c r="AF224" s="76">
        <v>1.0549999999999999</v>
      </c>
      <c r="AG224" s="77">
        <v>11</v>
      </c>
      <c r="AH224" s="78">
        <v>3.6</v>
      </c>
      <c r="AI224" s="78">
        <v>88.9</v>
      </c>
      <c r="AJ224" s="79">
        <v>42791</v>
      </c>
      <c r="AK224" s="79">
        <v>42779</v>
      </c>
      <c r="AL224" s="79">
        <v>42779</v>
      </c>
      <c r="AM224" s="79">
        <v>42779</v>
      </c>
      <c r="AN224" s="77">
        <v>274</v>
      </c>
      <c r="AO224" s="79">
        <v>42774</v>
      </c>
      <c r="AP224" s="76">
        <v>1450</v>
      </c>
      <c r="AQ224" s="76">
        <v>0</v>
      </c>
      <c r="AR224" s="77">
        <v>210</v>
      </c>
      <c r="AS224" s="77">
        <v>171</v>
      </c>
      <c r="AT224" s="78">
        <v>46.56</v>
      </c>
      <c r="AU224" s="77">
        <v>4</v>
      </c>
      <c r="AV224" s="76">
        <v>6.18</v>
      </c>
      <c r="AW224" s="76">
        <v>6.42</v>
      </c>
      <c r="AX224" s="76">
        <v>7.35</v>
      </c>
      <c r="AY224" s="76">
        <v>0.89</v>
      </c>
      <c r="AZ224" s="76">
        <v>0.89</v>
      </c>
      <c r="BA224" s="76">
        <v>0.36</v>
      </c>
      <c r="BB224" s="76">
        <v>0.36</v>
      </c>
      <c r="BC224" s="76">
        <v>20.46</v>
      </c>
      <c r="BD224" s="76">
        <v>3.7</v>
      </c>
      <c r="BE224" s="76">
        <v>11.13</v>
      </c>
      <c r="BF224" s="76">
        <v>6100</v>
      </c>
      <c r="BG224" s="76">
        <v>6200</v>
      </c>
      <c r="BH224" s="74" t="s">
        <v>109</v>
      </c>
      <c r="BI224" s="74"/>
      <c r="BJ224" s="74" t="s">
        <v>3604</v>
      </c>
      <c r="BK224" s="79"/>
      <c r="BL224" s="79"/>
      <c r="BM224" s="74"/>
      <c r="BN224" s="80"/>
      <c r="BO224" s="81"/>
      <c r="BP224" s="82">
        <v>44</v>
      </c>
      <c r="BQ224" s="83"/>
      <c r="BR224" s="84" t="s">
        <v>129</v>
      </c>
      <c r="BS224" s="84">
        <v>13</v>
      </c>
      <c r="BT224" s="85">
        <v>2</v>
      </c>
      <c r="BU224" s="85" t="s">
        <v>134</v>
      </c>
      <c r="BV224" s="85">
        <v>2</v>
      </c>
      <c r="BW224" s="85"/>
      <c r="BX224" s="86" t="s">
        <v>130</v>
      </c>
      <c r="BY224" s="87"/>
      <c r="BZ224" s="88">
        <v>44</v>
      </c>
      <c r="CA224" s="87" t="s">
        <v>111</v>
      </c>
      <c r="CB224" s="89" t="s">
        <v>145</v>
      </c>
      <c r="CC224" s="90">
        <v>5</v>
      </c>
      <c r="CD224" s="91"/>
      <c r="CE224" s="89">
        <f>VLOOKUP(AI224,[1]Plan1!$A$6:$D$52,2,0)</f>
        <v>211</v>
      </c>
      <c r="CF224" s="89">
        <f>VLOOKUP(AI224,[1]Plan1!$A$6:$D$52,4,0)</f>
        <v>4.092307692307692</v>
      </c>
      <c r="CG224" s="89">
        <f t="shared" si="24"/>
        <v>8</v>
      </c>
      <c r="CH224" s="89">
        <f t="shared" si="25"/>
        <v>33</v>
      </c>
      <c r="CI224" s="87" t="s">
        <v>129</v>
      </c>
      <c r="CJ224" s="89">
        <f t="shared" si="26"/>
        <v>44</v>
      </c>
      <c r="CK224" s="87"/>
      <c r="CL224" s="87"/>
      <c r="CM224" s="87"/>
      <c r="CN224" s="80"/>
      <c r="CO224" s="81"/>
      <c r="CP224" s="82">
        <v>154</v>
      </c>
      <c r="CQ224" s="83"/>
      <c r="CR224" s="87">
        <f t="shared" si="27"/>
        <v>2321</v>
      </c>
      <c r="CS224" s="40">
        <f t="shared" si="31"/>
        <v>222</v>
      </c>
      <c r="CT224" s="40" t="str">
        <f>VLOOKUP(B224,Linha!$B$2:$C$60,2,FALSE)</f>
        <v>Flow1</v>
      </c>
      <c r="CU224" s="41" t="str">
        <f>IF(AI224&lt;=Parametros!$E$15,"OK","Não")</f>
        <v>OK</v>
      </c>
      <c r="CV224" s="41" t="str">
        <f>IF(AH224&lt;=Parametros!$E$16,"OK","Não")</f>
        <v>OK</v>
      </c>
      <c r="CW224" s="41" t="str">
        <f>IF(AX224&lt;=Parametros!$E$19,"OK","Não")</f>
        <v>OK</v>
      </c>
      <c r="CX224" s="41" t="str">
        <f t="shared" si="28"/>
        <v>Não</v>
      </c>
      <c r="CY224" s="41" t="str">
        <f t="shared" si="29"/>
        <v>Não</v>
      </c>
      <c r="CZ224" s="41" t="str">
        <f>IF(AND(Parametros!$E$17="Sim",Parametros!$E$18="Sim"),IF(AND(OR(CT224="Flow1",AND(CT224="Flow2",Parametros!$H$7="Fechada")),AI224&lt;=Parametros!$E$15,AH224&lt;Parametros!$E$16,AX224&lt;Parametros!$E$19,CX224&lt;&gt;Parametros!$E$17,CY224&lt;&gt;Parametros!$E$18),"Sim","Não"),
IF(AND(Parametros!$E$17="Sim",Parametros!$E$18="Não"),IF(AND(OR(CT224="Flow1",AND(CT224="Flow2",Parametros!$H$7="Fechada")),AI224&lt;=Parametros!$E$15,AH224&lt;Parametros!$E$16,AX224&lt;Parametros!$E$19,CX224&lt;&gt;Parametros!$E$17),"Sim","Não"),
IF(AND(Parametros!$E$17="Não",Parametros!$E$18="Sim"),IF(AND(OR(CT224="Flow1",AND(CT224="Flow2",Parametros!$H$7="Fechada")),AI224&lt;=Parametros!$E$15,AH224&lt;Parametros!$E$16,AX224&lt;Parametros!$E$19,CY224&lt;&gt;Parametros!$E$18),"Sim","Não"),
IF(AND(OR(CT224="Flow1",AND(CT224="Flow2",Parametros!$H$7="Fechada")),AI224&lt;=Parametros!$E$15,AH224&lt;Parametros!$E$16,AX224&lt;Parametros!$E$19),"Sim","Não"))))</f>
        <v>Sim</v>
      </c>
      <c r="DA224" s="41" t="str">
        <f t="shared" si="30"/>
        <v>ok</v>
      </c>
      <c r="DB224" s="40">
        <f>IF(AND(CT224="Flow1",CZ224="Sim"),4,IF(CT224=Parametros!$D$6,1,IF(CT224=Parametros!$D$7,IF(Parametros!$H$7="Aberta",2,IF('Sequencia APO'!CZ224="Sim",4,1)),IF(CT224=Parametros!$D$9,3,IF(CT224=Parametros!$D$8,4,"Erro")))))</f>
        <v>4</v>
      </c>
      <c r="DC224" s="40">
        <f>IFERROR(VLOOKUP($Q224,Ferts!$A$1:$B$16,2,FALSE),0)</f>
        <v>0</v>
      </c>
      <c r="DD224" s="42">
        <f>(IF(DB224=1,Parametros!$M$6,IF(DB224=2,Parametros!$M$7,IF(DB224=3,Parametros!$M$8,IF(DB224=4,Parametros!$M$9,"Erro"))))*(DC224+1))*60</f>
        <v>102.85714285714285</v>
      </c>
    </row>
    <row r="225" spans="1:108">
      <c r="A225" s="74" t="s">
        <v>684</v>
      </c>
      <c r="B225" s="74" t="s">
        <v>98</v>
      </c>
      <c r="C225" s="74" t="s">
        <v>99</v>
      </c>
      <c r="D225" s="74" t="s">
        <v>99</v>
      </c>
      <c r="E225" s="74" t="s">
        <v>2220</v>
      </c>
      <c r="F225" s="74" t="s">
        <v>1042</v>
      </c>
      <c r="G225" s="74" t="s">
        <v>3605</v>
      </c>
      <c r="H225" s="74" t="s">
        <v>481</v>
      </c>
      <c r="I225" s="74" t="s">
        <v>134</v>
      </c>
      <c r="J225" s="74" t="s">
        <v>173</v>
      </c>
      <c r="K225" s="74" t="s">
        <v>329</v>
      </c>
      <c r="L225" s="74" t="s">
        <v>1043</v>
      </c>
      <c r="M225" s="74" t="s">
        <v>206</v>
      </c>
      <c r="N225" s="75">
        <v>5</v>
      </c>
      <c r="O225" s="75">
        <v>10</v>
      </c>
      <c r="P225" s="74" t="s">
        <v>137</v>
      </c>
      <c r="Q225" s="74" t="s">
        <v>1044</v>
      </c>
      <c r="R225" s="74" t="s">
        <v>138</v>
      </c>
      <c r="S225" s="74" t="s">
        <v>113</v>
      </c>
      <c r="T225" s="74" t="s">
        <v>149</v>
      </c>
      <c r="U225" s="74" t="s">
        <v>156</v>
      </c>
      <c r="V225" s="74" t="s">
        <v>141</v>
      </c>
      <c r="W225" s="74" t="s">
        <v>107</v>
      </c>
      <c r="X225" s="74" t="s">
        <v>127</v>
      </c>
      <c r="Y225" s="74" t="s">
        <v>177</v>
      </c>
      <c r="Z225" s="74"/>
      <c r="AA225" s="76">
        <v>10436.99</v>
      </c>
      <c r="AB225" s="76">
        <v>0</v>
      </c>
      <c r="AC225" s="76">
        <v>160</v>
      </c>
      <c r="AD225" s="76">
        <v>106.5</v>
      </c>
      <c r="AE225" s="77">
        <v>290</v>
      </c>
      <c r="AF225" s="76">
        <v>1.45</v>
      </c>
      <c r="AG225" s="77">
        <v>43</v>
      </c>
      <c r="AH225" s="78">
        <v>3.9</v>
      </c>
      <c r="AI225" s="78">
        <v>60.3</v>
      </c>
      <c r="AJ225" s="79">
        <v>42761</v>
      </c>
      <c r="AK225" s="79">
        <v>42779</v>
      </c>
      <c r="AL225" s="79">
        <v>42779</v>
      </c>
      <c r="AM225" s="79">
        <v>42779</v>
      </c>
      <c r="AN225" s="77">
        <v>1237</v>
      </c>
      <c r="AO225" s="79">
        <v>42753</v>
      </c>
      <c r="AP225" s="76">
        <v>5000</v>
      </c>
      <c r="AQ225" s="76">
        <v>3640</v>
      </c>
      <c r="AR225" s="77">
        <v>290</v>
      </c>
      <c r="AS225" s="77">
        <v>85</v>
      </c>
      <c r="AT225" s="78">
        <v>38.020000000000003</v>
      </c>
      <c r="AU225" s="77">
        <v>7</v>
      </c>
      <c r="AV225" s="76">
        <v>6.95</v>
      </c>
      <c r="AW225" s="76">
        <v>5.45</v>
      </c>
      <c r="AX225" s="76">
        <v>6.98</v>
      </c>
      <c r="AY225" s="76">
        <v>0.45</v>
      </c>
      <c r="AZ225" s="76">
        <v>0.45</v>
      </c>
      <c r="BA225" s="76">
        <v>0.5</v>
      </c>
      <c r="BB225" s="76">
        <v>0.6</v>
      </c>
      <c r="BC225" s="76">
        <v>22.54</v>
      </c>
      <c r="BD225" s="76">
        <v>4.6500000000000004</v>
      </c>
      <c r="BE225" s="76">
        <v>12.64</v>
      </c>
      <c r="BF225" s="76">
        <v>5000</v>
      </c>
      <c r="BG225" s="76">
        <v>7000</v>
      </c>
      <c r="BH225" s="74" t="s">
        <v>109</v>
      </c>
      <c r="BI225" s="74"/>
      <c r="BJ225" s="74" t="s">
        <v>1045</v>
      </c>
      <c r="BK225" s="79"/>
      <c r="BL225" s="79"/>
      <c r="BM225" s="74"/>
      <c r="BN225" s="80">
        <v>301</v>
      </c>
      <c r="BO225" s="81"/>
      <c r="BP225" s="82"/>
      <c r="BQ225" s="83"/>
      <c r="BR225" s="84" t="s">
        <v>75</v>
      </c>
      <c r="BS225" s="84">
        <v>13</v>
      </c>
      <c r="BT225" s="85">
        <v>2</v>
      </c>
      <c r="BU225" s="85" t="s">
        <v>134</v>
      </c>
      <c r="BV225" s="85">
        <v>2</v>
      </c>
      <c r="BW225" s="85"/>
      <c r="BX225" s="86" t="s">
        <v>143</v>
      </c>
      <c r="BY225" s="87"/>
      <c r="BZ225" s="88">
        <v>301</v>
      </c>
      <c r="CA225" s="87" t="s">
        <v>144</v>
      </c>
      <c r="CB225" s="89" t="s">
        <v>112</v>
      </c>
      <c r="CC225" s="90">
        <v>26</v>
      </c>
      <c r="CD225" s="91"/>
      <c r="CE225" s="89">
        <f>VLOOKUP(AI225,[1]Plan1!$A$6:$D$52,2,0)</f>
        <v>250</v>
      </c>
      <c r="CF225" s="89">
        <f>VLOOKUP(AI225,[1]Plan1!$A$6:$D$52,4,0)</f>
        <v>5.0434782608695654</v>
      </c>
      <c r="CG225" s="89">
        <f t="shared" si="24"/>
        <v>42</v>
      </c>
      <c r="CH225" s="89">
        <f t="shared" si="25"/>
        <v>212</v>
      </c>
      <c r="CI225" s="87" t="s">
        <v>75</v>
      </c>
      <c r="CJ225" s="89">
        <f t="shared" si="26"/>
        <v>301</v>
      </c>
      <c r="CK225" s="87"/>
      <c r="CL225" s="87"/>
      <c r="CM225" s="87"/>
      <c r="CN225" s="80"/>
      <c r="CO225" s="81">
        <v>567</v>
      </c>
      <c r="CP225" s="82"/>
      <c r="CQ225" s="83"/>
      <c r="CR225" s="87">
        <f t="shared" si="27"/>
        <v>12470</v>
      </c>
      <c r="CS225" s="40">
        <f t="shared" si="31"/>
        <v>223</v>
      </c>
      <c r="CT225" s="40" t="str">
        <f>VLOOKUP(B225,Linha!$B$2:$C$60,2,FALSE)</f>
        <v>Flow1</v>
      </c>
      <c r="CU225" s="41" t="str">
        <f>IF(AI225&lt;=Parametros!$E$15,"OK","Não")</f>
        <v>OK</v>
      </c>
      <c r="CV225" s="41" t="str">
        <f>IF(AH225&lt;=Parametros!$E$16,"OK","Não")</f>
        <v>OK</v>
      </c>
      <c r="CW225" s="41" t="str">
        <f>IF(AX225&lt;=Parametros!$E$19,"OK","Não")</f>
        <v>OK</v>
      </c>
      <c r="CX225" s="41" t="str">
        <f t="shared" si="28"/>
        <v>Não</v>
      </c>
      <c r="CY225" s="41" t="str">
        <f t="shared" si="29"/>
        <v>Sim</v>
      </c>
      <c r="CZ225" s="41" t="str">
        <f>IF(AND(Parametros!$E$17="Sim",Parametros!$E$18="Sim"),IF(AND(OR(CT225="Flow1",AND(CT225="Flow2",Parametros!$H$7="Fechada")),AI225&lt;=Parametros!$E$15,AH225&lt;Parametros!$E$16,AX225&lt;Parametros!$E$19,CX225&lt;&gt;Parametros!$E$17,CY225&lt;&gt;Parametros!$E$18),"Sim","Não"),
IF(AND(Parametros!$E$17="Sim",Parametros!$E$18="Não"),IF(AND(OR(CT225="Flow1",AND(CT225="Flow2",Parametros!$H$7="Fechada")),AI225&lt;=Parametros!$E$15,AH225&lt;Parametros!$E$16,AX225&lt;Parametros!$E$19,CX225&lt;&gt;Parametros!$E$17),"Sim","Não"),
IF(AND(Parametros!$E$17="Não",Parametros!$E$18="Sim"),IF(AND(OR(CT225="Flow1",AND(CT225="Flow2",Parametros!$H$7="Fechada")),AI225&lt;=Parametros!$E$15,AH225&lt;Parametros!$E$16,AX225&lt;Parametros!$E$19,CY225&lt;&gt;Parametros!$E$18),"Sim","Não"),
IF(AND(OR(CT225="Flow1",AND(CT225="Flow2",Parametros!$H$7="Fechada")),AI225&lt;=Parametros!$E$15,AH225&lt;Parametros!$E$16,AX225&lt;Parametros!$E$19),"Sim","Não"))))</f>
        <v>Não</v>
      </c>
      <c r="DA225" s="41" t="str">
        <f t="shared" si="30"/>
        <v>ok</v>
      </c>
      <c r="DB225" s="40">
        <f>IF(AND(CT225="Flow1",CZ225="Sim"),4,IF(CT225=Parametros!$D$6,1,IF(CT225=Parametros!$D$7,IF(Parametros!$H$7="Aberta",2,IF('Sequencia APO'!CZ225="Sim",4,1)),IF(CT225=Parametros!$D$9,3,IF(CT225=Parametros!$D$8,4,"Erro")))))</f>
        <v>1</v>
      </c>
      <c r="DC225" s="40">
        <f>IFERROR(VLOOKUP($Q225,Ferts!$A$1:$B$16,2,FALSE),0)</f>
        <v>0</v>
      </c>
      <c r="DD225" s="42">
        <f>(IF(DB225=1,Parametros!$M$6,IF(DB225=2,Parametros!$M$7,IF(DB225=3,Parametros!$M$8,IF(DB225=4,Parametros!$M$9,"Erro"))))*(DC225+1))*60</f>
        <v>38.112851481411589</v>
      </c>
    </row>
    <row r="226" spans="1:108">
      <c r="A226" s="74" t="s">
        <v>689</v>
      </c>
      <c r="B226" s="74" t="s">
        <v>98</v>
      </c>
      <c r="C226" s="74" t="s">
        <v>99</v>
      </c>
      <c r="D226" s="74" t="s">
        <v>99</v>
      </c>
      <c r="E226" s="74" t="s">
        <v>2221</v>
      </c>
      <c r="F226" s="74" t="s">
        <v>1042</v>
      </c>
      <c r="G226" s="74" t="s">
        <v>2222</v>
      </c>
      <c r="H226" s="74" t="s">
        <v>481</v>
      </c>
      <c r="I226" s="74" t="s">
        <v>134</v>
      </c>
      <c r="J226" s="74" t="s">
        <v>173</v>
      </c>
      <c r="K226" s="74" t="s">
        <v>329</v>
      </c>
      <c r="L226" s="74" t="s">
        <v>1043</v>
      </c>
      <c r="M226" s="74" t="s">
        <v>206</v>
      </c>
      <c r="N226" s="75">
        <v>5</v>
      </c>
      <c r="O226" s="75">
        <v>10</v>
      </c>
      <c r="P226" s="74" t="s">
        <v>137</v>
      </c>
      <c r="Q226" s="74" t="s">
        <v>1044</v>
      </c>
      <c r="R226" s="74" t="s">
        <v>138</v>
      </c>
      <c r="S226" s="74" t="s">
        <v>113</v>
      </c>
      <c r="T226" s="74" t="s">
        <v>149</v>
      </c>
      <c r="U226" s="74" t="s">
        <v>156</v>
      </c>
      <c r="V226" s="74" t="s">
        <v>141</v>
      </c>
      <c r="W226" s="74" t="s">
        <v>107</v>
      </c>
      <c r="X226" s="74" t="s">
        <v>127</v>
      </c>
      <c r="Y226" s="74" t="s">
        <v>177</v>
      </c>
      <c r="Z226" s="74"/>
      <c r="AA226" s="76">
        <v>2313.4850000000001</v>
      </c>
      <c r="AB226" s="76">
        <v>0</v>
      </c>
      <c r="AC226" s="76">
        <v>160</v>
      </c>
      <c r="AD226" s="76">
        <v>106.5</v>
      </c>
      <c r="AE226" s="77">
        <v>290</v>
      </c>
      <c r="AF226" s="76">
        <v>1.45</v>
      </c>
      <c r="AG226" s="77">
        <v>9</v>
      </c>
      <c r="AH226" s="78">
        <v>3.9</v>
      </c>
      <c r="AI226" s="78">
        <v>60.3</v>
      </c>
      <c r="AJ226" s="79">
        <v>42765</v>
      </c>
      <c r="AK226" s="79">
        <v>42779</v>
      </c>
      <c r="AL226" s="79">
        <v>42779</v>
      </c>
      <c r="AM226" s="79">
        <v>42779</v>
      </c>
      <c r="AN226" s="77">
        <v>274</v>
      </c>
      <c r="AO226" s="79">
        <v>42757</v>
      </c>
      <c r="AP226" s="76">
        <v>10000</v>
      </c>
      <c r="AQ226" s="76">
        <v>0</v>
      </c>
      <c r="AR226" s="77">
        <v>290</v>
      </c>
      <c r="AS226" s="77">
        <v>85</v>
      </c>
      <c r="AT226" s="78">
        <v>38.020000000000003</v>
      </c>
      <c r="AU226" s="77">
        <v>7</v>
      </c>
      <c r="AV226" s="76">
        <v>6.95</v>
      </c>
      <c r="AW226" s="76">
        <v>5.24</v>
      </c>
      <c r="AX226" s="76">
        <v>6.98</v>
      </c>
      <c r="AY226" s="76">
        <v>0.45</v>
      </c>
      <c r="AZ226" s="76">
        <v>0.45</v>
      </c>
      <c r="BA226" s="76">
        <v>0.5</v>
      </c>
      <c r="BB226" s="76">
        <v>0.6</v>
      </c>
      <c r="BC226" s="76">
        <v>22.54</v>
      </c>
      <c r="BD226" s="76">
        <v>4.6500000000000004</v>
      </c>
      <c r="BE226" s="76">
        <v>12.64</v>
      </c>
      <c r="BF226" s="76">
        <v>5000</v>
      </c>
      <c r="BG226" s="76">
        <v>7000</v>
      </c>
      <c r="BH226" s="74" t="s">
        <v>109</v>
      </c>
      <c r="BI226" s="74"/>
      <c r="BJ226" s="74" t="s">
        <v>3606</v>
      </c>
      <c r="BK226" s="79"/>
      <c r="BL226" s="79"/>
      <c r="BM226" s="74"/>
      <c r="BN226" s="80">
        <v>63</v>
      </c>
      <c r="BO226" s="81"/>
      <c r="BP226" s="82"/>
      <c r="BQ226" s="83"/>
      <c r="BR226" s="84" t="s">
        <v>75</v>
      </c>
      <c r="BS226" s="84">
        <v>13</v>
      </c>
      <c r="BT226" s="85">
        <v>2</v>
      </c>
      <c r="BU226" s="85" t="s">
        <v>134</v>
      </c>
      <c r="BV226" s="85">
        <v>2</v>
      </c>
      <c r="BW226" s="85"/>
      <c r="BX226" s="86" t="s">
        <v>143</v>
      </c>
      <c r="BY226" s="87"/>
      <c r="BZ226" s="88">
        <v>63</v>
      </c>
      <c r="CA226" s="87" t="s">
        <v>144</v>
      </c>
      <c r="CB226" s="89" t="s">
        <v>112</v>
      </c>
      <c r="CC226" s="90">
        <v>22</v>
      </c>
      <c r="CD226" s="91"/>
      <c r="CE226" s="89">
        <f>VLOOKUP(AI226,[1]Plan1!$A$6:$D$52,2,0)</f>
        <v>250</v>
      </c>
      <c r="CF226" s="89">
        <f>VLOOKUP(AI226,[1]Plan1!$A$6:$D$52,4,0)</f>
        <v>5.0434782608695654</v>
      </c>
      <c r="CG226" s="89">
        <f t="shared" si="24"/>
        <v>9</v>
      </c>
      <c r="CH226" s="89">
        <f t="shared" si="25"/>
        <v>45</v>
      </c>
      <c r="CI226" s="87" t="s">
        <v>75</v>
      </c>
      <c r="CJ226" s="89">
        <f t="shared" si="26"/>
        <v>63</v>
      </c>
      <c r="CK226" s="87"/>
      <c r="CL226" s="87"/>
      <c r="CM226" s="87"/>
      <c r="CN226" s="80">
        <v>390</v>
      </c>
      <c r="CO226" s="81"/>
      <c r="CP226" s="82"/>
      <c r="CQ226" s="83"/>
      <c r="CR226" s="87">
        <f t="shared" si="27"/>
        <v>2610</v>
      </c>
      <c r="CS226" s="40">
        <f t="shared" si="31"/>
        <v>224</v>
      </c>
      <c r="CT226" s="40" t="str">
        <f>VLOOKUP(B226,Linha!$B$2:$C$60,2,FALSE)</f>
        <v>Flow1</v>
      </c>
      <c r="CU226" s="41" t="str">
        <f>IF(AI226&lt;=Parametros!$E$15,"OK","Não")</f>
        <v>OK</v>
      </c>
      <c r="CV226" s="41" t="str">
        <f>IF(AH226&lt;=Parametros!$E$16,"OK","Não")</f>
        <v>OK</v>
      </c>
      <c r="CW226" s="41" t="str">
        <f>IF(AX226&lt;=Parametros!$E$19,"OK","Não")</f>
        <v>OK</v>
      </c>
      <c r="CX226" s="41" t="str">
        <f t="shared" si="28"/>
        <v>Não</v>
      </c>
      <c r="CY226" s="41" t="str">
        <f t="shared" si="29"/>
        <v>Sim</v>
      </c>
      <c r="CZ226" s="41" t="str">
        <f>IF(AND(Parametros!$E$17="Sim",Parametros!$E$18="Sim"),IF(AND(OR(CT226="Flow1",AND(CT226="Flow2",Parametros!$H$7="Fechada")),AI226&lt;=Parametros!$E$15,AH226&lt;Parametros!$E$16,AX226&lt;Parametros!$E$19,CX226&lt;&gt;Parametros!$E$17,CY226&lt;&gt;Parametros!$E$18),"Sim","Não"),
IF(AND(Parametros!$E$17="Sim",Parametros!$E$18="Não"),IF(AND(OR(CT226="Flow1",AND(CT226="Flow2",Parametros!$H$7="Fechada")),AI226&lt;=Parametros!$E$15,AH226&lt;Parametros!$E$16,AX226&lt;Parametros!$E$19,CX226&lt;&gt;Parametros!$E$17),"Sim","Não"),
IF(AND(Parametros!$E$17="Não",Parametros!$E$18="Sim"),IF(AND(OR(CT226="Flow1",AND(CT226="Flow2",Parametros!$H$7="Fechada")),AI226&lt;=Parametros!$E$15,AH226&lt;Parametros!$E$16,AX226&lt;Parametros!$E$19,CY226&lt;&gt;Parametros!$E$18),"Sim","Não"),
IF(AND(OR(CT226="Flow1",AND(CT226="Flow2",Parametros!$H$7="Fechada")),AI226&lt;=Parametros!$E$15,AH226&lt;Parametros!$E$16,AX226&lt;Parametros!$E$19),"Sim","Não"))))</f>
        <v>Não</v>
      </c>
      <c r="DA226" s="41" t="str">
        <f t="shared" si="30"/>
        <v>ok</v>
      </c>
      <c r="DB226" s="40">
        <f>IF(AND(CT226="Flow1",CZ226="Sim"),4,IF(CT226=Parametros!$D$6,1,IF(CT226=Parametros!$D$7,IF(Parametros!$H$7="Aberta",2,IF('Sequencia APO'!CZ226="Sim",4,1)),IF(CT226=Parametros!$D$9,3,IF(CT226=Parametros!$D$8,4,"Erro")))))</f>
        <v>1</v>
      </c>
      <c r="DC226" s="40">
        <f>IFERROR(VLOOKUP($Q226,Ferts!$A$1:$B$16,2,FALSE),0)</f>
        <v>0</v>
      </c>
      <c r="DD226" s="42">
        <f>(IF(DB226=1,Parametros!$M$6,IF(DB226=2,Parametros!$M$7,IF(DB226=3,Parametros!$M$8,IF(DB226=4,Parametros!$M$9,"Erro"))))*(DC226+1))*60</f>
        <v>38.112851481411589</v>
      </c>
    </row>
    <row r="227" spans="1:108">
      <c r="A227" s="74" t="s">
        <v>690</v>
      </c>
      <c r="B227" s="74" t="s">
        <v>98</v>
      </c>
      <c r="C227" s="74" t="s">
        <v>132</v>
      </c>
      <c r="D227" s="74" t="s">
        <v>132</v>
      </c>
      <c r="E227" s="74" t="s">
        <v>2224</v>
      </c>
      <c r="F227" s="74" t="s">
        <v>2225</v>
      </c>
      <c r="G227" s="74" t="s">
        <v>2226</v>
      </c>
      <c r="H227" s="74" t="s">
        <v>133</v>
      </c>
      <c r="I227" s="74" t="s">
        <v>134</v>
      </c>
      <c r="J227" s="74" t="s">
        <v>173</v>
      </c>
      <c r="K227" s="74" t="s">
        <v>136</v>
      </c>
      <c r="L227" s="74" t="s">
        <v>2227</v>
      </c>
      <c r="M227" s="74" t="s">
        <v>1402</v>
      </c>
      <c r="N227" s="75">
        <v>10</v>
      </c>
      <c r="O227" s="75">
        <v>10</v>
      </c>
      <c r="P227" s="74" t="s">
        <v>137</v>
      </c>
      <c r="Q227" s="74" t="s">
        <v>2228</v>
      </c>
      <c r="R227" s="74" t="s">
        <v>138</v>
      </c>
      <c r="S227" s="74" t="s">
        <v>139</v>
      </c>
      <c r="T227" s="74" t="s">
        <v>140</v>
      </c>
      <c r="U227" s="74" t="s">
        <v>105</v>
      </c>
      <c r="V227" s="74" t="s">
        <v>141</v>
      </c>
      <c r="W227" s="74" t="s">
        <v>107</v>
      </c>
      <c r="X227" s="74" t="s">
        <v>127</v>
      </c>
      <c r="Y227" s="74" t="s">
        <v>177</v>
      </c>
      <c r="Z227" s="74"/>
      <c r="AA227" s="76">
        <v>14280.767</v>
      </c>
      <c r="AB227" s="76">
        <v>0</v>
      </c>
      <c r="AC227" s="76">
        <v>160</v>
      </c>
      <c r="AD227" s="76">
        <v>106.5</v>
      </c>
      <c r="AE227" s="77">
        <v>285</v>
      </c>
      <c r="AF227" s="76">
        <v>1.425</v>
      </c>
      <c r="AG227" s="77">
        <v>59</v>
      </c>
      <c r="AH227" s="78">
        <v>3.91</v>
      </c>
      <c r="AI227" s="78">
        <v>60.3</v>
      </c>
      <c r="AJ227" s="79">
        <v>42768</v>
      </c>
      <c r="AK227" s="79">
        <v>42779</v>
      </c>
      <c r="AL227" s="79">
        <v>42779</v>
      </c>
      <c r="AM227" s="79">
        <v>42780</v>
      </c>
      <c r="AN227" s="77">
        <v>34326</v>
      </c>
      <c r="AO227" s="79">
        <v>42762</v>
      </c>
      <c r="AP227" s="76">
        <v>13484.352000000001</v>
      </c>
      <c r="AQ227" s="76">
        <v>0</v>
      </c>
      <c r="AR227" s="77">
        <v>280</v>
      </c>
      <c r="AS227" s="77">
        <v>88</v>
      </c>
      <c r="AT227" s="78">
        <v>36.619999999999997</v>
      </c>
      <c r="AU227" s="77">
        <v>7</v>
      </c>
      <c r="AV227" s="76">
        <v>6.68</v>
      </c>
      <c r="AW227" s="76">
        <v>5.57</v>
      </c>
      <c r="AX227" s="76">
        <v>7.06</v>
      </c>
      <c r="AY227" s="76">
        <v>0.45</v>
      </c>
      <c r="AZ227" s="76">
        <v>0.45</v>
      </c>
      <c r="BA227" s="76">
        <v>0.5</v>
      </c>
      <c r="BB227" s="76">
        <v>0.6</v>
      </c>
      <c r="BC227" s="76">
        <v>21.84</v>
      </c>
      <c r="BD227" s="76">
        <v>4.72</v>
      </c>
      <c r="BE227" s="76">
        <v>12.76</v>
      </c>
      <c r="BF227" s="76">
        <v>5480</v>
      </c>
      <c r="BG227" s="76">
        <v>6700</v>
      </c>
      <c r="BH227" s="74" t="s">
        <v>109</v>
      </c>
      <c r="BI227" s="74"/>
      <c r="BJ227" s="74" t="s">
        <v>2229</v>
      </c>
      <c r="BK227" s="79"/>
      <c r="BL227" s="79"/>
      <c r="BM227" s="74"/>
      <c r="BN227" s="80">
        <v>413</v>
      </c>
      <c r="BO227" s="81"/>
      <c r="BP227" s="82"/>
      <c r="BQ227" s="83"/>
      <c r="BR227" s="84" t="s">
        <v>75</v>
      </c>
      <c r="BS227" s="84">
        <v>13</v>
      </c>
      <c r="BT227" s="85">
        <v>2</v>
      </c>
      <c r="BU227" s="85" t="s">
        <v>134</v>
      </c>
      <c r="BV227" s="85">
        <v>2</v>
      </c>
      <c r="BW227" s="85"/>
      <c r="BX227" s="86" t="s">
        <v>143</v>
      </c>
      <c r="BY227" s="87"/>
      <c r="BZ227" s="88">
        <v>413</v>
      </c>
      <c r="CA227" s="87" t="s">
        <v>144</v>
      </c>
      <c r="CB227" s="89" t="s">
        <v>112</v>
      </c>
      <c r="CC227" s="90">
        <v>17</v>
      </c>
      <c r="CD227" s="91"/>
      <c r="CE227" s="89">
        <f>VLOOKUP(AI227,[1]Plan1!$A$6:$D$52,2,0)</f>
        <v>250</v>
      </c>
      <c r="CF227" s="89">
        <f>VLOOKUP(AI227,[1]Plan1!$A$6:$D$52,4,0)</f>
        <v>5.0434782608695654</v>
      </c>
      <c r="CG227" s="89">
        <f t="shared" si="24"/>
        <v>57</v>
      </c>
      <c r="CH227" s="89">
        <f t="shared" si="25"/>
        <v>287</v>
      </c>
      <c r="CI227" s="87" t="s">
        <v>75</v>
      </c>
      <c r="CJ227" s="89">
        <f t="shared" si="26"/>
        <v>413</v>
      </c>
      <c r="CK227" s="87"/>
      <c r="CL227" s="87"/>
      <c r="CM227" s="87"/>
      <c r="CN227" s="80"/>
      <c r="CO227" s="81"/>
      <c r="CP227" s="82"/>
      <c r="CQ227" s="92">
        <v>154</v>
      </c>
      <c r="CR227" s="87">
        <f t="shared" si="27"/>
        <v>16815</v>
      </c>
      <c r="CS227" s="40">
        <f t="shared" si="31"/>
        <v>225</v>
      </c>
      <c r="CT227" s="40" t="str">
        <f>VLOOKUP(B227,Linha!$B$2:$C$60,2,FALSE)</f>
        <v>Flow1</v>
      </c>
      <c r="CU227" s="41" t="str">
        <f>IF(AI227&lt;=Parametros!$E$15,"OK","Não")</f>
        <v>OK</v>
      </c>
      <c r="CV227" s="41" t="str">
        <f>IF(AH227&lt;=Parametros!$E$16,"OK","Não")</f>
        <v>OK</v>
      </c>
      <c r="CW227" s="41" t="str">
        <f>IF(AX227&lt;=Parametros!$E$19,"OK","Não")</f>
        <v>OK</v>
      </c>
      <c r="CX227" s="41" t="str">
        <f t="shared" si="28"/>
        <v>Sim</v>
      </c>
      <c r="CY227" s="41" t="str">
        <f t="shared" si="29"/>
        <v>Sim</v>
      </c>
      <c r="CZ227" s="41" t="str">
        <f>IF(AND(Parametros!$E$17="Sim",Parametros!$E$18="Sim"),IF(AND(OR(CT227="Flow1",AND(CT227="Flow2",Parametros!$H$7="Fechada")),AI227&lt;=Parametros!$E$15,AH227&lt;Parametros!$E$16,AX227&lt;Parametros!$E$19,CX227&lt;&gt;Parametros!$E$17,CY227&lt;&gt;Parametros!$E$18),"Sim","Não"),
IF(AND(Parametros!$E$17="Sim",Parametros!$E$18="Não"),IF(AND(OR(CT227="Flow1",AND(CT227="Flow2",Parametros!$H$7="Fechada")),AI227&lt;=Parametros!$E$15,AH227&lt;Parametros!$E$16,AX227&lt;Parametros!$E$19,CX227&lt;&gt;Parametros!$E$17),"Sim","Não"),
IF(AND(Parametros!$E$17="Não",Parametros!$E$18="Sim"),IF(AND(OR(CT227="Flow1",AND(CT227="Flow2",Parametros!$H$7="Fechada")),AI227&lt;=Parametros!$E$15,AH227&lt;Parametros!$E$16,AX227&lt;Parametros!$E$19,CY227&lt;&gt;Parametros!$E$18),"Sim","Não"),
IF(AND(OR(CT227="Flow1",AND(CT227="Flow2",Parametros!$H$7="Fechada")),AI227&lt;=Parametros!$E$15,AH227&lt;Parametros!$E$16,AX227&lt;Parametros!$E$19),"Sim","Não"))))</f>
        <v>Não</v>
      </c>
      <c r="DA227" s="41" t="str">
        <f t="shared" si="30"/>
        <v>ok</v>
      </c>
      <c r="DB227" s="40">
        <f>IF(AND(CT227="Flow1",CZ227="Sim"),4,IF(CT227=Parametros!$D$6,1,IF(CT227=Parametros!$D$7,IF(Parametros!$H$7="Aberta",2,IF('Sequencia APO'!CZ227="Sim",4,1)),IF(CT227=Parametros!$D$9,3,IF(CT227=Parametros!$D$8,4,"Erro")))))</f>
        <v>1</v>
      </c>
      <c r="DC227" s="40">
        <f>IFERROR(VLOOKUP($Q227,Ferts!$A$1:$B$16,2,FALSE),0)</f>
        <v>0</v>
      </c>
      <c r="DD227" s="42">
        <f>(IF(DB227=1,Parametros!$M$6,IF(DB227=2,Parametros!$M$7,IF(DB227=3,Parametros!$M$8,IF(DB227=4,Parametros!$M$9,"Erro"))))*(DC227+1))*60</f>
        <v>38.112851481411589</v>
      </c>
    </row>
    <row r="228" spans="1:108">
      <c r="A228" s="74" t="s">
        <v>691</v>
      </c>
      <c r="B228" s="74" t="s">
        <v>98</v>
      </c>
      <c r="C228" s="74" t="s">
        <v>132</v>
      </c>
      <c r="D228" s="74" t="s">
        <v>132</v>
      </c>
      <c r="E228" s="74" t="s">
        <v>2230</v>
      </c>
      <c r="F228" s="74" t="s">
        <v>2231</v>
      </c>
      <c r="G228" s="74" t="s">
        <v>2232</v>
      </c>
      <c r="H228" s="74" t="s">
        <v>133</v>
      </c>
      <c r="I228" s="74" t="s">
        <v>134</v>
      </c>
      <c r="J228" s="74" t="s">
        <v>173</v>
      </c>
      <c r="K228" s="74" t="s">
        <v>136</v>
      </c>
      <c r="L228" s="74" t="s">
        <v>2233</v>
      </c>
      <c r="M228" s="74" t="s">
        <v>1402</v>
      </c>
      <c r="N228" s="75">
        <v>10</v>
      </c>
      <c r="O228" s="75">
        <v>10</v>
      </c>
      <c r="P228" s="74" t="s">
        <v>137</v>
      </c>
      <c r="Q228" s="74" t="s">
        <v>2234</v>
      </c>
      <c r="R228" s="74" t="s">
        <v>138</v>
      </c>
      <c r="S228" s="74" t="s">
        <v>139</v>
      </c>
      <c r="T228" s="74" t="s">
        <v>140</v>
      </c>
      <c r="U228" s="74" t="s">
        <v>105</v>
      </c>
      <c r="V228" s="74" t="s">
        <v>141</v>
      </c>
      <c r="W228" s="74" t="s">
        <v>107</v>
      </c>
      <c r="X228" s="74" t="s">
        <v>127</v>
      </c>
      <c r="Y228" s="74" t="s">
        <v>177</v>
      </c>
      <c r="Z228" s="74"/>
      <c r="AA228" s="76">
        <v>28549.682000000001</v>
      </c>
      <c r="AB228" s="76">
        <v>0</v>
      </c>
      <c r="AC228" s="76">
        <v>160</v>
      </c>
      <c r="AD228" s="76">
        <v>106.5</v>
      </c>
      <c r="AE228" s="77">
        <v>307</v>
      </c>
      <c r="AF228" s="76">
        <v>1.5349999999999999</v>
      </c>
      <c r="AG228" s="77">
        <v>109</v>
      </c>
      <c r="AH228" s="78">
        <v>3.91</v>
      </c>
      <c r="AI228" s="78">
        <v>60.3</v>
      </c>
      <c r="AJ228" s="79">
        <v>42768</v>
      </c>
      <c r="AK228" s="79">
        <v>42780</v>
      </c>
      <c r="AL228" s="79">
        <v>42780</v>
      </c>
      <c r="AM228" s="79">
        <v>42780</v>
      </c>
      <c r="AN228" s="77">
        <v>3533</v>
      </c>
      <c r="AO228" s="79">
        <v>42762</v>
      </c>
      <c r="AP228" s="76">
        <v>26968.704000000002</v>
      </c>
      <c r="AQ228" s="76">
        <v>0</v>
      </c>
      <c r="AR228" s="77">
        <v>304</v>
      </c>
      <c r="AS228" s="77">
        <v>81</v>
      </c>
      <c r="AT228" s="78">
        <v>69.89</v>
      </c>
      <c r="AU228" s="77">
        <v>4</v>
      </c>
      <c r="AV228" s="76">
        <v>12.73</v>
      </c>
      <c r="AW228" s="76">
        <v>11.4</v>
      </c>
      <c r="AX228" s="76">
        <v>12.78</v>
      </c>
      <c r="AY228" s="76">
        <v>0.45</v>
      </c>
      <c r="AZ228" s="76">
        <v>0.45</v>
      </c>
      <c r="BA228" s="76">
        <v>0.5</v>
      </c>
      <c r="BB228" s="76">
        <v>0.6</v>
      </c>
      <c r="BC228" s="76">
        <v>23.52</v>
      </c>
      <c r="BD228" s="76">
        <v>4.72</v>
      </c>
      <c r="BE228" s="76">
        <v>12.76</v>
      </c>
      <c r="BF228" s="76">
        <v>10973</v>
      </c>
      <c r="BG228" s="76">
        <v>12802</v>
      </c>
      <c r="BH228" s="74" t="s">
        <v>109</v>
      </c>
      <c r="BI228" s="74"/>
      <c r="BJ228" s="74" t="s">
        <v>2235</v>
      </c>
      <c r="BK228" s="79"/>
      <c r="BL228" s="79"/>
      <c r="BM228" s="74"/>
      <c r="BN228" s="80">
        <v>436</v>
      </c>
      <c r="BO228" s="81"/>
      <c r="BP228" s="82"/>
      <c r="BQ228" s="83"/>
      <c r="BR228" s="84" t="s">
        <v>75</v>
      </c>
      <c r="BS228" s="84">
        <v>14</v>
      </c>
      <c r="BT228" s="85">
        <v>2</v>
      </c>
      <c r="BU228" s="85" t="s">
        <v>134</v>
      </c>
      <c r="BV228" s="85">
        <v>2</v>
      </c>
      <c r="BW228" s="85"/>
      <c r="BX228" s="86" t="s">
        <v>143</v>
      </c>
      <c r="BY228" s="87"/>
      <c r="BZ228" s="88">
        <v>436</v>
      </c>
      <c r="CA228" s="87" t="s">
        <v>144</v>
      </c>
      <c r="CB228" s="89" t="s">
        <v>112</v>
      </c>
      <c r="CC228" s="90">
        <v>18</v>
      </c>
      <c r="CD228" s="91"/>
      <c r="CE228" s="89">
        <f>VLOOKUP(AI228,[1]Plan1!$A$6:$D$52,2,0)</f>
        <v>250</v>
      </c>
      <c r="CF228" s="89">
        <f>VLOOKUP(AI228,[1]Plan1!$A$6:$D$52,4,0)</f>
        <v>5.0434782608695654</v>
      </c>
      <c r="CG228" s="89">
        <f t="shared" si="24"/>
        <v>114</v>
      </c>
      <c r="CH228" s="89">
        <f t="shared" si="25"/>
        <v>575</v>
      </c>
      <c r="CI228" s="87" t="s">
        <v>75</v>
      </c>
      <c r="CJ228" s="89">
        <f t="shared" si="26"/>
        <v>436</v>
      </c>
      <c r="CK228" s="87"/>
      <c r="CL228" s="87"/>
      <c r="CM228" s="87"/>
      <c r="CN228" s="80"/>
      <c r="CO228" s="81"/>
      <c r="CP228" s="82">
        <v>108</v>
      </c>
      <c r="CQ228" s="83"/>
      <c r="CR228" s="87">
        <f t="shared" si="27"/>
        <v>33463</v>
      </c>
      <c r="CS228" s="40">
        <f t="shared" si="31"/>
        <v>226</v>
      </c>
      <c r="CT228" s="40" t="str">
        <f>VLOOKUP(B228,Linha!$B$2:$C$60,2,FALSE)</f>
        <v>Flow1</v>
      </c>
      <c r="CU228" s="41" t="str">
        <f>IF(AI228&lt;=Parametros!$E$15,"OK","Não")</f>
        <v>OK</v>
      </c>
      <c r="CV228" s="41" t="str">
        <f>IF(AH228&lt;=Parametros!$E$16,"OK","Não")</f>
        <v>OK</v>
      </c>
      <c r="CW228" s="41" t="str">
        <f>IF(AX228&lt;=Parametros!$E$19,"OK","Não")</f>
        <v>OK</v>
      </c>
      <c r="CX228" s="41" t="str">
        <f t="shared" si="28"/>
        <v>Sim</v>
      </c>
      <c r="CY228" s="41" t="str">
        <f t="shared" si="29"/>
        <v>Sim</v>
      </c>
      <c r="CZ228" s="41" t="str">
        <f>IF(AND(Parametros!$E$17="Sim",Parametros!$E$18="Sim"),IF(AND(OR(CT228="Flow1",AND(CT228="Flow2",Parametros!$H$7="Fechada")),AI228&lt;=Parametros!$E$15,AH228&lt;Parametros!$E$16,AX228&lt;Parametros!$E$19,CX228&lt;&gt;Parametros!$E$17,CY228&lt;&gt;Parametros!$E$18),"Sim","Não"),
IF(AND(Parametros!$E$17="Sim",Parametros!$E$18="Não"),IF(AND(OR(CT228="Flow1",AND(CT228="Flow2",Parametros!$H$7="Fechada")),AI228&lt;=Parametros!$E$15,AH228&lt;Parametros!$E$16,AX228&lt;Parametros!$E$19,CX228&lt;&gt;Parametros!$E$17),"Sim","Não"),
IF(AND(Parametros!$E$17="Não",Parametros!$E$18="Sim"),IF(AND(OR(CT228="Flow1",AND(CT228="Flow2",Parametros!$H$7="Fechada")),AI228&lt;=Parametros!$E$15,AH228&lt;Parametros!$E$16,AX228&lt;Parametros!$E$19,CY228&lt;&gt;Parametros!$E$18),"Sim","Não"),
IF(AND(OR(CT228="Flow1",AND(CT228="Flow2",Parametros!$H$7="Fechada")),AI228&lt;=Parametros!$E$15,AH228&lt;Parametros!$E$16,AX228&lt;Parametros!$E$19),"Sim","Não"))))</f>
        <v>Não</v>
      </c>
      <c r="DA228" s="41" t="str">
        <f t="shared" si="30"/>
        <v>ok</v>
      </c>
      <c r="DB228" s="40">
        <f>IF(AND(CT228="Flow1",CZ228="Sim"),4,IF(CT228=Parametros!$D$6,1,IF(CT228=Parametros!$D$7,IF(Parametros!$H$7="Aberta",2,IF('Sequencia APO'!CZ228="Sim",4,1)),IF(CT228=Parametros!$D$9,3,IF(CT228=Parametros!$D$8,4,"Erro")))))</f>
        <v>1</v>
      </c>
      <c r="DC228" s="40">
        <f>IFERROR(VLOOKUP($Q228,Ferts!$A$1:$B$16,2,FALSE),0)</f>
        <v>0</v>
      </c>
      <c r="DD228" s="42">
        <f>(IF(DB228=1,Parametros!$M$6,IF(DB228=2,Parametros!$M$7,IF(DB228=3,Parametros!$M$8,IF(DB228=4,Parametros!$M$9,"Erro"))))*(DC228+1))*60</f>
        <v>38.112851481411589</v>
      </c>
    </row>
    <row r="229" spans="1:108">
      <c r="A229" s="74" t="s">
        <v>692</v>
      </c>
      <c r="B229" s="74" t="s">
        <v>98</v>
      </c>
      <c r="C229" s="74" t="s">
        <v>99</v>
      </c>
      <c r="D229" s="74" t="s">
        <v>99</v>
      </c>
      <c r="E229" s="74" t="s">
        <v>2236</v>
      </c>
      <c r="F229" s="74" t="s">
        <v>2237</v>
      </c>
      <c r="G229" s="74" t="s">
        <v>2238</v>
      </c>
      <c r="H229" s="74" t="s">
        <v>151</v>
      </c>
      <c r="I229" s="74" t="s">
        <v>134</v>
      </c>
      <c r="J229" s="74" t="s">
        <v>173</v>
      </c>
      <c r="K229" s="74" t="s">
        <v>169</v>
      </c>
      <c r="L229" s="74" t="s">
        <v>2239</v>
      </c>
      <c r="M229" s="74" t="s">
        <v>153</v>
      </c>
      <c r="N229" s="75">
        <v>10</v>
      </c>
      <c r="O229" s="75">
        <v>10</v>
      </c>
      <c r="P229" s="74" t="s">
        <v>154</v>
      </c>
      <c r="Q229" s="74" t="s">
        <v>2240</v>
      </c>
      <c r="R229" s="74" t="s">
        <v>155</v>
      </c>
      <c r="S229" s="74" t="s">
        <v>113</v>
      </c>
      <c r="T229" s="74" t="s">
        <v>114</v>
      </c>
      <c r="U229" s="74" t="s">
        <v>156</v>
      </c>
      <c r="V229" s="74" t="s">
        <v>157</v>
      </c>
      <c r="W229" s="74" t="s">
        <v>107</v>
      </c>
      <c r="X229" s="74" t="s">
        <v>127</v>
      </c>
      <c r="Y229" s="74" t="s">
        <v>177</v>
      </c>
      <c r="Z229" s="74" t="s">
        <v>158</v>
      </c>
      <c r="AA229" s="76">
        <v>5204.7250000000004</v>
      </c>
      <c r="AB229" s="76">
        <v>5669.9970000000003</v>
      </c>
      <c r="AC229" s="76">
        <v>160</v>
      </c>
      <c r="AD229" s="76">
        <v>106.5</v>
      </c>
      <c r="AE229" s="77">
        <v>295</v>
      </c>
      <c r="AF229" s="76">
        <v>1.4750000000000001</v>
      </c>
      <c r="AG229" s="77">
        <v>21</v>
      </c>
      <c r="AH229" s="78">
        <v>3.91</v>
      </c>
      <c r="AI229" s="78">
        <v>60.3</v>
      </c>
      <c r="AJ229" s="79">
        <v>42761</v>
      </c>
      <c r="AK229" s="79">
        <v>42780</v>
      </c>
      <c r="AL229" s="79">
        <v>42780</v>
      </c>
      <c r="AM229" s="79">
        <v>42780</v>
      </c>
      <c r="AN229" s="77">
        <v>602</v>
      </c>
      <c r="AO229" s="79">
        <v>42753</v>
      </c>
      <c r="AP229" s="76">
        <v>5000</v>
      </c>
      <c r="AQ229" s="76">
        <v>0</v>
      </c>
      <c r="AR229" s="77">
        <v>294</v>
      </c>
      <c r="AS229" s="77">
        <v>119</v>
      </c>
      <c r="AT229" s="78">
        <v>38.549999999999997</v>
      </c>
      <c r="AU229" s="77">
        <v>7</v>
      </c>
      <c r="AV229" s="76">
        <v>6.98</v>
      </c>
      <c r="AW229" s="76">
        <v>6.03</v>
      </c>
      <c r="AX229" s="76">
        <v>7.59</v>
      </c>
      <c r="AY229" s="76">
        <v>0.6</v>
      </c>
      <c r="AZ229" s="76">
        <v>0.6</v>
      </c>
      <c r="BA229" s="76">
        <v>0.49</v>
      </c>
      <c r="BB229" s="76">
        <v>9.99</v>
      </c>
      <c r="BC229" s="76">
        <v>22.88</v>
      </c>
      <c r="BD229" s="76">
        <v>4.66</v>
      </c>
      <c r="BE229" s="76">
        <v>12.67</v>
      </c>
      <c r="BF229" s="76">
        <v>6000</v>
      </c>
      <c r="BG229" s="76">
        <v>7000</v>
      </c>
      <c r="BH229" s="74" t="s">
        <v>109</v>
      </c>
      <c r="BI229" s="74"/>
      <c r="BJ229" s="74" t="s">
        <v>2241</v>
      </c>
      <c r="BK229" s="79"/>
      <c r="BL229" s="79"/>
      <c r="BM229" s="74"/>
      <c r="BN229" s="80"/>
      <c r="BO229" s="81"/>
      <c r="BP229" s="82"/>
      <c r="BQ229" s="93">
        <v>147</v>
      </c>
      <c r="BR229" s="84" t="s">
        <v>78</v>
      </c>
      <c r="BS229" s="84">
        <v>14</v>
      </c>
      <c r="BT229" s="85">
        <v>2</v>
      </c>
      <c r="BU229" s="85" t="s">
        <v>134</v>
      </c>
      <c r="BV229" s="85">
        <v>2</v>
      </c>
      <c r="BW229" s="85"/>
      <c r="BX229" s="86" t="s">
        <v>143</v>
      </c>
      <c r="BY229" s="87"/>
      <c r="BZ229" s="88">
        <v>147</v>
      </c>
      <c r="CA229" s="87" t="s">
        <v>144</v>
      </c>
      <c r="CB229" s="89" t="s">
        <v>112</v>
      </c>
      <c r="CC229" s="90">
        <v>27</v>
      </c>
      <c r="CD229" s="91"/>
      <c r="CE229" s="89">
        <f>VLOOKUP(AI229,[1]Plan1!$A$6:$D$52,2,0)</f>
        <v>250</v>
      </c>
      <c r="CF229" s="89">
        <f>VLOOKUP(AI229,[1]Plan1!$A$6:$D$52,4,0)</f>
        <v>5.0434782608695654</v>
      </c>
      <c r="CG229" s="89">
        <f t="shared" si="24"/>
        <v>21</v>
      </c>
      <c r="CH229" s="89">
        <f t="shared" si="25"/>
        <v>106</v>
      </c>
      <c r="CI229" s="87" t="s">
        <v>75</v>
      </c>
      <c r="CJ229" s="89">
        <f t="shared" si="26"/>
        <v>147</v>
      </c>
      <c r="CK229" s="87"/>
      <c r="CL229" s="87"/>
      <c r="CM229" s="87"/>
      <c r="CN229" s="80"/>
      <c r="CO229" s="81"/>
      <c r="CP229" s="82">
        <v>36</v>
      </c>
      <c r="CQ229" s="83"/>
      <c r="CR229" s="87">
        <f t="shared" si="27"/>
        <v>6195</v>
      </c>
      <c r="CS229" s="40">
        <f t="shared" si="31"/>
        <v>227</v>
      </c>
      <c r="CT229" s="40" t="str">
        <f>VLOOKUP(B229,Linha!$B$2:$C$60,2,FALSE)</f>
        <v>Flow1</v>
      </c>
      <c r="CU229" s="41" t="str">
        <f>IF(AI229&lt;=Parametros!$E$15,"OK","Não")</f>
        <v>OK</v>
      </c>
      <c r="CV229" s="41" t="str">
        <f>IF(AH229&lt;=Parametros!$E$16,"OK","Não")</f>
        <v>OK</v>
      </c>
      <c r="CW229" s="41" t="str">
        <f>IF(AX229&lt;=Parametros!$E$19,"OK","Não")</f>
        <v>OK</v>
      </c>
      <c r="CX229" s="41" t="str">
        <f t="shared" si="28"/>
        <v>Não</v>
      </c>
      <c r="CY229" s="41" t="str">
        <f t="shared" si="29"/>
        <v>Não</v>
      </c>
      <c r="CZ229" s="41" t="str">
        <f>IF(AND(Parametros!$E$17="Sim",Parametros!$E$18="Sim"),IF(AND(OR(CT229="Flow1",AND(CT229="Flow2",Parametros!$H$7="Fechada")),AI229&lt;=Parametros!$E$15,AH229&lt;Parametros!$E$16,AX229&lt;Parametros!$E$19,CX229&lt;&gt;Parametros!$E$17,CY229&lt;&gt;Parametros!$E$18),"Sim","Não"),
IF(AND(Parametros!$E$17="Sim",Parametros!$E$18="Não"),IF(AND(OR(CT229="Flow1",AND(CT229="Flow2",Parametros!$H$7="Fechada")),AI229&lt;=Parametros!$E$15,AH229&lt;Parametros!$E$16,AX229&lt;Parametros!$E$19,CX229&lt;&gt;Parametros!$E$17),"Sim","Não"),
IF(AND(Parametros!$E$17="Não",Parametros!$E$18="Sim"),IF(AND(OR(CT229="Flow1",AND(CT229="Flow2",Parametros!$H$7="Fechada")),AI229&lt;=Parametros!$E$15,AH229&lt;Parametros!$E$16,AX229&lt;Parametros!$E$19,CY229&lt;&gt;Parametros!$E$18),"Sim","Não"),
IF(AND(OR(CT229="Flow1",AND(CT229="Flow2",Parametros!$H$7="Fechada")),AI229&lt;=Parametros!$E$15,AH229&lt;Parametros!$E$16,AX229&lt;Parametros!$E$19),"Sim","Não"))))</f>
        <v>Sim</v>
      </c>
      <c r="DA229" s="41" t="str">
        <f t="shared" si="30"/>
        <v>Moveu para tubing</v>
      </c>
      <c r="DB229" s="40">
        <f>IF(AND(CT229="Flow1",CZ229="Sim"),4,IF(CT229=Parametros!$D$6,1,IF(CT229=Parametros!$D$7,IF(Parametros!$H$7="Aberta",2,IF('Sequencia APO'!CZ229="Sim",4,1)),IF(CT229=Parametros!$D$9,3,IF(CT229=Parametros!$D$8,4,"Erro")))))</f>
        <v>4</v>
      </c>
      <c r="DC229" s="40">
        <f>IFERROR(VLOOKUP($Q229,Ferts!$A$1:$B$16,2,FALSE),0)</f>
        <v>0</v>
      </c>
      <c r="DD229" s="42">
        <f>(IF(DB229=1,Parametros!$M$6,IF(DB229=2,Parametros!$M$7,IF(DB229=3,Parametros!$M$8,IF(DB229=4,Parametros!$M$9,"Erro"))))*(DC229+1))*60</f>
        <v>102.85714285714285</v>
      </c>
    </row>
    <row r="230" spans="1:108">
      <c r="A230" s="74" t="s">
        <v>693</v>
      </c>
      <c r="B230" s="74" t="s">
        <v>98</v>
      </c>
      <c r="C230" s="74" t="s">
        <v>132</v>
      </c>
      <c r="D230" s="74" t="s">
        <v>132</v>
      </c>
      <c r="E230" s="74" t="s">
        <v>2242</v>
      </c>
      <c r="F230" s="74" t="s">
        <v>2243</v>
      </c>
      <c r="G230" s="74" t="s">
        <v>2244</v>
      </c>
      <c r="H230" s="74" t="s">
        <v>1682</v>
      </c>
      <c r="I230" s="74" t="s">
        <v>134</v>
      </c>
      <c r="J230" s="74" t="s">
        <v>135</v>
      </c>
      <c r="K230" s="74" t="s">
        <v>209</v>
      </c>
      <c r="L230" s="74" t="s">
        <v>2245</v>
      </c>
      <c r="M230" s="74" t="s">
        <v>1684</v>
      </c>
      <c r="N230" s="75">
        <v>10</v>
      </c>
      <c r="O230" s="75">
        <v>10</v>
      </c>
      <c r="P230" s="74" t="s">
        <v>137</v>
      </c>
      <c r="Q230" s="74" t="s">
        <v>2246</v>
      </c>
      <c r="R230" s="74" t="s">
        <v>138</v>
      </c>
      <c r="S230" s="74" t="s">
        <v>139</v>
      </c>
      <c r="T230" s="74" t="s">
        <v>140</v>
      </c>
      <c r="U230" s="74" t="s">
        <v>105</v>
      </c>
      <c r="V230" s="74" t="s">
        <v>141</v>
      </c>
      <c r="W230" s="74" t="s">
        <v>107</v>
      </c>
      <c r="X230" s="74" t="s">
        <v>127</v>
      </c>
      <c r="Y230" s="74" t="s">
        <v>142</v>
      </c>
      <c r="Z230" s="74"/>
      <c r="AA230" s="76">
        <v>21451.776000000002</v>
      </c>
      <c r="AB230" s="76">
        <v>0</v>
      </c>
      <c r="AC230" s="76">
        <v>155</v>
      </c>
      <c r="AD230" s="76">
        <v>103</v>
      </c>
      <c r="AE230" s="77">
        <v>389</v>
      </c>
      <c r="AF230" s="76">
        <v>1.9450000000000001</v>
      </c>
      <c r="AG230" s="77">
        <v>64</v>
      </c>
      <c r="AH230" s="78">
        <v>5.5</v>
      </c>
      <c r="AI230" s="78">
        <v>60.3</v>
      </c>
      <c r="AJ230" s="79">
        <v>42768</v>
      </c>
      <c r="AK230" s="79">
        <v>42780</v>
      </c>
      <c r="AL230" s="79">
        <v>42780</v>
      </c>
      <c r="AM230" s="79">
        <v>42780</v>
      </c>
      <c r="AN230" s="77">
        <v>2518</v>
      </c>
      <c r="AO230" s="79">
        <v>42761</v>
      </c>
      <c r="AP230" s="76">
        <v>20170.445</v>
      </c>
      <c r="AQ230" s="76">
        <v>0</v>
      </c>
      <c r="AR230" s="77">
        <v>383</v>
      </c>
      <c r="AS230" s="77">
        <v>64</v>
      </c>
      <c r="AT230" s="78">
        <v>89.02</v>
      </c>
      <c r="AU230" s="77">
        <v>4</v>
      </c>
      <c r="AV230" s="76">
        <v>11.87</v>
      </c>
      <c r="AW230" s="76">
        <v>11.01</v>
      </c>
      <c r="AX230" s="76">
        <v>12.3</v>
      </c>
      <c r="AY230" s="76">
        <v>0.6</v>
      </c>
      <c r="AZ230" s="76">
        <v>0.6</v>
      </c>
      <c r="BA230" s="76">
        <v>0.69</v>
      </c>
      <c r="BB230" s="76">
        <v>1.1000000000000001</v>
      </c>
      <c r="BC230" s="76">
        <v>21.44</v>
      </c>
      <c r="BD230" s="76">
        <v>6.68</v>
      </c>
      <c r="BE230" s="76">
        <v>15.52</v>
      </c>
      <c r="BF230" s="76">
        <v>10973</v>
      </c>
      <c r="BG230" s="76">
        <v>11887</v>
      </c>
      <c r="BH230" s="74" t="s">
        <v>109</v>
      </c>
      <c r="BI230" s="74"/>
      <c r="BJ230" s="74" t="s">
        <v>2247</v>
      </c>
      <c r="BK230" s="79"/>
      <c r="BL230" s="79"/>
      <c r="BM230" s="74"/>
      <c r="BN230" s="80">
        <v>256</v>
      </c>
      <c r="BO230" s="81"/>
      <c r="BP230" s="82"/>
      <c r="BQ230" s="83"/>
      <c r="BR230" s="84" t="s">
        <v>75</v>
      </c>
      <c r="BS230" s="84">
        <v>14</v>
      </c>
      <c r="BT230" s="85">
        <v>2</v>
      </c>
      <c r="BU230" s="85" t="s">
        <v>134</v>
      </c>
      <c r="BV230" s="85">
        <v>2</v>
      </c>
      <c r="BW230" s="85"/>
      <c r="BX230" s="86" t="s">
        <v>143</v>
      </c>
      <c r="BY230" s="87"/>
      <c r="BZ230" s="88">
        <v>256</v>
      </c>
      <c r="CA230" s="87" t="s">
        <v>144</v>
      </c>
      <c r="CB230" s="89" t="s">
        <v>112</v>
      </c>
      <c r="CC230" s="90">
        <v>19</v>
      </c>
      <c r="CD230" s="91"/>
      <c r="CE230" s="89">
        <f>VLOOKUP(AI230,[1]Plan1!$A$6:$D$52,2,0)</f>
        <v>250</v>
      </c>
      <c r="CF230" s="89">
        <f>VLOOKUP(AI230,[1]Plan1!$A$6:$D$52,4,0)</f>
        <v>5.0434782608695654</v>
      </c>
      <c r="CG230" s="89">
        <f t="shared" si="24"/>
        <v>86</v>
      </c>
      <c r="CH230" s="89">
        <f t="shared" si="25"/>
        <v>434</v>
      </c>
      <c r="CI230" s="87" t="s">
        <v>75</v>
      </c>
      <c r="CJ230" s="89">
        <f t="shared" si="26"/>
        <v>256</v>
      </c>
      <c r="CK230" s="87"/>
      <c r="CL230" s="87"/>
      <c r="CM230" s="87"/>
      <c r="CN230" s="80"/>
      <c r="CO230" s="81">
        <v>198</v>
      </c>
      <c r="CP230" s="82"/>
      <c r="CQ230" s="83"/>
      <c r="CR230" s="87">
        <f t="shared" si="27"/>
        <v>24896</v>
      </c>
      <c r="CS230" s="40">
        <f t="shared" si="31"/>
        <v>228</v>
      </c>
      <c r="CT230" s="40" t="str">
        <f>VLOOKUP(B230,Linha!$B$2:$C$60,2,FALSE)</f>
        <v>Flow1</v>
      </c>
      <c r="CU230" s="41" t="str">
        <f>IF(AI230&lt;=Parametros!$E$15,"OK","Não")</f>
        <v>OK</v>
      </c>
      <c r="CV230" s="41" t="str">
        <f>IF(AH230&lt;=Parametros!$E$16,"OK","Não")</f>
        <v>OK</v>
      </c>
      <c r="CW230" s="41" t="str">
        <f>IF(AX230&lt;=Parametros!$E$19,"OK","Não")</f>
        <v>OK</v>
      </c>
      <c r="CX230" s="41" t="str">
        <f t="shared" si="28"/>
        <v>Sim</v>
      </c>
      <c r="CY230" s="41" t="str">
        <f t="shared" si="29"/>
        <v>Sim</v>
      </c>
      <c r="CZ230" s="41" t="str">
        <f>IF(AND(Parametros!$E$17="Sim",Parametros!$E$18="Sim"),IF(AND(OR(CT230="Flow1",AND(CT230="Flow2",Parametros!$H$7="Fechada")),AI230&lt;=Parametros!$E$15,AH230&lt;Parametros!$E$16,AX230&lt;Parametros!$E$19,CX230&lt;&gt;Parametros!$E$17,CY230&lt;&gt;Parametros!$E$18),"Sim","Não"),
IF(AND(Parametros!$E$17="Sim",Parametros!$E$18="Não"),IF(AND(OR(CT230="Flow1",AND(CT230="Flow2",Parametros!$H$7="Fechada")),AI230&lt;=Parametros!$E$15,AH230&lt;Parametros!$E$16,AX230&lt;Parametros!$E$19,CX230&lt;&gt;Parametros!$E$17),"Sim","Não"),
IF(AND(Parametros!$E$17="Não",Parametros!$E$18="Sim"),IF(AND(OR(CT230="Flow1",AND(CT230="Flow2",Parametros!$H$7="Fechada")),AI230&lt;=Parametros!$E$15,AH230&lt;Parametros!$E$16,AX230&lt;Parametros!$E$19,CY230&lt;&gt;Parametros!$E$18),"Sim","Não"),
IF(AND(OR(CT230="Flow1",AND(CT230="Flow2",Parametros!$H$7="Fechada")),AI230&lt;=Parametros!$E$15,AH230&lt;Parametros!$E$16,AX230&lt;Parametros!$E$19),"Sim","Não"))))</f>
        <v>Não</v>
      </c>
      <c r="DA230" s="41" t="str">
        <f t="shared" si="30"/>
        <v>ok</v>
      </c>
      <c r="DB230" s="40">
        <f>IF(AND(CT230="Flow1",CZ230="Sim"),4,IF(CT230=Parametros!$D$6,1,IF(CT230=Parametros!$D$7,IF(Parametros!$H$7="Aberta",2,IF('Sequencia APO'!CZ230="Sim",4,1)),IF(CT230=Parametros!$D$9,3,IF(CT230=Parametros!$D$8,4,"Erro")))))</f>
        <v>1</v>
      </c>
      <c r="DC230" s="40">
        <f>IFERROR(VLOOKUP($Q230,Ferts!$A$1:$B$16,2,FALSE),0)</f>
        <v>0</v>
      </c>
      <c r="DD230" s="42">
        <f>(IF(DB230=1,Parametros!$M$6,IF(DB230=2,Parametros!$M$7,IF(DB230=3,Parametros!$M$8,IF(DB230=4,Parametros!$M$9,"Erro"))))*(DC230+1))*60</f>
        <v>38.112851481411589</v>
      </c>
    </row>
    <row r="231" spans="1:108">
      <c r="A231" s="74" t="s">
        <v>694</v>
      </c>
      <c r="B231" s="74" t="s">
        <v>98</v>
      </c>
      <c r="C231" s="74" t="s">
        <v>132</v>
      </c>
      <c r="D231" s="74" t="s">
        <v>132</v>
      </c>
      <c r="E231" s="74" t="s">
        <v>2248</v>
      </c>
      <c r="F231" s="74" t="s">
        <v>2249</v>
      </c>
      <c r="G231" s="74" t="s">
        <v>2250</v>
      </c>
      <c r="H231" s="74" t="s">
        <v>187</v>
      </c>
      <c r="I231" s="74" t="s">
        <v>134</v>
      </c>
      <c r="J231" s="74" t="s">
        <v>135</v>
      </c>
      <c r="K231" s="74" t="s">
        <v>209</v>
      </c>
      <c r="L231" s="74" t="s">
        <v>2251</v>
      </c>
      <c r="M231" s="74" t="s">
        <v>210</v>
      </c>
      <c r="N231" s="75">
        <v>10</v>
      </c>
      <c r="O231" s="75">
        <v>10</v>
      </c>
      <c r="P231" s="74" t="s">
        <v>137</v>
      </c>
      <c r="Q231" s="74" t="s">
        <v>2252</v>
      </c>
      <c r="R231" s="74" t="s">
        <v>138</v>
      </c>
      <c r="S231" s="74" t="s">
        <v>139</v>
      </c>
      <c r="T231" s="74" t="s">
        <v>140</v>
      </c>
      <c r="U231" s="74" t="s">
        <v>105</v>
      </c>
      <c r="V231" s="74" t="s">
        <v>141</v>
      </c>
      <c r="W231" s="74" t="s">
        <v>107</v>
      </c>
      <c r="X231" s="74" t="s">
        <v>127</v>
      </c>
      <c r="Y231" s="74" t="s">
        <v>142</v>
      </c>
      <c r="Z231" s="74"/>
      <c r="AA231" s="76">
        <v>7225.5820000000003</v>
      </c>
      <c r="AB231" s="76">
        <v>0</v>
      </c>
      <c r="AC231" s="76">
        <v>155</v>
      </c>
      <c r="AD231" s="76">
        <v>103</v>
      </c>
      <c r="AE231" s="77">
        <v>389</v>
      </c>
      <c r="AF231" s="76">
        <v>1.9450000000000001</v>
      </c>
      <c r="AG231" s="77">
        <v>22</v>
      </c>
      <c r="AH231" s="78">
        <v>5.5</v>
      </c>
      <c r="AI231" s="78">
        <v>60.3</v>
      </c>
      <c r="AJ231" s="79">
        <v>42768</v>
      </c>
      <c r="AK231" s="79">
        <v>42780</v>
      </c>
      <c r="AL231" s="79">
        <v>42780</v>
      </c>
      <c r="AM231" s="79">
        <v>42780</v>
      </c>
      <c r="AN231" s="77">
        <v>661</v>
      </c>
      <c r="AO231" s="79">
        <v>42761</v>
      </c>
      <c r="AP231" s="76">
        <v>6793.9920000000002</v>
      </c>
      <c r="AQ231" s="76">
        <v>0</v>
      </c>
      <c r="AR231" s="77">
        <v>379</v>
      </c>
      <c r="AS231" s="77">
        <v>64</v>
      </c>
      <c r="AT231" s="78">
        <v>88.01</v>
      </c>
      <c r="AU231" s="77">
        <v>4</v>
      </c>
      <c r="AV231" s="76">
        <v>11.81</v>
      </c>
      <c r="AW231" s="76">
        <v>10.97</v>
      </c>
      <c r="AX231" s="76">
        <v>12.47</v>
      </c>
      <c r="AY231" s="76">
        <v>0.45</v>
      </c>
      <c r="AZ231" s="76">
        <v>0.45</v>
      </c>
      <c r="BA231" s="76">
        <v>0.69</v>
      </c>
      <c r="BB231" s="76">
        <v>0.83</v>
      </c>
      <c r="BC231" s="76">
        <v>21.44</v>
      </c>
      <c r="BD231" s="76">
        <v>6.68</v>
      </c>
      <c r="BE231" s="76">
        <v>15.52</v>
      </c>
      <c r="BF231" s="76">
        <v>10973</v>
      </c>
      <c r="BG231" s="76">
        <v>11887</v>
      </c>
      <c r="BH231" s="74" t="s">
        <v>109</v>
      </c>
      <c r="BI231" s="74"/>
      <c r="BJ231" s="74" t="s">
        <v>2253</v>
      </c>
      <c r="BK231" s="79"/>
      <c r="BL231" s="79"/>
      <c r="BM231" s="74"/>
      <c r="BN231" s="80">
        <v>88</v>
      </c>
      <c r="BO231" s="81"/>
      <c r="BP231" s="82"/>
      <c r="BQ231" s="83"/>
      <c r="BR231" s="84" t="s">
        <v>75</v>
      </c>
      <c r="BS231" s="84">
        <v>14</v>
      </c>
      <c r="BT231" s="85">
        <v>2</v>
      </c>
      <c r="BU231" s="85" t="s">
        <v>134</v>
      </c>
      <c r="BV231" s="85">
        <v>2</v>
      </c>
      <c r="BW231" s="85"/>
      <c r="BX231" s="86" t="s">
        <v>143</v>
      </c>
      <c r="BY231" s="87"/>
      <c r="BZ231" s="88">
        <v>88</v>
      </c>
      <c r="CA231" s="87" t="s">
        <v>144</v>
      </c>
      <c r="CB231" s="89" t="s">
        <v>112</v>
      </c>
      <c r="CC231" s="90">
        <v>19</v>
      </c>
      <c r="CD231" s="91"/>
      <c r="CE231" s="89">
        <f>VLOOKUP(AI231,[1]Plan1!$A$6:$D$52,2,0)</f>
        <v>250</v>
      </c>
      <c r="CF231" s="89">
        <f>VLOOKUP(AI231,[1]Plan1!$A$6:$D$52,4,0)</f>
        <v>5.0434782608695654</v>
      </c>
      <c r="CG231" s="89">
        <f t="shared" si="24"/>
        <v>29</v>
      </c>
      <c r="CH231" s="89">
        <f t="shared" si="25"/>
        <v>146</v>
      </c>
      <c r="CI231" s="87" t="s">
        <v>75</v>
      </c>
      <c r="CJ231" s="89">
        <f t="shared" si="26"/>
        <v>88</v>
      </c>
      <c r="CK231" s="87"/>
      <c r="CL231" s="87"/>
      <c r="CM231" s="87"/>
      <c r="CN231" s="80"/>
      <c r="CO231" s="81"/>
      <c r="CP231" s="82">
        <v>18</v>
      </c>
      <c r="CQ231" s="83"/>
      <c r="CR231" s="87">
        <f t="shared" si="27"/>
        <v>8558</v>
      </c>
      <c r="CS231" s="40">
        <f t="shared" si="31"/>
        <v>229</v>
      </c>
      <c r="CT231" s="40" t="str">
        <f>VLOOKUP(B231,Linha!$B$2:$C$60,2,FALSE)</f>
        <v>Flow1</v>
      </c>
      <c r="CU231" s="41" t="str">
        <f>IF(AI231&lt;=Parametros!$E$15,"OK","Não")</f>
        <v>OK</v>
      </c>
      <c r="CV231" s="41" t="str">
        <f>IF(AH231&lt;=Parametros!$E$16,"OK","Não")</f>
        <v>OK</v>
      </c>
      <c r="CW231" s="41" t="str">
        <f>IF(AX231&lt;=Parametros!$E$19,"OK","Não")</f>
        <v>OK</v>
      </c>
      <c r="CX231" s="41" t="str">
        <f t="shared" si="28"/>
        <v>Sim</v>
      </c>
      <c r="CY231" s="41" t="str">
        <f t="shared" si="29"/>
        <v>Sim</v>
      </c>
      <c r="CZ231" s="41" t="str">
        <f>IF(AND(Parametros!$E$17="Sim",Parametros!$E$18="Sim"),IF(AND(OR(CT231="Flow1",AND(CT231="Flow2",Parametros!$H$7="Fechada")),AI231&lt;=Parametros!$E$15,AH231&lt;Parametros!$E$16,AX231&lt;Parametros!$E$19,CX231&lt;&gt;Parametros!$E$17,CY231&lt;&gt;Parametros!$E$18),"Sim","Não"),
IF(AND(Parametros!$E$17="Sim",Parametros!$E$18="Não"),IF(AND(OR(CT231="Flow1",AND(CT231="Flow2",Parametros!$H$7="Fechada")),AI231&lt;=Parametros!$E$15,AH231&lt;Parametros!$E$16,AX231&lt;Parametros!$E$19,CX231&lt;&gt;Parametros!$E$17),"Sim","Não"),
IF(AND(Parametros!$E$17="Não",Parametros!$E$18="Sim"),IF(AND(OR(CT231="Flow1",AND(CT231="Flow2",Parametros!$H$7="Fechada")),AI231&lt;=Parametros!$E$15,AH231&lt;Parametros!$E$16,AX231&lt;Parametros!$E$19,CY231&lt;&gt;Parametros!$E$18),"Sim","Não"),
IF(AND(OR(CT231="Flow1",AND(CT231="Flow2",Parametros!$H$7="Fechada")),AI231&lt;=Parametros!$E$15,AH231&lt;Parametros!$E$16,AX231&lt;Parametros!$E$19),"Sim","Não"))))</f>
        <v>Não</v>
      </c>
      <c r="DA231" s="41" t="str">
        <f t="shared" si="30"/>
        <v>ok</v>
      </c>
      <c r="DB231" s="40">
        <f>IF(AND(CT231="Flow1",CZ231="Sim"),4,IF(CT231=Parametros!$D$6,1,IF(CT231=Parametros!$D$7,IF(Parametros!$H$7="Aberta",2,IF('Sequencia APO'!CZ231="Sim",4,1)),IF(CT231=Parametros!$D$9,3,IF(CT231=Parametros!$D$8,4,"Erro")))))</f>
        <v>1</v>
      </c>
      <c r="DC231" s="40">
        <f>IFERROR(VLOOKUP($Q231,Ferts!$A$1:$B$16,2,FALSE),0)</f>
        <v>0</v>
      </c>
      <c r="DD231" s="42">
        <f>(IF(DB231=1,Parametros!$M$6,IF(DB231=2,Parametros!$M$7,IF(DB231=3,Parametros!$M$8,IF(DB231=4,Parametros!$M$9,"Erro"))))*(DC231+1))*60</f>
        <v>38.112851481411589</v>
      </c>
    </row>
    <row r="232" spans="1:108">
      <c r="A232" s="74" t="s">
        <v>698</v>
      </c>
      <c r="B232" s="74" t="s">
        <v>98</v>
      </c>
      <c r="C232" s="74" t="s">
        <v>132</v>
      </c>
      <c r="D232" s="74" t="s">
        <v>132</v>
      </c>
      <c r="E232" s="74" t="s">
        <v>2254</v>
      </c>
      <c r="F232" s="74" t="s">
        <v>2255</v>
      </c>
      <c r="G232" s="74" t="s">
        <v>2256</v>
      </c>
      <c r="H232" s="74" t="s">
        <v>1682</v>
      </c>
      <c r="I232" s="74" t="s">
        <v>134</v>
      </c>
      <c r="J232" s="74" t="s">
        <v>135</v>
      </c>
      <c r="K232" s="74" t="s">
        <v>209</v>
      </c>
      <c r="L232" s="74" t="s">
        <v>2257</v>
      </c>
      <c r="M232" s="74" t="s">
        <v>1684</v>
      </c>
      <c r="N232" s="75">
        <v>0.3</v>
      </c>
      <c r="O232" s="75">
        <v>0</v>
      </c>
      <c r="P232" s="74" t="s">
        <v>137</v>
      </c>
      <c r="Q232" s="74" t="s">
        <v>2258</v>
      </c>
      <c r="R232" s="74" t="s">
        <v>138</v>
      </c>
      <c r="S232" s="74" t="s">
        <v>139</v>
      </c>
      <c r="T232" s="74" t="s">
        <v>140</v>
      </c>
      <c r="U232" s="74" t="s">
        <v>105</v>
      </c>
      <c r="V232" s="74" t="s">
        <v>141</v>
      </c>
      <c r="W232" s="74" t="s">
        <v>107</v>
      </c>
      <c r="X232" s="74" t="s">
        <v>127</v>
      </c>
      <c r="Y232" s="74" t="s">
        <v>142</v>
      </c>
      <c r="Z232" s="74"/>
      <c r="AA232" s="76">
        <v>24847.616000000002</v>
      </c>
      <c r="AB232" s="76">
        <v>0</v>
      </c>
      <c r="AC232" s="76">
        <v>155</v>
      </c>
      <c r="AD232" s="76">
        <v>103</v>
      </c>
      <c r="AE232" s="77">
        <v>380</v>
      </c>
      <c r="AF232" s="76">
        <v>1.9</v>
      </c>
      <c r="AG232" s="77">
        <v>76</v>
      </c>
      <c r="AH232" s="78">
        <v>5.5</v>
      </c>
      <c r="AI232" s="78">
        <v>60.3</v>
      </c>
      <c r="AJ232" s="79">
        <v>42768</v>
      </c>
      <c r="AK232" s="79">
        <v>42780</v>
      </c>
      <c r="AL232" s="79">
        <v>42780</v>
      </c>
      <c r="AM232" s="79">
        <v>42780</v>
      </c>
      <c r="AN232" s="77">
        <v>2935</v>
      </c>
      <c r="AO232" s="79">
        <v>42762</v>
      </c>
      <c r="AP232" s="76">
        <v>23280.822</v>
      </c>
      <c r="AQ232" s="76">
        <v>0</v>
      </c>
      <c r="AR232" s="77">
        <v>380</v>
      </c>
      <c r="AS232" s="77">
        <v>64</v>
      </c>
      <c r="AT232" s="78">
        <v>88.24</v>
      </c>
      <c r="AU232" s="77">
        <v>4</v>
      </c>
      <c r="AV232" s="76">
        <v>11.71</v>
      </c>
      <c r="AW232" s="76">
        <v>11.01</v>
      </c>
      <c r="AX232" s="76">
        <v>12.29</v>
      </c>
      <c r="AY232" s="76">
        <v>0.6</v>
      </c>
      <c r="AZ232" s="76">
        <v>0.6</v>
      </c>
      <c r="BA232" s="76">
        <v>0.69</v>
      </c>
      <c r="BB232" s="76">
        <v>1.1000000000000001</v>
      </c>
      <c r="BC232" s="76">
        <v>21.28</v>
      </c>
      <c r="BD232" s="76">
        <v>6.57</v>
      </c>
      <c r="BE232" s="76">
        <v>15.4</v>
      </c>
      <c r="BF232" s="76">
        <v>10973</v>
      </c>
      <c r="BG232" s="76">
        <v>11734</v>
      </c>
      <c r="BH232" s="74" t="s">
        <v>109</v>
      </c>
      <c r="BI232" s="74"/>
      <c r="BJ232" s="74" t="s">
        <v>2259</v>
      </c>
      <c r="BK232" s="79"/>
      <c r="BL232" s="79"/>
      <c r="BM232" s="74"/>
      <c r="BN232" s="80">
        <v>304</v>
      </c>
      <c r="BO232" s="81"/>
      <c r="BP232" s="82"/>
      <c r="BQ232" s="83"/>
      <c r="BR232" s="84" t="s">
        <v>75</v>
      </c>
      <c r="BS232" s="84">
        <v>14</v>
      </c>
      <c r="BT232" s="85">
        <v>2</v>
      </c>
      <c r="BU232" s="85" t="s">
        <v>134</v>
      </c>
      <c r="BV232" s="85">
        <v>2</v>
      </c>
      <c r="BW232" s="85"/>
      <c r="BX232" s="86" t="s">
        <v>143</v>
      </c>
      <c r="BY232" s="87"/>
      <c r="BZ232" s="88">
        <v>304</v>
      </c>
      <c r="CA232" s="87" t="s">
        <v>144</v>
      </c>
      <c r="CB232" s="89" t="s">
        <v>112</v>
      </c>
      <c r="CC232" s="90">
        <v>18</v>
      </c>
      <c r="CD232" s="91"/>
      <c r="CE232" s="89">
        <f>VLOOKUP(AI232,[1]Plan1!$A$6:$D$52,2,0)</f>
        <v>250</v>
      </c>
      <c r="CF232" s="89">
        <f>VLOOKUP(AI232,[1]Plan1!$A$6:$D$52,4,0)</f>
        <v>5.0434782608695654</v>
      </c>
      <c r="CG232" s="89">
        <f t="shared" si="24"/>
        <v>99</v>
      </c>
      <c r="CH232" s="89">
        <f t="shared" si="25"/>
        <v>499</v>
      </c>
      <c r="CI232" s="87" t="s">
        <v>75</v>
      </c>
      <c r="CJ232" s="89">
        <f t="shared" si="26"/>
        <v>304</v>
      </c>
      <c r="CK232" s="87"/>
      <c r="CL232" s="87"/>
      <c r="CM232" s="87"/>
      <c r="CN232" s="80"/>
      <c r="CO232" s="81"/>
      <c r="CP232" s="82">
        <v>28</v>
      </c>
      <c r="CQ232" s="83"/>
      <c r="CR232" s="87">
        <f t="shared" si="27"/>
        <v>28880</v>
      </c>
      <c r="CS232" s="40">
        <f t="shared" si="31"/>
        <v>230</v>
      </c>
      <c r="CT232" s="40" t="str">
        <f>VLOOKUP(B232,Linha!$B$2:$C$60,2,FALSE)</f>
        <v>Flow1</v>
      </c>
      <c r="CU232" s="41" t="str">
        <f>IF(AI232&lt;=Parametros!$E$15,"OK","Não")</f>
        <v>OK</v>
      </c>
      <c r="CV232" s="41" t="str">
        <f>IF(AH232&lt;=Parametros!$E$16,"OK","Não")</f>
        <v>OK</v>
      </c>
      <c r="CW232" s="41" t="str">
        <f>IF(AX232&lt;=Parametros!$E$19,"OK","Não")</f>
        <v>OK</v>
      </c>
      <c r="CX232" s="41" t="str">
        <f t="shared" si="28"/>
        <v>Sim</v>
      </c>
      <c r="CY232" s="41" t="str">
        <f t="shared" si="29"/>
        <v>Sim</v>
      </c>
      <c r="CZ232" s="41" t="str">
        <f>IF(AND(Parametros!$E$17="Sim",Parametros!$E$18="Sim"),IF(AND(OR(CT232="Flow1",AND(CT232="Flow2",Parametros!$H$7="Fechada")),AI232&lt;=Parametros!$E$15,AH232&lt;Parametros!$E$16,AX232&lt;Parametros!$E$19,CX232&lt;&gt;Parametros!$E$17,CY232&lt;&gt;Parametros!$E$18),"Sim","Não"),
IF(AND(Parametros!$E$17="Sim",Parametros!$E$18="Não"),IF(AND(OR(CT232="Flow1",AND(CT232="Flow2",Parametros!$H$7="Fechada")),AI232&lt;=Parametros!$E$15,AH232&lt;Parametros!$E$16,AX232&lt;Parametros!$E$19,CX232&lt;&gt;Parametros!$E$17),"Sim","Não"),
IF(AND(Parametros!$E$17="Não",Parametros!$E$18="Sim"),IF(AND(OR(CT232="Flow1",AND(CT232="Flow2",Parametros!$H$7="Fechada")),AI232&lt;=Parametros!$E$15,AH232&lt;Parametros!$E$16,AX232&lt;Parametros!$E$19,CY232&lt;&gt;Parametros!$E$18),"Sim","Não"),
IF(AND(OR(CT232="Flow1",AND(CT232="Flow2",Parametros!$H$7="Fechada")),AI232&lt;=Parametros!$E$15,AH232&lt;Parametros!$E$16,AX232&lt;Parametros!$E$19),"Sim","Não"))))</f>
        <v>Não</v>
      </c>
      <c r="DA232" s="41" t="str">
        <f t="shared" si="30"/>
        <v>ok</v>
      </c>
      <c r="DB232" s="40">
        <f>IF(AND(CT232="Flow1",CZ232="Sim"),4,IF(CT232=Parametros!$D$6,1,IF(CT232=Parametros!$D$7,IF(Parametros!$H$7="Aberta",2,IF('Sequencia APO'!CZ232="Sim",4,1)),IF(CT232=Parametros!$D$9,3,IF(CT232=Parametros!$D$8,4,"Erro")))))</f>
        <v>1</v>
      </c>
      <c r="DC232" s="40">
        <f>IFERROR(VLOOKUP($Q232,Ferts!$A$1:$B$16,2,FALSE),0)</f>
        <v>0</v>
      </c>
      <c r="DD232" s="42">
        <f>(IF(DB232=1,Parametros!$M$6,IF(DB232=2,Parametros!$M$7,IF(DB232=3,Parametros!$M$8,IF(DB232=4,Parametros!$M$9,"Erro"))))*(DC232+1))*60</f>
        <v>38.112851481411589</v>
      </c>
    </row>
    <row r="233" spans="1:108">
      <c r="A233" s="74" t="s">
        <v>699</v>
      </c>
      <c r="B233" s="74" t="s">
        <v>98</v>
      </c>
      <c r="C233" s="74" t="s">
        <v>132</v>
      </c>
      <c r="D233" s="74" t="s">
        <v>132</v>
      </c>
      <c r="E233" s="74" t="s">
        <v>2260</v>
      </c>
      <c r="F233" s="74" t="s">
        <v>2261</v>
      </c>
      <c r="G233" s="74" t="s">
        <v>2262</v>
      </c>
      <c r="H233" s="74" t="s">
        <v>187</v>
      </c>
      <c r="I233" s="74" t="s">
        <v>134</v>
      </c>
      <c r="J233" s="74" t="s">
        <v>135</v>
      </c>
      <c r="K233" s="74" t="s">
        <v>136</v>
      </c>
      <c r="L233" s="74" t="s">
        <v>2263</v>
      </c>
      <c r="M233" s="74" t="s">
        <v>1405</v>
      </c>
      <c r="N233" s="75">
        <v>10</v>
      </c>
      <c r="O233" s="75">
        <v>10</v>
      </c>
      <c r="P233" s="74" t="s">
        <v>137</v>
      </c>
      <c r="Q233" s="74" t="s">
        <v>2264</v>
      </c>
      <c r="R233" s="74" t="s">
        <v>138</v>
      </c>
      <c r="S233" s="74" t="s">
        <v>139</v>
      </c>
      <c r="T233" s="74" t="s">
        <v>140</v>
      </c>
      <c r="U233" s="74" t="s">
        <v>105</v>
      </c>
      <c r="V233" s="74" t="s">
        <v>141</v>
      </c>
      <c r="W233" s="74" t="s">
        <v>107</v>
      </c>
      <c r="X233" s="74" t="s">
        <v>127</v>
      </c>
      <c r="Y233" s="74" t="s">
        <v>142</v>
      </c>
      <c r="Z233" s="74"/>
      <c r="AA233" s="76">
        <v>16293.125</v>
      </c>
      <c r="AB233" s="76">
        <v>0</v>
      </c>
      <c r="AC233" s="76">
        <v>155</v>
      </c>
      <c r="AD233" s="76">
        <v>103</v>
      </c>
      <c r="AE233" s="77">
        <v>414</v>
      </c>
      <c r="AF233" s="76">
        <v>2.0699999999999998</v>
      </c>
      <c r="AG233" s="77">
        <v>46</v>
      </c>
      <c r="AH233" s="78">
        <v>5.5</v>
      </c>
      <c r="AI233" s="78">
        <v>60.3</v>
      </c>
      <c r="AJ233" s="79">
        <v>42768</v>
      </c>
      <c r="AK233" s="79">
        <v>42780</v>
      </c>
      <c r="AL233" s="79">
        <v>42780</v>
      </c>
      <c r="AM233" s="79">
        <v>42780</v>
      </c>
      <c r="AN233" s="77">
        <v>1431</v>
      </c>
      <c r="AO233" s="79">
        <v>42761</v>
      </c>
      <c r="AP233" s="76">
        <v>15399.715</v>
      </c>
      <c r="AQ233" s="76">
        <v>0</v>
      </c>
      <c r="AR233" s="77">
        <v>403</v>
      </c>
      <c r="AS233" s="77">
        <v>60</v>
      </c>
      <c r="AT233" s="78">
        <v>93.84</v>
      </c>
      <c r="AU233" s="77">
        <v>4</v>
      </c>
      <c r="AV233" s="76">
        <v>12.78</v>
      </c>
      <c r="AW233" s="76">
        <v>11.19</v>
      </c>
      <c r="AX233" s="76">
        <v>12.78</v>
      </c>
      <c r="AY233" s="76">
        <v>0.45</v>
      </c>
      <c r="AZ233" s="76">
        <v>0.45</v>
      </c>
      <c r="BA233" s="76">
        <v>0.69</v>
      </c>
      <c r="BB233" s="76">
        <v>0.83</v>
      </c>
      <c r="BC233" s="76">
        <v>22.82</v>
      </c>
      <c r="BD233" s="76">
        <v>6.68</v>
      </c>
      <c r="BE233" s="76">
        <v>15.52</v>
      </c>
      <c r="BF233" s="76">
        <v>10973</v>
      </c>
      <c r="BG233" s="76">
        <v>12802</v>
      </c>
      <c r="BH233" s="74" t="s">
        <v>109</v>
      </c>
      <c r="BI233" s="74"/>
      <c r="BJ233" s="74" t="s">
        <v>2265</v>
      </c>
      <c r="BK233" s="79"/>
      <c r="BL233" s="79"/>
      <c r="BM233" s="74"/>
      <c r="BN233" s="80">
        <v>184</v>
      </c>
      <c r="BO233" s="81"/>
      <c r="BP233" s="82"/>
      <c r="BQ233" s="83"/>
      <c r="BR233" s="84" t="s">
        <v>75</v>
      </c>
      <c r="BS233" s="84">
        <v>14</v>
      </c>
      <c r="BT233" s="85">
        <v>2</v>
      </c>
      <c r="BU233" s="85" t="s">
        <v>134</v>
      </c>
      <c r="BV233" s="85">
        <v>2</v>
      </c>
      <c r="BW233" s="85"/>
      <c r="BX233" s="86" t="s">
        <v>143</v>
      </c>
      <c r="BY233" s="87"/>
      <c r="BZ233" s="88">
        <v>184</v>
      </c>
      <c r="CA233" s="87" t="s">
        <v>144</v>
      </c>
      <c r="CB233" s="89" t="s">
        <v>112</v>
      </c>
      <c r="CC233" s="90">
        <v>19</v>
      </c>
      <c r="CD233" s="91"/>
      <c r="CE233" s="89">
        <f>VLOOKUP(AI233,[1]Plan1!$A$6:$D$52,2,0)</f>
        <v>250</v>
      </c>
      <c r="CF233" s="89">
        <f>VLOOKUP(AI233,[1]Plan1!$A$6:$D$52,4,0)</f>
        <v>5.0434782608695654</v>
      </c>
      <c r="CG233" s="89">
        <f t="shared" si="24"/>
        <v>65</v>
      </c>
      <c r="CH233" s="89">
        <f t="shared" si="25"/>
        <v>328</v>
      </c>
      <c r="CI233" s="87" t="s">
        <v>75</v>
      </c>
      <c r="CJ233" s="89">
        <f t="shared" si="26"/>
        <v>184</v>
      </c>
      <c r="CK233" s="87"/>
      <c r="CL233" s="87"/>
      <c r="CM233" s="87"/>
      <c r="CN233" s="80"/>
      <c r="CO233" s="81"/>
      <c r="CP233" s="82">
        <v>200</v>
      </c>
      <c r="CQ233" s="83"/>
      <c r="CR233" s="87">
        <f t="shared" si="27"/>
        <v>19044</v>
      </c>
      <c r="CS233" s="40">
        <f t="shared" si="31"/>
        <v>231</v>
      </c>
      <c r="CT233" s="40" t="str">
        <f>VLOOKUP(B233,Linha!$B$2:$C$60,2,FALSE)</f>
        <v>Flow1</v>
      </c>
      <c r="CU233" s="41" t="str">
        <f>IF(AI233&lt;=Parametros!$E$15,"OK","Não")</f>
        <v>OK</v>
      </c>
      <c r="CV233" s="41" t="str">
        <f>IF(AH233&lt;=Parametros!$E$16,"OK","Não")</f>
        <v>OK</v>
      </c>
      <c r="CW233" s="41" t="str">
        <f>IF(AX233&lt;=Parametros!$E$19,"OK","Não")</f>
        <v>OK</v>
      </c>
      <c r="CX233" s="41" t="str">
        <f t="shared" si="28"/>
        <v>Sim</v>
      </c>
      <c r="CY233" s="41" t="str">
        <f t="shared" si="29"/>
        <v>Sim</v>
      </c>
      <c r="CZ233" s="41" t="str">
        <f>IF(AND(Parametros!$E$17="Sim",Parametros!$E$18="Sim"),IF(AND(OR(CT233="Flow1",AND(CT233="Flow2",Parametros!$H$7="Fechada")),AI233&lt;=Parametros!$E$15,AH233&lt;Parametros!$E$16,AX233&lt;Parametros!$E$19,CX233&lt;&gt;Parametros!$E$17,CY233&lt;&gt;Parametros!$E$18),"Sim","Não"),
IF(AND(Parametros!$E$17="Sim",Parametros!$E$18="Não"),IF(AND(OR(CT233="Flow1",AND(CT233="Flow2",Parametros!$H$7="Fechada")),AI233&lt;=Parametros!$E$15,AH233&lt;Parametros!$E$16,AX233&lt;Parametros!$E$19,CX233&lt;&gt;Parametros!$E$17),"Sim","Não"),
IF(AND(Parametros!$E$17="Não",Parametros!$E$18="Sim"),IF(AND(OR(CT233="Flow1",AND(CT233="Flow2",Parametros!$H$7="Fechada")),AI233&lt;=Parametros!$E$15,AH233&lt;Parametros!$E$16,AX233&lt;Parametros!$E$19,CY233&lt;&gt;Parametros!$E$18),"Sim","Não"),
IF(AND(OR(CT233="Flow1",AND(CT233="Flow2",Parametros!$H$7="Fechada")),AI233&lt;=Parametros!$E$15,AH233&lt;Parametros!$E$16,AX233&lt;Parametros!$E$19),"Sim","Não"))))</f>
        <v>Não</v>
      </c>
      <c r="DA233" s="41" t="str">
        <f t="shared" si="30"/>
        <v>ok</v>
      </c>
      <c r="DB233" s="40">
        <f>IF(AND(CT233="Flow1",CZ233="Sim"),4,IF(CT233=Parametros!$D$6,1,IF(CT233=Parametros!$D$7,IF(Parametros!$H$7="Aberta",2,IF('Sequencia APO'!CZ233="Sim",4,1)),IF(CT233=Parametros!$D$9,3,IF(CT233=Parametros!$D$8,4,"Erro")))))</f>
        <v>1</v>
      </c>
      <c r="DC233" s="40">
        <f>IFERROR(VLOOKUP($Q233,Ferts!$A$1:$B$16,2,FALSE),0)</f>
        <v>0</v>
      </c>
      <c r="DD233" s="42">
        <f>(IF(DB233=1,Parametros!$M$6,IF(DB233=2,Parametros!$M$7,IF(DB233=3,Parametros!$M$8,IF(DB233=4,Parametros!$M$9,"Erro"))))*(DC233+1))*60</f>
        <v>38.112851481411589</v>
      </c>
    </row>
    <row r="234" spans="1:108">
      <c r="A234" s="74" t="s">
        <v>700</v>
      </c>
      <c r="B234" s="74" t="s">
        <v>98</v>
      </c>
      <c r="C234" s="74" t="s">
        <v>132</v>
      </c>
      <c r="D234" s="74" t="s">
        <v>132</v>
      </c>
      <c r="E234" s="74" t="s">
        <v>2266</v>
      </c>
      <c r="F234" s="74" t="s">
        <v>2267</v>
      </c>
      <c r="G234" s="74" t="s">
        <v>2268</v>
      </c>
      <c r="H234" s="74" t="s">
        <v>187</v>
      </c>
      <c r="I234" s="74" t="s">
        <v>134</v>
      </c>
      <c r="J234" s="74" t="s">
        <v>135</v>
      </c>
      <c r="K234" s="74" t="s">
        <v>136</v>
      </c>
      <c r="L234" s="74" t="s">
        <v>2269</v>
      </c>
      <c r="M234" s="74" t="s">
        <v>1405</v>
      </c>
      <c r="N234" s="75">
        <v>10</v>
      </c>
      <c r="O234" s="75">
        <v>0</v>
      </c>
      <c r="P234" s="74" t="s">
        <v>137</v>
      </c>
      <c r="Q234" s="74" t="s">
        <v>2270</v>
      </c>
      <c r="R234" s="74" t="s">
        <v>138</v>
      </c>
      <c r="S234" s="74" t="s">
        <v>139</v>
      </c>
      <c r="T234" s="74" t="s">
        <v>140</v>
      </c>
      <c r="U234" s="74" t="s">
        <v>105</v>
      </c>
      <c r="V234" s="74" t="s">
        <v>141</v>
      </c>
      <c r="W234" s="74" t="s">
        <v>107</v>
      </c>
      <c r="X234" s="74" t="s">
        <v>127</v>
      </c>
      <c r="Y234" s="74" t="s">
        <v>142</v>
      </c>
      <c r="Z234" s="74"/>
      <c r="AA234" s="76">
        <v>8146.5630000000001</v>
      </c>
      <c r="AB234" s="76">
        <v>0</v>
      </c>
      <c r="AC234" s="76">
        <v>155</v>
      </c>
      <c r="AD234" s="76">
        <v>103</v>
      </c>
      <c r="AE234" s="77">
        <v>413</v>
      </c>
      <c r="AF234" s="76">
        <v>2.0649999999999999</v>
      </c>
      <c r="AG234" s="77">
        <v>23</v>
      </c>
      <c r="AH234" s="78">
        <v>5.5</v>
      </c>
      <c r="AI234" s="78">
        <v>60.3</v>
      </c>
      <c r="AJ234" s="79">
        <v>42768</v>
      </c>
      <c r="AK234" s="79">
        <v>42780</v>
      </c>
      <c r="AL234" s="79">
        <v>42780</v>
      </c>
      <c r="AM234" s="79">
        <v>42780</v>
      </c>
      <c r="AN234" s="77">
        <v>716</v>
      </c>
      <c r="AO234" s="79">
        <v>42761</v>
      </c>
      <c r="AP234" s="76">
        <v>7699.8580000000002</v>
      </c>
      <c r="AQ234" s="76">
        <v>0</v>
      </c>
      <c r="AR234" s="77">
        <v>403</v>
      </c>
      <c r="AS234" s="77">
        <v>60</v>
      </c>
      <c r="AT234" s="78">
        <v>53.62</v>
      </c>
      <c r="AU234" s="77">
        <v>7</v>
      </c>
      <c r="AV234" s="76">
        <v>7.28</v>
      </c>
      <c r="AW234" s="76">
        <v>5.71</v>
      </c>
      <c r="AX234" s="76">
        <v>7.3</v>
      </c>
      <c r="AY234" s="76">
        <v>0.45</v>
      </c>
      <c r="AZ234" s="76">
        <v>0.45</v>
      </c>
      <c r="BA234" s="76">
        <v>0.69</v>
      </c>
      <c r="BB234" s="76">
        <v>0.83</v>
      </c>
      <c r="BC234" s="76">
        <v>22.76</v>
      </c>
      <c r="BD234" s="76">
        <v>6.68</v>
      </c>
      <c r="BE234" s="76">
        <v>15.52</v>
      </c>
      <c r="BF234" s="76">
        <v>5182</v>
      </c>
      <c r="BG234" s="76">
        <v>7315</v>
      </c>
      <c r="BH234" s="74" t="s">
        <v>109</v>
      </c>
      <c r="BI234" s="74"/>
      <c r="BJ234" s="74" t="s">
        <v>2271</v>
      </c>
      <c r="BK234" s="79"/>
      <c r="BL234" s="79"/>
      <c r="BM234" s="74"/>
      <c r="BN234" s="80">
        <v>161</v>
      </c>
      <c r="BO234" s="81"/>
      <c r="BP234" s="82"/>
      <c r="BQ234" s="83"/>
      <c r="BR234" s="84" t="s">
        <v>75</v>
      </c>
      <c r="BS234" s="84">
        <v>14</v>
      </c>
      <c r="BT234" s="85">
        <v>2</v>
      </c>
      <c r="BU234" s="85" t="s">
        <v>134</v>
      </c>
      <c r="BV234" s="85">
        <v>2</v>
      </c>
      <c r="BW234" s="85"/>
      <c r="BX234" s="86" t="s">
        <v>143</v>
      </c>
      <c r="BY234" s="87"/>
      <c r="BZ234" s="88">
        <v>161</v>
      </c>
      <c r="CA234" s="87" t="s">
        <v>144</v>
      </c>
      <c r="CB234" s="89" t="s">
        <v>112</v>
      </c>
      <c r="CC234" s="90">
        <v>19</v>
      </c>
      <c r="CD234" s="91"/>
      <c r="CE234" s="89">
        <f>VLOOKUP(AI234,[1]Plan1!$A$6:$D$52,2,0)</f>
        <v>250</v>
      </c>
      <c r="CF234" s="89">
        <f>VLOOKUP(AI234,[1]Plan1!$A$6:$D$52,4,0)</f>
        <v>5.0434782608695654</v>
      </c>
      <c r="CG234" s="89">
        <f t="shared" si="24"/>
        <v>33</v>
      </c>
      <c r="CH234" s="89">
        <f t="shared" si="25"/>
        <v>166</v>
      </c>
      <c r="CI234" s="87" t="s">
        <v>75</v>
      </c>
      <c r="CJ234" s="89">
        <f t="shared" si="26"/>
        <v>161</v>
      </c>
      <c r="CK234" s="87"/>
      <c r="CL234" s="87"/>
      <c r="CM234" s="87"/>
      <c r="CN234" s="80"/>
      <c r="CO234" s="81"/>
      <c r="CP234" s="82">
        <v>16</v>
      </c>
      <c r="CQ234" s="83"/>
      <c r="CR234" s="87">
        <f t="shared" si="27"/>
        <v>9499</v>
      </c>
      <c r="CS234" s="40">
        <f t="shared" si="31"/>
        <v>232</v>
      </c>
      <c r="CT234" s="40" t="str">
        <f>VLOOKUP(B234,Linha!$B$2:$C$60,2,FALSE)</f>
        <v>Flow1</v>
      </c>
      <c r="CU234" s="41" t="str">
        <f>IF(AI234&lt;=Parametros!$E$15,"OK","Não")</f>
        <v>OK</v>
      </c>
      <c r="CV234" s="41" t="str">
        <f>IF(AH234&lt;=Parametros!$E$16,"OK","Não")</f>
        <v>OK</v>
      </c>
      <c r="CW234" s="41" t="str">
        <f>IF(AX234&lt;=Parametros!$E$19,"OK","Não")</f>
        <v>OK</v>
      </c>
      <c r="CX234" s="41" t="str">
        <f t="shared" si="28"/>
        <v>Sim</v>
      </c>
      <c r="CY234" s="41" t="str">
        <f t="shared" si="29"/>
        <v>Sim</v>
      </c>
      <c r="CZ234" s="41" t="str">
        <f>IF(AND(Parametros!$E$17="Sim",Parametros!$E$18="Sim"),IF(AND(OR(CT234="Flow1",AND(CT234="Flow2",Parametros!$H$7="Fechada")),AI234&lt;=Parametros!$E$15,AH234&lt;Parametros!$E$16,AX234&lt;Parametros!$E$19,CX234&lt;&gt;Parametros!$E$17,CY234&lt;&gt;Parametros!$E$18),"Sim","Não"),
IF(AND(Parametros!$E$17="Sim",Parametros!$E$18="Não"),IF(AND(OR(CT234="Flow1",AND(CT234="Flow2",Parametros!$H$7="Fechada")),AI234&lt;=Parametros!$E$15,AH234&lt;Parametros!$E$16,AX234&lt;Parametros!$E$19,CX234&lt;&gt;Parametros!$E$17),"Sim","Não"),
IF(AND(Parametros!$E$17="Não",Parametros!$E$18="Sim"),IF(AND(OR(CT234="Flow1",AND(CT234="Flow2",Parametros!$H$7="Fechada")),AI234&lt;=Parametros!$E$15,AH234&lt;Parametros!$E$16,AX234&lt;Parametros!$E$19,CY234&lt;&gt;Parametros!$E$18),"Sim","Não"),
IF(AND(OR(CT234="Flow1",AND(CT234="Flow2",Parametros!$H$7="Fechada")),AI234&lt;=Parametros!$E$15,AH234&lt;Parametros!$E$16,AX234&lt;Parametros!$E$19),"Sim","Não"))))</f>
        <v>Não</v>
      </c>
      <c r="DA234" s="41" t="str">
        <f t="shared" si="30"/>
        <v>ok</v>
      </c>
      <c r="DB234" s="40">
        <f>IF(AND(CT234="Flow1",CZ234="Sim"),4,IF(CT234=Parametros!$D$6,1,IF(CT234=Parametros!$D$7,IF(Parametros!$H$7="Aberta",2,IF('Sequencia APO'!CZ234="Sim",4,1)),IF(CT234=Parametros!$D$9,3,IF(CT234=Parametros!$D$8,4,"Erro")))))</f>
        <v>1</v>
      </c>
      <c r="DC234" s="40">
        <f>IFERROR(VLOOKUP($Q234,Ferts!$A$1:$B$16,2,FALSE),0)</f>
        <v>0</v>
      </c>
      <c r="DD234" s="42">
        <f>(IF(DB234=1,Parametros!$M$6,IF(DB234=2,Parametros!$M$7,IF(DB234=3,Parametros!$M$8,IF(DB234=4,Parametros!$M$9,"Erro"))))*(DC234+1))*60</f>
        <v>38.112851481411589</v>
      </c>
    </row>
    <row r="235" spans="1:108">
      <c r="A235" s="74" t="s">
        <v>701</v>
      </c>
      <c r="B235" s="74" t="s">
        <v>98</v>
      </c>
      <c r="C235" s="74" t="s">
        <v>132</v>
      </c>
      <c r="D235" s="74" t="s">
        <v>132</v>
      </c>
      <c r="E235" s="74" t="s">
        <v>2272</v>
      </c>
      <c r="F235" s="74" t="s">
        <v>2273</v>
      </c>
      <c r="G235" s="74" t="s">
        <v>2274</v>
      </c>
      <c r="H235" s="74" t="s">
        <v>481</v>
      </c>
      <c r="I235" s="74" t="s">
        <v>134</v>
      </c>
      <c r="J235" s="74" t="s">
        <v>135</v>
      </c>
      <c r="K235" s="74" t="s">
        <v>1559</v>
      </c>
      <c r="L235" s="74" t="s">
        <v>2275</v>
      </c>
      <c r="M235" s="74" t="s">
        <v>1561</v>
      </c>
      <c r="N235" s="75">
        <v>5</v>
      </c>
      <c r="O235" s="75">
        <v>5</v>
      </c>
      <c r="P235" s="74" t="s">
        <v>137</v>
      </c>
      <c r="Q235" s="74" t="s">
        <v>2276</v>
      </c>
      <c r="R235" s="74" t="s">
        <v>138</v>
      </c>
      <c r="S235" s="74" t="s">
        <v>139</v>
      </c>
      <c r="T235" s="74" t="s">
        <v>140</v>
      </c>
      <c r="U235" s="74" t="s">
        <v>105</v>
      </c>
      <c r="V235" s="74" t="s">
        <v>141</v>
      </c>
      <c r="W235" s="74" t="s">
        <v>126</v>
      </c>
      <c r="X235" s="74" t="s">
        <v>127</v>
      </c>
      <c r="Y235" s="74" t="s">
        <v>142</v>
      </c>
      <c r="Z235" s="74"/>
      <c r="AA235" s="76">
        <v>48527.512000000002</v>
      </c>
      <c r="AB235" s="76">
        <v>0</v>
      </c>
      <c r="AC235" s="76">
        <v>155</v>
      </c>
      <c r="AD235" s="76">
        <v>103</v>
      </c>
      <c r="AE235" s="77">
        <v>351</v>
      </c>
      <c r="AF235" s="76">
        <v>1.7549999999999999</v>
      </c>
      <c r="AG235" s="77">
        <v>163</v>
      </c>
      <c r="AH235" s="78">
        <v>5.5</v>
      </c>
      <c r="AI235" s="78">
        <v>60.3</v>
      </c>
      <c r="AJ235" s="79">
        <v>42768</v>
      </c>
      <c r="AK235" s="79">
        <v>42780</v>
      </c>
      <c r="AL235" s="79">
        <v>42780</v>
      </c>
      <c r="AM235" s="79">
        <v>42780</v>
      </c>
      <c r="AN235" s="77">
        <v>4743</v>
      </c>
      <c r="AO235" s="79">
        <v>42761</v>
      </c>
      <c r="AP235" s="76">
        <v>44580</v>
      </c>
      <c r="AQ235" s="76">
        <v>0</v>
      </c>
      <c r="AR235" s="77">
        <v>351</v>
      </c>
      <c r="AS235" s="77">
        <v>71</v>
      </c>
      <c r="AT235" s="78">
        <v>44.95</v>
      </c>
      <c r="AU235" s="77">
        <v>7</v>
      </c>
      <c r="AV235" s="76">
        <v>6.08</v>
      </c>
      <c r="AW235" s="76">
        <v>6.48</v>
      </c>
      <c r="AX235" s="76">
        <v>7.68</v>
      </c>
      <c r="AY235" s="76">
        <v>0.45</v>
      </c>
      <c r="AZ235" s="76">
        <v>0.45</v>
      </c>
      <c r="BA235" s="76">
        <v>0.69</v>
      </c>
      <c r="BB235" s="76">
        <v>0.83</v>
      </c>
      <c r="BC235" s="76">
        <v>19.88</v>
      </c>
      <c r="BD235" s="76">
        <v>6.49</v>
      </c>
      <c r="BE235" s="76">
        <v>15.32</v>
      </c>
      <c r="BF235" s="76">
        <v>6000</v>
      </c>
      <c r="BG235" s="76">
        <v>6100</v>
      </c>
      <c r="BH235" s="74" t="s">
        <v>109</v>
      </c>
      <c r="BI235" s="74"/>
      <c r="BJ235" s="74" t="s">
        <v>2277</v>
      </c>
      <c r="BK235" s="79"/>
      <c r="BL235" s="79"/>
      <c r="BM235" s="74"/>
      <c r="BN235" s="80">
        <v>1141</v>
      </c>
      <c r="BO235" s="81"/>
      <c r="BP235" s="82"/>
      <c r="BQ235" s="83"/>
      <c r="BR235" s="84" t="s">
        <v>75</v>
      </c>
      <c r="BS235" s="84">
        <v>14</v>
      </c>
      <c r="BT235" s="85">
        <v>2</v>
      </c>
      <c r="BU235" s="85" t="s">
        <v>134</v>
      </c>
      <c r="BV235" s="85">
        <v>2</v>
      </c>
      <c r="BW235" s="85"/>
      <c r="BX235" s="86" t="s">
        <v>143</v>
      </c>
      <c r="BY235" s="87"/>
      <c r="BZ235" s="88">
        <v>1141</v>
      </c>
      <c r="CA235" s="87" t="s">
        <v>144</v>
      </c>
      <c r="CB235" s="89" t="s">
        <v>112</v>
      </c>
      <c r="CC235" s="90">
        <v>19</v>
      </c>
      <c r="CD235" s="91"/>
      <c r="CE235" s="89">
        <f>VLOOKUP(AI235,[1]Plan1!$A$6:$D$52,2,0)</f>
        <v>250</v>
      </c>
      <c r="CF235" s="89">
        <f>VLOOKUP(AI235,[1]Plan1!$A$6:$D$52,4,0)</f>
        <v>5.0434782608695654</v>
      </c>
      <c r="CG235" s="89">
        <f t="shared" si="24"/>
        <v>194</v>
      </c>
      <c r="CH235" s="89">
        <f t="shared" si="25"/>
        <v>978</v>
      </c>
      <c r="CI235" s="87" t="s">
        <v>75</v>
      </c>
      <c r="CJ235" s="89">
        <f t="shared" si="26"/>
        <v>1141</v>
      </c>
      <c r="CK235" s="87"/>
      <c r="CL235" s="87"/>
      <c r="CM235" s="87"/>
      <c r="CN235" s="80"/>
      <c r="CO235" s="81"/>
      <c r="CP235" s="82">
        <v>56</v>
      </c>
      <c r="CQ235" s="83"/>
      <c r="CR235" s="87">
        <f t="shared" si="27"/>
        <v>57213</v>
      </c>
      <c r="CS235" s="40">
        <f t="shared" si="31"/>
        <v>233</v>
      </c>
      <c r="CT235" s="40" t="str">
        <f>VLOOKUP(B235,Linha!$B$2:$C$60,2,FALSE)</f>
        <v>Flow1</v>
      </c>
      <c r="CU235" s="41" t="str">
        <f>IF(AI235&lt;=Parametros!$E$15,"OK","Não")</f>
        <v>OK</v>
      </c>
      <c r="CV235" s="41" t="str">
        <f>IF(AH235&lt;=Parametros!$E$16,"OK","Não")</f>
        <v>OK</v>
      </c>
      <c r="CW235" s="41" t="str">
        <f>IF(AX235&lt;=Parametros!$E$19,"OK","Não")</f>
        <v>OK</v>
      </c>
      <c r="CX235" s="41" t="str">
        <f t="shared" si="28"/>
        <v>Sim</v>
      </c>
      <c r="CY235" s="41" t="str">
        <f t="shared" si="29"/>
        <v>Sim</v>
      </c>
      <c r="CZ235" s="41" t="str">
        <f>IF(AND(Parametros!$E$17="Sim",Parametros!$E$18="Sim"),IF(AND(OR(CT235="Flow1",AND(CT235="Flow2",Parametros!$H$7="Fechada")),AI235&lt;=Parametros!$E$15,AH235&lt;Parametros!$E$16,AX235&lt;Parametros!$E$19,CX235&lt;&gt;Parametros!$E$17,CY235&lt;&gt;Parametros!$E$18),"Sim","Não"),
IF(AND(Parametros!$E$17="Sim",Parametros!$E$18="Não"),IF(AND(OR(CT235="Flow1",AND(CT235="Flow2",Parametros!$H$7="Fechada")),AI235&lt;=Parametros!$E$15,AH235&lt;Parametros!$E$16,AX235&lt;Parametros!$E$19,CX235&lt;&gt;Parametros!$E$17),"Sim","Não"),
IF(AND(Parametros!$E$17="Não",Parametros!$E$18="Sim"),IF(AND(OR(CT235="Flow1",AND(CT235="Flow2",Parametros!$H$7="Fechada")),AI235&lt;=Parametros!$E$15,AH235&lt;Parametros!$E$16,AX235&lt;Parametros!$E$19,CY235&lt;&gt;Parametros!$E$18),"Sim","Não"),
IF(AND(OR(CT235="Flow1",AND(CT235="Flow2",Parametros!$H$7="Fechada")),AI235&lt;=Parametros!$E$15,AH235&lt;Parametros!$E$16,AX235&lt;Parametros!$E$19),"Sim","Não"))))</f>
        <v>Não</v>
      </c>
      <c r="DA235" s="41" t="str">
        <f t="shared" si="30"/>
        <v>ok</v>
      </c>
      <c r="DB235" s="40">
        <f>IF(AND(CT235="Flow1",CZ235="Sim"),4,IF(CT235=Parametros!$D$6,1,IF(CT235=Parametros!$D$7,IF(Parametros!$H$7="Aberta",2,IF('Sequencia APO'!CZ235="Sim",4,1)),IF(CT235=Parametros!$D$9,3,IF(CT235=Parametros!$D$8,4,"Erro")))))</f>
        <v>1</v>
      </c>
      <c r="DC235" s="40">
        <f>IFERROR(VLOOKUP($Q235,Ferts!$A$1:$B$16,2,FALSE),0)</f>
        <v>0</v>
      </c>
      <c r="DD235" s="42">
        <f>(IF(DB235=1,Parametros!$M$6,IF(DB235=2,Parametros!$M$7,IF(DB235=3,Parametros!$M$8,IF(DB235=4,Parametros!$M$9,"Erro"))))*(DC235+1))*60</f>
        <v>38.112851481411589</v>
      </c>
    </row>
    <row r="236" spans="1:108">
      <c r="A236" s="74" t="s">
        <v>702</v>
      </c>
      <c r="B236" s="74" t="s">
        <v>98</v>
      </c>
      <c r="C236" s="74" t="s">
        <v>132</v>
      </c>
      <c r="D236" s="74" t="s">
        <v>132</v>
      </c>
      <c r="E236" s="74" t="s">
        <v>2278</v>
      </c>
      <c r="F236" s="74" t="s">
        <v>2279</v>
      </c>
      <c r="G236" s="74" t="s">
        <v>2280</v>
      </c>
      <c r="H236" s="74" t="s">
        <v>516</v>
      </c>
      <c r="I236" s="74" t="s">
        <v>134</v>
      </c>
      <c r="J236" s="74" t="s">
        <v>135</v>
      </c>
      <c r="K236" s="74" t="s">
        <v>209</v>
      </c>
      <c r="L236" s="74" t="s">
        <v>2281</v>
      </c>
      <c r="M236" s="74" t="s">
        <v>517</v>
      </c>
      <c r="N236" s="75">
        <v>10</v>
      </c>
      <c r="O236" s="75">
        <v>10</v>
      </c>
      <c r="P236" s="74" t="s">
        <v>137</v>
      </c>
      <c r="Q236" s="74" t="s">
        <v>2282</v>
      </c>
      <c r="R236" s="74" t="s">
        <v>138</v>
      </c>
      <c r="S236" s="74" t="s">
        <v>139</v>
      </c>
      <c r="T236" s="74" t="s">
        <v>140</v>
      </c>
      <c r="U236" s="74" t="s">
        <v>105</v>
      </c>
      <c r="V236" s="74" t="s">
        <v>141</v>
      </c>
      <c r="W236" s="74" t="s">
        <v>107</v>
      </c>
      <c r="X236" s="74" t="s">
        <v>127</v>
      </c>
      <c r="Y236" s="74" t="s">
        <v>142</v>
      </c>
      <c r="Z236" s="74"/>
      <c r="AA236" s="76">
        <v>5539.0050000000001</v>
      </c>
      <c r="AB236" s="76">
        <v>5957.6379999999999</v>
      </c>
      <c r="AC236" s="76">
        <v>155</v>
      </c>
      <c r="AD236" s="76">
        <v>103</v>
      </c>
      <c r="AE236" s="77">
        <v>388</v>
      </c>
      <c r="AF236" s="76">
        <v>1.94</v>
      </c>
      <c r="AG236" s="77">
        <v>17</v>
      </c>
      <c r="AH236" s="78">
        <v>5.5</v>
      </c>
      <c r="AI236" s="78">
        <v>60.3</v>
      </c>
      <c r="AJ236" s="79">
        <v>42768</v>
      </c>
      <c r="AK236" s="79">
        <v>42780</v>
      </c>
      <c r="AL236" s="79">
        <v>42780</v>
      </c>
      <c r="AM236" s="79">
        <v>42780</v>
      </c>
      <c r="AN236" s="77">
        <v>503</v>
      </c>
      <c r="AO236" s="79">
        <v>42748</v>
      </c>
      <c r="AP236" s="76">
        <v>5042.6109999999999</v>
      </c>
      <c r="AQ236" s="76">
        <v>0</v>
      </c>
      <c r="AR236" s="77">
        <v>381</v>
      </c>
      <c r="AS236" s="77">
        <v>64</v>
      </c>
      <c r="AT236" s="78">
        <v>88.53</v>
      </c>
      <c r="AU236" s="77">
        <v>4</v>
      </c>
      <c r="AV236" s="76">
        <v>11.76</v>
      </c>
      <c r="AW236" s="76">
        <v>11</v>
      </c>
      <c r="AX236" s="76">
        <v>12.49</v>
      </c>
      <c r="AY236" s="76">
        <v>0.4</v>
      </c>
      <c r="AZ236" s="76">
        <v>0.4</v>
      </c>
      <c r="BA236" s="76">
        <v>0.69</v>
      </c>
      <c r="BB236" s="76">
        <v>1.1000000000000001</v>
      </c>
      <c r="BC236" s="76">
        <v>21.38</v>
      </c>
      <c r="BD236" s="76">
        <v>6.68</v>
      </c>
      <c r="BE236" s="76">
        <v>15.52</v>
      </c>
      <c r="BF236" s="76">
        <v>11000</v>
      </c>
      <c r="BG236" s="76">
        <v>11800</v>
      </c>
      <c r="BH236" s="74" t="s">
        <v>109</v>
      </c>
      <c r="BI236" s="74"/>
      <c r="BJ236" s="74" t="s">
        <v>2283</v>
      </c>
      <c r="BK236" s="79">
        <v>42776</v>
      </c>
      <c r="BL236" s="79"/>
      <c r="BM236" s="74"/>
      <c r="BN236" s="80">
        <v>68</v>
      </c>
      <c r="BO236" s="81"/>
      <c r="BP236" s="82"/>
      <c r="BQ236" s="83"/>
      <c r="BR236" s="84" t="s">
        <v>75</v>
      </c>
      <c r="BS236" s="84">
        <v>14</v>
      </c>
      <c r="BT236" s="85">
        <v>2</v>
      </c>
      <c r="BU236" s="85" t="s">
        <v>134</v>
      </c>
      <c r="BV236" s="85">
        <v>2</v>
      </c>
      <c r="BW236" s="85"/>
      <c r="BX236" s="86" t="s">
        <v>110</v>
      </c>
      <c r="BY236" s="87"/>
      <c r="BZ236" s="88">
        <v>68</v>
      </c>
      <c r="CA236" s="87" t="s">
        <v>111</v>
      </c>
      <c r="CB236" s="89" t="s">
        <v>112</v>
      </c>
      <c r="CC236" s="90">
        <v>32</v>
      </c>
      <c r="CD236" s="91"/>
      <c r="CE236" s="89">
        <f>VLOOKUP(AI236,[1]Plan1!$A$6:$D$52,2,0)</f>
        <v>250</v>
      </c>
      <c r="CF236" s="89">
        <f>VLOOKUP(AI236,[1]Plan1!$A$6:$D$52,4,0)</f>
        <v>5.0434782608695654</v>
      </c>
      <c r="CG236" s="89">
        <f t="shared" si="24"/>
        <v>22</v>
      </c>
      <c r="CH236" s="89">
        <f t="shared" si="25"/>
        <v>111</v>
      </c>
      <c r="CI236" s="87" t="s">
        <v>75</v>
      </c>
      <c r="CJ236" s="89">
        <f t="shared" si="26"/>
        <v>68</v>
      </c>
      <c r="CK236" s="87"/>
      <c r="CL236" s="87"/>
      <c r="CM236" s="87"/>
      <c r="CN236" s="80"/>
      <c r="CO236" s="81"/>
      <c r="CP236" s="82">
        <v>36</v>
      </c>
      <c r="CQ236" s="83"/>
      <c r="CR236" s="87">
        <f t="shared" si="27"/>
        <v>6596</v>
      </c>
      <c r="CS236" s="40">
        <f t="shared" si="31"/>
        <v>234</v>
      </c>
      <c r="CT236" s="40" t="str">
        <f>VLOOKUP(B236,Linha!$B$2:$C$60,2,FALSE)</f>
        <v>Flow1</v>
      </c>
      <c r="CU236" s="41" t="str">
        <f>IF(AI236&lt;=Parametros!$E$15,"OK","Não")</f>
        <v>OK</v>
      </c>
      <c r="CV236" s="41" t="str">
        <f>IF(AH236&lt;=Parametros!$E$16,"OK","Não")</f>
        <v>OK</v>
      </c>
      <c r="CW236" s="41" t="str">
        <f>IF(AX236&lt;=Parametros!$E$19,"OK","Não")</f>
        <v>OK</v>
      </c>
      <c r="CX236" s="41" t="str">
        <f t="shared" si="28"/>
        <v>Não</v>
      </c>
      <c r="CY236" s="41" t="str">
        <f t="shared" si="29"/>
        <v>Sim</v>
      </c>
      <c r="CZ236" s="41" t="str">
        <f>IF(AND(Parametros!$E$17="Sim",Parametros!$E$18="Sim"),IF(AND(OR(CT236="Flow1",AND(CT236="Flow2",Parametros!$H$7="Fechada")),AI236&lt;=Parametros!$E$15,AH236&lt;Parametros!$E$16,AX236&lt;Parametros!$E$19,CX236&lt;&gt;Parametros!$E$17,CY236&lt;&gt;Parametros!$E$18),"Sim","Não"),
IF(AND(Parametros!$E$17="Sim",Parametros!$E$18="Não"),IF(AND(OR(CT236="Flow1",AND(CT236="Flow2",Parametros!$H$7="Fechada")),AI236&lt;=Parametros!$E$15,AH236&lt;Parametros!$E$16,AX236&lt;Parametros!$E$19,CX236&lt;&gt;Parametros!$E$17),"Sim","Não"),
IF(AND(Parametros!$E$17="Não",Parametros!$E$18="Sim"),IF(AND(OR(CT236="Flow1",AND(CT236="Flow2",Parametros!$H$7="Fechada")),AI236&lt;=Parametros!$E$15,AH236&lt;Parametros!$E$16,AX236&lt;Parametros!$E$19,CY236&lt;&gt;Parametros!$E$18),"Sim","Não"),
IF(AND(OR(CT236="Flow1",AND(CT236="Flow2",Parametros!$H$7="Fechada")),AI236&lt;=Parametros!$E$15,AH236&lt;Parametros!$E$16,AX236&lt;Parametros!$E$19),"Sim","Não"))))</f>
        <v>Não</v>
      </c>
      <c r="DA236" s="41" t="str">
        <f t="shared" si="30"/>
        <v>ok</v>
      </c>
      <c r="DB236" s="40">
        <f>IF(AND(CT236="Flow1",CZ236="Sim"),4,IF(CT236=Parametros!$D$6,1,IF(CT236=Parametros!$D$7,IF(Parametros!$H$7="Aberta",2,IF('Sequencia APO'!CZ236="Sim",4,1)),IF(CT236=Parametros!$D$9,3,IF(CT236=Parametros!$D$8,4,"Erro")))))</f>
        <v>1</v>
      </c>
      <c r="DC236" s="40">
        <f>IFERROR(VLOOKUP($Q236,Ferts!$A$1:$B$16,2,FALSE),0)</f>
        <v>0</v>
      </c>
      <c r="DD236" s="42">
        <f>(IF(DB236=1,Parametros!$M$6,IF(DB236=2,Parametros!$M$7,IF(DB236=3,Parametros!$M$8,IF(DB236=4,Parametros!$M$9,"Erro"))))*(DC236+1))*60</f>
        <v>38.112851481411589</v>
      </c>
    </row>
    <row r="237" spans="1:108">
      <c r="A237" s="74" t="s">
        <v>706</v>
      </c>
      <c r="B237" s="74" t="s">
        <v>98</v>
      </c>
      <c r="C237" s="74" t="s">
        <v>99</v>
      </c>
      <c r="D237" s="74" t="s">
        <v>99</v>
      </c>
      <c r="E237" s="74" t="s">
        <v>2284</v>
      </c>
      <c r="F237" s="74" t="s">
        <v>2285</v>
      </c>
      <c r="G237" s="74" t="s">
        <v>2286</v>
      </c>
      <c r="H237" s="74" t="s">
        <v>151</v>
      </c>
      <c r="I237" s="74" t="s">
        <v>134</v>
      </c>
      <c r="J237" s="74" t="s">
        <v>135</v>
      </c>
      <c r="K237" s="74" t="s">
        <v>169</v>
      </c>
      <c r="L237" s="74" t="s">
        <v>2287</v>
      </c>
      <c r="M237" s="74" t="s">
        <v>153</v>
      </c>
      <c r="N237" s="75">
        <v>10</v>
      </c>
      <c r="O237" s="75">
        <v>10</v>
      </c>
      <c r="P237" s="74" t="s">
        <v>154</v>
      </c>
      <c r="Q237" s="74" t="s">
        <v>2288</v>
      </c>
      <c r="R237" s="74" t="s">
        <v>155</v>
      </c>
      <c r="S237" s="74" t="s">
        <v>113</v>
      </c>
      <c r="T237" s="74" t="s">
        <v>114</v>
      </c>
      <c r="U237" s="74" t="s">
        <v>156</v>
      </c>
      <c r="V237" s="74" t="s">
        <v>157</v>
      </c>
      <c r="W237" s="74" t="s">
        <v>107</v>
      </c>
      <c r="X237" s="74" t="s">
        <v>127</v>
      </c>
      <c r="Y237" s="74" t="s">
        <v>142</v>
      </c>
      <c r="Z237" s="74" t="s">
        <v>158</v>
      </c>
      <c r="AA237" s="76">
        <v>5217.82</v>
      </c>
      <c r="AB237" s="76">
        <v>5584.9979999999996</v>
      </c>
      <c r="AC237" s="76">
        <v>155</v>
      </c>
      <c r="AD237" s="76">
        <v>103</v>
      </c>
      <c r="AE237" s="77">
        <v>419</v>
      </c>
      <c r="AF237" s="76">
        <v>2.0950000000000002</v>
      </c>
      <c r="AG237" s="77">
        <v>14</v>
      </c>
      <c r="AH237" s="78">
        <v>5.54</v>
      </c>
      <c r="AI237" s="78">
        <v>60.3</v>
      </c>
      <c r="AJ237" s="79">
        <v>42761</v>
      </c>
      <c r="AK237" s="79">
        <v>42780</v>
      </c>
      <c r="AL237" s="79">
        <v>42780</v>
      </c>
      <c r="AM237" s="79">
        <v>42780</v>
      </c>
      <c r="AN237" s="77">
        <v>464</v>
      </c>
      <c r="AO237" s="79">
        <v>42753</v>
      </c>
      <c r="AP237" s="76">
        <v>5000</v>
      </c>
      <c r="AQ237" s="76">
        <v>0</v>
      </c>
      <c r="AR237" s="77">
        <v>426</v>
      </c>
      <c r="AS237" s="77">
        <v>30</v>
      </c>
      <c r="AT237" s="78">
        <v>56.82</v>
      </c>
      <c r="AU237" s="77">
        <v>7</v>
      </c>
      <c r="AV237" s="76">
        <v>7.47</v>
      </c>
      <c r="AW237" s="76">
        <v>6.34</v>
      </c>
      <c r="AX237" s="76">
        <v>7.98</v>
      </c>
      <c r="AY237" s="76">
        <v>0.6</v>
      </c>
      <c r="AZ237" s="76">
        <v>0.6</v>
      </c>
      <c r="BA237" s="76">
        <v>0.69</v>
      </c>
      <c r="BB237" s="76">
        <v>9.99</v>
      </c>
      <c r="BC237" s="76">
        <v>23.56</v>
      </c>
      <c r="BD237" s="76">
        <v>6.54</v>
      </c>
      <c r="BE237" s="76">
        <v>15.37</v>
      </c>
      <c r="BF237" s="76">
        <v>6000</v>
      </c>
      <c r="BG237" s="76">
        <v>8000</v>
      </c>
      <c r="BH237" s="74" t="s">
        <v>109</v>
      </c>
      <c r="BI237" s="74"/>
      <c r="BJ237" s="74" t="s">
        <v>2289</v>
      </c>
      <c r="BK237" s="79"/>
      <c r="BL237" s="79"/>
      <c r="BM237" s="74"/>
      <c r="BN237" s="80"/>
      <c r="BO237" s="81"/>
      <c r="BP237" s="82"/>
      <c r="BQ237" s="93">
        <v>98</v>
      </c>
      <c r="BR237" s="84" t="s">
        <v>78</v>
      </c>
      <c r="BS237" s="84">
        <v>14</v>
      </c>
      <c r="BT237" s="85">
        <v>2</v>
      </c>
      <c r="BU237" s="85" t="s">
        <v>134</v>
      </c>
      <c r="BV237" s="85">
        <v>2</v>
      </c>
      <c r="BW237" s="85"/>
      <c r="BX237" s="86" t="s">
        <v>143</v>
      </c>
      <c r="BY237" s="87"/>
      <c r="BZ237" s="88">
        <v>98</v>
      </c>
      <c r="CA237" s="87" t="s">
        <v>144</v>
      </c>
      <c r="CB237" s="89" t="s">
        <v>112</v>
      </c>
      <c r="CC237" s="90">
        <v>27</v>
      </c>
      <c r="CD237" s="91"/>
      <c r="CE237" s="89">
        <f>VLOOKUP(AI237,[1]Plan1!$A$6:$D$52,2,0)</f>
        <v>250</v>
      </c>
      <c r="CF237" s="89">
        <f>VLOOKUP(AI237,[1]Plan1!$A$6:$D$52,4,0)</f>
        <v>5.0434782608695654</v>
      </c>
      <c r="CG237" s="89">
        <f t="shared" si="24"/>
        <v>21</v>
      </c>
      <c r="CH237" s="89">
        <f t="shared" si="25"/>
        <v>106</v>
      </c>
      <c r="CI237" s="87" t="s">
        <v>75</v>
      </c>
      <c r="CJ237" s="89">
        <f t="shared" si="26"/>
        <v>98</v>
      </c>
      <c r="CK237" s="87"/>
      <c r="CL237" s="87"/>
      <c r="CM237" s="87"/>
      <c r="CN237" s="80"/>
      <c r="CO237" s="81"/>
      <c r="CP237" s="82">
        <v>63</v>
      </c>
      <c r="CQ237" s="83"/>
      <c r="CR237" s="87">
        <f t="shared" si="27"/>
        <v>5866</v>
      </c>
      <c r="CS237" s="40">
        <f t="shared" si="31"/>
        <v>235</v>
      </c>
      <c r="CT237" s="40" t="str">
        <f>VLOOKUP(B237,Linha!$B$2:$C$60,2,FALSE)</f>
        <v>Flow1</v>
      </c>
      <c r="CU237" s="41" t="str">
        <f>IF(AI237&lt;=Parametros!$E$15,"OK","Não")</f>
        <v>OK</v>
      </c>
      <c r="CV237" s="41" t="str">
        <f>IF(AH237&lt;=Parametros!$E$16,"OK","Não")</f>
        <v>OK</v>
      </c>
      <c r="CW237" s="41" t="str">
        <f>IF(AX237&lt;=Parametros!$E$19,"OK","Não")</f>
        <v>OK</v>
      </c>
      <c r="CX237" s="41" t="str">
        <f t="shared" si="28"/>
        <v>Não</v>
      </c>
      <c r="CY237" s="41" t="str">
        <f t="shared" si="29"/>
        <v>Não</v>
      </c>
      <c r="CZ237" s="41" t="str">
        <f>IF(AND(Parametros!$E$17="Sim",Parametros!$E$18="Sim"),IF(AND(OR(CT237="Flow1",AND(CT237="Flow2",Parametros!$H$7="Fechada")),AI237&lt;=Parametros!$E$15,AH237&lt;Parametros!$E$16,AX237&lt;Parametros!$E$19,CX237&lt;&gt;Parametros!$E$17,CY237&lt;&gt;Parametros!$E$18),"Sim","Não"),
IF(AND(Parametros!$E$17="Sim",Parametros!$E$18="Não"),IF(AND(OR(CT237="Flow1",AND(CT237="Flow2",Parametros!$H$7="Fechada")),AI237&lt;=Parametros!$E$15,AH237&lt;Parametros!$E$16,AX237&lt;Parametros!$E$19,CX237&lt;&gt;Parametros!$E$17),"Sim","Não"),
IF(AND(Parametros!$E$17="Não",Parametros!$E$18="Sim"),IF(AND(OR(CT237="Flow1",AND(CT237="Flow2",Parametros!$H$7="Fechada")),AI237&lt;=Parametros!$E$15,AH237&lt;Parametros!$E$16,AX237&lt;Parametros!$E$19,CY237&lt;&gt;Parametros!$E$18),"Sim","Não"),
IF(AND(OR(CT237="Flow1",AND(CT237="Flow2",Parametros!$H$7="Fechada")),AI237&lt;=Parametros!$E$15,AH237&lt;Parametros!$E$16,AX237&lt;Parametros!$E$19),"Sim","Não"))))</f>
        <v>Sim</v>
      </c>
      <c r="DA237" s="41" t="str">
        <f t="shared" si="30"/>
        <v>Moveu para tubing</v>
      </c>
      <c r="DB237" s="40">
        <f>IF(AND(CT237="Flow1",CZ237="Sim"),4,IF(CT237=Parametros!$D$6,1,IF(CT237=Parametros!$D$7,IF(Parametros!$H$7="Aberta",2,IF('Sequencia APO'!CZ237="Sim",4,1)),IF(CT237=Parametros!$D$9,3,IF(CT237=Parametros!$D$8,4,"Erro")))))</f>
        <v>4</v>
      </c>
      <c r="DC237" s="40">
        <f>IFERROR(VLOOKUP($Q237,Ferts!$A$1:$B$16,2,FALSE),0)</f>
        <v>0</v>
      </c>
      <c r="DD237" s="42">
        <f>(IF(DB237=1,Parametros!$M$6,IF(DB237=2,Parametros!$M$7,IF(DB237=3,Parametros!$M$8,IF(DB237=4,Parametros!$M$9,"Erro"))))*(DC237+1))*60</f>
        <v>102.85714285714285</v>
      </c>
    </row>
    <row r="238" spans="1:108">
      <c r="A238" s="74" t="s">
        <v>707</v>
      </c>
      <c r="B238" s="74" t="s">
        <v>165</v>
      </c>
      <c r="C238" s="74" t="s">
        <v>118</v>
      </c>
      <c r="D238" s="74" t="s">
        <v>99</v>
      </c>
      <c r="E238" s="74" t="s">
        <v>2290</v>
      </c>
      <c r="F238" s="74" t="s">
        <v>1075</v>
      </c>
      <c r="G238" s="74" t="s">
        <v>2291</v>
      </c>
      <c r="H238" s="74" t="s">
        <v>166</v>
      </c>
      <c r="I238" s="74" t="s">
        <v>134</v>
      </c>
      <c r="J238" s="74" t="s">
        <v>213</v>
      </c>
      <c r="K238" s="74" t="s">
        <v>167</v>
      </c>
      <c r="L238" s="74" t="s">
        <v>1076</v>
      </c>
      <c r="M238" s="74" t="s">
        <v>168</v>
      </c>
      <c r="N238" s="75">
        <v>10</v>
      </c>
      <c r="O238" s="75">
        <v>10</v>
      </c>
      <c r="P238" s="74" t="s">
        <v>131</v>
      </c>
      <c r="Q238" s="74" t="s">
        <v>1077</v>
      </c>
      <c r="R238" s="74" t="s">
        <v>123</v>
      </c>
      <c r="S238" s="74"/>
      <c r="T238" s="74" t="s">
        <v>114</v>
      </c>
      <c r="U238" s="74" t="s">
        <v>124</v>
      </c>
      <c r="V238" s="74" t="s">
        <v>125</v>
      </c>
      <c r="W238" s="74" t="s">
        <v>107</v>
      </c>
      <c r="X238" s="74" t="s">
        <v>127</v>
      </c>
      <c r="Y238" s="74" t="s">
        <v>219</v>
      </c>
      <c r="Z238" s="74" t="s">
        <v>163</v>
      </c>
      <c r="AA238" s="76">
        <v>9702.09</v>
      </c>
      <c r="AB238" s="76">
        <v>0</v>
      </c>
      <c r="AC238" s="76">
        <v>146</v>
      </c>
      <c r="AD238" s="76">
        <v>99</v>
      </c>
      <c r="AE238" s="77">
        <v>440</v>
      </c>
      <c r="AF238" s="76">
        <v>2.2000000000000002</v>
      </c>
      <c r="AG238" s="77">
        <v>25</v>
      </c>
      <c r="AH238" s="78">
        <v>7</v>
      </c>
      <c r="AI238" s="78">
        <v>60.3</v>
      </c>
      <c r="AJ238" s="79">
        <v>42808</v>
      </c>
      <c r="AK238" s="79">
        <v>42780</v>
      </c>
      <c r="AL238" s="79">
        <v>42780</v>
      </c>
      <c r="AM238" s="79">
        <v>42780</v>
      </c>
      <c r="AN238" s="77">
        <v>953</v>
      </c>
      <c r="AO238" s="79">
        <v>42794</v>
      </c>
      <c r="AP238" s="76">
        <v>10000</v>
      </c>
      <c r="AQ238" s="76">
        <v>0</v>
      </c>
      <c r="AR238" s="77">
        <v>442</v>
      </c>
      <c r="AS238" s="77">
        <v>10</v>
      </c>
      <c r="AT238" s="78">
        <v>84.38</v>
      </c>
      <c r="AU238" s="77">
        <v>5</v>
      </c>
      <c r="AV238" s="76">
        <v>9.07</v>
      </c>
      <c r="AW238" s="76">
        <v>8.4</v>
      </c>
      <c r="AX238" s="76">
        <v>9.81</v>
      </c>
      <c r="AY238" s="76">
        <v>0.6</v>
      </c>
      <c r="AZ238" s="76">
        <v>0.6</v>
      </c>
      <c r="BA238" s="76">
        <v>0.7</v>
      </c>
      <c r="BB238" s="76">
        <v>0.7</v>
      </c>
      <c r="BC238" s="76">
        <v>20.38</v>
      </c>
      <c r="BD238" s="76">
        <v>8.0500000000000007</v>
      </c>
      <c r="BE238" s="76">
        <v>16.96</v>
      </c>
      <c r="BF238" s="76">
        <v>8400</v>
      </c>
      <c r="BG238" s="76">
        <v>9400</v>
      </c>
      <c r="BH238" s="74" t="s">
        <v>109</v>
      </c>
      <c r="BI238" s="74"/>
      <c r="BJ238" s="74" t="s">
        <v>3607</v>
      </c>
      <c r="BK238" s="79"/>
      <c r="BL238" s="79"/>
      <c r="BM238" s="74"/>
      <c r="BN238" s="80"/>
      <c r="BO238" s="81"/>
      <c r="BP238" s="82">
        <v>125</v>
      </c>
      <c r="BQ238" s="83"/>
      <c r="BR238" s="84" t="s">
        <v>129</v>
      </c>
      <c r="BS238" s="84">
        <v>14</v>
      </c>
      <c r="BT238" s="85">
        <v>2</v>
      </c>
      <c r="BU238" s="85" t="s">
        <v>134</v>
      </c>
      <c r="BV238" s="85">
        <v>2</v>
      </c>
      <c r="BW238" s="85"/>
      <c r="BX238" s="86" t="s">
        <v>164</v>
      </c>
      <c r="BY238" s="87"/>
      <c r="BZ238" s="88">
        <v>125</v>
      </c>
      <c r="CA238" s="87" t="s">
        <v>111</v>
      </c>
      <c r="CB238" s="89" t="s">
        <v>145</v>
      </c>
      <c r="CC238" s="90">
        <v>-14</v>
      </c>
      <c r="CD238" s="91"/>
      <c r="CE238" s="89">
        <f>VLOOKUP(AI238,[1]Plan1!$A$6:$D$52,2,0)</f>
        <v>250</v>
      </c>
      <c r="CF238" s="89">
        <f>VLOOKUP(AI238,[1]Plan1!$A$6:$D$52,4,0)</f>
        <v>5.0434782608695654</v>
      </c>
      <c r="CG238" s="89">
        <f t="shared" si="24"/>
        <v>39</v>
      </c>
      <c r="CH238" s="89">
        <f t="shared" si="25"/>
        <v>197</v>
      </c>
      <c r="CI238" s="87" t="s">
        <v>129</v>
      </c>
      <c r="CJ238" s="89">
        <f t="shared" si="26"/>
        <v>125</v>
      </c>
      <c r="CK238" s="87"/>
      <c r="CL238" s="87"/>
      <c r="CM238" s="87"/>
      <c r="CN238" s="80"/>
      <c r="CO238" s="81"/>
      <c r="CP238" s="82"/>
      <c r="CQ238" s="92">
        <v>266</v>
      </c>
      <c r="CR238" s="87">
        <f t="shared" si="27"/>
        <v>11000</v>
      </c>
      <c r="CS238" s="40">
        <f t="shared" si="31"/>
        <v>236</v>
      </c>
      <c r="CT238" s="40" t="str">
        <f>VLOOKUP(B238,Linha!$B$2:$C$60,2,FALSE)</f>
        <v>Despacho direto</v>
      </c>
      <c r="CU238" s="41" t="str">
        <f>IF(AI238&lt;=Parametros!$E$15,"OK","Não")</f>
        <v>OK</v>
      </c>
      <c r="CV238" s="41" t="str">
        <f>IF(AH238&lt;=Parametros!$E$16,"OK","Não")</f>
        <v>OK</v>
      </c>
      <c r="CW238" s="41" t="str">
        <f>IF(AX238&lt;=Parametros!$E$19,"OK","Não")</f>
        <v>OK</v>
      </c>
      <c r="CX238" s="41" t="str">
        <f t="shared" si="28"/>
        <v>Não</v>
      </c>
      <c r="CY238" s="41" t="str">
        <f t="shared" si="29"/>
        <v>Não</v>
      </c>
      <c r="CZ238" s="41" t="str">
        <f>IF(AND(Parametros!$E$17="Sim",Parametros!$E$18="Sim"),IF(AND(OR(CT238="Flow1",AND(CT238="Flow2",Parametros!$H$7="Fechada")),AI238&lt;=Parametros!$E$15,AH238&lt;Parametros!$E$16,AX238&lt;Parametros!$E$19,CX238&lt;&gt;Parametros!$E$17,CY238&lt;&gt;Parametros!$E$18),"Sim","Não"),
IF(AND(Parametros!$E$17="Sim",Parametros!$E$18="Não"),IF(AND(OR(CT238="Flow1",AND(CT238="Flow2",Parametros!$H$7="Fechada")),AI238&lt;=Parametros!$E$15,AH238&lt;Parametros!$E$16,AX238&lt;Parametros!$E$19,CX238&lt;&gt;Parametros!$E$17),"Sim","Não"),
IF(AND(Parametros!$E$17="Não",Parametros!$E$18="Sim"),IF(AND(OR(CT238="Flow1",AND(CT238="Flow2",Parametros!$H$7="Fechada")),AI238&lt;=Parametros!$E$15,AH238&lt;Parametros!$E$16,AX238&lt;Parametros!$E$19,CY238&lt;&gt;Parametros!$E$18),"Sim","Não"),
IF(AND(OR(CT238="Flow1",AND(CT238="Flow2",Parametros!$H$7="Fechada")),AI238&lt;=Parametros!$E$15,AH238&lt;Parametros!$E$16,AX238&lt;Parametros!$E$19),"Sim","Não"))))</f>
        <v>Não</v>
      </c>
      <c r="DA238" s="41" t="str">
        <f t="shared" si="30"/>
        <v>ok</v>
      </c>
      <c r="DB238" s="40">
        <f>IF(AND(CT238="Flow1",CZ238="Sim"),4,IF(CT238=Parametros!$D$6,1,IF(CT238=Parametros!$D$7,IF(Parametros!$H$7="Aberta",2,IF('Sequencia APO'!CZ238="Sim",4,1)),IF(CT238=Parametros!$D$9,3,IF(CT238=Parametros!$D$8,4,"Erro")))))</f>
        <v>3</v>
      </c>
      <c r="DC238" s="40">
        <f>IFERROR(VLOOKUP($Q238,Ferts!$A$1:$B$16,2,FALSE),0)</f>
        <v>0</v>
      </c>
      <c r="DD238" s="42">
        <f>(IF(DB238=1,Parametros!$M$6,IF(DB238=2,Parametros!$M$7,IF(DB238=3,Parametros!$M$8,IF(DB238=4,Parametros!$M$9,"Erro"))))*(DC238+1))*60</f>
        <v>33.660000000000004</v>
      </c>
    </row>
    <row r="239" spans="1:108">
      <c r="A239" s="74" t="s">
        <v>711</v>
      </c>
      <c r="B239" s="74" t="s">
        <v>165</v>
      </c>
      <c r="C239" s="74" t="s">
        <v>118</v>
      </c>
      <c r="D239" s="74" t="s">
        <v>99</v>
      </c>
      <c r="E239" s="74" t="s">
        <v>3001</v>
      </c>
      <c r="F239" s="74" t="s">
        <v>3002</v>
      </c>
      <c r="G239" s="74" t="s">
        <v>3003</v>
      </c>
      <c r="H239" s="74" t="s">
        <v>166</v>
      </c>
      <c r="I239" s="74" t="s">
        <v>134</v>
      </c>
      <c r="J239" s="74" t="s">
        <v>213</v>
      </c>
      <c r="K239" s="74" t="s">
        <v>224</v>
      </c>
      <c r="L239" s="74" t="s">
        <v>3004</v>
      </c>
      <c r="M239" s="74" t="s">
        <v>168</v>
      </c>
      <c r="N239" s="75">
        <v>10</v>
      </c>
      <c r="O239" s="75">
        <v>10</v>
      </c>
      <c r="P239" s="74" t="s">
        <v>131</v>
      </c>
      <c r="Q239" s="74" t="s">
        <v>3005</v>
      </c>
      <c r="R239" s="74" t="s">
        <v>175</v>
      </c>
      <c r="S239" s="74"/>
      <c r="T239" s="74" t="s">
        <v>114</v>
      </c>
      <c r="U239" s="74" t="s">
        <v>124</v>
      </c>
      <c r="V239" s="74" t="s">
        <v>125</v>
      </c>
      <c r="W239" s="74" t="s">
        <v>107</v>
      </c>
      <c r="X239" s="74" t="s">
        <v>127</v>
      </c>
      <c r="Y239" s="74" t="s">
        <v>219</v>
      </c>
      <c r="Z239" s="74" t="s">
        <v>163</v>
      </c>
      <c r="AA239" s="76">
        <v>4001</v>
      </c>
      <c r="AB239" s="76">
        <v>0</v>
      </c>
      <c r="AC239" s="76">
        <v>146</v>
      </c>
      <c r="AD239" s="76">
        <v>97</v>
      </c>
      <c r="AE239" s="77">
        <v>521</v>
      </c>
      <c r="AF239" s="76">
        <v>2.605</v>
      </c>
      <c r="AG239" s="77">
        <v>8</v>
      </c>
      <c r="AH239" s="78">
        <v>8</v>
      </c>
      <c r="AI239" s="78">
        <v>60.3</v>
      </c>
      <c r="AJ239" s="79">
        <v>42808</v>
      </c>
      <c r="AK239" s="79">
        <v>42780</v>
      </c>
      <c r="AL239" s="79">
        <v>42780</v>
      </c>
      <c r="AM239" s="79">
        <v>42780</v>
      </c>
      <c r="AN239" s="77">
        <v>357</v>
      </c>
      <c r="AO239" s="79">
        <v>42794</v>
      </c>
      <c r="AP239" s="76">
        <v>4000</v>
      </c>
      <c r="AQ239" s="76">
        <v>0</v>
      </c>
      <c r="AR239" s="77">
        <v>519</v>
      </c>
      <c r="AS239" s="77">
        <v>9</v>
      </c>
      <c r="AT239" s="78">
        <v>99.51</v>
      </c>
      <c r="AU239" s="77">
        <v>5</v>
      </c>
      <c r="AV239" s="76">
        <v>9.42</v>
      </c>
      <c r="AW239" s="76">
        <v>9</v>
      </c>
      <c r="AX239" s="76">
        <v>10.69</v>
      </c>
      <c r="AY239" s="76">
        <v>0.6</v>
      </c>
      <c r="AZ239" s="76">
        <v>0.6</v>
      </c>
      <c r="BA239" s="76">
        <v>0.8</v>
      </c>
      <c r="BB239" s="76">
        <v>0.8</v>
      </c>
      <c r="BC239" s="76">
        <v>21.84</v>
      </c>
      <c r="BD239" s="76">
        <v>8.9700000000000006</v>
      </c>
      <c r="BE239" s="76">
        <v>17.93</v>
      </c>
      <c r="BF239" s="76">
        <v>9000</v>
      </c>
      <c r="BG239" s="76">
        <v>10000</v>
      </c>
      <c r="BH239" s="74" t="s">
        <v>109</v>
      </c>
      <c r="BI239" s="74"/>
      <c r="BJ239" s="74" t="s">
        <v>3608</v>
      </c>
      <c r="BK239" s="79"/>
      <c r="BL239" s="79"/>
      <c r="BM239" s="74"/>
      <c r="BN239" s="80"/>
      <c r="BO239" s="81"/>
      <c r="BP239" s="82">
        <v>40</v>
      </c>
      <c r="BQ239" s="83"/>
      <c r="BR239" s="84" t="s">
        <v>129</v>
      </c>
      <c r="BS239" s="84">
        <v>14</v>
      </c>
      <c r="BT239" s="85">
        <v>2</v>
      </c>
      <c r="BU239" s="85" t="s">
        <v>134</v>
      </c>
      <c r="BV239" s="85">
        <v>2</v>
      </c>
      <c r="BW239" s="85"/>
      <c r="BX239" s="86" t="s">
        <v>164</v>
      </c>
      <c r="BY239" s="87"/>
      <c r="BZ239" s="88">
        <v>40</v>
      </c>
      <c r="CA239" s="87" t="s">
        <v>111</v>
      </c>
      <c r="CB239" s="89" t="s">
        <v>145</v>
      </c>
      <c r="CC239" s="90">
        <v>-14</v>
      </c>
      <c r="CD239" s="91"/>
      <c r="CE239" s="89">
        <f>VLOOKUP(AI239,[1]Plan1!$A$6:$D$52,2,0)</f>
        <v>250</v>
      </c>
      <c r="CF239" s="89">
        <f>VLOOKUP(AI239,[1]Plan1!$A$6:$D$52,4,0)</f>
        <v>5.0434782608695654</v>
      </c>
      <c r="CG239" s="89">
        <f t="shared" si="24"/>
        <v>16</v>
      </c>
      <c r="CH239" s="89">
        <f t="shared" si="25"/>
        <v>81</v>
      </c>
      <c r="CI239" s="87" t="s">
        <v>129</v>
      </c>
      <c r="CJ239" s="89">
        <f t="shared" si="26"/>
        <v>40</v>
      </c>
      <c r="CK239" s="87"/>
      <c r="CL239" s="87"/>
      <c r="CM239" s="87"/>
      <c r="CN239" s="80"/>
      <c r="CO239" s="81"/>
      <c r="CP239" s="82">
        <v>91</v>
      </c>
      <c r="CQ239" s="83"/>
      <c r="CR239" s="87">
        <f t="shared" si="27"/>
        <v>4168</v>
      </c>
      <c r="CS239" s="40">
        <f t="shared" si="31"/>
        <v>237</v>
      </c>
      <c r="CT239" s="40" t="str">
        <f>VLOOKUP(B239,Linha!$B$2:$C$60,2,FALSE)</f>
        <v>Despacho direto</v>
      </c>
      <c r="CU239" s="41" t="str">
        <f>IF(AI239&lt;=Parametros!$E$15,"OK","Não")</f>
        <v>OK</v>
      </c>
      <c r="CV239" s="41" t="str">
        <f>IF(AH239&lt;=Parametros!$E$16,"OK","Não")</f>
        <v>OK</v>
      </c>
      <c r="CW239" s="41" t="str">
        <f>IF(AX239&lt;=Parametros!$E$19,"OK","Não")</f>
        <v>OK</v>
      </c>
      <c r="CX239" s="41" t="str">
        <f t="shared" si="28"/>
        <v>Não</v>
      </c>
      <c r="CY239" s="41" t="str">
        <f t="shared" si="29"/>
        <v>Não</v>
      </c>
      <c r="CZ239" s="41" t="str">
        <f>IF(AND(Parametros!$E$17="Sim",Parametros!$E$18="Sim"),IF(AND(OR(CT239="Flow1",AND(CT239="Flow2",Parametros!$H$7="Fechada")),AI239&lt;=Parametros!$E$15,AH239&lt;Parametros!$E$16,AX239&lt;Parametros!$E$19,CX239&lt;&gt;Parametros!$E$17,CY239&lt;&gt;Parametros!$E$18),"Sim","Não"),
IF(AND(Parametros!$E$17="Sim",Parametros!$E$18="Não"),IF(AND(OR(CT239="Flow1",AND(CT239="Flow2",Parametros!$H$7="Fechada")),AI239&lt;=Parametros!$E$15,AH239&lt;Parametros!$E$16,AX239&lt;Parametros!$E$19,CX239&lt;&gt;Parametros!$E$17),"Sim","Não"),
IF(AND(Parametros!$E$17="Não",Parametros!$E$18="Sim"),IF(AND(OR(CT239="Flow1",AND(CT239="Flow2",Parametros!$H$7="Fechada")),AI239&lt;=Parametros!$E$15,AH239&lt;Parametros!$E$16,AX239&lt;Parametros!$E$19,CY239&lt;&gt;Parametros!$E$18),"Sim","Não"),
IF(AND(OR(CT239="Flow1",AND(CT239="Flow2",Parametros!$H$7="Fechada")),AI239&lt;=Parametros!$E$15,AH239&lt;Parametros!$E$16,AX239&lt;Parametros!$E$19),"Sim","Não"))))</f>
        <v>Não</v>
      </c>
      <c r="DA239" s="41" t="str">
        <f t="shared" si="30"/>
        <v>ok</v>
      </c>
      <c r="DB239" s="40">
        <f>IF(AND(CT239="Flow1",CZ239="Sim"),4,IF(CT239=Parametros!$D$6,1,IF(CT239=Parametros!$D$7,IF(Parametros!$H$7="Aberta",2,IF('Sequencia APO'!CZ239="Sim",4,1)),IF(CT239=Parametros!$D$9,3,IF(CT239=Parametros!$D$8,4,"Erro")))))</f>
        <v>3</v>
      </c>
      <c r="DC239" s="40">
        <f>IFERROR(VLOOKUP($Q239,Ferts!$A$1:$B$16,2,FALSE),0)</f>
        <v>0</v>
      </c>
      <c r="DD239" s="42">
        <f>(IF(DB239=1,Parametros!$M$6,IF(DB239=2,Parametros!$M$7,IF(DB239=3,Parametros!$M$8,IF(DB239=4,Parametros!$M$9,"Erro"))))*(DC239+1))*60</f>
        <v>33.660000000000004</v>
      </c>
    </row>
    <row r="240" spans="1:108">
      <c r="A240" s="74" t="s">
        <v>712</v>
      </c>
      <c r="B240" s="74" t="s">
        <v>98</v>
      </c>
      <c r="C240" s="74" t="s">
        <v>132</v>
      </c>
      <c r="D240" s="74" t="s">
        <v>132</v>
      </c>
      <c r="E240" s="74" t="s">
        <v>2292</v>
      </c>
      <c r="F240" s="74" t="s">
        <v>2293</v>
      </c>
      <c r="G240" s="74" t="s">
        <v>2294</v>
      </c>
      <c r="H240" s="74" t="s">
        <v>481</v>
      </c>
      <c r="I240" s="74" t="s">
        <v>134</v>
      </c>
      <c r="J240" s="74" t="s">
        <v>213</v>
      </c>
      <c r="K240" s="74" t="s">
        <v>1559</v>
      </c>
      <c r="L240" s="74" t="s">
        <v>2295</v>
      </c>
      <c r="M240" s="74" t="s">
        <v>975</v>
      </c>
      <c r="N240" s="75">
        <v>5</v>
      </c>
      <c r="O240" s="75">
        <v>5</v>
      </c>
      <c r="P240" s="74" t="s">
        <v>137</v>
      </c>
      <c r="Q240" s="74" t="s">
        <v>2296</v>
      </c>
      <c r="R240" s="74" t="s">
        <v>138</v>
      </c>
      <c r="S240" s="74" t="s">
        <v>139</v>
      </c>
      <c r="T240" s="74" t="s">
        <v>140</v>
      </c>
      <c r="U240" s="74" t="s">
        <v>105</v>
      </c>
      <c r="V240" s="74" t="s">
        <v>141</v>
      </c>
      <c r="W240" s="74" t="s">
        <v>126</v>
      </c>
      <c r="X240" s="74" t="s">
        <v>127</v>
      </c>
      <c r="Y240" s="74" t="s">
        <v>219</v>
      </c>
      <c r="Z240" s="74"/>
      <c r="AA240" s="76">
        <v>14454.647999999999</v>
      </c>
      <c r="AB240" s="76">
        <v>0</v>
      </c>
      <c r="AC240" s="76">
        <v>146</v>
      </c>
      <c r="AD240" s="76">
        <v>97</v>
      </c>
      <c r="AE240" s="77">
        <v>513</v>
      </c>
      <c r="AF240" s="76">
        <v>2.5649999999999999</v>
      </c>
      <c r="AG240" s="77">
        <v>33</v>
      </c>
      <c r="AH240" s="78">
        <v>8.6999999999999993</v>
      </c>
      <c r="AI240" s="78">
        <v>60.3</v>
      </c>
      <c r="AJ240" s="79">
        <v>42768</v>
      </c>
      <c r="AK240" s="79">
        <v>42780</v>
      </c>
      <c r="AL240" s="79">
        <v>42780</v>
      </c>
      <c r="AM240" s="79">
        <v>42780</v>
      </c>
      <c r="AN240" s="77">
        <v>1062</v>
      </c>
      <c r="AO240" s="79">
        <v>42762</v>
      </c>
      <c r="AP240" s="76">
        <v>13284</v>
      </c>
      <c r="AQ240" s="76">
        <v>0</v>
      </c>
      <c r="AR240" s="77">
        <v>512</v>
      </c>
      <c r="AS240" s="77">
        <v>48</v>
      </c>
      <c r="AT240" s="78">
        <v>66.97</v>
      </c>
      <c r="AU240" s="77">
        <v>7</v>
      </c>
      <c r="AV240" s="76">
        <v>6.08</v>
      </c>
      <c r="AW240" s="76">
        <v>6.4</v>
      </c>
      <c r="AX240" s="76">
        <v>7.77</v>
      </c>
      <c r="AY240" s="76">
        <v>0.45</v>
      </c>
      <c r="AZ240" s="76">
        <v>0.45</v>
      </c>
      <c r="BA240" s="76">
        <v>1.0900000000000001</v>
      </c>
      <c r="BB240" s="76">
        <v>1.31</v>
      </c>
      <c r="BC240" s="76">
        <v>20.21</v>
      </c>
      <c r="BD240" s="76">
        <v>9.6</v>
      </c>
      <c r="BE240" s="76">
        <v>18.600000000000001</v>
      </c>
      <c r="BF240" s="76">
        <v>6000</v>
      </c>
      <c r="BG240" s="76">
        <v>6100</v>
      </c>
      <c r="BH240" s="74" t="s">
        <v>109</v>
      </c>
      <c r="BI240" s="74"/>
      <c r="BJ240" s="74" t="s">
        <v>2297</v>
      </c>
      <c r="BK240" s="79"/>
      <c r="BL240" s="79"/>
      <c r="BM240" s="74"/>
      <c r="BN240" s="80">
        <v>231</v>
      </c>
      <c r="BO240" s="81"/>
      <c r="BP240" s="82"/>
      <c r="BQ240" s="83"/>
      <c r="BR240" s="84" t="s">
        <v>75</v>
      </c>
      <c r="BS240" s="84">
        <v>14</v>
      </c>
      <c r="BT240" s="85">
        <v>2</v>
      </c>
      <c r="BU240" s="85" t="s">
        <v>134</v>
      </c>
      <c r="BV240" s="85">
        <v>2</v>
      </c>
      <c r="BW240" s="85"/>
      <c r="BX240" s="86" t="s">
        <v>143</v>
      </c>
      <c r="BY240" s="87"/>
      <c r="BZ240" s="88">
        <v>231</v>
      </c>
      <c r="CA240" s="87" t="s">
        <v>144</v>
      </c>
      <c r="CB240" s="89" t="s">
        <v>112</v>
      </c>
      <c r="CC240" s="90">
        <v>18</v>
      </c>
      <c r="CD240" s="91"/>
      <c r="CE240" s="89">
        <f>VLOOKUP(AI240,[1]Plan1!$A$6:$D$52,2,0)</f>
        <v>250</v>
      </c>
      <c r="CF240" s="89">
        <f>VLOOKUP(AI240,[1]Plan1!$A$6:$D$52,4,0)</f>
        <v>5.0434782608695654</v>
      </c>
      <c r="CG240" s="89">
        <f t="shared" si="24"/>
        <v>58</v>
      </c>
      <c r="CH240" s="89">
        <f t="shared" si="25"/>
        <v>293</v>
      </c>
      <c r="CI240" s="87" t="s">
        <v>75</v>
      </c>
      <c r="CJ240" s="89">
        <f t="shared" si="26"/>
        <v>231</v>
      </c>
      <c r="CK240" s="87"/>
      <c r="CL240" s="87"/>
      <c r="CM240" s="87"/>
      <c r="CN240" s="80"/>
      <c r="CO240" s="81"/>
      <c r="CP240" s="82">
        <v>36</v>
      </c>
      <c r="CQ240" s="83"/>
      <c r="CR240" s="87">
        <f t="shared" si="27"/>
        <v>16929</v>
      </c>
      <c r="CS240" s="40">
        <f t="shared" si="31"/>
        <v>238</v>
      </c>
      <c r="CT240" s="40" t="str">
        <f>VLOOKUP(B240,Linha!$B$2:$C$60,2,FALSE)</f>
        <v>Flow1</v>
      </c>
      <c r="CU240" s="41" t="str">
        <f>IF(AI240&lt;=Parametros!$E$15,"OK","Não")</f>
        <v>OK</v>
      </c>
      <c r="CV240" s="41" t="str">
        <f>IF(AH240&lt;=Parametros!$E$16,"OK","Não")</f>
        <v>OK</v>
      </c>
      <c r="CW240" s="41" t="str">
        <f>IF(AX240&lt;=Parametros!$E$19,"OK","Não")</f>
        <v>OK</v>
      </c>
      <c r="CX240" s="41" t="str">
        <f t="shared" si="28"/>
        <v>Sim</v>
      </c>
      <c r="CY240" s="41" t="str">
        <f t="shared" si="29"/>
        <v>Sim</v>
      </c>
      <c r="CZ240" s="41" t="str">
        <f>IF(AND(Parametros!$E$17="Sim",Parametros!$E$18="Sim"),IF(AND(OR(CT240="Flow1",AND(CT240="Flow2",Parametros!$H$7="Fechada")),AI240&lt;=Parametros!$E$15,AH240&lt;Parametros!$E$16,AX240&lt;Parametros!$E$19,CX240&lt;&gt;Parametros!$E$17,CY240&lt;&gt;Parametros!$E$18),"Sim","Não"),
IF(AND(Parametros!$E$17="Sim",Parametros!$E$18="Não"),IF(AND(OR(CT240="Flow1",AND(CT240="Flow2",Parametros!$H$7="Fechada")),AI240&lt;=Parametros!$E$15,AH240&lt;Parametros!$E$16,AX240&lt;Parametros!$E$19,CX240&lt;&gt;Parametros!$E$17),"Sim","Não"),
IF(AND(Parametros!$E$17="Não",Parametros!$E$18="Sim"),IF(AND(OR(CT240="Flow1",AND(CT240="Flow2",Parametros!$H$7="Fechada")),AI240&lt;=Parametros!$E$15,AH240&lt;Parametros!$E$16,AX240&lt;Parametros!$E$19,CY240&lt;&gt;Parametros!$E$18),"Sim","Não"),
IF(AND(OR(CT240="Flow1",AND(CT240="Flow2",Parametros!$H$7="Fechada")),AI240&lt;=Parametros!$E$15,AH240&lt;Parametros!$E$16,AX240&lt;Parametros!$E$19),"Sim","Não"))))</f>
        <v>Não</v>
      </c>
      <c r="DA240" s="41" t="str">
        <f t="shared" si="30"/>
        <v>ok</v>
      </c>
      <c r="DB240" s="40">
        <f>IF(AND(CT240="Flow1",CZ240="Sim"),4,IF(CT240=Parametros!$D$6,1,IF(CT240=Parametros!$D$7,IF(Parametros!$H$7="Aberta",2,IF('Sequencia APO'!CZ240="Sim",4,1)),IF(CT240=Parametros!$D$9,3,IF(CT240=Parametros!$D$8,4,"Erro")))))</f>
        <v>1</v>
      </c>
      <c r="DC240" s="40">
        <f>IFERROR(VLOOKUP($Q240,Ferts!$A$1:$B$16,2,FALSE),0)</f>
        <v>0</v>
      </c>
      <c r="DD240" s="42">
        <f>(IF(DB240=1,Parametros!$M$6,IF(DB240=2,Parametros!$M$7,IF(DB240=3,Parametros!$M$8,IF(DB240=4,Parametros!$M$9,"Erro"))))*(DC240+1))*60</f>
        <v>38.112851481411589</v>
      </c>
    </row>
    <row r="241" spans="1:108">
      <c r="A241" s="74" t="s">
        <v>716</v>
      </c>
      <c r="B241" s="74" t="s">
        <v>98</v>
      </c>
      <c r="C241" s="74" t="s">
        <v>132</v>
      </c>
      <c r="D241" s="74" t="s">
        <v>132</v>
      </c>
      <c r="E241" s="74" t="s">
        <v>2298</v>
      </c>
      <c r="F241" s="74" t="s">
        <v>2299</v>
      </c>
      <c r="G241" s="74" t="s">
        <v>2300</v>
      </c>
      <c r="H241" s="74" t="s">
        <v>133</v>
      </c>
      <c r="I241" s="74" t="s">
        <v>134</v>
      </c>
      <c r="J241" s="74" t="s">
        <v>213</v>
      </c>
      <c r="K241" s="74" t="s">
        <v>136</v>
      </c>
      <c r="L241" s="74" t="s">
        <v>2301</v>
      </c>
      <c r="M241" s="74" t="s">
        <v>1402</v>
      </c>
      <c r="N241" s="75">
        <v>10</v>
      </c>
      <c r="O241" s="75">
        <v>10</v>
      </c>
      <c r="P241" s="74" t="s">
        <v>137</v>
      </c>
      <c r="Q241" s="74" t="s">
        <v>2302</v>
      </c>
      <c r="R241" s="74" t="s">
        <v>138</v>
      </c>
      <c r="S241" s="74" t="s">
        <v>139</v>
      </c>
      <c r="T241" s="74" t="s">
        <v>140</v>
      </c>
      <c r="U241" s="74" t="s">
        <v>105</v>
      </c>
      <c r="V241" s="74" t="s">
        <v>141</v>
      </c>
      <c r="W241" s="74" t="s">
        <v>107</v>
      </c>
      <c r="X241" s="74" t="s">
        <v>127</v>
      </c>
      <c r="Y241" s="74" t="s">
        <v>219</v>
      </c>
      <c r="Z241" s="74"/>
      <c r="AA241" s="76">
        <v>40128.730000000003</v>
      </c>
      <c r="AB241" s="76">
        <v>0</v>
      </c>
      <c r="AC241" s="76">
        <v>146</v>
      </c>
      <c r="AD241" s="76">
        <v>95</v>
      </c>
      <c r="AE241" s="77">
        <v>456</v>
      </c>
      <c r="AF241" s="76">
        <v>2.2799999999999998</v>
      </c>
      <c r="AG241" s="77">
        <v>100</v>
      </c>
      <c r="AH241" s="78">
        <v>8.74</v>
      </c>
      <c r="AI241" s="78">
        <v>60.3</v>
      </c>
      <c r="AJ241" s="79">
        <v>42768</v>
      </c>
      <c r="AK241" s="79">
        <v>42780</v>
      </c>
      <c r="AL241" s="79">
        <v>42780</v>
      </c>
      <c r="AM241" s="79">
        <v>42780</v>
      </c>
      <c r="AN241" s="77">
        <v>4883</v>
      </c>
      <c r="AO241" s="79">
        <v>42762</v>
      </c>
      <c r="AP241" s="76">
        <v>37926.874000000003</v>
      </c>
      <c r="AQ241" s="76">
        <v>0</v>
      </c>
      <c r="AR241" s="77">
        <v>448</v>
      </c>
      <c r="AS241" s="77">
        <v>54</v>
      </c>
      <c r="AT241" s="78">
        <v>140.47</v>
      </c>
      <c r="AU241" s="77">
        <v>3</v>
      </c>
      <c r="AV241" s="76">
        <v>12.71</v>
      </c>
      <c r="AW241" s="76">
        <v>11.76</v>
      </c>
      <c r="AX241" s="76">
        <v>12.78</v>
      </c>
      <c r="AY241" s="76">
        <v>0.45</v>
      </c>
      <c r="AZ241" s="76">
        <v>0.45</v>
      </c>
      <c r="BA241" s="76">
        <v>1.0900000000000001</v>
      </c>
      <c r="BB241" s="76">
        <v>1.31</v>
      </c>
      <c r="BC241" s="76">
        <v>17.559999999999999</v>
      </c>
      <c r="BD241" s="76">
        <v>9.84</v>
      </c>
      <c r="BE241" s="76">
        <v>18.86</v>
      </c>
      <c r="BF241" s="76">
        <v>10973</v>
      </c>
      <c r="BG241" s="76">
        <v>12802</v>
      </c>
      <c r="BH241" s="74" t="s">
        <v>109</v>
      </c>
      <c r="BI241" s="74"/>
      <c r="BJ241" s="74" t="s">
        <v>2303</v>
      </c>
      <c r="BK241" s="79"/>
      <c r="BL241" s="79"/>
      <c r="BM241" s="74"/>
      <c r="BN241" s="80">
        <v>300</v>
      </c>
      <c r="BO241" s="81"/>
      <c r="BP241" s="82"/>
      <c r="BQ241" s="83"/>
      <c r="BR241" s="84" t="s">
        <v>75</v>
      </c>
      <c r="BS241" s="84">
        <v>14</v>
      </c>
      <c r="BT241" s="85">
        <v>2</v>
      </c>
      <c r="BU241" s="85" t="s">
        <v>134</v>
      </c>
      <c r="BV241" s="85">
        <v>2</v>
      </c>
      <c r="BW241" s="85"/>
      <c r="BX241" s="86" t="s">
        <v>143</v>
      </c>
      <c r="BY241" s="87"/>
      <c r="BZ241" s="88">
        <v>300</v>
      </c>
      <c r="CA241" s="87" t="s">
        <v>144</v>
      </c>
      <c r="CB241" s="89" t="s">
        <v>112</v>
      </c>
      <c r="CC241" s="90">
        <v>18</v>
      </c>
      <c r="CD241" s="91"/>
      <c r="CE241" s="89">
        <f>VLOOKUP(AI241,[1]Plan1!$A$6:$D$52,2,0)</f>
        <v>250</v>
      </c>
      <c r="CF241" s="89">
        <f>VLOOKUP(AI241,[1]Plan1!$A$6:$D$52,4,0)</f>
        <v>5.0434782608695654</v>
      </c>
      <c r="CG241" s="89">
        <f t="shared" si="24"/>
        <v>161</v>
      </c>
      <c r="CH241" s="89">
        <f t="shared" si="25"/>
        <v>812</v>
      </c>
      <c r="CI241" s="87" t="s">
        <v>75</v>
      </c>
      <c r="CJ241" s="89">
        <f t="shared" si="26"/>
        <v>300</v>
      </c>
      <c r="CK241" s="87"/>
      <c r="CL241" s="87"/>
      <c r="CM241" s="87"/>
      <c r="CN241" s="80"/>
      <c r="CO241" s="81"/>
      <c r="CP241" s="82">
        <v>28</v>
      </c>
      <c r="CQ241" s="83"/>
      <c r="CR241" s="87">
        <f t="shared" si="27"/>
        <v>45600</v>
      </c>
      <c r="CS241" s="40">
        <f t="shared" si="31"/>
        <v>239</v>
      </c>
      <c r="CT241" s="40" t="str">
        <f>VLOOKUP(B241,Linha!$B$2:$C$60,2,FALSE)</f>
        <v>Flow1</v>
      </c>
      <c r="CU241" s="41" t="str">
        <f>IF(AI241&lt;=Parametros!$E$15,"OK","Não")</f>
        <v>OK</v>
      </c>
      <c r="CV241" s="41" t="str">
        <f>IF(AH241&lt;=Parametros!$E$16,"OK","Não")</f>
        <v>OK</v>
      </c>
      <c r="CW241" s="41" t="str">
        <f>IF(AX241&lt;=Parametros!$E$19,"OK","Não")</f>
        <v>OK</v>
      </c>
      <c r="CX241" s="41" t="str">
        <f t="shared" si="28"/>
        <v>Sim</v>
      </c>
      <c r="CY241" s="41" t="str">
        <f t="shared" si="29"/>
        <v>Sim</v>
      </c>
      <c r="CZ241" s="41" t="str">
        <f>IF(AND(Parametros!$E$17="Sim",Parametros!$E$18="Sim"),IF(AND(OR(CT241="Flow1",AND(CT241="Flow2",Parametros!$H$7="Fechada")),AI241&lt;=Parametros!$E$15,AH241&lt;Parametros!$E$16,AX241&lt;Parametros!$E$19,CX241&lt;&gt;Parametros!$E$17,CY241&lt;&gt;Parametros!$E$18),"Sim","Não"),
IF(AND(Parametros!$E$17="Sim",Parametros!$E$18="Não"),IF(AND(OR(CT241="Flow1",AND(CT241="Flow2",Parametros!$H$7="Fechada")),AI241&lt;=Parametros!$E$15,AH241&lt;Parametros!$E$16,AX241&lt;Parametros!$E$19,CX241&lt;&gt;Parametros!$E$17),"Sim","Não"),
IF(AND(Parametros!$E$17="Não",Parametros!$E$18="Sim"),IF(AND(OR(CT241="Flow1",AND(CT241="Flow2",Parametros!$H$7="Fechada")),AI241&lt;=Parametros!$E$15,AH241&lt;Parametros!$E$16,AX241&lt;Parametros!$E$19,CY241&lt;&gt;Parametros!$E$18),"Sim","Não"),
IF(AND(OR(CT241="Flow1",AND(CT241="Flow2",Parametros!$H$7="Fechada")),AI241&lt;=Parametros!$E$15,AH241&lt;Parametros!$E$16,AX241&lt;Parametros!$E$19),"Sim","Não"))))</f>
        <v>Não</v>
      </c>
      <c r="DA241" s="41" t="str">
        <f t="shared" si="30"/>
        <v>ok</v>
      </c>
      <c r="DB241" s="40">
        <f>IF(AND(CT241="Flow1",CZ241="Sim"),4,IF(CT241=Parametros!$D$6,1,IF(CT241=Parametros!$D$7,IF(Parametros!$H$7="Aberta",2,IF('Sequencia APO'!CZ241="Sim",4,1)),IF(CT241=Parametros!$D$9,3,IF(CT241=Parametros!$D$8,4,"Erro")))))</f>
        <v>1</v>
      </c>
      <c r="DC241" s="40">
        <f>IFERROR(VLOOKUP($Q241,Ferts!$A$1:$B$16,2,FALSE),0)</f>
        <v>0</v>
      </c>
      <c r="DD241" s="42">
        <f>(IF(DB241=1,Parametros!$M$6,IF(DB241=2,Parametros!$M$7,IF(DB241=3,Parametros!$M$8,IF(DB241=4,Parametros!$M$9,"Erro"))))*(DC241+1))*60</f>
        <v>38.112851481411589</v>
      </c>
    </row>
    <row r="242" spans="1:108">
      <c r="A242" s="74" t="s">
        <v>720</v>
      </c>
      <c r="B242" s="74" t="s">
        <v>160</v>
      </c>
      <c r="C242" s="74" t="s">
        <v>118</v>
      </c>
      <c r="D242" s="74" t="s">
        <v>99</v>
      </c>
      <c r="E242" s="74" t="s">
        <v>2304</v>
      </c>
      <c r="F242" s="74" t="s">
        <v>2305</v>
      </c>
      <c r="G242" s="74" t="s">
        <v>2306</v>
      </c>
      <c r="H242" s="74" t="s">
        <v>151</v>
      </c>
      <c r="I242" s="74" t="s">
        <v>134</v>
      </c>
      <c r="J242" s="74" t="s">
        <v>228</v>
      </c>
      <c r="K242" s="74" t="s">
        <v>2307</v>
      </c>
      <c r="L242" s="74" t="s">
        <v>2308</v>
      </c>
      <c r="M242" s="74" t="s">
        <v>153</v>
      </c>
      <c r="N242" s="75">
        <v>10</v>
      </c>
      <c r="O242" s="75">
        <v>10</v>
      </c>
      <c r="P242" s="74" t="s">
        <v>131</v>
      </c>
      <c r="Q242" s="74" t="s">
        <v>2309</v>
      </c>
      <c r="R242" s="74" t="s">
        <v>175</v>
      </c>
      <c r="S242" s="74"/>
      <c r="T242" s="74" t="s">
        <v>114</v>
      </c>
      <c r="U242" s="74" t="s">
        <v>124</v>
      </c>
      <c r="V242" s="74" t="s">
        <v>125</v>
      </c>
      <c r="W242" s="74" t="s">
        <v>126</v>
      </c>
      <c r="X242" s="74" t="s">
        <v>127</v>
      </c>
      <c r="Y242" s="74" t="s">
        <v>231</v>
      </c>
      <c r="Z242" s="74" t="s">
        <v>192</v>
      </c>
      <c r="AA242" s="76">
        <v>2558.6</v>
      </c>
      <c r="AB242" s="76">
        <v>2667.18</v>
      </c>
      <c r="AC242" s="76">
        <v>146</v>
      </c>
      <c r="AD242" s="76">
        <v>95</v>
      </c>
      <c r="AE242" s="77">
        <v>545</v>
      </c>
      <c r="AF242" s="76">
        <v>2.7250000000000001</v>
      </c>
      <c r="AG242" s="77">
        <v>5</v>
      </c>
      <c r="AH242" s="78">
        <v>9.5</v>
      </c>
      <c r="AI242" s="78">
        <v>60.3</v>
      </c>
      <c r="AJ242" s="79">
        <v>42795</v>
      </c>
      <c r="AK242" s="79">
        <v>42780</v>
      </c>
      <c r="AL242" s="79">
        <v>42780</v>
      </c>
      <c r="AM242" s="79">
        <v>42780</v>
      </c>
      <c r="AN242" s="77">
        <v>246</v>
      </c>
      <c r="AO242" s="79">
        <v>42779</v>
      </c>
      <c r="AP242" s="76">
        <v>2200</v>
      </c>
      <c r="AQ242" s="76">
        <v>0</v>
      </c>
      <c r="AR242" s="77">
        <v>456</v>
      </c>
      <c r="AS242" s="77">
        <v>9</v>
      </c>
      <c r="AT242" s="78">
        <v>83.89</v>
      </c>
      <c r="AU242" s="77">
        <v>6</v>
      </c>
      <c r="AV242" s="76">
        <v>7.1</v>
      </c>
      <c r="AW242" s="76">
        <v>7.41</v>
      </c>
      <c r="AX242" s="76">
        <v>8.9499999999999993</v>
      </c>
      <c r="AY242" s="76">
        <v>0.8</v>
      </c>
      <c r="AZ242" s="76">
        <v>0.8</v>
      </c>
      <c r="BA242" s="76">
        <v>0.85</v>
      </c>
      <c r="BB242" s="76">
        <v>0.85</v>
      </c>
      <c r="BC242" s="76">
        <v>20.09</v>
      </c>
      <c r="BD242" s="76">
        <v>10.32</v>
      </c>
      <c r="BE242" s="76">
        <v>19.37</v>
      </c>
      <c r="BF242" s="76">
        <v>7050</v>
      </c>
      <c r="BG242" s="76">
        <v>7120</v>
      </c>
      <c r="BH242" s="74" t="s">
        <v>109</v>
      </c>
      <c r="BI242" s="74"/>
      <c r="BJ242" s="74" t="s">
        <v>3609</v>
      </c>
      <c r="BK242" s="79"/>
      <c r="BL242" s="79"/>
      <c r="BM242" s="74"/>
      <c r="BN242" s="80"/>
      <c r="BO242" s="98"/>
      <c r="BP242" s="82">
        <v>30</v>
      </c>
      <c r="BQ242" s="83"/>
      <c r="BR242" s="84" t="s">
        <v>129</v>
      </c>
      <c r="BS242" s="84">
        <v>14</v>
      </c>
      <c r="BT242" s="85">
        <v>2</v>
      </c>
      <c r="BU242" s="85" t="s">
        <v>134</v>
      </c>
      <c r="BV242" s="85">
        <v>2</v>
      </c>
      <c r="BW242" s="85"/>
      <c r="BX242" s="86" t="s">
        <v>164</v>
      </c>
      <c r="BY242" s="87"/>
      <c r="BZ242" s="88">
        <v>30</v>
      </c>
      <c r="CA242" s="87" t="s">
        <v>111</v>
      </c>
      <c r="CB242" s="89" t="s">
        <v>145</v>
      </c>
      <c r="CC242" s="90">
        <v>1</v>
      </c>
      <c r="CD242" s="91"/>
      <c r="CE242" s="89">
        <f>VLOOKUP(AI242,[1]Plan1!$A$6:$D$52,2,0)</f>
        <v>250</v>
      </c>
      <c r="CF242" s="89">
        <f>VLOOKUP(AI242,[1]Plan1!$A$6:$D$52,4,0)</f>
        <v>5.0434782608695654</v>
      </c>
      <c r="CG242" s="89">
        <f t="shared" si="24"/>
        <v>10</v>
      </c>
      <c r="CH242" s="89">
        <f t="shared" si="25"/>
        <v>50</v>
      </c>
      <c r="CI242" s="87" t="s">
        <v>129</v>
      </c>
      <c r="CJ242" s="89">
        <f t="shared" si="26"/>
        <v>30</v>
      </c>
      <c r="CK242" s="87"/>
      <c r="CL242" s="87"/>
      <c r="CM242" s="87"/>
      <c r="CN242" s="80">
        <v>180</v>
      </c>
      <c r="CO242" s="98"/>
      <c r="CP242" s="82"/>
      <c r="CQ242" s="83"/>
      <c r="CR242" s="87">
        <f t="shared" si="27"/>
        <v>2725</v>
      </c>
      <c r="CS242" s="40">
        <f t="shared" si="31"/>
        <v>240</v>
      </c>
      <c r="CT242" s="40" t="str">
        <f>VLOOKUP(B242,Linha!$B$2:$C$60,2,FALSE)</f>
        <v>Flow1</v>
      </c>
      <c r="CU242" s="41" t="str">
        <f>IF(AI242&lt;=Parametros!$E$15,"OK","Não")</f>
        <v>OK</v>
      </c>
      <c r="CV242" s="41" t="str">
        <f>IF(AH242&lt;=Parametros!$E$16,"OK","Não")</f>
        <v>OK</v>
      </c>
      <c r="CW242" s="41" t="str">
        <f>IF(AX242&lt;=Parametros!$E$19,"OK","Não")</f>
        <v>OK</v>
      </c>
      <c r="CX242" s="41" t="str">
        <f t="shared" si="28"/>
        <v>Não</v>
      </c>
      <c r="CY242" s="41" t="str">
        <f t="shared" si="29"/>
        <v>Não</v>
      </c>
      <c r="CZ242" s="41" t="str">
        <f>IF(AND(Parametros!$E$17="Sim",Parametros!$E$18="Sim"),IF(AND(OR(CT242="Flow1",AND(CT242="Flow2",Parametros!$H$7="Fechada")),AI242&lt;=Parametros!$E$15,AH242&lt;Parametros!$E$16,AX242&lt;Parametros!$E$19,CX242&lt;&gt;Parametros!$E$17,CY242&lt;&gt;Parametros!$E$18),"Sim","Não"),
IF(AND(Parametros!$E$17="Sim",Parametros!$E$18="Não"),IF(AND(OR(CT242="Flow1",AND(CT242="Flow2",Parametros!$H$7="Fechada")),AI242&lt;=Parametros!$E$15,AH242&lt;Parametros!$E$16,AX242&lt;Parametros!$E$19,CX242&lt;&gt;Parametros!$E$17),"Sim","Não"),
IF(AND(Parametros!$E$17="Não",Parametros!$E$18="Sim"),IF(AND(OR(CT242="Flow1",AND(CT242="Flow2",Parametros!$H$7="Fechada")),AI242&lt;=Parametros!$E$15,AH242&lt;Parametros!$E$16,AX242&lt;Parametros!$E$19,CY242&lt;&gt;Parametros!$E$18),"Sim","Não"),
IF(AND(OR(CT242="Flow1",AND(CT242="Flow2",Parametros!$H$7="Fechada")),AI242&lt;=Parametros!$E$15,AH242&lt;Parametros!$E$16,AX242&lt;Parametros!$E$19),"Sim","Não"))))</f>
        <v>Sim</v>
      </c>
      <c r="DA242" s="41" t="str">
        <f t="shared" si="30"/>
        <v>ok</v>
      </c>
      <c r="DB242" s="40">
        <f>IF(AND(CT242="Flow1",CZ242="Sim"),4,IF(CT242=Parametros!$D$6,1,IF(CT242=Parametros!$D$7,IF(Parametros!$H$7="Aberta",2,IF('Sequencia APO'!CZ242="Sim",4,1)),IF(CT242=Parametros!$D$9,3,IF(CT242=Parametros!$D$8,4,"Erro")))))</f>
        <v>4</v>
      </c>
      <c r="DC242" s="40">
        <f>IFERROR(VLOOKUP($Q242,Ferts!$A$1:$B$16,2,FALSE),0)</f>
        <v>0</v>
      </c>
      <c r="DD242" s="42">
        <f>(IF(DB242=1,Parametros!$M$6,IF(DB242=2,Parametros!$M$7,IF(DB242=3,Parametros!$M$8,IF(DB242=4,Parametros!$M$9,"Erro"))))*(DC242+1))*60</f>
        <v>102.85714285714285</v>
      </c>
    </row>
    <row r="243" spans="1:108">
      <c r="A243" s="74" t="s">
        <v>723</v>
      </c>
      <c r="B243" s="74" t="s">
        <v>160</v>
      </c>
      <c r="C243" s="74" t="s">
        <v>118</v>
      </c>
      <c r="D243" s="74" t="s">
        <v>99</v>
      </c>
      <c r="E243" s="74" t="s">
        <v>2310</v>
      </c>
      <c r="F243" s="74" t="s">
        <v>1105</v>
      </c>
      <c r="G243" s="74" t="s">
        <v>3610</v>
      </c>
      <c r="H243" s="74" t="s">
        <v>225</v>
      </c>
      <c r="I243" s="74" t="s">
        <v>134</v>
      </c>
      <c r="J243" s="74" t="s">
        <v>240</v>
      </c>
      <c r="K243" s="74" t="s">
        <v>204</v>
      </c>
      <c r="L243" s="74" t="s">
        <v>1106</v>
      </c>
      <c r="M243" s="74" t="s">
        <v>229</v>
      </c>
      <c r="N243" s="75">
        <v>10</v>
      </c>
      <c r="O243" s="75">
        <v>10</v>
      </c>
      <c r="P243" s="74" t="s">
        <v>137</v>
      </c>
      <c r="Q243" s="74" t="s">
        <v>1107</v>
      </c>
      <c r="R243" s="74" t="s">
        <v>230</v>
      </c>
      <c r="S243" s="74"/>
      <c r="T243" s="74" t="s">
        <v>114</v>
      </c>
      <c r="U243" s="74" t="s">
        <v>124</v>
      </c>
      <c r="V243" s="74" t="s">
        <v>125</v>
      </c>
      <c r="W243" s="74" t="s">
        <v>107</v>
      </c>
      <c r="X243" s="74" t="s">
        <v>127</v>
      </c>
      <c r="Y243" s="74" t="s">
        <v>231</v>
      </c>
      <c r="Z243" s="74" t="s">
        <v>163</v>
      </c>
      <c r="AA243" s="76">
        <v>8742.6919999999991</v>
      </c>
      <c r="AB243" s="76">
        <v>0</v>
      </c>
      <c r="AC243" s="76">
        <v>138</v>
      </c>
      <c r="AD243" s="76">
        <v>91</v>
      </c>
      <c r="AE243" s="77">
        <v>541</v>
      </c>
      <c r="AF243" s="76">
        <v>2.7050000000000001</v>
      </c>
      <c r="AG243" s="77">
        <v>19</v>
      </c>
      <c r="AH243" s="78">
        <v>11</v>
      </c>
      <c r="AI243" s="78">
        <v>60.3</v>
      </c>
      <c r="AJ243" s="79">
        <v>42779</v>
      </c>
      <c r="AK243" s="79">
        <v>42780</v>
      </c>
      <c r="AL243" s="79">
        <v>42780</v>
      </c>
      <c r="AM243" s="79">
        <v>42780</v>
      </c>
      <c r="AN243" s="77">
        <v>841</v>
      </c>
      <c r="AO243" s="79">
        <v>42766</v>
      </c>
      <c r="AP243" s="76">
        <v>15000</v>
      </c>
      <c r="AQ243" s="76">
        <v>0</v>
      </c>
      <c r="AR243" s="77">
        <v>580</v>
      </c>
      <c r="AS243" s="77">
        <v>7</v>
      </c>
      <c r="AT243" s="78">
        <v>93.17</v>
      </c>
      <c r="AU243" s="77">
        <v>6</v>
      </c>
      <c r="AV243" s="76">
        <v>6.33</v>
      </c>
      <c r="AW243" s="76">
        <v>6</v>
      </c>
      <c r="AX243" s="76">
        <v>7.19</v>
      </c>
      <c r="AY243" s="76">
        <v>0.6</v>
      </c>
      <c r="AZ243" s="76">
        <v>0.6</v>
      </c>
      <c r="BA243" s="76">
        <v>1.1000000000000001</v>
      </c>
      <c r="BB243" s="76">
        <v>1.1000000000000001</v>
      </c>
      <c r="BC243" s="76">
        <v>17.84</v>
      </c>
      <c r="BD243" s="76">
        <v>11.69</v>
      </c>
      <c r="BE243" s="76">
        <v>20.84</v>
      </c>
      <c r="BF243" s="76">
        <v>6000</v>
      </c>
      <c r="BG243" s="76">
        <v>7000</v>
      </c>
      <c r="BH243" s="74" t="s">
        <v>109</v>
      </c>
      <c r="BI243" s="74"/>
      <c r="BJ243" s="74" t="s">
        <v>3611</v>
      </c>
      <c r="BK243" s="79"/>
      <c r="BL243" s="79"/>
      <c r="BM243" s="74"/>
      <c r="BN243" s="80"/>
      <c r="BO243" s="81"/>
      <c r="BP243" s="82">
        <v>114</v>
      </c>
      <c r="BQ243" s="83"/>
      <c r="BR243" s="84" t="s">
        <v>129</v>
      </c>
      <c r="BS243" s="84">
        <v>14</v>
      </c>
      <c r="BT243" s="85">
        <v>2</v>
      </c>
      <c r="BU243" s="85" t="s">
        <v>134</v>
      </c>
      <c r="BV243" s="85">
        <v>2</v>
      </c>
      <c r="BW243" s="85"/>
      <c r="BX243" s="86" t="s">
        <v>164</v>
      </c>
      <c r="BY243" s="87"/>
      <c r="BZ243" s="88">
        <v>114</v>
      </c>
      <c r="CA243" s="87" t="s">
        <v>111</v>
      </c>
      <c r="CB243" s="89" t="s">
        <v>112</v>
      </c>
      <c r="CC243" s="90">
        <v>14</v>
      </c>
      <c r="CD243" s="91"/>
      <c r="CE243" s="89">
        <f>VLOOKUP(AI243,[1]Plan1!$A$6:$D$52,2,0)</f>
        <v>250</v>
      </c>
      <c r="CF243" s="89">
        <f>VLOOKUP(AI243,[1]Plan1!$A$6:$D$52,4,0)</f>
        <v>5.0434782608695654</v>
      </c>
      <c r="CG243" s="89">
        <f t="shared" si="24"/>
        <v>35</v>
      </c>
      <c r="CH243" s="89">
        <f t="shared" si="25"/>
        <v>177</v>
      </c>
      <c r="CI243" s="87" t="s">
        <v>129</v>
      </c>
      <c r="CJ243" s="89">
        <f t="shared" si="26"/>
        <v>114</v>
      </c>
      <c r="CK243" s="87"/>
      <c r="CL243" s="87"/>
      <c r="CM243" s="87"/>
      <c r="CN243" s="80"/>
      <c r="CO243" s="81"/>
      <c r="CP243" s="82"/>
      <c r="CQ243" s="93">
        <v>40</v>
      </c>
      <c r="CR243" s="87">
        <f t="shared" si="27"/>
        <v>10279</v>
      </c>
      <c r="CS243" s="40">
        <f t="shared" si="31"/>
        <v>241</v>
      </c>
      <c r="CT243" s="40" t="str">
        <f>VLOOKUP(B243,Linha!$B$2:$C$60,2,FALSE)</f>
        <v>Flow1</v>
      </c>
      <c r="CU243" s="41" t="str">
        <f>IF(AI243&lt;=Parametros!$E$15,"OK","Não")</f>
        <v>OK</v>
      </c>
      <c r="CV243" s="41" t="str">
        <f>IF(AH243&lt;=Parametros!$E$16,"OK","Não")</f>
        <v>OK</v>
      </c>
      <c r="CW243" s="41" t="str">
        <f>IF(AX243&lt;=Parametros!$E$19,"OK","Não")</f>
        <v>OK</v>
      </c>
      <c r="CX243" s="41" t="str">
        <f t="shared" si="28"/>
        <v>Não</v>
      </c>
      <c r="CY243" s="41" t="str">
        <f t="shared" si="29"/>
        <v>Não</v>
      </c>
      <c r="CZ243" s="41" t="str">
        <f>IF(AND(Parametros!$E$17="Sim",Parametros!$E$18="Sim"),IF(AND(OR(CT243="Flow1",AND(CT243="Flow2",Parametros!$H$7="Fechada")),AI243&lt;=Parametros!$E$15,AH243&lt;Parametros!$E$16,AX243&lt;Parametros!$E$19,CX243&lt;&gt;Parametros!$E$17,CY243&lt;&gt;Parametros!$E$18),"Sim","Não"),
IF(AND(Parametros!$E$17="Sim",Parametros!$E$18="Não"),IF(AND(OR(CT243="Flow1",AND(CT243="Flow2",Parametros!$H$7="Fechada")),AI243&lt;=Parametros!$E$15,AH243&lt;Parametros!$E$16,AX243&lt;Parametros!$E$19,CX243&lt;&gt;Parametros!$E$17),"Sim","Não"),
IF(AND(Parametros!$E$17="Não",Parametros!$E$18="Sim"),IF(AND(OR(CT243="Flow1",AND(CT243="Flow2",Parametros!$H$7="Fechada")),AI243&lt;=Parametros!$E$15,AH243&lt;Parametros!$E$16,AX243&lt;Parametros!$E$19,CY243&lt;&gt;Parametros!$E$18),"Sim","Não"),
IF(AND(OR(CT243="Flow1",AND(CT243="Flow2",Parametros!$H$7="Fechada")),AI243&lt;=Parametros!$E$15,AH243&lt;Parametros!$E$16,AX243&lt;Parametros!$E$19),"Sim","Não"))))</f>
        <v>Sim</v>
      </c>
      <c r="DA243" s="41" t="str">
        <f t="shared" si="30"/>
        <v>ok</v>
      </c>
      <c r="DB243" s="40">
        <f>IF(AND(CT243="Flow1",CZ243="Sim"),4,IF(CT243=Parametros!$D$6,1,IF(CT243=Parametros!$D$7,IF(Parametros!$H$7="Aberta",2,IF('Sequencia APO'!CZ243="Sim",4,1)),IF(CT243=Parametros!$D$9,3,IF(CT243=Parametros!$D$8,4,"Erro")))))</f>
        <v>4</v>
      </c>
      <c r="DC243" s="40">
        <f>IFERROR(VLOOKUP($Q243,Ferts!$A$1:$B$16,2,FALSE),0)</f>
        <v>0</v>
      </c>
      <c r="DD243" s="42">
        <f>(IF(DB243=1,Parametros!$M$6,IF(DB243=2,Parametros!$M$7,IF(DB243=3,Parametros!$M$8,IF(DB243=4,Parametros!$M$9,"Erro"))))*(DC243+1))*60</f>
        <v>102.85714285714285</v>
      </c>
    </row>
    <row r="244" spans="1:108">
      <c r="A244" s="74" t="s">
        <v>730</v>
      </c>
      <c r="B244" s="74" t="s">
        <v>160</v>
      </c>
      <c r="C244" s="74" t="s">
        <v>118</v>
      </c>
      <c r="D244" s="74" t="s">
        <v>99</v>
      </c>
      <c r="E244" s="74" t="s">
        <v>2311</v>
      </c>
      <c r="F244" s="74" t="s">
        <v>2312</v>
      </c>
      <c r="G244" s="74" t="s">
        <v>2313</v>
      </c>
      <c r="H244" s="74" t="s">
        <v>235</v>
      </c>
      <c r="I244" s="74" t="s">
        <v>134</v>
      </c>
      <c r="J244" s="74" t="s">
        <v>240</v>
      </c>
      <c r="K244" s="74" t="s">
        <v>236</v>
      </c>
      <c r="L244" s="74" t="s">
        <v>2314</v>
      </c>
      <c r="M244" s="74" t="s">
        <v>237</v>
      </c>
      <c r="N244" s="75">
        <v>10</v>
      </c>
      <c r="O244" s="75">
        <v>10</v>
      </c>
      <c r="P244" s="74" t="s">
        <v>238</v>
      </c>
      <c r="Q244" s="74" t="s">
        <v>2315</v>
      </c>
      <c r="R244" s="74" t="s">
        <v>239</v>
      </c>
      <c r="S244" s="74"/>
      <c r="T244" s="74" t="s">
        <v>114</v>
      </c>
      <c r="U244" s="74" t="s">
        <v>202</v>
      </c>
      <c r="V244" s="74" t="s">
        <v>125</v>
      </c>
      <c r="W244" s="74" t="s">
        <v>107</v>
      </c>
      <c r="X244" s="74" t="s">
        <v>127</v>
      </c>
      <c r="Y244" s="74" t="s">
        <v>231</v>
      </c>
      <c r="Z244" s="74" t="s">
        <v>192</v>
      </c>
      <c r="AA244" s="76">
        <v>1965.6</v>
      </c>
      <c r="AB244" s="76">
        <v>2045.0029999999999</v>
      </c>
      <c r="AC244" s="76">
        <v>138</v>
      </c>
      <c r="AD244" s="76">
        <v>91</v>
      </c>
      <c r="AE244" s="77">
        <v>517</v>
      </c>
      <c r="AF244" s="76">
        <v>2.585</v>
      </c>
      <c r="AG244" s="77">
        <v>4</v>
      </c>
      <c r="AH244" s="78">
        <v>11</v>
      </c>
      <c r="AI244" s="78">
        <v>60.3</v>
      </c>
      <c r="AJ244" s="79">
        <v>42791</v>
      </c>
      <c r="AK244" s="79">
        <v>42780</v>
      </c>
      <c r="AL244" s="79">
        <v>42780</v>
      </c>
      <c r="AM244" s="79">
        <v>42780</v>
      </c>
      <c r="AN244" s="77">
        <v>177</v>
      </c>
      <c r="AO244" s="79">
        <v>42776</v>
      </c>
      <c r="AP244" s="76">
        <v>2000</v>
      </c>
      <c r="AQ244" s="76">
        <v>362</v>
      </c>
      <c r="AR244" s="77">
        <v>522</v>
      </c>
      <c r="AS244" s="77">
        <v>8</v>
      </c>
      <c r="AT244" s="78">
        <v>100.3</v>
      </c>
      <c r="AU244" s="77">
        <v>5</v>
      </c>
      <c r="AV244" s="76">
        <v>7.38</v>
      </c>
      <c r="AW244" s="76">
        <v>6.8</v>
      </c>
      <c r="AX244" s="76">
        <v>8.1</v>
      </c>
      <c r="AY244" s="76">
        <v>0.6</v>
      </c>
      <c r="AZ244" s="76">
        <v>0.6</v>
      </c>
      <c r="BA244" s="76">
        <v>0.99</v>
      </c>
      <c r="BB244" s="76">
        <v>0.99</v>
      </c>
      <c r="BC244" s="76">
        <v>17.05</v>
      </c>
      <c r="BD244" s="76">
        <v>11.69</v>
      </c>
      <c r="BE244" s="76">
        <v>20.84</v>
      </c>
      <c r="BF244" s="76">
        <v>6800</v>
      </c>
      <c r="BG244" s="76">
        <v>7800</v>
      </c>
      <c r="BH244" s="74" t="s">
        <v>109</v>
      </c>
      <c r="BI244" s="74"/>
      <c r="BJ244" s="74" t="s">
        <v>3612</v>
      </c>
      <c r="BK244" s="79"/>
      <c r="BL244" s="79"/>
      <c r="BM244" s="74"/>
      <c r="BN244" s="80"/>
      <c r="BO244" s="81"/>
      <c r="BP244" s="82">
        <v>20</v>
      </c>
      <c r="BQ244" s="83"/>
      <c r="BR244" s="84" t="s">
        <v>129</v>
      </c>
      <c r="BS244" s="84">
        <v>14</v>
      </c>
      <c r="BT244" s="85">
        <v>2</v>
      </c>
      <c r="BU244" s="85" t="s">
        <v>134</v>
      </c>
      <c r="BV244" s="85">
        <v>2</v>
      </c>
      <c r="BW244" s="85"/>
      <c r="BX244" s="86" t="s">
        <v>164</v>
      </c>
      <c r="BY244" s="87"/>
      <c r="BZ244" s="88">
        <v>20</v>
      </c>
      <c r="CA244" s="87" t="s">
        <v>111</v>
      </c>
      <c r="CB244" s="89" t="s">
        <v>145</v>
      </c>
      <c r="CC244" s="90">
        <v>4</v>
      </c>
      <c r="CD244" s="91"/>
      <c r="CE244" s="89">
        <f>VLOOKUP(AI244,[1]Plan1!$A$6:$D$52,2,0)</f>
        <v>250</v>
      </c>
      <c r="CF244" s="89">
        <f>VLOOKUP(AI244,[1]Plan1!$A$6:$D$52,4,0)</f>
        <v>5.0434782608695654</v>
      </c>
      <c r="CG244" s="89">
        <f t="shared" si="24"/>
        <v>8</v>
      </c>
      <c r="CH244" s="89">
        <f t="shared" si="25"/>
        <v>40</v>
      </c>
      <c r="CI244" s="87" t="s">
        <v>129</v>
      </c>
      <c r="CJ244" s="89">
        <f t="shared" si="26"/>
        <v>20</v>
      </c>
      <c r="CK244" s="87"/>
      <c r="CL244" s="87"/>
      <c r="CM244" s="87"/>
      <c r="CN244" s="80">
        <v>510</v>
      </c>
      <c r="CO244" s="81"/>
      <c r="CP244" s="82"/>
      <c r="CQ244" s="83"/>
      <c r="CR244" s="87">
        <f t="shared" si="27"/>
        <v>2068</v>
      </c>
      <c r="CS244" s="40">
        <f t="shared" si="31"/>
        <v>242</v>
      </c>
      <c r="CT244" s="40" t="str">
        <f>VLOOKUP(B244,Linha!$B$2:$C$60,2,FALSE)</f>
        <v>Flow1</v>
      </c>
      <c r="CU244" s="41" t="str">
        <f>IF(AI244&lt;=Parametros!$E$15,"OK","Não")</f>
        <v>OK</v>
      </c>
      <c r="CV244" s="41" t="str">
        <f>IF(AH244&lt;=Parametros!$E$16,"OK","Não")</f>
        <v>OK</v>
      </c>
      <c r="CW244" s="41" t="str">
        <f>IF(AX244&lt;=Parametros!$E$19,"OK","Não")</f>
        <v>OK</v>
      </c>
      <c r="CX244" s="41" t="str">
        <f t="shared" si="28"/>
        <v>Não</v>
      </c>
      <c r="CY244" s="41" t="str">
        <f t="shared" si="29"/>
        <v>Não</v>
      </c>
      <c r="CZ244" s="41" t="str">
        <f>IF(AND(Parametros!$E$17="Sim",Parametros!$E$18="Sim"),IF(AND(OR(CT244="Flow1",AND(CT244="Flow2",Parametros!$H$7="Fechada")),AI244&lt;=Parametros!$E$15,AH244&lt;Parametros!$E$16,AX244&lt;Parametros!$E$19,CX244&lt;&gt;Parametros!$E$17,CY244&lt;&gt;Parametros!$E$18),"Sim","Não"),
IF(AND(Parametros!$E$17="Sim",Parametros!$E$18="Não"),IF(AND(OR(CT244="Flow1",AND(CT244="Flow2",Parametros!$H$7="Fechada")),AI244&lt;=Parametros!$E$15,AH244&lt;Parametros!$E$16,AX244&lt;Parametros!$E$19,CX244&lt;&gt;Parametros!$E$17),"Sim","Não"),
IF(AND(Parametros!$E$17="Não",Parametros!$E$18="Sim"),IF(AND(OR(CT244="Flow1",AND(CT244="Flow2",Parametros!$H$7="Fechada")),AI244&lt;=Parametros!$E$15,AH244&lt;Parametros!$E$16,AX244&lt;Parametros!$E$19,CY244&lt;&gt;Parametros!$E$18),"Sim","Não"),
IF(AND(OR(CT244="Flow1",AND(CT244="Flow2",Parametros!$H$7="Fechada")),AI244&lt;=Parametros!$E$15,AH244&lt;Parametros!$E$16,AX244&lt;Parametros!$E$19),"Sim","Não"))))</f>
        <v>Sim</v>
      </c>
      <c r="DA244" s="41" t="str">
        <f t="shared" si="30"/>
        <v>ok</v>
      </c>
      <c r="DB244" s="40">
        <f>IF(AND(CT244="Flow1",CZ244="Sim"),4,IF(CT244=Parametros!$D$6,1,IF(CT244=Parametros!$D$7,IF(Parametros!$H$7="Aberta",2,IF('Sequencia APO'!CZ244="Sim",4,1)),IF(CT244=Parametros!$D$9,3,IF(CT244=Parametros!$D$8,4,"Erro")))))</f>
        <v>4</v>
      </c>
      <c r="DC244" s="40">
        <f>IFERROR(VLOOKUP($Q244,Ferts!$A$1:$B$16,2,FALSE),0)</f>
        <v>0</v>
      </c>
      <c r="DD244" s="42">
        <f>(IF(DB244=1,Parametros!$M$6,IF(DB244=2,Parametros!$M$7,IF(DB244=3,Parametros!$M$8,IF(DB244=4,Parametros!$M$9,"Erro"))))*(DC244+1))*60</f>
        <v>102.85714285714285</v>
      </c>
    </row>
    <row r="245" spans="1:108">
      <c r="A245" s="74" t="s">
        <v>731</v>
      </c>
      <c r="B245" s="74" t="s">
        <v>98</v>
      </c>
      <c r="C245" s="74" t="s">
        <v>132</v>
      </c>
      <c r="D245" s="74" t="s">
        <v>132</v>
      </c>
      <c r="E245" s="74" t="s">
        <v>2316</v>
      </c>
      <c r="F245" s="74" t="s">
        <v>2317</v>
      </c>
      <c r="G245" s="74" t="s">
        <v>2318</v>
      </c>
      <c r="H245" s="74" t="s">
        <v>187</v>
      </c>
      <c r="I245" s="74" t="s">
        <v>134</v>
      </c>
      <c r="J245" s="74" t="s">
        <v>240</v>
      </c>
      <c r="K245" s="74" t="s">
        <v>209</v>
      </c>
      <c r="L245" s="74" t="s">
        <v>2319</v>
      </c>
      <c r="M245" s="74" t="s">
        <v>210</v>
      </c>
      <c r="N245" s="75">
        <v>10</v>
      </c>
      <c r="O245" s="75">
        <v>10</v>
      </c>
      <c r="P245" s="74" t="s">
        <v>137</v>
      </c>
      <c r="Q245" s="74" t="s">
        <v>2320</v>
      </c>
      <c r="R245" s="74" t="s">
        <v>138</v>
      </c>
      <c r="S245" s="74" t="s">
        <v>139</v>
      </c>
      <c r="T245" s="74" t="s">
        <v>140</v>
      </c>
      <c r="U245" s="74" t="s">
        <v>105</v>
      </c>
      <c r="V245" s="74" t="s">
        <v>141</v>
      </c>
      <c r="W245" s="74" t="s">
        <v>107</v>
      </c>
      <c r="X245" s="74" t="s">
        <v>127</v>
      </c>
      <c r="Y245" s="74" t="s">
        <v>231</v>
      </c>
      <c r="Z245" s="74"/>
      <c r="AA245" s="76">
        <v>5389.3019999999997</v>
      </c>
      <c r="AB245" s="76">
        <v>0</v>
      </c>
      <c r="AC245" s="76">
        <v>138</v>
      </c>
      <c r="AD245" s="76">
        <v>91</v>
      </c>
      <c r="AE245" s="77">
        <v>546</v>
      </c>
      <c r="AF245" s="76">
        <v>2.73</v>
      </c>
      <c r="AG245" s="77">
        <v>11</v>
      </c>
      <c r="AH245" s="78">
        <v>11.1</v>
      </c>
      <c r="AI245" s="78">
        <v>60.3</v>
      </c>
      <c r="AJ245" s="79">
        <v>42768</v>
      </c>
      <c r="AK245" s="79">
        <v>42780</v>
      </c>
      <c r="AL245" s="79">
        <v>42780</v>
      </c>
      <c r="AM245" s="79">
        <v>42780</v>
      </c>
      <c r="AN245" s="77">
        <v>353</v>
      </c>
      <c r="AO245" s="79">
        <v>42762</v>
      </c>
      <c r="AP245" s="76">
        <v>5091.0129999999999</v>
      </c>
      <c r="AQ245" s="76">
        <v>0</v>
      </c>
      <c r="AR245" s="77">
        <v>545</v>
      </c>
      <c r="AS245" s="77">
        <v>44</v>
      </c>
      <c r="AT245" s="78">
        <v>86.14</v>
      </c>
      <c r="AU245" s="77">
        <v>6</v>
      </c>
      <c r="AV245" s="76">
        <v>6.39</v>
      </c>
      <c r="AW245" s="76">
        <v>5.5</v>
      </c>
      <c r="AX245" s="76">
        <v>6.69</v>
      </c>
      <c r="AY245" s="76">
        <v>0.45</v>
      </c>
      <c r="AZ245" s="76">
        <v>0.45</v>
      </c>
      <c r="BA245" s="76">
        <v>1.39</v>
      </c>
      <c r="BB245" s="76">
        <v>1.67</v>
      </c>
      <c r="BC245" s="76">
        <v>17.8</v>
      </c>
      <c r="BD245" s="76">
        <v>11.84</v>
      </c>
      <c r="BE245" s="76">
        <v>21</v>
      </c>
      <c r="BF245" s="76">
        <v>5486</v>
      </c>
      <c r="BG245" s="76">
        <v>6706</v>
      </c>
      <c r="BH245" s="74" t="s">
        <v>109</v>
      </c>
      <c r="BI245" s="74"/>
      <c r="BJ245" s="74" t="s">
        <v>2321</v>
      </c>
      <c r="BK245" s="79"/>
      <c r="BL245" s="79"/>
      <c r="BM245" s="74"/>
      <c r="BN245" s="80">
        <v>66</v>
      </c>
      <c r="BO245" s="81"/>
      <c r="BP245" s="82"/>
      <c r="BQ245" s="83"/>
      <c r="BR245" s="84" t="s">
        <v>75</v>
      </c>
      <c r="BS245" s="84">
        <v>14</v>
      </c>
      <c r="BT245" s="85">
        <v>2</v>
      </c>
      <c r="BU245" s="85" t="s">
        <v>134</v>
      </c>
      <c r="BV245" s="85">
        <v>2</v>
      </c>
      <c r="BW245" s="85"/>
      <c r="BX245" s="86" t="s">
        <v>143</v>
      </c>
      <c r="BY245" s="87"/>
      <c r="BZ245" s="88">
        <v>66</v>
      </c>
      <c r="CA245" s="87" t="s">
        <v>144</v>
      </c>
      <c r="CB245" s="89" t="s">
        <v>112</v>
      </c>
      <c r="CC245" s="90">
        <v>18</v>
      </c>
      <c r="CD245" s="91"/>
      <c r="CE245" s="89">
        <f>VLOOKUP(AI245,[1]Plan1!$A$6:$D$52,2,0)</f>
        <v>250</v>
      </c>
      <c r="CF245" s="89">
        <f>VLOOKUP(AI245,[1]Plan1!$A$6:$D$52,4,0)</f>
        <v>5.0434782608695654</v>
      </c>
      <c r="CG245" s="89">
        <f t="shared" si="24"/>
        <v>22</v>
      </c>
      <c r="CH245" s="89">
        <f t="shared" si="25"/>
        <v>111</v>
      </c>
      <c r="CI245" s="87" t="s">
        <v>75</v>
      </c>
      <c r="CJ245" s="89">
        <f t="shared" si="26"/>
        <v>66</v>
      </c>
      <c r="CK245" s="87"/>
      <c r="CL245" s="87"/>
      <c r="CM245" s="87"/>
      <c r="CN245" s="80"/>
      <c r="CO245" s="81"/>
      <c r="CP245" s="82">
        <v>81</v>
      </c>
      <c r="CQ245" s="83"/>
      <c r="CR245" s="87">
        <f t="shared" si="27"/>
        <v>6006</v>
      </c>
      <c r="CS245" s="40">
        <f t="shared" si="31"/>
        <v>243</v>
      </c>
      <c r="CT245" s="40" t="str">
        <f>VLOOKUP(B245,Linha!$B$2:$C$60,2,FALSE)</f>
        <v>Flow1</v>
      </c>
      <c r="CU245" s="41" t="str">
        <f>IF(AI245&lt;=Parametros!$E$15,"OK","Não")</f>
        <v>OK</v>
      </c>
      <c r="CV245" s="41" t="str">
        <f>IF(AH245&lt;=Parametros!$E$16,"OK","Não")</f>
        <v>OK</v>
      </c>
      <c r="CW245" s="41" t="str">
        <f>IF(AX245&lt;=Parametros!$E$19,"OK","Não")</f>
        <v>OK</v>
      </c>
      <c r="CX245" s="41" t="str">
        <f t="shared" si="28"/>
        <v>Sim</v>
      </c>
      <c r="CY245" s="41" t="str">
        <f t="shared" si="29"/>
        <v>Sim</v>
      </c>
      <c r="CZ245" s="41" t="str">
        <f>IF(AND(Parametros!$E$17="Sim",Parametros!$E$18="Sim"),IF(AND(OR(CT245="Flow1",AND(CT245="Flow2",Parametros!$H$7="Fechada")),AI245&lt;=Parametros!$E$15,AH245&lt;Parametros!$E$16,AX245&lt;Parametros!$E$19,CX245&lt;&gt;Parametros!$E$17,CY245&lt;&gt;Parametros!$E$18),"Sim","Não"),
IF(AND(Parametros!$E$17="Sim",Parametros!$E$18="Não"),IF(AND(OR(CT245="Flow1",AND(CT245="Flow2",Parametros!$H$7="Fechada")),AI245&lt;=Parametros!$E$15,AH245&lt;Parametros!$E$16,AX245&lt;Parametros!$E$19,CX245&lt;&gt;Parametros!$E$17),"Sim","Não"),
IF(AND(Parametros!$E$17="Não",Parametros!$E$18="Sim"),IF(AND(OR(CT245="Flow1",AND(CT245="Flow2",Parametros!$H$7="Fechada")),AI245&lt;=Parametros!$E$15,AH245&lt;Parametros!$E$16,AX245&lt;Parametros!$E$19,CY245&lt;&gt;Parametros!$E$18),"Sim","Não"),
IF(AND(OR(CT245="Flow1",AND(CT245="Flow2",Parametros!$H$7="Fechada")),AI245&lt;=Parametros!$E$15,AH245&lt;Parametros!$E$16,AX245&lt;Parametros!$E$19),"Sim","Não"))))</f>
        <v>Não</v>
      </c>
      <c r="DA245" s="41" t="str">
        <f t="shared" si="30"/>
        <v>ok</v>
      </c>
      <c r="DB245" s="40">
        <f>IF(AND(CT245="Flow1",CZ245="Sim"),4,IF(CT245=Parametros!$D$6,1,IF(CT245=Parametros!$D$7,IF(Parametros!$H$7="Aberta",2,IF('Sequencia APO'!CZ245="Sim",4,1)),IF(CT245=Parametros!$D$9,3,IF(CT245=Parametros!$D$8,4,"Erro")))))</f>
        <v>1</v>
      </c>
      <c r="DC245" s="40">
        <f>IFERROR(VLOOKUP($Q245,Ferts!$A$1:$B$16,2,FALSE),0)</f>
        <v>0</v>
      </c>
      <c r="DD245" s="42">
        <f>(IF(DB245=1,Parametros!$M$6,IF(DB245=2,Parametros!$M$7,IF(DB245=3,Parametros!$M$8,IF(DB245=4,Parametros!$M$9,"Erro"))))*(DC245+1))*60</f>
        <v>38.112851481411589</v>
      </c>
    </row>
    <row r="246" spans="1:108">
      <c r="A246" s="74" t="s">
        <v>735</v>
      </c>
      <c r="B246" s="74" t="s">
        <v>98</v>
      </c>
      <c r="C246" s="74" t="s">
        <v>132</v>
      </c>
      <c r="D246" s="74" t="s">
        <v>132</v>
      </c>
      <c r="E246" s="74" t="s">
        <v>2322</v>
      </c>
      <c r="F246" s="74" t="s">
        <v>2323</v>
      </c>
      <c r="G246" s="74" t="s">
        <v>2324</v>
      </c>
      <c r="H246" s="74" t="s">
        <v>1682</v>
      </c>
      <c r="I246" s="74" t="s">
        <v>134</v>
      </c>
      <c r="J246" s="74" t="s">
        <v>240</v>
      </c>
      <c r="K246" s="74" t="s">
        <v>209</v>
      </c>
      <c r="L246" s="74" t="s">
        <v>2325</v>
      </c>
      <c r="M246" s="74" t="s">
        <v>1684</v>
      </c>
      <c r="N246" s="75">
        <v>10</v>
      </c>
      <c r="O246" s="75">
        <v>10</v>
      </c>
      <c r="P246" s="74" t="s">
        <v>137</v>
      </c>
      <c r="Q246" s="74" t="s">
        <v>2326</v>
      </c>
      <c r="R246" s="74" t="s">
        <v>138</v>
      </c>
      <c r="S246" s="74" t="s">
        <v>139</v>
      </c>
      <c r="T246" s="74" t="s">
        <v>140</v>
      </c>
      <c r="U246" s="74" t="s">
        <v>105</v>
      </c>
      <c r="V246" s="74" t="s">
        <v>141</v>
      </c>
      <c r="W246" s="74" t="s">
        <v>107</v>
      </c>
      <c r="X246" s="74" t="s">
        <v>127</v>
      </c>
      <c r="Y246" s="74" t="s">
        <v>231</v>
      </c>
      <c r="Z246" s="74"/>
      <c r="AA246" s="76">
        <v>5372.34</v>
      </c>
      <c r="AB246" s="76">
        <v>0</v>
      </c>
      <c r="AC246" s="76">
        <v>138</v>
      </c>
      <c r="AD246" s="76">
        <v>91</v>
      </c>
      <c r="AE246" s="77">
        <v>508</v>
      </c>
      <c r="AF246" s="76">
        <v>2.54</v>
      </c>
      <c r="AG246" s="77">
        <v>13</v>
      </c>
      <c r="AH246" s="78">
        <v>11.1</v>
      </c>
      <c r="AI246" s="78">
        <v>60.3</v>
      </c>
      <c r="AJ246" s="79">
        <v>42768</v>
      </c>
      <c r="AK246" s="79">
        <v>42780</v>
      </c>
      <c r="AL246" s="79">
        <v>42780</v>
      </c>
      <c r="AM246" s="79">
        <v>42780</v>
      </c>
      <c r="AN246" s="77">
        <v>640</v>
      </c>
      <c r="AO246" s="79">
        <v>42762</v>
      </c>
      <c r="AP246" s="76">
        <v>5057.2420000000002</v>
      </c>
      <c r="AQ246" s="76">
        <v>0</v>
      </c>
      <c r="AR246" s="77">
        <v>510</v>
      </c>
      <c r="AS246" s="77">
        <v>47</v>
      </c>
      <c r="AT246" s="78">
        <v>160.88999999999999</v>
      </c>
      <c r="AU246" s="77">
        <v>3</v>
      </c>
      <c r="AV246" s="76">
        <v>11.71</v>
      </c>
      <c r="AW246" s="76">
        <v>10.97</v>
      </c>
      <c r="AX246" s="76">
        <v>12.07</v>
      </c>
      <c r="AY246" s="76">
        <v>0.6</v>
      </c>
      <c r="AZ246" s="76">
        <v>0.6</v>
      </c>
      <c r="BA246" s="76">
        <v>1.39</v>
      </c>
      <c r="BB246" s="76">
        <v>2.2200000000000002</v>
      </c>
      <c r="BC246" s="76">
        <v>16.38</v>
      </c>
      <c r="BD246" s="76">
        <v>11.98</v>
      </c>
      <c r="BE246" s="76">
        <v>21.15</v>
      </c>
      <c r="BF246" s="76">
        <v>10973</v>
      </c>
      <c r="BG246" s="76">
        <v>11887</v>
      </c>
      <c r="BH246" s="74" t="s">
        <v>109</v>
      </c>
      <c r="BI246" s="74"/>
      <c r="BJ246" s="74" t="s">
        <v>2327</v>
      </c>
      <c r="BK246" s="79"/>
      <c r="BL246" s="79"/>
      <c r="BM246" s="74"/>
      <c r="BN246" s="80">
        <v>39</v>
      </c>
      <c r="BO246" s="81"/>
      <c r="BP246" s="82"/>
      <c r="BQ246" s="83"/>
      <c r="BR246" s="84" t="s">
        <v>75</v>
      </c>
      <c r="BS246" s="84">
        <v>14</v>
      </c>
      <c r="BT246" s="85">
        <v>2</v>
      </c>
      <c r="BU246" s="85" t="s">
        <v>134</v>
      </c>
      <c r="BV246" s="85">
        <v>2</v>
      </c>
      <c r="BW246" s="85"/>
      <c r="BX246" s="86" t="s">
        <v>143</v>
      </c>
      <c r="BY246" s="87"/>
      <c r="BZ246" s="88">
        <v>39</v>
      </c>
      <c r="CA246" s="87" t="s">
        <v>144</v>
      </c>
      <c r="CB246" s="89" t="s">
        <v>112</v>
      </c>
      <c r="CC246" s="90">
        <v>18</v>
      </c>
      <c r="CD246" s="91"/>
      <c r="CE246" s="89">
        <f>VLOOKUP(AI246,[1]Plan1!$A$6:$D$52,2,0)</f>
        <v>250</v>
      </c>
      <c r="CF246" s="89">
        <f>VLOOKUP(AI246,[1]Plan1!$A$6:$D$52,4,0)</f>
        <v>5.0434782608695654</v>
      </c>
      <c r="CG246" s="89">
        <f t="shared" si="24"/>
        <v>21</v>
      </c>
      <c r="CH246" s="89">
        <f t="shared" si="25"/>
        <v>106</v>
      </c>
      <c r="CI246" s="87" t="s">
        <v>75</v>
      </c>
      <c r="CJ246" s="89">
        <f t="shared" si="26"/>
        <v>39</v>
      </c>
      <c r="CK246" s="87"/>
      <c r="CL246" s="87"/>
      <c r="CM246" s="87"/>
      <c r="CN246" s="80">
        <v>119</v>
      </c>
      <c r="CO246" s="81"/>
      <c r="CP246" s="82"/>
      <c r="CQ246" s="83"/>
      <c r="CR246" s="87">
        <f t="shared" si="27"/>
        <v>6604</v>
      </c>
      <c r="CS246" s="40">
        <f t="shared" si="31"/>
        <v>244</v>
      </c>
      <c r="CT246" s="40" t="str">
        <f>VLOOKUP(B246,Linha!$B$2:$C$60,2,FALSE)</f>
        <v>Flow1</v>
      </c>
      <c r="CU246" s="41" t="str">
        <f>IF(AI246&lt;=Parametros!$E$15,"OK","Não")</f>
        <v>OK</v>
      </c>
      <c r="CV246" s="41" t="str">
        <f>IF(AH246&lt;=Parametros!$E$16,"OK","Não")</f>
        <v>OK</v>
      </c>
      <c r="CW246" s="41" t="str">
        <f>IF(AX246&lt;=Parametros!$E$19,"OK","Não")</f>
        <v>OK</v>
      </c>
      <c r="CX246" s="41" t="str">
        <f t="shared" si="28"/>
        <v>Sim</v>
      </c>
      <c r="CY246" s="41" t="str">
        <f t="shared" si="29"/>
        <v>Sim</v>
      </c>
      <c r="CZ246" s="41" t="str">
        <f>IF(AND(Parametros!$E$17="Sim",Parametros!$E$18="Sim"),IF(AND(OR(CT246="Flow1",AND(CT246="Flow2",Parametros!$H$7="Fechada")),AI246&lt;=Parametros!$E$15,AH246&lt;Parametros!$E$16,AX246&lt;Parametros!$E$19,CX246&lt;&gt;Parametros!$E$17,CY246&lt;&gt;Parametros!$E$18),"Sim","Não"),
IF(AND(Parametros!$E$17="Sim",Parametros!$E$18="Não"),IF(AND(OR(CT246="Flow1",AND(CT246="Flow2",Parametros!$H$7="Fechada")),AI246&lt;=Parametros!$E$15,AH246&lt;Parametros!$E$16,AX246&lt;Parametros!$E$19,CX246&lt;&gt;Parametros!$E$17),"Sim","Não"),
IF(AND(Parametros!$E$17="Não",Parametros!$E$18="Sim"),IF(AND(OR(CT246="Flow1",AND(CT246="Flow2",Parametros!$H$7="Fechada")),AI246&lt;=Parametros!$E$15,AH246&lt;Parametros!$E$16,AX246&lt;Parametros!$E$19,CY246&lt;&gt;Parametros!$E$18),"Sim","Não"),
IF(AND(OR(CT246="Flow1",AND(CT246="Flow2",Parametros!$H$7="Fechada")),AI246&lt;=Parametros!$E$15,AH246&lt;Parametros!$E$16,AX246&lt;Parametros!$E$19),"Sim","Não"))))</f>
        <v>Não</v>
      </c>
      <c r="DA246" s="41" t="str">
        <f t="shared" si="30"/>
        <v>ok</v>
      </c>
      <c r="DB246" s="40">
        <f>IF(AND(CT246="Flow1",CZ246="Sim"),4,IF(CT246=Parametros!$D$6,1,IF(CT246=Parametros!$D$7,IF(Parametros!$H$7="Aberta",2,IF('Sequencia APO'!CZ246="Sim",4,1)),IF(CT246=Parametros!$D$9,3,IF(CT246=Parametros!$D$8,4,"Erro")))))</f>
        <v>1</v>
      </c>
      <c r="DC246" s="40">
        <f>IFERROR(VLOOKUP($Q246,Ferts!$A$1:$B$16,2,FALSE),0)</f>
        <v>0</v>
      </c>
      <c r="DD246" s="42">
        <f>(IF(DB246=1,Parametros!$M$6,IF(DB246=2,Parametros!$M$7,IF(DB246=3,Parametros!$M$8,IF(DB246=4,Parametros!$M$9,"Erro"))))*(DC246+1))*60</f>
        <v>38.112851481411589</v>
      </c>
    </row>
    <row r="247" spans="1:108">
      <c r="A247" s="74" t="s">
        <v>736</v>
      </c>
      <c r="B247" s="74" t="s">
        <v>160</v>
      </c>
      <c r="C247" s="74" t="s">
        <v>118</v>
      </c>
      <c r="D247" s="74" t="s">
        <v>99</v>
      </c>
      <c r="E247" s="74" t="s">
        <v>3023</v>
      </c>
      <c r="F247" s="74" t="s">
        <v>3024</v>
      </c>
      <c r="G247" s="74" t="s">
        <v>3025</v>
      </c>
      <c r="H247" s="74" t="s">
        <v>235</v>
      </c>
      <c r="I247" s="74" t="s">
        <v>134</v>
      </c>
      <c r="J247" s="74" t="s">
        <v>348</v>
      </c>
      <c r="K247" s="74" t="s">
        <v>236</v>
      </c>
      <c r="L247" s="74" t="s">
        <v>3026</v>
      </c>
      <c r="M247" s="74" t="s">
        <v>237</v>
      </c>
      <c r="N247" s="75">
        <v>10</v>
      </c>
      <c r="O247" s="75">
        <v>10</v>
      </c>
      <c r="P247" s="74" t="s">
        <v>238</v>
      </c>
      <c r="Q247" s="74" t="s">
        <v>3027</v>
      </c>
      <c r="R247" s="74" t="s">
        <v>239</v>
      </c>
      <c r="S247" s="74"/>
      <c r="T247" s="74" t="s">
        <v>114</v>
      </c>
      <c r="U247" s="74" t="s">
        <v>202</v>
      </c>
      <c r="V247" s="74" t="s">
        <v>125</v>
      </c>
      <c r="W247" s="74" t="s">
        <v>107</v>
      </c>
      <c r="X247" s="74" t="s">
        <v>127</v>
      </c>
      <c r="Y247" s="74" t="s">
        <v>231</v>
      </c>
      <c r="Z247" s="74" t="s">
        <v>192</v>
      </c>
      <c r="AA247" s="76">
        <v>2320</v>
      </c>
      <c r="AB247" s="76">
        <v>0</v>
      </c>
      <c r="AC247" s="76">
        <v>138</v>
      </c>
      <c r="AD247" s="76">
        <v>89</v>
      </c>
      <c r="AE247" s="77">
        <v>569</v>
      </c>
      <c r="AF247" s="76">
        <v>2.8450000000000002</v>
      </c>
      <c r="AG247" s="77">
        <v>5</v>
      </c>
      <c r="AH247" s="78">
        <v>13</v>
      </c>
      <c r="AI247" s="78">
        <v>60.3</v>
      </c>
      <c r="AJ247" s="79">
        <v>42791</v>
      </c>
      <c r="AK247" s="79">
        <v>42780</v>
      </c>
      <c r="AL247" s="79">
        <v>42780</v>
      </c>
      <c r="AM247" s="79">
        <v>42780</v>
      </c>
      <c r="AN247" s="77">
        <v>146</v>
      </c>
      <c r="AO247" s="79">
        <v>42781</v>
      </c>
      <c r="AP247" s="76">
        <v>2000</v>
      </c>
      <c r="AQ247" s="76">
        <v>0</v>
      </c>
      <c r="AR247" s="77">
        <v>584</v>
      </c>
      <c r="AS247" s="77">
        <v>59</v>
      </c>
      <c r="AT247" s="78">
        <v>110</v>
      </c>
      <c r="AU247" s="77">
        <v>5</v>
      </c>
      <c r="AV247" s="76">
        <v>6.98</v>
      </c>
      <c r="AW247" s="76">
        <v>6.5</v>
      </c>
      <c r="AX247" s="76">
        <v>7.75</v>
      </c>
      <c r="AY247" s="76">
        <v>0.6</v>
      </c>
      <c r="AZ247" s="76">
        <v>0.6</v>
      </c>
      <c r="BA247" s="76">
        <v>1.3</v>
      </c>
      <c r="BB247" s="76">
        <v>1.3</v>
      </c>
      <c r="BC247" s="76">
        <v>16.55</v>
      </c>
      <c r="BD247" s="76">
        <v>13.47</v>
      </c>
      <c r="BE247" s="76">
        <v>22.76</v>
      </c>
      <c r="BF247" s="76">
        <v>6500</v>
      </c>
      <c r="BG247" s="76">
        <v>7500</v>
      </c>
      <c r="BH247" s="74" t="s">
        <v>109</v>
      </c>
      <c r="BI247" s="74"/>
      <c r="BJ247" s="74" t="s">
        <v>3613</v>
      </c>
      <c r="BK247" s="79"/>
      <c r="BL247" s="79"/>
      <c r="BM247" s="74"/>
      <c r="BN247" s="80"/>
      <c r="BO247" s="81"/>
      <c r="BP247" s="82">
        <v>25</v>
      </c>
      <c r="BQ247" s="83"/>
      <c r="BR247" s="84" t="s">
        <v>129</v>
      </c>
      <c r="BS247" s="84">
        <v>14</v>
      </c>
      <c r="BT247" s="85">
        <v>2</v>
      </c>
      <c r="BU247" s="85" t="s">
        <v>134</v>
      </c>
      <c r="BV247" s="85">
        <v>2</v>
      </c>
      <c r="BW247" s="85"/>
      <c r="BX247" s="86" t="s">
        <v>164</v>
      </c>
      <c r="BY247" s="87"/>
      <c r="BZ247" s="88">
        <v>25</v>
      </c>
      <c r="CA247" s="87" t="s">
        <v>111</v>
      </c>
      <c r="CB247" s="89" t="s">
        <v>145</v>
      </c>
      <c r="CC247" s="90">
        <v>-1</v>
      </c>
      <c r="CD247" s="91"/>
      <c r="CE247" s="89">
        <f>VLOOKUP(AI247,[1]Plan1!$A$6:$D$52,2,0)</f>
        <v>250</v>
      </c>
      <c r="CF247" s="89">
        <f>VLOOKUP(AI247,[1]Plan1!$A$6:$D$52,4,0)</f>
        <v>5.0434782608695654</v>
      </c>
      <c r="CG247" s="89">
        <f t="shared" si="24"/>
        <v>9</v>
      </c>
      <c r="CH247" s="89">
        <f t="shared" si="25"/>
        <v>45</v>
      </c>
      <c r="CI247" s="87" t="s">
        <v>129</v>
      </c>
      <c r="CJ247" s="89">
        <f t="shared" si="26"/>
        <v>25</v>
      </c>
      <c r="CK247" s="87"/>
      <c r="CL247" s="87"/>
      <c r="CM247" s="87"/>
      <c r="CN247" s="80"/>
      <c r="CO247" s="81"/>
      <c r="CP247" s="82">
        <v>126</v>
      </c>
      <c r="CQ247" s="83"/>
      <c r="CR247" s="87">
        <f t="shared" si="27"/>
        <v>2845</v>
      </c>
      <c r="CS247" s="40">
        <f t="shared" si="31"/>
        <v>245</v>
      </c>
      <c r="CT247" s="40" t="str">
        <f>VLOOKUP(B247,Linha!$B$2:$C$60,2,FALSE)</f>
        <v>Flow1</v>
      </c>
      <c r="CU247" s="41" t="str">
        <f>IF(AI247&lt;=Parametros!$E$15,"OK","Não")</f>
        <v>OK</v>
      </c>
      <c r="CV247" s="41" t="str">
        <f>IF(AH247&lt;=Parametros!$E$16,"OK","Não")</f>
        <v>OK</v>
      </c>
      <c r="CW247" s="41" t="str">
        <f>IF(AX247&lt;=Parametros!$E$19,"OK","Não")</f>
        <v>OK</v>
      </c>
      <c r="CX247" s="41" t="str">
        <f t="shared" si="28"/>
        <v>Não</v>
      </c>
      <c r="CY247" s="41" t="str">
        <f t="shared" si="29"/>
        <v>Não</v>
      </c>
      <c r="CZ247" s="41" t="str">
        <f>IF(AND(Parametros!$E$17="Sim",Parametros!$E$18="Sim"),IF(AND(OR(CT247="Flow1",AND(CT247="Flow2",Parametros!$H$7="Fechada")),AI247&lt;=Parametros!$E$15,AH247&lt;Parametros!$E$16,AX247&lt;Parametros!$E$19,CX247&lt;&gt;Parametros!$E$17,CY247&lt;&gt;Parametros!$E$18),"Sim","Não"),
IF(AND(Parametros!$E$17="Sim",Parametros!$E$18="Não"),IF(AND(OR(CT247="Flow1",AND(CT247="Flow2",Parametros!$H$7="Fechada")),AI247&lt;=Parametros!$E$15,AH247&lt;Parametros!$E$16,AX247&lt;Parametros!$E$19,CX247&lt;&gt;Parametros!$E$17),"Sim","Não"),
IF(AND(Parametros!$E$17="Não",Parametros!$E$18="Sim"),IF(AND(OR(CT247="Flow1",AND(CT247="Flow2",Parametros!$H$7="Fechada")),AI247&lt;=Parametros!$E$15,AH247&lt;Parametros!$E$16,AX247&lt;Parametros!$E$19,CY247&lt;&gt;Parametros!$E$18),"Sim","Não"),
IF(AND(OR(CT247="Flow1",AND(CT247="Flow2",Parametros!$H$7="Fechada")),AI247&lt;=Parametros!$E$15,AH247&lt;Parametros!$E$16,AX247&lt;Parametros!$E$19),"Sim","Não"))))</f>
        <v>Não</v>
      </c>
      <c r="DA247" s="41" t="str">
        <f t="shared" si="30"/>
        <v>ok</v>
      </c>
      <c r="DB247" s="40">
        <f>IF(AND(CT247="Flow1",CZ247="Sim"),4,IF(CT247=Parametros!$D$6,1,IF(CT247=Parametros!$D$7,IF(Parametros!$H$7="Aberta",2,IF('Sequencia APO'!CZ247="Sim",4,1)),IF(CT247=Parametros!$D$9,3,IF(CT247=Parametros!$D$8,4,"Erro")))))</f>
        <v>1</v>
      </c>
      <c r="DC247" s="40">
        <f>IFERROR(VLOOKUP($Q247,Ferts!$A$1:$B$16,2,FALSE),0)</f>
        <v>0</v>
      </c>
      <c r="DD247" s="42">
        <f>(IF(DB247=1,Parametros!$M$6,IF(DB247=2,Parametros!$M$7,IF(DB247=3,Parametros!$M$8,IF(DB247=4,Parametros!$M$9,"Erro"))))*(DC247+1))*60</f>
        <v>38.112851481411589</v>
      </c>
    </row>
    <row r="248" spans="1:108">
      <c r="A248" s="74" t="s">
        <v>737</v>
      </c>
      <c r="B248" s="74" t="s">
        <v>98</v>
      </c>
      <c r="C248" s="74" t="s">
        <v>118</v>
      </c>
      <c r="D248" s="74" t="s">
        <v>99</v>
      </c>
      <c r="E248" s="74" t="s">
        <v>2328</v>
      </c>
      <c r="F248" s="74" t="s">
        <v>2329</v>
      </c>
      <c r="G248" s="74" t="s">
        <v>2330</v>
      </c>
      <c r="H248" s="74" t="s">
        <v>1033</v>
      </c>
      <c r="I248" s="74" t="s">
        <v>134</v>
      </c>
      <c r="J248" s="74" t="s">
        <v>240</v>
      </c>
      <c r="K248" s="74" t="s">
        <v>2331</v>
      </c>
      <c r="L248" s="74" t="s">
        <v>2332</v>
      </c>
      <c r="M248" s="74" t="s">
        <v>1035</v>
      </c>
      <c r="N248" s="75">
        <v>10</v>
      </c>
      <c r="O248" s="75">
        <v>10</v>
      </c>
      <c r="P248" s="74" t="s">
        <v>521</v>
      </c>
      <c r="Q248" s="74" t="s">
        <v>2333</v>
      </c>
      <c r="R248" s="74" t="s">
        <v>522</v>
      </c>
      <c r="S248" s="74"/>
      <c r="T248" s="74" t="s">
        <v>114</v>
      </c>
      <c r="U248" s="74" t="s">
        <v>202</v>
      </c>
      <c r="V248" s="74" t="s">
        <v>125</v>
      </c>
      <c r="W248" s="74" t="s">
        <v>126</v>
      </c>
      <c r="X248" s="74" t="s">
        <v>218</v>
      </c>
      <c r="Y248" s="74" t="s">
        <v>231</v>
      </c>
      <c r="Z248" s="74" t="s">
        <v>192</v>
      </c>
      <c r="AA248" s="76">
        <v>7058.9610000000002</v>
      </c>
      <c r="AB248" s="76">
        <v>7487.9979999999996</v>
      </c>
      <c r="AC248" s="76">
        <v>130</v>
      </c>
      <c r="AD248" s="76">
        <v>83</v>
      </c>
      <c r="AE248" s="77">
        <v>565</v>
      </c>
      <c r="AF248" s="76">
        <v>2.8250000000000002</v>
      </c>
      <c r="AG248" s="77">
        <v>16</v>
      </c>
      <c r="AH248" s="78">
        <v>16</v>
      </c>
      <c r="AI248" s="78">
        <v>60.3</v>
      </c>
      <c r="AJ248" s="79">
        <v>42801</v>
      </c>
      <c r="AK248" s="79">
        <v>42780</v>
      </c>
      <c r="AL248" s="79">
        <v>42780</v>
      </c>
      <c r="AM248" s="79">
        <v>42780</v>
      </c>
      <c r="AN248" s="77">
        <v>487</v>
      </c>
      <c r="AO248" s="79">
        <v>42773</v>
      </c>
      <c r="AP248" s="76">
        <v>5000</v>
      </c>
      <c r="AQ248" s="76">
        <v>0</v>
      </c>
      <c r="AR248" s="77">
        <v>529</v>
      </c>
      <c r="AS248" s="77">
        <v>25</v>
      </c>
      <c r="AT248" s="78">
        <v>119.74</v>
      </c>
      <c r="AU248" s="77">
        <v>4</v>
      </c>
      <c r="AV248" s="76">
        <v>6.88</v>
      </c>
      <c r="AW248" s="76">
        <v>7.18</v>
      </c>
      <c r="AX248" s="76">
        <v>8.11</v>
      </c>
      <c r="AY248" s="76">
        <v>0.6</v>
      </c>
      <c r="AZ248" s="76">
        <v>0.6</v>
      </c>
      <c r="BA248" s="76">
        <v>1.6</v>
      </c>
      <c r="BB248" s="76">
        <v>1.6</v>
      </c>
      <c r="BC248" s="76">
        <v>14.11</v>
      </c>
      <c r="BD248" s="76">
        <v>16.100000000000001</v>
      </c>
      <c r="BE248" s="76">
        <v>25.64</v>
      </c>
      <c r="BF248" s="76">
        <v>6800</v>
      </c>
      <c r="BG248" s="76">
        <v>6900</v>
      </c>
      <c r="BH248" s="74" t="s">
        <v>109</v>
      </c>
      <c r="BI248" s="74"/>
      <c r="BJ248" s="74" t="s">
        <v>2334</v>
      </c>
      <c r="BK248" s="79"/>
      <c r="BL248" s="79"/>
      <c r="BM248" s="74"/>
      <c r="BN248" s="80">
        <v>64</v>
      </c>
      <c r="BO248" s="81"/>
      <c r="BP248" s="82"/>
      <c r="BQ248" s="83"/>
      <c r="BR248" s="84" t="s">
        <v>75</v>
      </c>
      <c r="BS248" s="84">
        <v>14</v>
      </c>
      <c r="BT248" s="85">
        <v>2</v>
      </c>
      <c r="BU248" s="85" t="s">
        <v>134</v>
      </c>
      <c r="BV248" s="85">
        <v>2</v>
      </c>
      <c r="BW248" s="85"/>
      <c r="BX248" s="86" t="s">
        <v>164</v>
      </c>
      <c r="BY248" s="87"/>
      <c r="BZ248" s="88">
        <v>64</v>
      </c>
      <c r="CA248" s="87" t="s">
        <v>111</v>
      </c>
      <c r="CB248" s="89" t="s">
        <v>145</v>
      </c>
      <c r="CC248" s="90">
        <v>7</v>
      </c>
      <c r="CD248" s="91"/>
      <c r="CE248" s="89">
        <f>VLOOKUP(AI248,[1]Plan1!$A$6:$D$52,2,0)</f>
        <v>250</v>
      </c>
      <c r="CF248" s="89">
        <f>VLOOKUP(AI248,[1]Plan1!$A$6:$D$52,4,0)</f>
        <v>5.0434782608695654</v>
      </c>
      <c r="CG248" s="89">
        <f t="shared" si="24"/>
        <v>28</v>
      </c>
      <c r="CH248" s="89">
        <f t="shared" si="25"/>
        <v>141</v>
      </c>
      <c r="CI248" s="87" t="s">
        <v>75</v>
      </c>
      <c r="CJ248" s="89">
        <f t="shared" si="26"/>
        <v>64</v>
      </c>
      <c r="CK248" s="87"/>
      <c r="CL248" s="87"/>
      <c r="CM248" s="87"/>
      <c r="CN248" s="80"/>
      <c r="CO248" s="81"/>
      <c r="CP248" s="82">
        <v>84</v>
      </c>
      <c r="CQ248" s="83"/>
      <c r="CR248" s="87">
        <f t="shared" si="27"/>
        <v>9040</v>
      </c>
      <c r="CS248" s="40">
        <f t="shared" si="31"/>
        <v>246</v>
      </c>
      <c r="CT248" s="40" t="str">
        <f>VLOOKUP(B248,Linha!$B$2:$C$60,2,FALSE)</f>
        <v>Flow1</v>
      </c>
      <c r="CU248" s="41" t="str">
        <f>IF(AI248&lt;=Parametros!$E$15,"OK","Não")</f>
        <v>OK</v>
      </c>
      <c r="CV248" s="41" t="str">
        <f>IF(AH248&lt;=Parametros!$E$16,"OK","Não")</f>
        <v>Não</v>
      </c>
      <c r="CW248" s="41" t="str">
        <f>IF(AX248&lt;=Parametros!$E$19,"OK","Não")</f>
        <v>OK</v>
      </c>
      <c r="CX248" s="41" t="str">
        <f t="shared" si="28"/>
        <v>Não</v>
      </c>
      <c r="CY248" s="41" t="str">
        <f t="shared" si="29"/>
        <v>Não</v>
      </c>
      <c r="CZ248" s="41" t="str">
        <f>IF(AND(Parametros!$E$17="Sim",Parametros!$E$18="Sim"),IF(AND(OR(CT248="Flow1",AND(CT248="Flow2",Parametros!$H$7="Fechada")),AI248&lt;=Parametros!$E$15,AH248&lt;Parametros!$E$16,AX248&lt;Parametros!$E$19,CX248&lt;&gt;Parametros!$E$17,CY248&lt;&gt;Parametros!$E$18),"Sim","Não"),
IF(AND(Parametros!$E$17="Sim",Parametros!$E$18="Não"),IF(AND(OR(CT248="Flow1",AND(CT248="Flow2",Parametros!$H$7="Fechada")),AI248&lt;=Parametros!$E$15,AH248&lt;Parametros!$E$16,AX248&lt;Parametros!$E$19,CX248&lt;&gt;Parametros!$E$17),"Sim","Não"),
IF(AND(Parametros!$E$17="Não",Parametros!$E$18="Sim"),IF(AND(OR(CT248="Flow1",AND(CT248="Flow2",Parametros!$H$7="Fechada")),AI248&lt;=Parametros!$E$15,AH248&lt;Parametros!$E$16,AX248&lt;Parametros!$E$19,CY248&lt;&gt;Parametros!$E$18),"Sim","Não"),
IF(AND(OR(CT248="Flow1",AND(CT248="Flow2",Parametros!$H$7="Fechada")),AI248&lt;=Parametros!$E$15,AH248&lt;Parametros!$E$16,AX248&lt;Parametros!$E$19),"Sim","Não"))))</f>
        <v>Não</v>
      </c>
      <c r="DA248" s="41" t="str">
        <f t="shared" si="30"/>
        <v>ok</v>
      </c>
      <c r="DB248" s="40">
        <f>IF(AND(CT248="Flow1",CZ248="Sim"),4,IF(CT248=Parametros!$D$6,1,IF(CT248=Parametros!$D$7,IF(Parametros!$H$7="Aberta",2,IF('Sequencia APO'!CZ248="Sim",4,1)),IF(CT248=Parametros!$D$9,3,IF(CT248=Parametros!$D$8,4,"Erro")))))</f>
        <v>1</v>
      </c>
      <c r="DC248" s="40">
        <f>IFERROR(VLOOKUP($Q248,Ferts!$A$1:$B$16,2,FALSE),0)</f>
        <v>0</v>
      </c>
      <c r="DD248" s="42">
        <f>(IF(DB248=1,Parametros!$M$6,IF(DB248=2,Parametros!$M$7,IF(DB248=3,Parametros!$M$8,IF(DB248=4,Parametros!$M$9,"Erro"))))*(DC248+1))*60</f>
        <v>38.112851481411589</v>
      </c>
    </row>
    <row r="249" spans="1:108">
      <c r="A249" s="74" t="s">
        <v>741</v>
      </c>
      <c r="B249" s="74" t="s">
        <v>98</v>
      </c>
      <c r="C249" s="74" t="s">
        <v>132</v>
      </c>
      <c r="D249" s="74" t="s">
        <v>132</v>
      </c>
      <c r="E249" s="74" t="s">
        <v>2335</v>
      </c>
      <c r="F249" s="74" t="s">
        <v>2336</v>
      </c>
      <c r="G249" s="74" t="s">
        <v>2337</v>
      </c>
      <c r="H249" s="74" t="s">
        <v>178</v>
      </c>
      <c r="I249" s="74" t="s">
        <v>134</v>
      </c>
      <c r="J249" s="74" t="s">
        <v>173</v>
      </c>
      <c r="K249" s="74" t="s">
        <v>179</v>
      </c>
      <c r="L249" s="74" t="s">
        <v>2338</v>
      </c>
      <c r="M249" s="74" t="s">
        <v>180</v>
      </c>
      <c r="N249" s="75">
        <v>5</v>
      </c>
      <c r="O249" s="75">
        <v>0</v>
      </c>
      <c r="P249" s="74" t="s">
        <v>137</v>
      </c>
      <c r="Q249" s="74" t="s">
        <v>2339</v>
      </c>
      <c r="R249" s="74" t="s">
        <v>181</v>
      </c>
      <c r="S249" s="74" t="s">
        <v>139</v>
      </c>
      <c r="T249" s="74" t="s">
        <v>114</v>
      </c>
      <c r="U249" s="74" t="s">
        <v>105</v>
      </c>
      <c r="V249" s="74" t="s">
        <v>182</v>
      </c>
      <c r="W249" s="74" t="s">
        <v>126</v>
      </c>
      <c r="X249" s="74" t="s">
        <v>127</v>
      </c>
      <c r="Y249" s="74" t="s">
        <v>177</v>
      </c>
      <c r="Z249" s="74"/>
      <c r="AA249" s="76">
        <v>17101.14</v>
      </c>
      <c r="AB249" s="76">
        <v>13624</v>
      </c>
      <c r="AC249" s="76">
        <v>160</v>
      </c>
      <c r="AD249" s="76">
        <v>106.5</v>
      </c>
      <c r="AE249" s="77">
        <v>261</v>
      </c>
      <c r="AF249" s="76">
        <v>1.3049999999999999</v>
      </c>
      <c r="AG249" s="77">
        <v>79</v>
      </c>
      <c r="AH249" s="78">
        <v>3.18</v>
      </c>
      <c r="AI249" s="78">
        <v>63.5</v>
      </c>
      <c r="AJ249" s="79">
        <v>42768</v>
      </c>
      <c r="AK249" s="79">
        <v>42780</v>
      </c>
      <c r="AL249" s="79">
        <v>42780</v>
      </c>
      <c r="AM249" s="79">
        <v>42780</v>
      </c>
      <c r="AN249" s="77">
        <v>2308</v>
      </c>
      <c r="AO249" s="79">
        <v>42757</v>
      </c>
      <c r="AP249" s="76">
        <v>16378.5</v>
      </c>
      <c r="AQ249" s="76">
        <v>695.79100000000005</v>
      </c>
      <c r="AR249" s="77">
        <v>262</v>
      </c>
      <c r="AS249" s="77">
        <v>51</v>
      </c>
      <c r="AT249" s="78">
        <v>33.03</v>
      </c>
      <c r="AU249" s="77">
        <v>7</v>
      </c>
      <c r="AV249" s="76">
        <v>6.18</v>
      </c>
      <c r="AW249" s="76">
        <v>6.56</v>
      </c>
      <c r="AX249" s="76">
        <v>7.78</v>
      </c>
      <c r="AY249" s="76">
        <v>0.8</v>
      </c>
      <c r="AZ249" s="76">
        <v>0.4</v>
      </c>
      <c r="BA249" s="76">
        <v>0</v>
      </c>
      <c r="BB249" s="76">
        <v>0.89</v>
      </c>
      <c r="BC249" s="76">
        <v>22.6</v>
      </c>
      <c r="BD249" s="76">
        <v>4.16</v>
      </c>
      <c r="BE249" s="76">
        <v>11.86</v>
      </c>
      <c r="BF249" s="76">
        <v>6100</v>
      </c>
      <c r="BG249" s="76">
        <v>6200</v>
      </c>
      <c r="BH249" s="74" t="s">
        <v>109</v>
      </c>
      <c r="BI249" s="74"/>
      <c r="BJ249" s="74" t="s">
        <v>3614</v>
      </c>
      <c r="BK249" s="79"/>
      <c r="BL249" s="79"/>
      <c r="BM249" s="74"/>
      <c r="BN249" s="80">
        <v>553</v>
      </c>
      <c r="BO249" s="81"/>
      <c r="BP249" s="82"/>
      <c r="BQ249" s="83"/>
      <c r="BR249" s="84" t="s">
        <v>75</v>
      </c>
      <c r="BS249" s="84">
        <v>14</v>
      </c>
      <c r="BT249" s="85">
        <v>2</v>
      </c>
      <c r="BU249" s="85" t="s">
        <v>134</v>
      </c>
      <c r="BV249" s="85">
        <v>2</v>
      </c>
      <c r="BW249" s="85"/>
      <c r="BX249" s="86" t="s">
        <v>143</v>
      </c>
      <c r="BY249" s="87" t="s">
        <v>183</v>
      </c>
      <c r="BZ249" s="88">
        <v>553</v>
      </c>
      <c r="CA249" s="87" t="s">
        <v>144</v>
      </c>
      <c r="CB249" s="89" t="s">
        <v>112</v>
      </c>
      <c r="CC249" s="90">
        <v>23</v>
      </c>
      <c r="CD249" s="91"/>
      <c r="CE249" s="89">
        <f>VLOOKUP(AI249,[1]Plan1!$A$6:$D$52,2,0)</f>
        <v>261</v>
      </c>
      <c r="CF249" s="89">
        <f>VLOOKUP(AI249,[1]Plan1!$A$6:$D$52,4,0)</f>
        <v>4.1875</v>
      </c>
      <c r="CG249" s="89">
        <f t="shared" si="24"/>
        <v>66</v>
      </c>
      <c r="CH249" s="89">
        <f t="shared" si="25"/>
        <v>276</v>
      </c>
      <c r="CI249" s="87" t="s">
        <v>75</v>
      </c>
      <c r="CJ249" s="89">
        <f t="shared" si="26"/>
        <v>553</v>
      </c>
      <c r="CK249" s="87"/>
      <c r="CL249" s="87"/>
      <c r="CM249" s="87"/>
      <c r="CN249" s="80"/>
      <c r="CO249" s="81"/>
      <c r="CP249" s="82">
        <v>105</v>
      </c>
      <c r="CQ249" s="83"/>
      <c r="CR249" s="87">
        <f t="shared" si="27"/>
        <v>20619</v>
      </c>
      <c r="CS249" s="40">
        <f t="shared" si="31"/>
        <v>247</v>
      </c>
      <c r="CT249" s="40" t="str">
        <f>VLOOKUP(B249,Linha!$B$2:$C$60,2,FALSE)</f>
        <v>Flow1</v>
      </c>
      <c r="CU249" s="41" t="str">
        <f>IF(AI249&lt;=Parametros!$E$15,"OK","Não")</f>
        <v>OK</v>
      </c>
      <c r="CV249" s="41" t="str">
        <f>IF(AH249&lt;=Parametros!$E$16,"OK","Não")</f>
        <v>OK</v>
      </c>
      <c r="CW249" s="41" t="str">
        <f>IF(AX249&lt;=Parametros!$E$19,"OK","Não")</f>
        <v>OK</v>
      </c>
      <c r="CX249" s="41" t="str">
        <f t="shared" si="28"/>
        <v>Sim</v>
      </c>
      <c r="CY249" s="41" t="str">
        <f t="shared" si="29"/>
        <v>Não</v>
      </c>
      <c r="CZ249" s="41" t="str">
        <f>IF(AND(Parametros!$E$17="Sim",Parametros!$E$18="Sim"),IF(AND(OR(CT249="Flow1",AND(CT249="Flow2",Parametros!$H$7="Fechada")),AI249&lt;=Parametros!$E$15,AH249&lt;Parametros!$E$16,AX249&lt;Parametros!$E$19,CX249&lt;&gt;Parametros!$E$17,CY249&lt;&gt;Parametros!$E$18),"Sim","Não"),
IF(AND(Parametros!$E$17="Sim",Parametros!$E$18="Não"),IF(AND(OR(CT249="Flow1",AND(CT249="Flow2",Parametros!$H$7="Fechada")),AI249&lt;=Parametros!$E$15,AH249&lt;Parametros!$E$16,AX249&lt;Parametros!$E$19,CX249&lt;&gt;Parametros!$E$17),"Sim","Não"),
IF(AND(Parametros!$E$17="Não",Parametros!$E$18="Sim"),IF(AND(OR(CT249="Flow1",AND(CT249="Flow2",Parametros!$H$7="Fechada")),AI249&lt;=Parametros!$E$15,AH249&lt;Parametros!$E$16,AX249&lt;Parametros!$E$19,CY249&lt;&gt;Parametros!$E$18),"Sim","Não"),
IF(AND(OR(CT249="Flow1",AND(CT249="Flow2",Parametros!$H$7="Fechada")),AI249&lt;=Parametros!$E$15,AH249&lt;Parametros!$E$16,AX249&lt;Parametros!$E$19),"Sim","Não"))))</f>
        <v>Não</v>
      </c>
      <c r="DA249" s="41" t="str">
        <f t="shared" si="30"/>
        <v>ok</v>
      </c>
      <c r="DB249" s="40">
        <f>IF(AND(CT249="Flow1",CZ249="Sim"),4,IF(CT249=Parametros!$D$6,1,IF(CT249=Parametros!$D$7,IF(Parametros!$H$7="Aberta",2,IF('Sequencia APO'!CZ249="Sim",4,1)),IF(CT249=Parametros!$D$9,3,IF(CT249=Parametros!$D$8,4,"Erro")))))</f>
        <v>1</v>
      </c>
      <c r="DC249" s="40">
        <f>IFERROR(VLOOKUP($Q249,Ferts!$A$1:$B$16,2,FALSE),0)</f>
        <v>0</v>
      </c>
      <c r="DD249" s="42">
        <f>(IF(DB249=1,Parametros!$M$6,IF(DB249=2,Parametros!$M$7,IF(DB249=3,Parametros!$M$8,IF(DB249=4,Parametros!$M$9,"Erro"))))*(DC249+1))*60</f>
        <v>38.112851481411589</v>
      </c>
    </row>
    <row r="250" spans="1:108">
      <c r="A250" s="74" t="s">
        <v>742</v>
      </c>
      <c r="B250" s="74" t="s">
        <v>98</v>
      </c>
      <c r="C250" s="74" t="s">
        <v>99</v>
      </c>
      <c r="D250" s="74" t="s">
        <v>99</v>
      </c>
      <c r="E250" s="74" t="s">
        <v>2340</v>
      </c>
      <c r="F250" s="74" t="s">
        <v>2341</v>
      </c>
      <c r="G250" s="74" t="s">
        <v>2342</v>
      </c>
      <c r="H250" s="74" t="s">
        <v>170</v>
      </c>
      <c r="I250" s="74" t="s">
        <v>134</v>
      </c>
      <c r="J250" s="74" t="s">
        <v>173</v>
      </c>
      <c r="K250" s="74" t="s">
        <v>336</v>
      </c>
      <c r="L250" s="74" t="s">
        <v>2343</v>
      </c>
      <c r="M250" s="74" t="s">
        <v>172</v>
      </c>
      <c r="N250" s="75">
        <v>10</v>
      </c>
      <c r="O250" s="75">
        <v>10</v>
      </c>
      <c r="P250" s="74" t="s">
        <v>154</v>
      </c>
      <c r="Q250" s="74" t="s">
        <v>2344</v>
      </c>
      <c r="R250" s="74" t="s">
        <v>155</v>
      </c>
      <c r="S250" s="74" t="s">
        <v>113</v>
      </c>
      <c r="T250" s="74" t="s">
        <v>114</v>
      </c>
      <c r="U250" s="74" t="s">
        <v>156</v>
      </c>
      <c r="V250" s="74" t="s">
        <v>157</v>
      </c>
      <c r="W250" s="74" t="s">
        <v>107</v>
      </c>
      <c r="X250" s="74" t="s">
        <v>127</v>
      </c>
      <c r="Y250" s="74" t="s">
        <v>177</v>
      </c>
      <c r="Z250" s="74" t="s">
        <v>158</v>
      </c>
      <c r="AA250" s="76">
        <v>5212.2650000000003</v>
      </c>
      <c r="AB250" s="76">
        <v>1208</v>
      </c>
      <c r="AC250" s="76">
        <v>160</v>
      </c>
      <c r="AD250" s="76">
        <v>106.5</v>
      </c>
      <c r="AE250" s="77">
        <v>302</v>
      </c>
      <c r="AF250" s="76">
        <v>1.51</v>
      </c>
      <c r="AG250" s="77">
        <v>21</v>
      </c>
      <c r="AH250" s="78">
        <v>3.91</v>
      </c>
      <c r="AI250" s="78">
        <v>63.5</v>
      </c>
      <c r="AJ250" s="79">
        <v>42761</v>
      </c>
      <c r="AK250" s="79">
        <v>42780</v>
      </c>
      <c r="AL250" s="79">
        <v>42780</v>
      </c>
      <c r="AM250" s="79">
        <v>42780</v>
      </c>
      <c r="AN250" s="77">
        <v>614</v>
      </c>
      <c r="AO250" s="79">
        <v>42754</v>
      </c>
      <c r="AP250" s="76">
        <v>5000</v>
      </c>
      <c r="AQ250" s="76">
        <v>0</v>
      </c>
      <c r="AR250" s="77">
        <v>302</v>
      </c>
      <c r="AS250" s="77">
        <v>43</v>
      </c>
      <c r="AT250" s="78">
        <v>69.44</v>
      </c>
      <c r="AU250" s="77">
        <v>4</v>
      </c>
      <c r="AV250" s="76">
        <v>11.82</v>
      </c>
      <c r="AW250" s="76">
        <v>11.07</v>
      </c>
      <c r="AX250" s="76">
        <v>12.57</v>
      </c>
      <c r="AY250" s="76">
        <v>0.64</v>
      </c>
      <c r="AZ250" s="76">
        <v>0.64</v>
      </c>
      <c r="BA250" s="76">
        <v>0.49</v>
      </c>
      <c r="BB250" s="76">
        <v>9.99</v>
      </c>
      <c r="BC250" s="76">
        <v>23.97</v>
      </c>
      <c r="BD250" s="76">
        <v>4.55</v>
      </c>
      <c r="BE250" s="76">
        <v>12.49</v>
      </c>
      <c r="BF250" s="76">
        <v>11000</v>
      </c>
      <c r="BG250" s="76">
        <v>13000</v>
      </c>
      <c r="BH250" s="74" t="s">
        <v>109</v>
      </c>
      <c r="BI250" s="74"/>
      <c r="BJ250" s="74" t="s">
        <v>2345</v>
      </c>
      <c r="BK250" s="79"/>
      <c r="BL250" s="79"/>
      <c r="BM250" s="74"/>
      <c r="BN250" s="80"/>
      <c r="BO250" s="81"/>
      <c r="BP250" s="82"/>
      <c r="BQ250" s="93">
        <v>84</v>
      </c>
      <c r="BR250" s="84" t="s">
        <v>78</v>
      </c>
      <c r="BS250" s="84">
        <v>14</v>
      </c>
      <c r="BT250" s="85">
        <v>2</v>
      </c>
      <c r="BU250" s="85" t="s">
        <v>134</v>
      </c>
      <c r="BV250" s="85">
        <v>2</v>
      </c>
      <c r="BW250" s="85"/>
      <c r="BX250" s="86" t="s">
        <v>143</v>
      </c>
      <c r="BY250" s="87"/>
      <c r="BZ250" s="88">
        <v>84</v>
      </c>
      <c r="CA250" s="87" t="s">
        <v>144</v>
      </c>
      <c r="CB250" s="89" t="s">
        <v>112</v>
      </c>
      <c r="CC250" s="90">
        <v>26</v>
      </c>
      <c r="CD250" s="91"/>
      <c r="CE250" s="89">
        <f>VLOOKUP(AI250,[1]Plan1!$A$6:$D$52,2,0)</f>
        <v>261</v>
      </c>
      <c r="CF250" s="89">
        <f>VLOOKUP(AI250,[1]Plan1!$A$6:$D$52,4,0)</f>
        <v>4.1875</v>
      </c>
      <c r="CG250" s="89">
        <f t="shared" si="24"/>
        <v>20</v>
      </c>
      <c r="CH250" s="89">
        <f t="shared" si="25"/>
        <v>84</v>
      </c>
      <c r="CI250" s="87" t="s">
        <v>75</v>
      </c>
      <c r="CJ250" s="89">
        <f t="shared" si="26"/>
        <v>84</v>
      </c>
      <c r="CK250" s="87"/>
      <c r="CL250" s="87"/>
      <c r="CM250" s="87"/>
      <c r="CN250" s="80"/>
      <c r="CO250" s="81"/>
      <c r="CP250" s="82">
        <v>56</v>
      </c>
      <c r="CQ250" s="83"/>
      <c r="CR250" s="87">
        <f t="shared" si="27"/>
        <v>6342</v>
      </c>
      <c r="CS250" s="40">
        <f t="shared" si="31"/>
        <v>248</v>
      </c>
      <c r="CT250" s="40" t="str">
        <f>VLOOKUP(B250,Linha!$B$2:$C$60,2,FALSE)</f>
        <v>Flow1</v>
      </c>
      <c r="CU250" s="41" t="str">
        <f>IF(AI250&lt;=Parametros!$E$15,"OK","Não")</f>
        <v>OK</v>
      </c>
      <c r="CV250" s="41" t="str">
        <f>IF(AH250&lt;=Parametros!$E$16,"OK","Não")</f>
        <v>OK</v>
      </c>
      <c r="CW250" s="41" t="str">
        <f>IF(AX250&lt;=Parametros!$E$19,"OK","Não")</f>
        <v>OK</v>
      </c>
      <c r="CX250" s="41" t="str">
        <f t="shared" si="28"/>
        <v>Não</v>
      </c>
      <c r="CY250" s="41" t="str">
        <f t="shared" si="29"/>
        <v>Não</v>
      </c>
      <c r="CZ250" s="41" t="str">
        <f>IF(AND(Parametros!$E$17="Sim",Parametros!$E$18="Sim"),IF(AND(OR(CT250="Flow1",AND(CT250="Flow2",Parametros!$H$7="Fechada")),AI250&lt;=Parametros!$E$15,AH250&lt;Parametros!$E$16,AX250&lt;Parametros!$E$19,CX250&lt;&gt;Parametros!$E$17,CY250&lt;&gt;Parametros!$E$18),"Sim","Não"),
IF(AND(Parametros!$E$17="Sim",Parametros!$E$18="Não"),IF(AND(OR(CT250="Flow1",AND(CT250="Flow2",Parametros!$H$7="Fechada")),AI250&lt;=Parametros!$E$15,AH250&lt;Parametros!$E$16,AX250&lt;Parametros!$E$19,CX250&lt;&gt;Parametros!$E$17),"Sim","Não"),
IF(AND(Parametros!$E$17="Não",Parametros!$E$18="Sim"),IF(AND(OR(CT250="Flow1",AND(CT250="Flow2",Parametros!$H$7="Fechada")),AI250&lt;=Parametros!$E$15,AH250&lt;Parametros!$E$16,AX250&lt;Parametros!$E$19,CY250&lt;&gt;Parametros!$E$18),"Sim","Não"),
IF(AND(OR(CT250="Flow1",AND(CT250="Flow2",Parametros!$H$7="Fechada")),AI250&lt;=Parametros!$E$15,AH250&lt;Parametros!$E$16,AX250&lt;Parametros!$E$19),"Sim","Não"))))</f>
        <v>Sim</v>
      </c>
      <c r="DA250" s="41" t="str">
        <f t="shared" si="30"/>
        <v>Moveu para tubing</v>
      </c>
      <c r="DB250" s="40">
        <f>IF(AND(CT250="Flow1",CZ250="Sim"),4,IF(CT250=Parametros!$D$6,1,IF(CT250=Parametros!$D$7,IF(Parametros!$H$7="Aberta",2,IF('Sequencia APO'!CZ250="Sim",4,1)),IF(CT250=Parametros!$D$9,3,IF(CT250=Parametros!$D$8,4,"Erro")))))</f>
        <v>4</v>
      </c>
      <c r="DC250" s="40">
        <f>IFERROR(VLOOKUP($Q250,Ferts!$A$1:$B$16,2,FALSE),0)</f>
        <v>0</v>
      </c>
      <c r="DD250" s="42">
        <f>(IF(DB250=1,Parametros!$M$6,IF(DB250=2,Parametros!$M$7,IF(DB250=3,Parametros!$M$8,IF(DB250=4,Parametros!$M$9,"Erro"))))*(DC250+1))*60</f>
        <v>102.85714285714285</v>
      </c>
    </row>
    <row r="251" spans="1:108">
      <c r="A251" s="74" t="s">
        <v>747</v>
      </c>
      <c r="B251" s="74" t="s">
        <v>98</v>
      </c>
      <c r="C251" s="74" t="s">
        <v>99</v>
      </c>
      <c r="D251" s="74" t="s">
        <v>99</v>
      </c>
      <c r="E251" s="74" t="s">
        <v>2346</v>
      </c>
      <c r="F251" s="74" t="s">
        <v>2347</v>
      </c>
      <c r="G251" s="74" t="s">
        <v>2348</v>
      </c>
      <c r="H251" s="74" t="s">
        <v>178</v>
      </c>
      <c r="I251" s="74" t="s">
        <v>134</v>
      </c>
      <c r="J251" s="74" t="s">
        <v>135</v>
      </c>
      <c r="K251" s="74" t="s">
        <v>486</v>
      </c>
      <c r="L251" s="74" t="s">
        <v>2349</v>
      </c>
      <c r="M251" s="74" t="s">
        <v>180</v>
      </c>
      <c r="N251" s="75">
        <v>0</v>
      </c>
      <c r="O251" s="75">
        <v>5</v>
      </c>
      <c r="P251" s="74" t="s">
        <v>137</v>
      </c>
      <c r="Q251" s="74" t="s">
        <v>2350</v>
      </c>
      <c r="R251" s="74" t="s">
        <v>181</v>
      </c>
      <c r="S251" s="74" t="s">
        <v>113</v>
      </c>
      <c r="T251" s="74" t="s">
        <v>114</v>
      </c>
      <c r="U251" s="74" t="s">
        <v>156</v>
      </c>
      <c r="V251" s="74" t="s">
        <v>182</v>
      </c>
      <c r="W251" s="74" t="s">
        <v>126</v>
      </c>
      <c r="X251" s="74" t="s">
        <v>127</v>
      </c>
      <c r="Y251" s="74" t="s">
        <v>142</v>
      </c>
      <c r="Z251" s="74"/>
      <c r="AA251" s="76">
        <v>11407.922</v>
      </c>
      <c r="AB251" s="76">
        <v>12402.009</v>
      </c>
      <c r="AC251" s="76">
        <v>155</v>
      </c>
      <c r="AD251" s="76">
        <v>105</v>
      </c>
      <c r="AE251" s="77">
        <v>283</v>
      </c>
      <c r="AF251" s="76">
        <v>1.415</v>
      </c>
      <c r="AG251" s="77">
        <v>48</v>
      </c>
      <c r="AH251" s="78">
        <v>4.2</v>
      </c>
      <c r="AI251" s="78">
        <v>63.5</v>
      </c>
      <c r="AJ251" s="79">
        <v>42782</v>
      </c>
      <c r="AK251" s="79">
        <v>42780</v>
      </c>
      <c r="AL251" s="79">
        <v>42780</v>
      </c>
      <c r="AM251" s="79">
        <v>42780</v>
      </c>
      <c r="AN251" s="77">
        <v>1423</v>
      </c>
      <c r="AO251" s="79">
        <v>42770</v>
      </c>
      <c r="AP251" s="76">
        <v>10600</v>
      </c>
      <c r="AQ251" s="76">
        <v>0</v>
      </c>
      <c r="AR251" s="77">
        <v>283</v>
      </c>
      <c r="AS251" s="77">
        <v>47</v>
      </c>
      <c r="AT251" s="78">
        <v>83.87</v>
      </c>
      <c r="AU251" s="77">
        <v>3</v>
      </c>
      <c r="AV251" s="76">
        <v>12.08</v>
      </c>
      <c r="AW251" s="76">
        <v>12.39</v>
      </c>
      <c r="AX251" s="76">
        <v>13.58</v>
      </c>
      <c r="AY251" s="76">
        <v>0.8</v>
      </c>
      <c r="AZ251" s="76">
        <v>0.4</v>
      </c>
      <c r="BA251" s="76">
        <v>0</v>
      </c>
      <c r="BB251" s="76">
        <v>1.18</v>
      </c>
      <c r="BC251" s="76">
        <v>18.71</v>
      </c>
      <c r="BD251" s="76">
        <v>5.51</v>
      </c>
      <c r="BE251" s="76">
        <v>14.02</v>
      </c>
      <c r="BF251" s="76">
        <v>12000</v>
      </c>
      <c r="BG251" s="76">
        <v>12100</v>
      </c>
      <c r="BH251" s="74" t="s">
        <v>109</v>
      </c>
      <c r="BI251" s="74"/>
      <c r="BJ251" s="74" t="s">
        <v>2351</v>
      </c>
      <c r="BK251" s="79"/>
      <c r="BL251" s="79"/>
      <c r="BM251" s="74"/>
      <c r="BN251" s="80">
        <v>144</v>
      </c>
      <c r="BO251" s="81"/>
      <c r="BP251" s="82"/>
      <c r="BQ251" s="83"/>
      <c r="BR251" s="84" t="s">
        <v>75</v>
      </c>
      <c r="BS251" s="84">
        <v>14</v>
      </c>
      <c r="BT251" s="85">
        <v>2</v>
      </c>
      <c r="BU251" s="85" t="s">
        <v>134</v>
      </c>
      <c r="BV251" s="85">
        <v>2</v>
      </c>
      <c r="BW251" s="85"/>
      <c r="BX251" s="86" t="s">
        <v>143</v>
      </c>
      <c r="BY251" s="87"/>
      <c r="BZ251" s="88">
        <v>144</v>
      </c>
      <c r="CA251" s="87" t="s">
        <v>144</v>
      </c>
      <c r="CB251" s="89" t="s">
        <v>145</v>
      </c>
      <c r="CC251" s="90">
        <v>10</v>
      </c>
      <c r="CD251" s="91"/>
      <c r="CE251" s="89">
        <f>VLOOKUP(AI251,[1]Plan1!$A$6:$D$52,2,0)</f>
        <v>261</v>
      </c>
      <c r="CF251" s="89">
        <f>VLOOKUP(AI251,[1]Plan1!$A$6:$D$52,4,0)</f>
        <v>4.1875</v>
      </c>
      <c r="CG251" s="89">
        <f t="shared" si="24"/>
        <v>44</v>
      </c>
      <c r="CH251" s="89">
        <f t="shared" si="25"/>
        <v>184</v>
      </c>
      <c r="CI251" s="87" t="s">
        <v>75</v>
      </c>
      <c r="CJ251" s="89">
        <f t="shared" si="26"/>
        <v>144</v>
      </c>
      <c r="CK251" s="87"/>
      <c r="CL251" s="87"/>
      <c r="CM251" s="87"/>
      <c r="CN251" s="80"/>
      <c r="CO251" s="81"/>
      <c r="CP251" s="82">
        <v>12</v>
      </c>
      <c r="CQ251" s="83"/>
      <c r="CR251" s="87">
        <f t="shared" si="27"/>
        <v>13584</v>
      </c>
      <c r="CS251" s="40">
        <f t="shared" si="31"/>
        <v>249</v>
      </c>
      <c r="CT251" s="40" t="str">
        <f>VLOOKUP(B251,Linha!$B$2:$C$60,2,FALSE)</f>
        <v>Flow1</v>
      </c>
      <c r="CU251" s="41" t="str">
        <f>IF(AI251&lt;=Parametros!$E$15,"OK","Não")</f>
        <v>OK</v>
      </c>
      <c r="CV251" s="41" t="str">
        <f>IF(AH251&lt;=Parametros!$E$16,"OK","Não")</f>
        <v>OK</v>
      </c>
      <c r="CW251" s="41" t="str">
        <f>IF(AX251&lt;=Parametros!$E$19,"OK","Não")</f>
        <v>Não</v>
      </c>
      <c r="CX251" s="41" t="str">
        <f t="shared" si="28"/>
        <v>Não</v>
      </c>
      <c r="CY251" s="41" t="str">
        <f t="shared" si="29"/>
        <v>Não</v>
      </c>
      <c r="CZ251" s="41" t="str">
        <f>IF(AND(Parametros!$E$17="Sim",Parametros!$E$18="Sim"),IF(AND(OR(CT251="Flow1",AND(CT251="Flow2",Parametros!$H$7="Fechada")),AI251&lt;=Parametros!$E$15,AH251&lt;Parametros!$E$16,AX251&lt;Parametros!$E$19,CX251&lt;&gt;Parametros!$E$17,CY251&lt;&gt;Parametros!$E$18),"Sim","Não"),
IF(AND(Parametros!$E$17="Sim",Parametros!$E$18="Não"),IF(AND(OR(CT251="Flow1",AND(CT251="Flow2",Parametros!$H$7="Fechada")),AI251&lt;=Parametros!$E$15,AH251&lt;Parametros!$E$16,AX251&lt;Parametros!$E$19,CX251&lt;&gt;Parametros!$E$17),"Sim","Não"),
IF(AND(Parametros!$E$17="Não",Parametros!$E$18="Sim"),IF(AND(OR(CT251="Flow1",AND(CT251="Flow2",Parametros!$H$7="Fechada")),AI251&lt;=Parametros!$E$15,AH251&lt;Parametros!$E$16,AX251&lt;Parametros!$E$19,CY251&lt;&gt;Parametros!$E$18),"Sim","Não"),
IF(AND(OR(CT251="Flow1",AND(CT251="Flow2",Parametros!$H$7="Fechada")),AI251&lt;=Parametros!$E$15,AH251&lt;Parametros!$E$16,AX251&lt;Parametros!$E$19),"Sim","Não"))))</f>
        <v>Não</v>
      </c>
      <c r="DA251" s="41" t="str">
        <f t="shared" si="30"/>
        <v>ok</v>
      </c>
      <c r="DB251" s="40">
        <f>IF(AND(CT251="Flow1",CZ251="Sim"),4,IF(CT251=Parametros!$D$6,1,IF(CT251=Parametros!$D$7,IF(Parametros!$H$7="Aberta",2,IF('Sequencia APO'!CZ251="Sim",4,1)),IF(CT251=Parametros!$D$9,3,IF(CT251=Parametros!$D$8,4,"Erro")))))</f>
        <v>1</v>
      </c>
      <c r="DC251" s="40">
        <f>IFERROR(VLOOKUP($Q251,Ferts!$A$1:$B$16,2,FALSE),0)</f>
        <v>0</v>
      </c>
      <c r="DD251" s="42">
        <f>(IF(DB251=1,Parametros!$M$6,IF(DB251=2,Parametros!$M$7,IF(DB251=3,Parametros!$M$8,IF(DB251=4,Parametros!$M$9,"Erro"))))*(DC251+1))*60</f>
        <v>38.112851481411589</v>
      </c>
    </row>
    <row r="252" spans="1:108">
      <c r="A252" s="74" t="s">
        <v>751</v>
      </c>
      <c r="B252" s="74" t="s">
        <v>98</v>
      </c>
      <c r="C252" s="74" t="s">
        <v>99</v>
      </c>
      <c r="D252" s="74" t="s">
        <v>99</v>
      </c>
      <c r="E252" s="74" t="s">
        <v>2352</v>
      </c>
      <c r="F252" s="74" t="s">
        <v>2353</v>
      </c>
      <c r="G252" s="74" t="s">
        <v>2354</v>
      </c>
      <c r="H252" s="74" t="s">
        <v>166</v>
      </c>
      <c r="I252" s="74" t="s">
        <v>134</v>
      </c>
      <c r="J252" s="74" t="s">
        <v>135</v>
      </c>
      <c r="K252" s="74" t="s">
        <v>169</v>
      </c>
      <c r="L252" s="74" t="s">
        <v>2355</v>
      </c>
      <c r="M252" s="74" t="s">
        <v>168</v>
      </c>
      <c r="N252" s="75">
        <v>10</v>
      </c>
      <c r="O252" s="75">
        <v>10</v>
      </c>
      <c r="P252" s="74" t="s">
        <v>154</v>
      </c>
      <c r="Q252" s="74" t="s">
        <v>2356</v>
      </c>
      <c r="R252" s="74" t="s">
        <v>155</v>
      </c>
      <c r="S252" s="74" t="s">
        <v>113</v>
      </c>
      <c r="T252" s="74" t="s">
        <v>114</v>
      </c>
      <c r="U252" s="74" t="s">
        <v>156</v>
      </c>
      <c r="V252" s="74" t="s">
        <v>157</v>
      </c>
      <c r="W252" s="74" t="s">
        <v>107</v>
      </c>
      <c r="X252" s="74" t="s">
        <v>127</v>
      </c>
      <c r="Y252" s="74" t="s">
        <v>142</v>
      </c>
      <c r="Z252" s="74" t="s">
        <v>158</v>
      </c>
      <c r="AA252" s="76">
        <v>5210.5249999999996</v>
      </c>
      <c r="AB252" s="76">
        <v>5610.0010000000002</v>
      </c>
      <c r="AC252" s="76">
        <v>155</v>
      </c>
      <c r="AD252" s="76">
        <v>105</v>
      </c>
      <c r="AE252" s="77">
        <v>347</v>
      </c>
      <c r="AF252" s="76">
        <v>1.7350000000000001</v>
      </c>
      <c r="AG252" s="77">
        <v>18</v>
      </c>
      <c r="AH252" s="78">
        <v>4.5999999999999996</v>
      </c>
      <c r="AI252" s="78">
        <v>63.5</v>
      </c>
      <c r="AJ252" s="79">
        <v>42777</v>
      </c>
      <c r="AK252" s="79">
        <v>42780</v>
      </c>
      <c r="AL252" s="79">
        <v>42780</v>
      </c>
      <c r="AM252" s="79">
        <v>42780</v>
      </c>
      <c r="AN252" s="77">
        <v>569</v>
      </c>
      <c r="AO252" s="79">
        <v>42769</v>
      </c>
      <c r="AP252" s="76">
        <v>5000</v>
      </c>
      <c r="AQ252" s="76">
        <v>0</v>
      </c>
      <c r="AR252" s="77">
        <v>349</v>
      </c>
      <c r="AS252" s="77">
        <v>37</v>
      </c>
      <c r="AT252" s="78">
        <v>46.33</v>
      </c>
      <c r="AU252" s="77">
        <v>7</v>
      </c>
      <c r="AV252" s="76">
        <v>6.92</v>
      </c>
      <c r="AW252" s="76">
        <v>5.47</v>
      </c>
      <c r="AX252" s="76">
        <v>6.98</v>
      </c>
      <c r="AY252" s="76">
        <v>0.32</v>
      </c>
      <c r="AZ252" s="76">
        <v>0.32</v>
      </c>
      <c r="BA252" s="76">
        <v>0.56999999999999995</v>
      </c>
      <c r="BB252" s="76">
        <v>0.56999999999999995</v>
      </c>
      <c r="BC252" s="76">
        <v>23.86</v>
      </c>
      <c r="BD252" s="76">
        <v>5.29</v>
      </c>
      <c r="BE252" s="76">
        <v>13.66</v>
      </c>
      <c r="BF252" s="76">
        <v>5000</v>
      </c>
      <c r="BG252" s="76">
        <v>7000</v>
      </c>
      <c r="BH252" s="74" t="s">
        <v>109</v>
      </c>
      <c r="BI252" s="74"/>
      <c r="BJ252" s="74" t="s">
        <v>2357</v>
      </c>
      <c r="BK252" s="79"/>
      <c r="BL252" s="79"/>
      <c r="BM252" s="74"/>
      <c r="BN252" s="80"/>
      <c r="BO252" s="81"/>
      <c r="BP252" s="82"/>
      <c r="BQ252" s="93">
        <v>126</v>
      </c>
      <c r="BR252" s="84" t="s">
        <v>78</v>
      </c>
      <c r="BS252" s="84">
        <v>14</v>
      </c>
      <c r="BT252" s="85">
        <v>2</v>
      </c>
      <c r="BU252" s="85" t="s">
        <v>134</v>
      </c>
      <c r="BV252" s="85">
        <v>2</v>
      </c>
      <c r="BW252" s="85"/>
      <c r="BX252" s="86" t="s">
        <v>143</v>
      </c>
      <c r="BY252" s="87"/>
      <c r="BZ252" s="88">
        <v>126</v>
      </c>
      <c r="CA252" s="87" t="s">
        <v>144</v>
      </c>
      <c r="CB252" s="89" t="s">
        <v>112</v>
      </c>
      <c r="CC252" s="90">
        <v>11</v>
      </c>
      <c r="CD252" s="91"/>
      <c r="CE252" s="89">
        <f>VLOOKUP(AI252,[1]Plan1!$A$6:$D$52,2,0)</f>
        <v>261</v>
      </c>
      <c r="CF252" s="89">
        <f>VLOOKUP(AI252,[1]Plan1!$A$6:$D$52,4,0)</f>
        <v>4.1875</v>
      </c>
      <c r="CG252" s="89">
        <f t="shared" si="24"/>
        <v>20</v>
      </c>
      <c r="CH252" s="89">
        <f t="shared" si="25"/>
        <v>84</v>
      </c>
      <c r="CI252" s="87" t="s">
        <v>75</v>
      </c>
      <c r="CJ252" s="89">
        <f t="shared" si="26"/>
        <v>126</v>
      </c>
      <c r="CK252" s="87"/>
      <c r="CL252" s="87"/>
      <c r="CM252" s="87"/>
      <c r="CN252" s="80"/>
      <c r="CO252" s="81"/>
      <c r="CP252" s="82">
        <v>50</v>
      </c>
      <c r="CQ252" s="83"/>
      <c r="CR252" s="87">
        <f t="shared" si="27"/>
        <v>6246</v>
      </c>
      <c r="CS252" s="40">
        <f t="shared" si="31"/>
        <v>250</v>
      </c>
      <c r="CT252" s="40" t="str">
        <f>VLOOKUP(B252,Linha!$B$2:$C$60,2,FALSE)</f>
        <v>Flow1</v>
      </c>
      <c r="CU252" s="41" t="str">
        <f>IF(AI252&lt;=Parametros!$E$15,"OK","Não")</f>
        <v>OK</v>
      </c>
      <c r="CV252" s="41" t="str">
        <f>IF(AH252&lt;=Parametros!$E$16,"OK","Não")</f>
        <v>OK</v>
      </c>
      <c r="CW252" s="41" t="str">
        <f>IF(AX252&lt;=Parametros!$E$19,"OK","Não")</f>
        <v>OK</v>
      </c>
      <c r="CX252" s="41" t="str">
        <f t="shared" si="28"/>
        <v>Não</v>
      </c>
      <c r="CY252" s="41" t="str">
        <f t="shared" si="29"/>
        <v>Não</v>
      </c>
      <c r="CZ252" s="41" t="str">
        <f>IF(AND(Parametros!$E$17="Sim",Parametros!$E$18="Sim"),IF(AND(OR(CT252="Flow1",AND(CT252="Flow2",Parametros!$H$7="Fechada")),AI252&lt;=Parametros!$E$15,AH252&lt;Parametros!$E$16,AX252&lt;Parametros!$E$19,CX252&lt;&gt;Parametros!$E$17,CY252&lt;&gt;Parametros!$E$18),"Sim","Não"),
IF(AND(Parametros!$E$17="Sim",Parametros!$E$18="Não"),IF(AND(OR(CT252="Flow1",AND(CT252="Flow2",Parametros!$H$7="Fechada")),AI252&lt;=Parametros!$E$15,AH252&lt;Parametros!$E$16,AX252&lt;Parametros!$E$19,CX252&lt;&gt;Parametros!$E$17),"Sim","Não"),
IF(AND(Parametros!$E$17="Não",Parametros!$E$18="Sim"),IF(AND(OR(CT252="Flow1",AND(CT252="Flow2",Parametros!$H$7="Fechada")),AI252&lt;=Parametros!$E$15,AH252&lt;Parametros!$E$16,AX252&lt;Parametros!$E$19,CY252&lt;&gt;Parametros!$E$18),"Sim","Não"),
IF(AND(OR(CT252="Flow1",AND(CT252="Flow2",Parametros!$H$7="Fechada")),AI252&lt;=Parametros!$E$15,AH252&lt;Parametros!$E$16,AX252&lt;Parametros!$E$19),"Sim","Não"))))</f>
        <v>Sim</v>
      </c>
      <c r="DA252" s="41" t="str">
        <f t="shared" si="30"/>
        <v>Moveu para tubing</v>
      </c>
      <c r="DB252" s="40">
        <f>IF(AND(CT252="Flow1",CZ252="Sim"),4,IF(CT252=Parametros!$D$6,1,IF(CT252=Parametros!$D$7,IF(Parametros!$H$7="Aberta",2,IF('Sequencia APO'!CZ252="Sim",4,1)),IF(CT252=Parametros!$D$9,3,IF(CT252=Parametros!$D$8,4,"Erro")))))</f>
        <v>4</v>
      </c>
      <c r="DC252" s="40">
        <f>IFERROR(VLOOKUP($Q252,Ferts!$A$1:$B$16,2,FALSE),0)</f>
        <v>0</v>
      </c>
      <c r="DD252" s="42">
        <f>(IF(DB252=1,Parametros!$M$6,IF(DB252=2,Parametros!$M$7,IF(DB252=3,Parametros!$M$8,IF(DB252=4,Parametros!$M$9,"Erro"))))*(DC252+1))*60</f>
        <v>102.85714285714285</v>
      </c>
    </row>
    <row r="253" spans="1:108">
      <c r="A253" s="74" t="s">
        <v>752</v>
      </c>
      <c r="B253" s="74" t="s">
        <v>98</v>
      </c>
      <c r="C253" s="74" t="s">
        <v>99</v>
      </c>
      <c r="D253" s="74" t="s">
        <v>99</v>
      </c>
      <c r="E253" s="74" t="s">
        <v>2358</v>
      </c>
      <c r="F253" s="74" t="s">
        <v>2359</v>
      </c>
      <c r="G253" s="74" t="s">
        <v>2360</v>
      </c>
      <c r="H253" s="74" t="s">
        <v>170</v>
      </c>
      <c r="I253" s="74" t="s">
        <v>134</v>
      </c>
      <c r="J253" s="74" t="s">
        <v>135</v>
      </c>
      <c r="K253" s="74" t="s">
        <v>336</v>
      </c>
      <c r="L253" s="74" t="s">
        <v>2361</v>
      </c>
      <c r="M253" s="74" t="s">
        <v>172</v>
      </c>
      <c r="N253" s="75">
        <v>10</v>
      </c>
      <c r="O253" s="75">
        <v>10</v>
      </c>
      <c r="P253" s="74" t="s">
        <v>154</v>
      </c>
      <c r="Q253" s="74" t="s">
        <v>2362</v>
      </c>
      <c r="R253" s="74" t="s">
        <v>155</v>
      </c>
      <c r="S253" s="74" t="s">
        <v>113</v>
      </c>
      <c r="T253" s="74" t="s">
        <v>114</v>
      </c>
      <c r="U253" s="74" t="s">
        <v>156</v>
      </c>
      <c r="V253" s="74" t="s">
        <v>157</v>
      </c>
      <c r="W253" s="74" t="s">
        <v>107</v>
      </c>
      <c r="X253" s="74" t="s">
        <v>127</v>
      </c>
      <c r="Y253" s="74" t="s">
        <v>142</v>
      </c>
      <c r="Z253" s="74" t="s">
        <v>158</v>
      </c>
      <c r="AA253" s="76">
        <v>10426.030000000001</v>
      </c>
      <c r="AB253" s="76">
        <v>0</v>
      </c>
      <c r="AC253" s="76">
        <v>155</v>
      </c>
      <c r="AD253" s="76">
        <v>103</v>
      </c>
      <c r="AE253" s="77">
        <v>418</v>
      </c>
      <c r="AF253" s="76">
        <v>2.09</v>
      </c>
      <c r="AG253" s="77">
        <v>29</v>
      </c>
      <c r="AH253" s="78">
        <v>5.6</v>
      </c>
      <c r="AI253" s="78">
        <v>63.5</v>
      </c>
      <c r="AJ253" s="79">
        <v>42761</v>
      </c>
      <c r="AK253" s="79">
        <v>42780</v>
      </c>
      <c r="AL253" s="79">
        <v>42780</v>
      </c>
      <c r="AM253" s="79">
        <v>42780</v>
      </c>
      <c r="AN253" s="77">
        <v>881</v>
      </c>
      <c r="AO253" s="79">
        <v>42753</v>
      </c>
      <c r="AP253" s="76">
        <v>10000</v>
      </c>
      <c r="AQ253" s="76">
        <v>898</v>
      </c>
      <c r="AR253" s="77">
        <v>420</v>
      </c>
      <c r="AS253" s="77">
        <v>82</v>
      </c>
      <c r="AT253" s="78">
        <v>98.14</v>
      </c>
      <c r="AU253" s="77">
        <v>4</v>
      </c>
      <c r="AV253" s="76">
        <v>12.14</v>
      </c>
      <c r="AW253" s="76">
        <v>11.37</v>
      </c>
      <c r="AX253" s="76">
        <v>12.9</v>
      </c>
      <c r="AY253" s="76">
        <v>0.64</v>
      </c>
      <c r="AZ253" s="76">
        <v>0.64</v>
      </c>
      <c r="BA253" s="76">
        <v>0.7</v>
      </c>
      <c r="BB253" s="76">
        <v>9.99</v>
      </c>
      <c r="BC253" s="76">
        <v>23.88</v>
      </c>
      <c r="BD253" s="76">
        <v>6.43</v>
      </c>
      <c r="BE253" s="76">
        <v>15.25</v>
      </c>
      <c r="BF253" s="76">
        <v>11000</v>
      </c>
      <c r="BG253" s="76">
        <v>13000</v>
      </c>
      <c r="BH253" s="74" t="s">
        <v>109</v>
      </c>
      <c r="BI253" s="74"/>
      <c r="BJ253" s="74" t="s">
        <v>2363</v>
      </c>
      <c r="BK253" s="79"/>
      <c r="BL253" s="79"/>
      <c r="BM253" s="74"/>
      <c r="BN253" s="80"/>
      <c r="BO253" s="81"/>
      <c r="BP253" s="82"/>
      <c r="BQ253" s="93">
        <v>116</v>
      </c>
      <c r="BR253" s="84" t="s">
        <v>78</v>
      </c>
      <c r="BS253" s="84">
        <v>14</v>
      </c>
      <c r="BT253" s="85">
        <v>2</v>
      </c>
      <c r="BU253" s="85" t="s">
        <v>134</v>
      </c>
      <c r="BV253" s="85">
        <v>2</v>
      </c>
      <c r="BW253" s="85"/>
      <c r="BX253" s="86" t="s">
        <v>143</v>
      </c>
      <c r="BY253" s="87"/>
      <c r="BZ253" s="88">
        <v>116</v>
      </c>
      <c r="CA253" s="87" t="s">
        <v>144</v>
      </c>
      <c r="CB253" s="89" t="s">
        <v>112</v>
      </c>
      <c r="CC253" s="90">
        <v>27</v>
      </c>
      <c r="CD253" s="91"/>
      <c r="CE253" s="89">
        <f>VLOOKUP(AI253,[1]Plan1!$A$6:$D$52,2,0)</f>
        <v>261</v>
      </c>
      <c r="CF253" s="89">
        <f>VLOOKUP(AI253,[1]Plan1!$A$6:$D$52,4,0)</f>
        <v>4.1875</v>
      </c>
      <c r="CG253" s="89">
        <f>ROUND(AA253/CE253,0)</f>
        <v>40</v>
      </c>
      <c r="CH253" s="89">
        <f>ROUND(CG253*CF253,0)</f>
        <v>168</v>
      </c>
      <c r="CI253" s="87" t="s">
        <v>75</v>
      </c>
      <c r="CJ253" s="89">
        <f>IF(BZ253=0,CH253,BZ253)</f>
        <v>116</v>
      </c>
      <c r="CK253" s="87"/>
      <c r="CL253" s="87"/>
      <c r="CM253" s="87"/>
      <c r="CN253" s="80">
        <v>604</v>
      </c>
      <c r="CO253" s="81"/>
      <c r="CP253" s="82"/>
      <c r="CQ253" s="83"/>
      <c r="CR253" s="87">
        <f t="shared" si="27"/>
        <v>12122</v>
      </c>
      <c r="CS253" s="40">
        <f t="shared" si="31"/>
        <v>251</v>
      </c>
      <c r="CT253" s="40" t="str">
        <f>VLOOKUP(B253,Linha!$B$2:$C$60,2,FALSE)</f>
        <v>Flow1</v>
      </c>
      <c r="CU253" s="41" t="str">
        <f>IF(AI253&lt;=Parametros!$E$15,"OK","Não")</f>
        <v>OK</v>
      </c>
      <c r="CV253" s="41" t="str">
        <f>IF(AH253&lt;=Parametros!$E$16,"OK","Não")</f>
        <v>OK</v>
      </c>
      <c r="CW253" s="41" t="str">
        <f>IF(AX253&lt;=Parametros!$E$19,"OK","Não")</f>
        <v>OK</v>
      </c>
      <c r="CX253" s="41" t="str">
        <f t="shared" si="28"/>
        <v>Não</v>
      </c>
      <c r="CY253" s="41" t="str">
        <f t="shared" si="29"/>
        <v>Não</v>
      </c>
      <c r="CZ253" s="41" t="str">
        <f>IF(AND(Parametros!$E$17="Sim",Parametros!$E$18="Sim"),IF(AND(OR(CT253="Flow1",AND(CT253="Flow2",Parametros!$H$7="Fechada")),AI253&lt;=Parametros!$E$15,AH253&lt;Parametros!$E$16,AX253&lt;Parametros!$E$19,CX253&lt;&gt;Parametros!$E$17,CY253&lt;&gt;Parametros!$E$18),"Sim","Não"),
IF(AND(Parametros!$E$17="Sim",Parametros!$E$18="Não"),IF(AND(OR(CT253="Flow1",AND(CT253="Flow2",Parametros!$H$7="Fechada")),AI253&lt;=Parametros!$E$15,AH253&lt;Parametros!$E$16,AX253&lt;Parametros!$E$19,CX253&lt;&gt;Parametros!$E$17),"Sim","Não"),
IF(AND(Parametros!$E$17="Não",Parametros!$E$18="Sim"),IF(AND(OR(CT253="Flow1",AND(CT253="Flow2",Parametros!$H$7="Fechada")),AI253&lt;=Parametros!$E$15,AH253&lt;Parametros!$E$16,AX253&lt;Parametros!$E$19,CY253&lt;&gt;Parametros!$E$18),"Sim","Não"),
IF(AND(OR(CT253="Flow1",AND(CT253="Flow2",Parametros!$H$7="Fechada")),AI253&lt;=Parametros!$E$15,AH253&lt;Parametros!$E$16,AX253&lt;Parametros!$E$19),"Sim","Não"))))</f>
        <v>Sim</v>
      </c>
      <c r="DA253" s="41" t="str">
        <f t="shared" si="30"/>
        <v>Moveu para tubing</v>
      </c>
      <c r="DB253" s="40">
        <f>IF(AND(CT253="Flow1",CZ253="Sim"),4,IF(CT253=Parametros!$D$6,1,IF(CT253=Parametros!$D$7,IF(Parametros!$H$7="Aberta",2,IF('Sequencia APO'!CZ253="Sim",4,1)),IF(CT253=Parametros!$D$9,3,IF(CT253=Parametros!$D$8,4,"Erro")))))</f>
        <v>4</v>
      </c>
      <c r="DC253" s="40">
        <f>IFERROR(VLOOKUP($Q253,Ferts!$A$1:$B$16,2,FALSE),0)</f>
        <v>0</v>
      </c>
      <c r="DD253" s="42">
        <f>(IF(DB253=1,Parametros!$M$6,IF(DB253=2,Parametros!$M$7,IF(DB253=3,Parametros!$M$8,IF(DB253=4,Parametros!$M$9,"Erro"))))*(DC253+1))*60</f>
        <v>102.85714285714285</v>
      </c>
    </row>
    <row r="254" spans="1:108">
      <c r="A254" s="74" t="s">
        <v>753</v>
      </c>
      <c r="B254" s="74" t="s">
        <v>165</v>
      </c>
      <c r="C254" s="74" t="s">
        <v>118</v>
      </c>
      <c r="D254" s="74" t="s">
        <v>99</v>
      </c>
      <c r="E254" s="74" t="s">
        <v>3615</v>
      </c>
      <c r="F254" s="74" t="s">
        <v>2833</v>
      </c>
      <c r="G254" s="74" t="s">
        <v>2834</v>
      </c>
      <c r="H254" s="74" t="s">
        <v>225</v>
      </c>
      <c r="I254" s="74" t="s">
        <v>134</v>
      </c>
      <c r="J254" s="74" t="s">
        <v>135</v>
      </c>
      <c r="K254" s="74" t="s">
        <v>922</v>
      </c>
      <c r="L254" s="74" t="s">
        <v>2835</v>
      </c>
      <c r="M254" s="74" t="s">
        <v>226</v>
      </c>
      <c r="N254" s="75">
        <v>10</v>
      </c>
      <c r="O254" s="75">
        <v>10</v>
      </c>
      <c r="P254" s="74" t="s">
        <v>131</v>
      </c>
      <c r="Q254" s="74" t="s">
        <v>2836</v>
      </c>
      <c r="R254" s="74" t="s">
        <v>923</v>
      </c>
      <c r="S254" s="74"/>
      <c r="T254" s="74" t="s">
        <v>114</v>
      </c>
      <c r="U254" s="74" t="s">
        <v>124</v>
      </c>
      <c r="V254" s="74" t="s">
        <v>125</v>
      </c>
      <c r="W254" s="74" t="s">
        <v>126</v>
      </c>
      <c r="X254" s="74" t="s">
        <v>127</v>
      </c>
      <c r="Y254" s="74" t="s">
        <v>142</v>
      </c>
      <c r="Z254" s="74" t="s">
        <v>941</v>
      </c>
      <c r="AA254" s="76">
        <v>2903.9989999999998</v>
      </c>
      <c r="AB254" s="76">
        <v>0</v>
      </c>
      <c r="AC254" s="76">
        <v>155</v>
      </c>
      <c r="AD254" s="76">
        <v>105</v>
      </c>
      <c r="AE254" s="77">
        <v>340</v>
      </c>
      <c r="AF254" s="76">
        <v>1.7</v>
      </c>
      <c r="AG254" s="77">
        <v>10</v>
      </c>
      <c r="AH254" s="78">
        <v>4.5</v>
      </c>
      <c r="AI254" s="78">
        <v>38</v>
      </c>
      <c r="AJ254" s="79">
        <v>42761</v>
      </c>
      <c r="AK254" s="79">
        <v>42780</v>
      </c>
      <c r="AL254" s="79">
        <v>42780</v>
      </c>
      <c r="AM254" s="79">
        <v>42780</v>
      </c>
      <c r="AN254" s="77">
        <v>353</v>
      </c>
      <c r="AO254" s="79">
        <v>42750</v>
      </c>
      <c r="AP254" s="76">
        <v>1100</v>
      </c>
      <c r="AQ254" s="76">
        <v>0</v>
      </c>
      <c r="AR254" s="77">
        <v>339</v>
      </c>
      <c r="AS254" s="77">
        <v>13</v>
      </c>
      <c r="AT254" s="78">
        <v>30.69</v>
      </c>
      <c r="AU254" s="77">
        <v>10</v>
      </c>
      <c r="AV254" s="76">
        <v>8.2799999999999994</v>
      </c>
      <c r="AW254" s="76">
        <v>8.67</v>
      </c>
      <c r="AX254" s="76">
        <v>11.71</v>
      </c>
      <c r="AY254" s="76">
        <v>0.38</v>
      </c>
      <c r="AZ254" s="76">
        <v>0.38</v>
      </c>
      <c r="BA254" s="76">
        <v>0.45</v>
      </c>
      <c r="BB254" s="76">
        <v>0.45</v>
      </c>
      <c r="BC254" s="76">
        <v>22.38</v>
      </c>
      <c r="BD254" s="76">
        <v>5.54</v>
      </c>
      <c r="BE254" s="76">
        <v>14.06</v>
      </c>
      <c r="BF254" s="76">
        <v>8200</v>
      </c>
      <c r="BG254" s="76">
        <v>8300</v>
      </c>
      <c r="BH254" s="74" t="s">
        <v>109</v>
      </c>
      <c r="BI254" s="74"/>
      <c r="BJ254" s="74" t="s">
        <v>3616</v>
      </c>
      <c r="BK254" s="79"/>
      <c r="BL254" s="79"/>
      <c r="BM254" s="74"/>
      <c r="BN254" s="80"/>
      <c r="BO254" s="81"/>
      <c r="BP254" s="82">
        <v>100</v>
      </c>
      <c r="BQ254" s="83"/>
      <c r="BR254" s="84" t="s">
        <v>129</v>
      </c>
      <c r="BS254" s="84">
        <v>14</v>
      </c>
      <c r="BT254" s="85">
        <v>2</v>
      </c>
      <c r="BU254" s="85" t="s">
        <v>134</v>
      </c>
      <c r="BV254" s="85">
        <v>2</v>
      </c>
      <c r="BW254" s="85"/>
      <c r="BX254" s="86" t="s">
        <v>164</v>
      </c>
      <c r="BY254" s="87"/>
      <c r="BZ254" s="88">
        <v>100</v>
      </c>
      <c r="CA254" s="87" t="s">
        <v>111</v>
      </c>
      <c r="CB254" s="89" t="s">
        <v>112</v>
      </c>
      <c r="CC254" s="90">
        <v>30</v>
      </c>
      <c r="CD254" s="91"/>
      <c r="CE254" s="89">
        <f>VLOOKUP(AI254,[1]Plan1!$A$6:$D$52,2,0)</f>
        <v>340</v>
      </c>
      <c r="CF254" s="89">
        <f>VLOOKUP(AI254,[1]Plan1!$A$6:$D$52,4,0)</f>
        <v>9.75</v>
      </c>
      <c r="CG254" s="89">
        <f>ROUND(AA254/CE254,0)</f>
        <v>9</v>
      </c>
      <c r="CH254" s="89">
        <f>ROUND(CG254*CF254,0)</f>
        <v>88</v>
      </c>
      <c r="CI254" s="87" t="s">
        <v>129</v>
      </c>
      <c r="CJ254" s="89">
        <f>IF(BZ254=0,CH254,BZ254)</f>
        <v>100</v>
      </c>
      <c r="CK254" s="87"/>
      <c r="CL254" s="87"/>
      <c r="CM254" s="87"/>
      <c r="CN254" s="80"/>
      <c r="CO254" s="81">
        <v>30</v>
      </c>
      <c r="CP254" s="82"/>
      <c r="CQ254" s="83"/>
      <c r="CR254" s="87">
        <f t="shared" si="27"/>
        <v>3400</v>
      </c>
      <c r="CS254" s="40">
        <f t="shared" si="31"/>
        <v>252</v>
      </c>
      <c r="CT254" s="40" t="str">
        <f>VLOOKUP(B254,Linha!$B$2:$C$60,2,FALSE)</f>
        <v>Despacho direto</v>
      </c>
      <c r="CU254" s="41" t="str">
        <f>IF(AI254&lt;=Parametros!$E$15,"OK","Não")</f>
        <v>OK</v>
      </c>
      <c r="CV254" s="41" t="str">
        <f>IF(AH254&lt;=Parametros!$E$16,"OK","Não")</f>
        <v>OK</v>
      </c>
      <c r="CW254" s="41" t="str">
        <f>IF(AX254&lt;=Parametros!$E$19,"OK","Não")</f>
        <v>OK</v>
      </c>
      <c r="CX254" s="41" t="str">
        <f t="shared" si="28"/>
        <v>Não</v>
      </c>
      <c r="CY254" s="41" t="str">
        <f t="shared" si="29"/>
        <v>Não</v>
      </c>
      <c r="CZ254" s="41" t="str">
        <f>IF(AND(Parametros!$E$17="Sim",Parametros!$E$18="Sim"),IF(AND(OR(CT254="Flow1",AND(CT254="Flow2",Parametros!$H$7="Fechada")),AI254&lt;=Parametros!$E$15,AH254&lt;Parametros!$E$16,AX254&lt;Parametros!$E$19,CX254&lt;&gt;Parametros!$E$17,CY254&lt;&gt;Parametros!$E$18),"Sim","Não"),
IF(AND(Parametros!$E$17="Sim",Parametros!$E$18="Não"),IF(AND(OR(CT254="Flow1",AND(CT254="Flow2",Parametros!$H$7="Fechada")),AI254&lt;=Parametros!$E$15,AH254&lt;Parametros!$E$16,AX254&lt;Parametros!$E$19,CX254&lt;&gt;Parametros!$E$17),"Sim","Não"),
IF(AND(Parametros!$E$17="Não",Parametros!$E$18="Sim"),IF(AND(OR(CT254="Flow1",AND(CT254="Flow2",Parametros!$H$7="Fechada")),AI254&lt;=Parametros!$E$15,AH254&lt;Parametros!$E$16,AX254&lt;Parametros!$E$19,CY254&lt;&gt;Parametros!$E$18),"Sim","Não"),
IF(AND(OR(CT254="Flow1",AND(CT254="Flow2",Parametros!$H$7="Fechada")),AI254&lt;=Parametros!$E$15,AH254&lt;Parametros!$E$16,AX254&lt;Parametros!$E$19),"Sim","Não"))))</f>
        <v>Não</v>
      </c>
      <c r="DA254" s="41" t="str">
        <f t="shared" si="30"/>
        <v>ok</v>
      </c>
      <c r="DB254" s="40">
        <f>IF(AND(CT254="Flow1",CZ254="Sim"),4,IF(CT254=Parametros!$D$6,1,IF(CT254=Parametros!$D$7,IF(Parametros!$H$7="Aberta",2,IF('Sequencia APO'!CZ254="Sim",4,1)),IF(CT254=Parametros!$D$9,3,IF(CT254=Parametros!$D$8,4,"Erro")))))</f>
        <v>3</v>
      </c>
      <c r="DC254" s="40">
        <f>IFERROR(VLOOKUP($Q254,Ferts!$A$1:$B$16,2,FALSE),0)</f>
        <v>0</v>
      </c>
      <c r="DD254" s="42">
        <f>(IF(DB254=1,Parametros!$M$6,IF(DB254=2,Parametros!$M$7,IF(DB254=3,Parametros!$M$8,IF(DB254=4,Parametros!$M$9,"Erro"))))*(DC254+1))*60</f>
        <v>33.660000000000004</v>
      </c>
    </row>
    <row r="255" spans="1:108">
      <c r="A255" s="74" t="s">
        <v>754</v>
      </c>
      <c r="B255" s="74" t="s">
        <v>193</v>
      </c>
      <c r="C255" s="74" t="s">
        <v>194</v>
      </c>
      <c r="D255" s="74" t="s">
        <v>99</v>
      </c>
      <c r="E255" s="74" t="s">
        <v>3617</v>
      </c>
      <c r="F255" s="74" t="s">
        <v>2837</v>
      </c>
      <c r="G255" s="74" t="s">
        <v>3618</v>
      </c>
      <c r="H255" s="74" t="s">
        <v>953</v>
      </c>
      <c r="I255" s="74" t="s">
        <v>134</v>
      </c>
      <c r="J255" s="74" t="s">
        <v>135</v>
      </c>
      <c r="K255" s="74" t="s">
        <v>2832</v>
      </c>
      <c r="L255" s="74" t="s">
        <v>2838</v>
      </c>
      <c r="M255" s="74" t="s">
        <v>153</v>
      </c>
      <c r="N255" s="75">
        <v>0</v>
      </c>
      <c r="O255" s="75">
        <v>0</v>
      </c>
      <c r="P255" s="74" t="s">
        <v>131</v>
      </c>
      <c r="Q255" s="74" t="s">
        <v>2839</v>
      </c>
      <c r="R255" s="74" t="s">
        <v>162</v>
      </c>
      <c r="S255" s="74"/>
      <c r="T255" s="74" t="s">
        <v>410</v>
      </c>
      <c r="U255" s="74" t="s">
        <v>124</v>
      </c>
      <c r="V255" s="74" t="s">
        <v>125</v>
      </c>
      <c r="W255" s="74" t="s">
        <v>107</v>
      </c>
      <c r="X255" s="74" t="s">
        <v>127</v>
      </c>
      <c r="Y255" s="74" t="s">
        <v>142</v>
      </c>
      <c r="Z255" s="74" t="s">
        <v>163</v>
      </c>
      <c r="AA255" s="76">
        <v>580.74099999999999</v>
      </c>
      <c r="AB255" s="76">
        <v>0</v>
      </c>
      <c r="AC255" s="76">
        <v>155</v>
      </c>
      <c r="AD255" s="76">
        <v>103</v>
      </c>
      <c r="AE255" s="77">
        <v>371</v>
      </c>
      <c r="AF255" s="76">
        <v>1.855</v>
      </c>
      <c r="AG255" s="77">
        <v>2</v>
      </c>
      <c r="AH255" s="78">
        <v>5</v>
      </c>
      <c r="AI255" s="78">
        <v>38</v>
      </c>
      <c r="AJ255" s="79">
        <v>42824</v>
      </c>
      <c r="AK255" s="79">
        <v>42780</v>
      </c>
      <c r="AL255" s="79">
        <v>42780</v>
      </c>
      <c r="AM255" s="79">
        <v>42780</v>
      </c>
      <c r="AN255" s="77">
        <v>65</v>
      </c>
      <c r="AO255" s="79">
        <v>42797</v>
      </c>
      <c r="AP255" s="76">
        <v>915.6</v>
      </c>
      <c r="AQ255" s="76">
        <v>0</v>
      </c>
      <c r="AR255" s="77">
        <v>326</v>
      </c>
      <c r="AS255" s="77">
        <v>40</v>
      </c>
      <c r="AT255" s="78">
        <v>30.42</v>
      </c>
      <c r="AU255" s="77">
        <v>12</v>
      </c>
      <c r="AV255" s="76">
        <v>6.98</v>
      </c>
      <c r="AW255" s="76">
        <v>6.5</v>
      </c>
      <c r="AX255" s="76">
        <v>9.5399999999999991</v>
      </c>
      <c r="AY255" s="76">
        <v>0.38</v>
      </c>
      <c r="AZ255" s="76">
        <v>0.38</v>
      </c>
      <c r="BA255" s="76">
        <v>0.5</v>
      </c>
      <c r="BB255" s="76">
        <v>0.5</v>
      </c>
      <c r="BC255" s="76">
        <v>22.83</v>
      </c>
      <c r="BD255" s="76">
        <v>5.95</v>
      </c>
      <c r="BE255" s="76">
        <v>14.72</v>
      </c>
      <c r="BF255" s="76">
        <v>6500</v>
      </c>
      <c r="BG255" s="76">
        <v>7500</v>
      </c>
      <c r="BH255" s="74" t="s">
        <v>109</v>
      </c>
      <c r="BI255" s="74"/>
      <c r="BJ255" s="74" t="s">
        <v>2840</v>
      </c>
      <c r="BK255" s="79"/>
      <c r="BL255" s="79"/>
      <c r="BM255" s="74"/>
      <c r="BN255" s="80"/>
      <c r="BO255" s="81"/>
      <c r="BP255" s="82">
        <v>24</v>
      </c>
      <c r="BQ255" s="83"/>
      <c r="BR255" s="84" t="s">
        <v>129</v>
      </c>
      <c r="BS255" s="84">
        <v>14</v>
      </c>
      <c r="BT255" s="85">
        <v>2</v>
      </c>
      <c r="BU255" s="85" t="s">
        <v>134</v>
      </c>
      <c r="BV255" s="85">
        <v>2</v>
      </c>
      <c r="BW255" s="85"/>
      <c r="BX255" s="86" t="s">
        <v>164</v>
      </c>
      <c r="BY255" s="87"/>
      <c r="BZ255" s="88">
        <v>24</v>
      </c>
      <c r="CA255" s="87" t="s">
        <v>111</v>
      </c>
      <c r="CB255" s="89" t="s">
        <v>116</v>
      </c>
      <c r="CC255" s="90">
        <v>-17</v>
      </c>
      <c r="CD255" s="91"/>
      <c r="CE255" s="89">
        <f>VLOOKUP(AI255,[1]Plan1!$A$6:$D$52,2,0)</f>
        <v>340</v>
      </c>
      <c r="CF255" s="89">
        <f>VLOOKUP(AI255,[1]Plan1!$A$6:$D$52,4,0)</f>
        <v>9.75</v>
      </c>
      <c r="CG255" s="89">
        <f>ROUND(AA255/CE255,0)</f>
        <v>2</v>
      </c>
      <c r="CH255" s="89">
        <f>ROUND(CG255*CF255,0)</f>
        <v>20</v>
      </c>
      <c r="CI255" s="87" t="s">
        <v>129</v>
      </c>
      <c r="CJ255" s="89">
        <f>IF(BZ255=0,CH255,BZ255)</f>
        <v>24</v>
      </c>
      <c r="CK255" s="87"/>
      <c r="CL255" s="87"/>
      <c r="CM255" s="87"/>
      <c r="CN255" s="80"/>
      <c r="CO255" s="81"/>
      <c r="CP255" s="82"/>
      <c r="CQ255" s="92">
        <v>64</v>
      </c>
      <c r="CR255" s="87">
        <f t="shared" si="27"/>
        <v>742</v>
      </c>
      <c r="CS255" s="40">
        <f t="shared" si="31"/>
        <v>253</v>
      </c>
      <c r="CT255" s="40" t="str">
        <f>VLOOKUP(B255,Linha!$B$2:$C$60,2,FALSE)</f>
        <v>Despacho direto</v>
      </c>
      <c r="CU255" s="41" t="str">
        <f>IF(AI255&lt;=Parametros!$E$15,"OK","Não")</f>
        <v>OK</v>
      </c>
      <c r="CV255" s="41" t="str">
        <f>IF(AH255&lt;=Parametros!$E$16,"OK","Não")</f>
        <v>OK</v>
      </c>
      <c r="CW255" s="41" t="str">
        <f>IF(AX255&lt;=Parametros!$E$19,"OK","Não")</f>
        <v>OK</v>
      </c>
      <c r="CX255" s="41" t="str">
        <f t="shared" si="28"/>
        <v>Não</v>
      </c>
      <c r="CY255" s="41" t="str">
        <f t="shared" si="29"/>
        <v>Não</v>
      </c>
      <c r="CZ255" s="41" t="str">
        <f>IF(AND(Parametros!$E$17="Sim",Parametros!$E$18="Sim"),IF(AND(OR(CT255="Flow1",AND(CT255="Flow2",Parametros!$H$7="Fechada")),AI255&lt;=Parametros!$E$15,AH255&lt;Parametros!$E$16,AX255&lt;Parametros!$E$19,CX255&lt;&gt;Parametros!$E$17,CY255&lt;&gt;Parametros!$E$18),"Sim","Não"),
IF(AND(Parametros!$E$17="Sim",Parametros!$E$18="Não"),IF(AND(OR(CT255="Flow1",AND(CT255="Flow2",Parametros!$H$7="Fechada")),AI255&lt;=Parametros!$E$15,AH255&lt;Parametros!$E$16,AX255&lt;Parametros!$E$19,CX255&lt;&gt;Parametros!$E$17),"Sim","Não"),
IF(AND(Parametros!$E$17="Não",Parametros!$E$18="Sim"),IF(AND(OR(CT255="Flow1",AND(CT255="Flow2",Parametros!$H$7="Fechada")),AI255&lt;=Parametros!$E$15,AH255&lt;Parametros!$E$16,AX255&lt;Parametros!$E$19,CY255&lt;&gt;Parametros!$E$18),"Sim","Não"),
IF(AND(OR(CT255="Flow1",AND(CT255="Flow2",Parametros!$H$7="Fechada")),AI255&lt;=Parametros!$E$15,AH255&lt;Parametros!$E$16,AX255&lt;Parametros!$E$19),"Sim","Não"))))</f>
        <v>Não</v>
      </c>
      <c r="DA255" s="41" t="str">
        <f t="shared" si="30"/>
        <v>ok</v>
      </c>
      <c r="DB255" s="40">
        <f>IF(AND(CT255="Flow1",CZ255="Sim"),4,IF(CT255=Parametros!$D$6,1,IF(CT255=Parametros!$D$7,IF(Parametros!$H$7="Aberta",2,IF('Sequencia APO'!CZ255="Sim",4,1)),IF(CT255=Parametros!$D$9,3,IF(CT255=Parametros!$D$8,4,"Erro")))))</f>
        <v>3</v>
      </c>
      <c r="DC255" s="40">
        <f>IFERROR(VLOOKUP($Q255,Ferts!$A$1:$B$16,2,FALSE),0)</f>
        <v>0</v>
      </c>
      <c r="DD255" s="42">
        <f>(IF(DB255=1,Parametros!$M$6,IF(DB255=2,Parametros!$M$7,IF(DB255=3,Parametros!$M$8,IF(DB255=4,Parametros!$M$9,"Erro"))))*(DC255+1))*60</f>
        <v>33.660000000000004</v>
      </c>
    </row>
    <row r="256" spans="1:108">
      <c r="A256" s="74" t="s">
        <v>755</v>
      </c>
      <c r="B256" s="74" t="s">
        <v>193</v>
      </c>
      <c r="C256" s="74" t="s">
        <v>194</v>
      </c>
      <c r="D256" s="74" t="s">
        <v>99</v>
      </c>
      <c r="E256" s="74" t="s">
        <v>2841</v>
      </c>
      <c r="F256" s="74" t="s">
        <v>2842</v>
      </c>
      <c r="G256" s="74" t="s">
        <v>3619</v>
      </c>
      <c r="H256" s="74" t="s">
        <v>196</v>
      </c>
      <c r="I256" s="74" t="s">
        <v>134</v>
      </c>
      <c r="J256" s="74" t="s">
        <v>135</v>
      </c>
      <c r="K256" s="74" t="s">
        <v>197</v>
      </c>
      <c r="L256" s="74" t="s">
        <v>2843</v>
      </c>
      <c r="M256" s="74" t="s">
        <v>199</v>
      </c>
      <c r="N256" s="75">
        <v>10</v>
      </c>
      <c r="O256" s="75">
        <v>10</v>
      </c>
      <c r="P256" s="74" t="s">
        <v>131</v>
      </c>
      <c r="Q256" s="74" t="s">
        <v>2844</v>
      </c>
      <c r="R256" s="74" t="s">
        <v>162</v>
      </c>
      <c r="S256" s="74"/>
      <c r="T256" s="74" t="s">
        <v>456</v>
      </c>
      <c r="U256" s="74" t="s">
        <v>202</v>
      </c>
      <c r="V256" s="74" t="s">
        <v>125</v>
      </c>
      <c r="W256" s="74" t="s">
        <v>107</v>
      </c>
      <c r="X256" s="74" t="s">
        <v>127</v>
      </c>
      <c r="Y256" s="74" t="s">
        <v>142</v>
      </c>
      <c r="Z256" s="74" t="s">
        <v>163</v>
      </c>
      <c r="AA256" s="76">
        <v>837.58900000000006</v>
      </c>
      <c r="AB256" s="76">
        <v>0</v>
      </c>
      <c r="AC256" s="76">
        <v>155</v>
      </c>
      <c r="AD256" s="76">
        <v>103</v>
      </c>
      <c r="AE256" s="77">
        <v>364</v>
      </c>
      <c r="AF256" s="76">
        <v>1.82</v>
      </c>
      <c r="AG256" s="77">
        <v>3</v>
      </c>
      <c r="AH256" s="78">
        <v>5.2</v>
      </c>
      <c r="AI256" s="78">
        <v>38</v>
      </c>
      <c r="AJ256" s="79">
        <v>42798</v>
      </c>
      <c r="AK256" s="79">
        <v>42780</v>
      </c>
      <c r="AL256" s="79">
        <v>42780</v>
      </c>
      <c r="AM256" s="79">
        <v>42780</v>
      </c>
      <c r="AN256" s="77">
        <v>96</v>
      </c>
      <c r="AO256" s="79">
        <v>42783</v>
      </c>
      <c r="AP256" s="76">
        <v>9500</v>
      </c>
      <c r="AQ256" s="76">
        <v>0</v>
      </c>
      <c r="AR256" s="77">
        <v>374</v>
      </c>
      <c r="AS256" s="77">
        <v>12</v>
      </c>
      <c r="AT256" s="78">
        <v>35.119999999999997</v>
      </c>
      <c r="AU256" s="77">
        <v>10</v>
      </c>
      <c r="AV256" s="76">
        <v>7.95</v>
      </c>
      <c r="AW256" s="76">
        <v>7.45</v>
      </c>
      <c r="AX256" s="76">
        <v>10.34</v>
      </c>
      <c r="AY256" s="76">
        <v>0.38</v>
      </c>
      <c r="AZ256" s="76">
        <v>0.38</v>
      </c>
      <c r="BA256" s="76">
        <v>0.52</v>
      </c>
      <c r="BB256" s="76">
        <v>0.52</v>
      </c>
      <c r="BC256" s="76">
        <v>21.87</v>
      </c>
      <c r="BD256" s="76">
        <v>6.1</v>
      </c>
      <c r="BE256" s="76">
        <v>14.91</v>
      </c>
      <c r="BF256" s="76">
        <v>7450</v>
      </c>
      <c r="BG256" s="76">
        <v>8450</v>
      </c>
      <c r="BH256" s="74" t="s">
        <v>109</v>
      </c>
      <c r="BI256" s="74"/>
      <c r="BJ256" s="74" t="s">
        <v>3620</v>
      </c>
      <c r="BK256" s="79"/>
      <c r="BL256" s="79"/>
      <c r="BM256" s="74"/>
      <c r="BN256" s="80"/>
      <c r="BO256" s="81"/>
      <c r="BP256" s="82">
        <v>30</v>
      </c>
      <c r="BQ256" s="83"/>
      <c r="BR256" s="84" t="s">
        <v>129</v>
      </c>
      <c r="BS256" s="84">
        <v>14</v>
      </c>
      <c r="BT256" s="85">
        <v>2</v>
      </c>
      <c r="BU256" s="85" t="s">
        <v>134</v>
      </c>
      <c r="BV256" s="85">
        <v>2</v>
      </c>
      <c r="BW256" s="85"/>
      <c r="BX256" s="86" t="s">
        <v>164</v>
      </c>
      <c r="BY256" s="87"/>
      <c r="BZ256" s="88">
        <v>30</v>
      </c>
      <c r="CA256" s="87" t="s">
        <v>111</v>
      </c>
      <c r="CB256" s="89" t="s">
        <v>145</v>
      </c>
      <c r="CC256" s="90">
        <v>-3</v>
      </c>
      <c r="CD256" s="91"/>
      <c r="CE256" s="89">
        <f>VLOOKUP(AI256,[1]Plan1!$A$6:$D$52,2,0)</f>
        <v>340</v>
      </c>
      <c r="CF256" s="89">
        <f>VLOOKUP(AI256,[1]Plan1!$A$6:$D$52,4,0)</f>
        <v>9.75</v>
      </c>
      <c r="CG256" s="89">
        <f t="shared" ref="CG256:CG319" si="32">ROUND(AA256/CE256,0)</f>
        <v>2</v>
      </c>
      <c r="CH256" s="89">
        <f t="shared" ref="CH256:CH319" si="33">ROUND(CG256*CF256,0)</f>
        <v>20</v>
      </c>
      <c r="CI256" s="87" t="s">
        <v>129</v>
      </c>
      <c r="CJ256" s="89">
        <f t="shared" ref="CJ256:CJ319" si="34">IF(BZ256=0,CH256,BZ256)</f>
        <v>30</v>
      </c>
      <c r="CK256" s="87"/>
      <c r="CL256" s="87"/>
      <c r="CM256" s="87"/>
      <c r="CN256" s="80"/>
      <c r="CO256" s="81"/>
      <c r="CP256" s="82"/>
      <c r="CQ256" s="92">
        <v>119</v>
      </c>
      <c r="CR256" s="87">
        <f t="shared" si="27"/>
        <v>1092</v>
      </c>
      <c r="CS256" s="40">
        <f t="shared" si="31"/>
        <v>254</v>
      </c>
      <c r="CT256" s="40" t="str">
        <f>VLOOKUP(B256,Linha!$B$2:$C$60,2,FALSE)</f>
        <v>Despacho direto</v>
      </c>
      <c r="CU256" s="41" t="str">
        <f>IF(AI256&lt;=Parametros!$E$15,"OK","Não")</f>
        <v>OK</v>
      </c>
      <c r="CV256" s="41" t="str">
        <f>IF(AH256&lt;=Parametros!$E$16,"OK","Não")</f>
        <v>OK</v>
      </c>
      <c r="CW256" s="41" t="str">
        <f>IF(AX256&lt;=Parametros!$E$19,"OK","Não")</f>
        <v>OK</v>
      </c>
      <c r="CX256" s="41" t="str">
        <f t="shared" si="28"/>
        <v>Não</v>
      </c>
      <c r="CY256" s="41" t="str">
        <f t="shared" si="29"/>
        <v>Não</v>
      </c>
      <c r="CZ256" s="41" t="str">
        <f>IF(AND(Parametros!$E$17="Sim",Parametros!$E$18="Sim"),IF(AND(OR(CT256="Flow1",AND(CT256="Flow2",Parametros!$H$7="Fechada")),AI256&lt;=Parametros!$E$15,AH256&lt;Parametros!$E$16,AX256&lt;Parametros!$E$19,CX256&lt;&gt;Parametros!$E$17,CY256&lt;&gt;Parametros!$E$18),"Sim","Não"),
IF(AND(Parametros!$E$17="Sim",Parametros!$E$18="Não"),IF(AND(OR(CT256="Flow1",AND(CT256="Flow2",Parametros!$H$7="Fechada")),AI256&lt;=Parametros!$E$15,AH256&lt;Parametros!$E$16,AX256&lt;Parametros!$E$19,CX256&lt;&gt;Parametros!$E$17),"Sim","Não"),
IF(AND(Parametros!$E$17="Não",Parametros!$E$18="Sim"),IF(AND(OR(CT256="Flow1",AND(CT256="Flow2",Parametros!$H$7="Fechada")),AI256&lt;=Parametros!$E$15,AH256&lt;Parametros!$E$16,AX256&lt;Parametros!$E$19,CY256&lt;&gt;Parametros!$E$18),"Sim","Não"),
IF(AND(OR(CT256="Flow1",AND(CT256="Flow2",Parametros!$H$7="Fechada")),AI256&lt;=Parametros!$E$15,AH256&lt;Parametros!$E$16,AX256&lt;Parametros!$E$19),"Sim","Não"))))</f>
        <v>Não</v>
      </c>
      <c r="DA256" s="41" t="str">
        <f t="shared" si="30"/>
        <v>ok</v>
      </c>
      <c r="DB256" s="40">
        <f>IF(AND(CT256="Flow1",CZ256="Sim"),4,IF(CT256=Parametros!$D$6,1,IF(CT256=Parametros!$D$7,IF(Parametros!$H$7="Aberta",2,IF('Sequencia APO'!CZ256="Sim",4,1)),IF(CT256=Parametros!$D$9,3,IF(CT256=Parametros!$D$8,4,"Erro")))))</f>
        <v>3</v>
      </c>
      <c r="DC256" s="40">
        <f>IFERROR(VLOOKUP($Q256,Ferts!$A$1:$B$16,2,FALSE),0)</f>
        <v>0</v>
      </c>
      <c r="DD256" s="42">
        <f>(IF(DB256=1,Parametros!$M$6,IF(DB256=2,Parametros!$M$7,IF(DB256=3,Parametros!$M$8,IF(DB256=4,Parametros!$M$9,"Erro"))))*(DC256+1))*60</f>
        <v>33.660000000000004</v>
      </c>
    </row>
    <row r="257" spans="1:108">
      <c r="A257" s="74" t="s">
        <v>760</v>
      </c>
      <c r="B257" s="74" t="s">
        <v>268</v>
      </c>
      <c r="C257" s="74" t="s">
        <v>99</v>
      </c>
      <c r="D257" s="74" t="s">
        <v>99</v>
      </c>
      <c r="E257" s="74" t="s">
        <v>3621</v>
      </c>
      <c r="F257" s="74" t="s">
        <v>3622</v>
      </c>
      <c r="G257" s="74" t="s">
        <v>3623</v>
      </c>
      <c r="H257" s="74" t="s">
        <v>170</v>
      </c>
      <c r="I257" s="74" t="s">
        <v>134</v>
      </c>
      <c r="J257" s="74" t="s">
        <v>213</v>
      </c>
      <c r="K257" s="74" t="s">
        <v>3624</v>
      </c>
      <c r="L257" s="74" t="s">
        <v>3625</v>
      </c>
      <c r="M257" s="74" t="s">
        <v>172</v>
      </c>
      <c r="N257" s="75">
        <v>10</v>
      </c>
      <c r="O257" s="75">
        <v>15</v>
      </c>
      <c r="P257" s="74" t="s">
        <v>186</v>
      </c>
      <c r="Q257" s="74" t="s">
        <v>3626</v>
      </c>
      <c r="R257" s="74" t="s">
        <v>230</v>
      </c>
      <c r="S257" s="74" t="s">
        <v>113</v>
      </c>
      <c r="T257" s="74" t="s">
        <v>114</v>
      </c>
      <c r="U257" s="74" t="s">
        <v>156</v>
      </c>
      <c r="V257" s="74" t="s">
        <v>252</v>
      </c>
      <c r="W257" s="74" t="s">
        <v>126</v>
      </c>
      <c r="X257" s="74" t="s">
        <v>127</v>
      </c>
      <c r="Y257" s="74" t="s">
        <v>219</v>
      </c>
      <c r="Z257" s="74"/>
      <c r="AA257" s="76">
        <v>45148.194000000003</v>
      </c>
      <c r="AB257" s="76">
        <v>0</v>
      </c>
      <c r="AC257" s="76">
        <v>146</v>
      </c>
      <c r="AD257" s="76">
        <v>99</v>
      </c>
      <c r="AE257" s="77">
        <v>384</v>
      </c>
      <c r="AF257" s="76">
        <v>1.92</v>
      </c>
      <c r="AG257" s="77">
        <v>141</v>
      </c>
      <c r="AH257" s="78">
        <v>7.5</v>
      </c>
      <c r="AI257" s="78">
        <v>38.1</v>
      </c>
      <c r="AJ257" s="79">
        <v>42720</v>
      </c>
      <c r="AK257" s="79">
        <v>42780</v>
      </c>
      <c r="AL257" s="79">
        <v>42780</v>
      </c>
      <c r="AM257" s="79">
        <v>42780</v>
      </c>
      <c r="AN257" s="77">
        <v>4176</v>
      </c>
      <c r="AO257" s="79">
        <v>42712</v>
      </c>
      <c r="AP257" s="76">
        <v>30000</v>
      </c>
      <c r="AQ257" s="76">
        <v>24928</v>
      </c>
      <c r="AR257" s="77">
        <v>380</v>
      </c>
      <c r="AS257" s="77">
        <v>48</v>
      </c>
      <c r="AT257" s="78">
        <v>33.840000000000003</v>
      </c>
      <c r="AU257" s="77">
        <v>10</v>
      </c>
      <c r="AV257" s="76">
        <v>6.03</v>
      </c>
      <c r="AW257" s="76">
        <v>6.36</v>
      </c>
      <c r="AX257" s="76">
        <v>8.0500000000000007</v>
      </c>
      <c r="AY257" s="76">
        <v>0.4</v>
      </c>
      <c r="AZ257" s="76">
        <v>0.4</v>
      </c>
      <c r="BA257" s="76">
        <v>0.94</v>
      </c>
      <c r="BB257" s="76">
        <v>1.5</v>
      </c>
      <c r="BC257" s="76">
        <v>17.98</v>
      </c>
      <c r="BD257" s="76">
        <v>7.95</v>
      </c>
      <c r="BE257" s="76">
        <v>16.850000000000001</v>
      </c>
      <c r="BF257" s="76">
        <v>5950</v>
      </c>
      <c r="BG257" s="76">
        <v>6050</v>
      </c>
      <c r="BH257" s="74" t="s">
        <v>109</v>
      </c>
      <c r="BI257" s="74"/>
      <c r="BJ257" s="74" t="s">
        <v>3627</v>
      </c>
      <c r="BK257" s="79"/>
      <c r="BL257" s="79"/>
      <c r="BM257" s="74"/>
      <c r="BN257" s="80"/>
      <c r="BO257" s="81"/>
      <c r="BP257" s="82"/>
      <c r="BQ257" s="83">
        <v>1410</v>
      </c>
      <c r="BR257" s="84" t="s">
        <v>78</v>
      </c>
      <c r="BS257" s="84">
        <v>14</v>
      </c>
      <c r="BT257" s="85">
        <v>2</v>
      </c>
      <c r="BU257" s="85" t="s">
        <v>134</v>
      </c>
      <c r="BV257" s="85">
        <v>2</v>
      </c>
      <c r="BW257" s="85"/>
      <c r="BX257" s="86" t="s">
        <v>143</v>
      </c>
      <c r="BY257" s="87"/>
      <c r="BZ257" s="88">
        <v>1410</v>
      </c>
      <c r="CA257" s="87" t="s">
        <v>144</v>
      </c>
      <c r="CB257" s="89" t="s">
        <v>112</v>
      </c>
      <c r="CC257" s="90">
        <v>68</v>
      </c>
      <c r="CD257" s="91"/>
      <c r="CE257" s="89">
        <f>VLOOKUP(AI257,[1]Plan1!$A$6:$D$52,2,0)</f>
        <v>384</v>
      </c>
      <c r="CF257" s="89">
        <f>VLOOKUP(AI257,[1]Plan1!$A$6:$D$52,4,0)</f>
        <v>10</v>
      </c>
      <c r="CG257" s="89">
        <f t="shared" si="32"/>
        <v>118</v>
      </c>
      <c r="CH257" s="89">
        <f t="shared" si="33"/>
        <v>1180</v>
      </c>
      <c r="CI257" s="87" t="s">
        <v>78</v>
      </c>
      <c r="CJ257" s="89">
        <f t="shared" si="34"/>
        <v>1410</v>
      </c>
      <c r="CK257" s="87"/>
      <c r="CL257" s="87"/>
      <c r="CM257" s="87"/>
      <c r="CN257" s="80"/>
      <c r="CO257" s="81"/>
      <c r="CP257" s="82"/>
      <c r="CQ257" s="93">
        <f>CH257</f>
        <v>1180</v>
      </c>
      <c r="CR257" s="87">
        <f t="shared" si="27"/>
        <v>54144</v>
      </c>
      <c r="CS257" s="40">
        <f t="shared" si="31"/>
        <v>255</v>
      </c>
      <c r="CT257" s="40" t="str">
        <f>VLOOKUP(B257,Linha!$B$2:$C$60,2,FALSE)</f>
        <v>Tubing Line</v>
      </c>
      <c r="CU257" s="41" t="str">
        <f>IF(AI257&lt;=Parametros!$E$15,"OK","Não")</f>
        <v>OK</v>
      </c>
      <c r="CV257" s="41" t="str">
        <f>IF(AH257&lt;=Parametros!$E$16,"OK","Não")</f>
        <v>OK</v>
      </c>
      <c r="CW257" s="41" t="str">
        <f>IF(AX257&lt;=Parametros!$E$19,"OK","Não")</f>
        <v>OK</v>
      </c>
      <c r="CX257" s="41" t="str">
        <f t="shared" si="28"/>
        <v>Não</v>
      </c>
      <c r="CY257" s="41" t="str">
        <f t="shared" si="29"/>
        <v>Não</v>
      </c>
      <c r="CZ257" s="41" t="str">
        <f>IF(AND(Parametros!$E$17="Sim",Parametros!$E$18="Sim"),IF(AND(OR(CT257="Flow1",AND(CT257="Flow2",Parametros!$H$7="Fechada")),AI257&lt;=Parametros!$E$15,AH257&lt;Parametros!$E$16,AX257&lt;Parametros!$E$19,CX257&lt;&gt;Parametros!$E$17,CY257&lt;&gt;Parametros!$E$18),"Sim","Não"),
IF(AND(Parametros!$E$17="Sim",Parametros!$E$18="Não"),IF(AND(OR(CT257="Flow1",AND(CT257="Flow2",Parametros!$H$7="Fechada")),AI257&lt;=Parametros!$E$15,AH257&lt;Parametros!$E$16,AX257&lt;Parametros!$E$19,CX257&lt;&gt;Parametros!$E$17),"Sim","Não"),
IF(AND(Parametros!$E$17="Não",Parametros!$E$18="Sim"),IF(AND(OR(CT257="Flow1",AND(CT257="Flow2",Parametros!$H$7="Fechada")),AI257&lt;=Parametros!$E$15,AH257&lt;Parametros!$E$16,AX257&lt;Parametros!$E$19,CY257&lt;&gt;Parametros!$E$18),"Sim","Não"),
IF(AND(OR(CT257="Flow1",AND(CT257="Flow2",Parametros!$H$7="Fechada")),AI257&lt;=Parametros!$E$15,AH257&lt;Parametros!$E$16,AX257&lt;Parametros!$E$19),"Sim","Não"))))</f>
        <v>Não</v>
      </c>
      <c r="DA257" s="41" t="str">
        <f t="shared" si="30"/>
        <v>ok</v>
      </c>
      <c r="DB257" s="40">
        <f>IF(AND(CT257="Flow1",CZ257="Sim"),4,IF(CT257=Parametros!$D$6,1,IF(CT257=Parametros!$D$7,IF(Parametros!$H$7="Aberta",2,IF('Sequencia APO'!CZ257="Sim",4,1)),IF(CT257=Parametros!$D$9,3,IF(CT257=Parametros!$D$8,4,"Erro")))))</f>
        <v>4</v>
      </c>
      <c r="DC257" s="40">
        <f>IFERROR(VLOOKUP($Q257,Ferts!$A$1:$B$16,2,FALSE),0)</f>
        <v>0</v>
      </c>
      <c r="DD257" s="42">
        <f>(IF(DB257=1,Parametros!$M$6,IF(DB257=2,Parametros!$M$7,IF(DB257=3,Parametros!$M$8,IF(DB257=4,Parametros!$M$9,"Erro"))))*(DC257+1))*60</f>
        <v>102.85714285714285</v>
      </c>
    </row>
    <row r="258" spans="1:108">
      <c r="A258" s="74" t="s">
        <v>766</v>
      </c>
      <c r="B258" s="74" t="s">
        <v>98</v>
      </c>
      <c r="C258" s="74" t="s">
        <v>132</v>
      </c>
      <c r="D258" s="74" t="s">
        <v>132</v>
      </c>
      <c r="E258" s="74" t="s">
        <v>2149</v>
      </c>
      <c r="F258" s="74" t="s">
        <v>2150</v>
      </c>
      <c r="G258" s="74" t="s">
        <v>2151</v>
      </c>
      <c r="H258" s="74" t="s">
        <v>133</v>
      </c>
      <c r="I258" s="74" t="s">
        <v>134</v>
      </c>
      <c r="J258" s="74" t="s">
        <v>173</v>
      </c>
      <c r="K258" s="74" t="s">
        <v>136</v>
      </c>
      <c r="L258" s="74" t="s">
        <v>2152</v>
      </c>
      <c r="M258" s="74" t="s">
        <v>1402</v>
      </c>
      <c r="N258" s="75">
        <v>10</v>
      </c>
      <c r="O258" s="75">
        <v>10</v>
      </c>
      <c r="P258" s="74" t="s">
        <v>137</v>
      </c>
      <c r="Q258" s="74" t="s">
        <v>2153</v>
      </c>
      <c r="R258" s="74" t="s">
        <v>138</v>
      </c>
      <c r="S258" s="74" t="s">
        <v>139</v>
      </c>
      <c r="T258" s="74" t="s">
        <v>114</v>
      </c>
      <c r="U258" s="74" t="s">
        <v>105</v>
      </c>
      <c r="V258" s="74" t="s">
        <v>141</v>
      </c>
      <c r="W258" s="74" t="s">
        <v>107</v>
      </c>
      <c r="X258" s="74" t="s">
        <v>127</v>
      </c>
      <c r="Y258" s="74" t="s">
        <v>177</v>
      </c>
      <c r="Z258" s="74"/>
      <c r="AA258" s="76">
        <v>7997.5169999999998</v>
      </c>
      <c r="AB258" s="76">
        <v>0</v>
      </c>
      <c r="AC258" s="76">
        <v>160</v>
      </c>
      <c r="AD258" s="76">
        <v>106.5</v>
      </c>
      <c r="AE258" s="77">
        <v>304</v>
      </c>
      <c r="AF258" s="76">
        <v>1.52</v>
      </c>
      <c r="AG258" s="77">
        <v>32</v>
      </c>
      <c r="AH258" s="78">
        <v>3.68</v>
      </c>
      <c r="AI258" s="78">
        <v>48.3</v>
      </c>
      <c r="AJ258" s="79">
        <v>42768</v>
      </c>
      <c r="AK258" s="79">
        <v>42780</v>
      </c>
      <c r="AL258" s="79">
        <v>42780</v>
      </c>
      <c r="AM258" s="79">
        <v>42780</v>
      </c>
      <c r="AN258" s="77">
        <v>1016</v>
      </c>
      <c r="AO258" s="79">
        <v>42762</v>
      </c>
      <c r="AP258" s="76">
        <v>7516.3680000000004</v>
      </c>
      <c r="AQ258" s="76">
        <v>0</v>
      </c>
      <c r="AR258" s="77">
        <v>299</v>
      </c>
      <c r="AS258" s="77">
        <v>83</v>
      </c>
      <c r="AT258" s="78">
        <v>27.44</v>
      </c>
      <c r="AU258" s="77">
        <v>10</v>
      </c>
      <c r="AV258" s="76">
        <v>6.67</v>
      </c>
      <c r="AW258" s="76">
        <v>5.48</v>
      </c>
      <c r="AX258" s="76">
        <v>7.61</v>
      </c>
      <c r="AY258" s="76">
        <v>0.4</v>
      </c>
      <c r="AZ258" s="76">
        <v>0.4</v>
      </c>
      <c r="BA258" s="76">
        <v>0.5</v>
      </c>
      <c r="BB258" s="76">
        <v>0.6</v>
      </c>
      <c r="BC258" s="76">
        <v>22.98</v>
      </c>
      <c r="BD258" s="76">
        <v>4.79</v>
      </c>
      <c r="BE258" s="76">
        <v>12.86</v>
      </c>
      <c r="BF258" s="76">
        <v>5480</v>
      </c>
      <c r="BG258" s="76">
        <v>6700</v>
      </c>
      <c r="BH258" s="74" t="s">
        <v>109</v>
      </c>
      <c r="BI258" s="74"/>
      <c r="BJ258" s="74" t="s">
        <v>2154</v>
      </c>
      <c r="BK258" s="79"/>
      <c r="BL258" s="79"/>
      <c r="BM258" s="74"/>
      <c r="BN258" s="80">
        <v>320</v>
      </c>
      <c r="BO258" s="81"/>
      <c r="BP258" s="82"/>
      <c r="BQ258" s="83"/>
      <c r="BR258" s="84" t="s">
        <v>75</v>
      </c>
      <c r="BS258" s="84">
        <v>14</v>
      </c>
      <c r="BT258" s="85">
        <v>2</v>
      </c>
      <c r="BU258" s="85" t="s">
        <v>134</v>
      </c>
      <c r="BV258" s="85">
        <v>2</v>
      </c>
      <c r="BW258" s="85"/>
      <c r="BX258" s="86" t="s">
        <v>143</v>
      </c>
      <c r="BY258" s="87" t="s">
        <v>183</v>
      </c>
      <c r="BZ258" s="88">
        <v>320</v>
      </c>
      <c r="CA258" s="87" t="s">
        <v>144</v>
      </c>
      <c r="CB258" s="89" t="s">
        <v>112</v>
      </c>
      <c r="CC258" s="90">
        <v>18</v>
      </c>
      <c r="CD258" s="91"/>
      <c r="CE258" s="89">
        <f>VLOOKUP(AI258,[1]Plan1!$A$6:$D$52,2,0)</f>
        <v>242</v>
      </c>
      <c r="CF258" s="89">
        <f>VLOOKUP(AI258,[1]Plan1!$A$6:$D$52,4,0)</f>
        <v>6.9411764705882355</v>
      </c>
      <c r="CG258" s="89">
        <f t="shared" si="32"/>
        <v>33</v>
      </c>
      <c r="CH258" s="89">
        <f t="shared" si="33"/>
        <v>229</v>
      </c>
      <c r="CI258" s="87" t="s">
        <v>75</v>
      </c>
      <c r="CJ258" s="89">
        <f t="shared" si="34"/>
        <v>320</v>
      </c>
      <c r="CK258" s="87"/>
      <c r="CL258" s="87"/>
      <c r="CM258" s="87"/>
      <c r="CN258" s="80"/>
      <c r="CO258" s="81"/>
      <c r="CP258" s="82"/>
      <c r="CQ258" s="92">
        <v>138</v>
      </c>
      <c r="CR258" s="87">
        <f t="shared" si="27"/>
        <v>9728</v>
      </c>
      <c r="CS258" s="40">
        <f t="shared" si="31"/>
        <v>256</v>
      </c>
      <c r="CT258" s="40" t="str">
        <f>VLOOKUP(B258,Linha!$B$2:$C$60,2,FALSE)</f>
        <v>Flow1</v>
      </c>
      <c r="CU258" s="41" t="str">
        <f>IF(AI258&lt;=Parametros!$E$15,"OK","Não")</f>
        <v>OK</v>
      </c>
      <c r="CV258" s="41" t="str">
        <f>IF(AH258&lt;=Parametros!$E$16,"OK","Não")</f>
        <v>OK</v>
      </c>
      <c r="CW258" s="41" t="str">
        <f>IF(AX258&lt;=Parametros!$E$19,"OK","Não")</f>
        <v>OK</v>
      </c>
      <c r="CX258" s="41" t="str">
        <f t="shared" si="28"/>
        <v>Sim</v>
      </c>
      <c r="CY258" s="41" t="str">
        <f t="shared" si="29"/>
        <v>Não</v>
      </c>
      <c r="CZ258" s="41" t="str">
        <f>IF(AND(Parametros!$E$17="Sim",Parametros!$E$18="Sim"),IF(AND(OR(CT258="Flow1",AND(CT258="Flow2",Parametros!$H$7="Fechada")),AI258&lt;=Parametros!$E$15,AH258&lt;Parametros!$E$16,AX258&lt;Parametros!$E$19,CX258&lt;&gt;Parametros!$E$17,CY258&lt;&gt;Parametros!$E$18),"Sim","Não"),
IF(AND(Parametros!$E$17="Sim",Parametros!$E$18="Não"),IF(AND(OR(CT258="Flow1",AND(CT258="Flow2",Parametros!$H$7="Fechada")),AI258&lt;=Parametros!$E$15,AH258&lt;Parametros!$E$16,AX258&lt;Parametros!$E$19,CX258&lt;&gt;Parametros!$E$17),"Sim","Não"),
IF(AND(Parametros!$E$17="Não",Parametros!$E$18="Sim"),IF(AND(OR(CT258="Flow1",AND(CT258="Flow2",Parametros!$H$7="Fechada")),AI258&lt;=Parametros!$E$15,AH258&lt;Parametros!$E$16,AX258&lt;Parametros!$E$19,CY258&lt;&gt;Parametros!$E$18),"Sim","Não"),
IF(AND(OR(CT258="Flow1",AND(CT258="Flow2",Parametros!$H$7="Fechada")),AI258&lt;=Parametros!$E$15,AH258&lt;Parametros!$E$16,AX258&lt;Parametros!$E$19),"Sim","Não"))))</f>
        <v>Não</v>
      </c>
      <c r="DA258" s="41" t="str">
        <f t="shared" si="30"/>
        <v>ok</v>
      </c>
      <c r="DB258" s="40">
        <f>IF(AND(CT258="Flow1",CZ258="Sim"),4,IF(CT258=Parametros!$D$6,1,IF(CT258=Parametros!$D$7,IF(Parametros!$H$7="Aberta",2,IF('Sequencia APO'!CZ258="Sim",4,1)),IF(CT258=Parametros!$D$9,3,IF(CT258=Parametros!$D$8,4,"Erro")))))</f>
        <v>1</v>
      </c>
      <c r="DC258" s="40">
        <f>IFERROR(VLOOKUP($Q258,Ferts!$A$1:$B$16,2,FALSE),0)</f>
        <v>0</v>
      </c>
      <c r="DD258" s="42">
        <f>(IF(DB258=1,Parametros!$M$6,IF(DB258=2,Parametros!$M$7,IF(DB258=3,Parametros!$M$8,IF(DB258=4,Parametros!$M$9,"Erro"))))*(DC258+1))*60</f>
        <v>38.112851481411589</v>
      </c>
    </row>
    <row r="259" spans="1:108">
      <c r="A259" s="74" t="s">
        <v>767</v>
      </c>
      <c r="B259" s="74" t="s">
        <v>98</v>
      </c>
      <c r="C259" s="74" t="s">
        <v>99</v>
      </c>
      <c r="D259" s="74" t="s">
        <v>99</v>
      </c>
      <c r="E259" s="74" t="s">
        <v>2155</v>
      </c>
      <c r="F259" s="74" t="s">
        <v>2156</v>
      </c>
      <c r="G259" s="74" t="s">
        <v>2157</v>
      </c>
      <c r="H259" s="74" t="s">
        <v>481</v>
      </c>
      <c r="I259" s="74" t="s">
        <v>134</v>
      </c>
      <c r="J259" s="74" t="s">
        <v>173</v>
      </c>
      <c r="K259" s="74" t="s">
        <v>329</v>
      </c>
      <c r="L259" s="74" t="s">
        <v>2158</v>
      </c>
      <c r="M259" s="74" t="s">
        <v>206</v>
      </c>
      <c r="N259" s="75">
        <v>5</v>
      </c>
      <c r="O259" s="75">
        <v>10</v>
      </c>
      <c r="P259" s="74" t="s">
        <v>137</v>
      </c>
      <c r="Q259" s="74" t="s">
        <v>2159</v>
      </c>
      <c r="R259" s="74" t="s">
        <v>138</v>
      </c>
      <c r="S259" s="74" t="s">
        <v>113</v>
      </c>
      <c r="T259" s="74" t="s">
        <v>114</v>
      </c>
      <c r="U259" s="74" t="s">
        <v>156</v>
      </c>
      <c r="V259" s="74" t="s">
        <v>141</v>
      </c>
      <c r="W259" s="74" t="s">
        <v>107</v>
      </c>
      <c r="X259" s="74" t="s">
        <v>127</v>
      </c>
      <c r="Y259" s="74" t="s">
        <v>177</v>
      </c>
      <c r="Z259" s="74"/>
      <c r="AA259" s="76">
        <v>15644.67</v>
      </c>
      <c r="AB259" s="76">
        <v>1256</v>
      </c>
      <c r="AC259" s="76">
        <v>160</v>
      </c>
      <c r="AD259" s="76">
        <v>105</v>
      </c>
      <c r="AE259" s="77">
        <v>314</v>
      </c>
      <c r="AF259" s="76">
        <v>1.57</v>
      </c>
      <c r="AG259" s="77">
        <v>58</v>
      </c>
      <c r="AH259" s="78">
        <v>3.7</v>
      </c>
      <c r="AI259" s="78">
        <v>48.3</v>
      </c>
      <c r="AJ259" s="79">
        <v>42765</v>
      </c>
      <c r="AK259" s="79">
        <v>42780</v>
      </c>
      <c r="AL259" s="79">
        <v>42780</v>
      </c>
      <c r="AM259" s="79">
        <v>42780</v>
      </c>
      <c r="AN259" s="77">
        <v>1863</v>
      </c>
      <c r="AO259" s="79">
        <v>42757</v>
      </c>
      <c r="AP259" s="76">
        <v>15000</v>
      </c>
      <c r="AQ259" s="76">
        <v>0</v>
      </c>
      <c r="AR259" s="77">
        <v>312</v>
      </c>
      <c r="AS259" s="77">
        <v>79</v>
      </c>
      <c r="AT259" s="78">
        <v>47.83</v>
      </c>
      <c r="AU259" s="77">
        <v>6</v>
      </c>
      <c r="AV259" s="76">
        <v>11.55</v>
      </c>
      <c r="AW259" s="76">
        <v>11</v>
      </c>
      <c r="AX259" s="76">
        <v>12.92</v>
      </c>
      <c r="AY259" s="76">
        <v>0.4</v>
      </c>
      <c r="AZ259" s="76">
        <v>0.4</v>
      </c>
      <c r="BA259" s="76">
        <v>0.5</v>
      </c>
      <c r="BB259" s="76">
        <v>0.6</v>
      </c>
      <c r="BC259" s="76">
        <v>23.98</v>
      </c>
      <c r="BD259" s="76">
        <v>4.74</v>
      </c>
      <c r="BE259" s="76">
        <v>12.79</v>
      </c>
      <c r="BF259" s="76">
        <v>11000</v>
      </c>
      <c r="BG259" s="76">
        <v>13000</v>
      </c>
      <c r="BH259" s="74" t="s">
        <v>109</v>
      </c>
      <c r="BI259" s="74"/>
      <c r="BJ259" s="74" t="s">
        <v>2160</v>
      </c>
      <c r="BK259" s="79"/>
      <c r="BL259" s="79"/>
      <c r="BM259" s="74"/>
      <c r="BN259" s="80"/>
      <c r="BO259" s="81"/>
      <c r="BP259" s="82"/>
      <c r="BQ259" s="93">
        <v>348</v>
      </c>
      <c r="BR259" s="84" t="s">
        <v>78</v>
      </c>
      <c r="BS259" s="84">
        <v>14</v>
      </c>
      <c r="BT259" s="85">
        <v>2</v>
      </c>
      <c r="BU259" s="85" t="s">
        <v>134</v>
      </c>
      <c r="BV259" s="85">
        <v>2</v>
      </c>
      <c r="BW259" s="85"/>
      <c r="BX259" s="86" t="s">
        <v>143</v>
      </c>
      <c r="BY259" s="87"/>
      <c r="BZ259" s="88">
        <v>348</v>
      </c>
      <c r="CA259" s="87" t="s">
        <v>144</v>
      </c>
      <c r="CB259" s="89" t="s">
        <v>112</v>
      </c>
      <c r="CC259" s="90">
        <v>23</v>
      </c>
      <c r="CD259" s="91"/>
      <c r="CE259" s="89">
        <f>VLOOKUP(AI259,[1]Plan1!$A$6:$D$52,2,0)</f>
        <v>242</v>
      </c>
      <c r="CF259" s="89">
        <f>VLOOKUP(AI259,[1]Plan1!$A$6:$D$52,4,0)</f>
        <v>6.9411764705882355</v>
      </c>
      <c r="CG259" s="89">
        <f t="shared" si="32"/>
        <v>65</v>
      </c>
      <c r="CH259" s="89">
        <f t="shared" si="33"/>
        <v>451</v>
      </c>
      <c r="CI259" s="87" t="s">
        <v>75</v>
      </c>
      <c r="CJ259" s="89">
        <f t="shared" si="34"/>
        <v>348</v>
      </c>
      <c r="CK259" s="87"/>
      <c r="CL259" s="87"/>
      <c r="CM259" s="87"/>
      <c r="CN259" s="80"/>
      <c r="CO259" s="81"/>
      <c r="CP259" s="82"/>
      <c r="CQ259" s="92">
        <v>44</v>
      </c>
      <c r="CR259" s="87">
        <f t="shared" ref="CR259:CR322" si="35">+AG259*AE259</f>
        <v>18212</v>
      </c>
      <c r="CS259" s="40">
        <f t="shared" si="31"/>
        <v>257</v>
      </c>
      <c r="CT259" s="40" t="str">
        <f>VLOOKUP(B259,Linha!$B$2:$C$60,2,FALSE)</f>
        <v>Flow1</v>
      </c>
      <c r="CU259" s="41" t="str">
        <f>IF(AI259&lt;=Parametros!$E$15,"OK","Não")</f>
        <v>OK</v>
      </c>
      <c r="CV259" s="41" t="str">
        <f>IF(AH259&lt;=Parametros!$E$16,"OK","Não")</f>
        <v>OK</v>
      </c>
      <c r="CW259" s="41" t="str">
        <f>IF(AX259&lt;=Parametros!$E$19,"OK","Não")</f>
        <v>OK</v>
      </c>
      <c r="CX259" s="41" t="str">
        <f t="shared" ref="CX259:CX322" si="36">IF(AND(OR(U259="LAQUE SOMENTE SOBRE A MARCAÇÃO",U259="LAQUE INCOLOR"),BX259&lt;&gt;"Têmpera PC"),"Sim","Não")</f>
        <v>Não</v>
      </c>
      <c r="CY259" s="41" t="str">
        <f t="shared" si="29"/>
        <v>Não</v>
      </c>
      <c r="CZ259" s="41" t="str">
        <f>IF(AND(Parametros!$E$17="Sim",Parametros!$E$18="Sim"),IF(AND(OR(CT259="Flow1",AND(CT259="Flow2",Parametros!$H$7="Fechada")),AI259&lt;=Parametros!$E$15,AH259&lt;Parametros!$E$16,AX259&lt;Parametros!$E$19,CX259&lt;&gt;Parametros!$E$17,CY259&lt;&gt;Parametros!$E$18),"Sim","Não"),
IF(AND(Parametros!$E$17="Sim",Parametros!$E$18="Não"),IF(AND(OR(CT259="Flow1",AND(CT259="Flow2",Parametros!$H$7="Fechada")),AI259&lt;=Parametros!$E$15,AH259&lt;Parametros!$E$16,AX259&lt;Parametros!$E$19,CX259&lt;&gt;Parametros!$E$17),"Sim","Não"),
IF(AND(Parametros!$E$17="Não",Parametros!$E$18="Sim"),IF(AND(OR(CT259="Flow1",AND(CT259="Flow2",Parametros!$H$7="Fechada")),AI259&lt;=Parametros!$E$15,AH259&lt;Parametros!$E$16,AX259&lt;Parametros!$E$19,CY259&lt;&gt;Parametros!$E$18),"Sim","Não"),
IF(AND(OR(CT259="Flow1",AND(CT259="Flow2",Parametros!$H$7="Fechada")),AI259&lt;=Parametros!$E$15,AH259&lt;Parametros!$E$16,AX259&lt;Parametros!$E$19),"Sim","Não"))))</f>
        <v>Sim</v>
      </c>
      <c r="DA259" s="41" t="str">
        <f t="shared" si="30"/>
        <v>Moveu para tubing</v>
      </c>
      <c r="DB259" s="40">
        <f>IF(AND(CT259="Flow1",CZ259="Sim"),4,IF(CT259=Parametros!$D$6,1,IF(CT259=Parametros!$D$7,IF(Parametros!$H$7="Aberta",2,IF('Sequencia APO'!CZ259="Sim",4,1)),IF(CT259=Parametros!$D$9,3,IF(CT259=Parametros!$D$8,4,"Erro")))))</f>
        <v>4</v>
      </c>
      <c r="DC259" s="40">
        <f>IFERROR(VLOOKUP($Q259,Ferts!$A$1:$B$16,2,FALSE),0)</f>
        <v>0</v>
      </c>
      <c r="DD259" s="42">
        <f>(IF(DB259=1,Parametros!$M$6,IF(DB259=2,Parametros!$M$7,IF(DB259=3,Parametros!$M$8,IF(DB259=4,Parametros!$M$9,"Erro"))))*(DC259+1))*60</f>
        <v>102.85714285714285</v>
      </c>
    </row>
    <row r="260" spans="1:108">
      <c r="A260" s="74" t="s">
        <v>772</v>
      </c>
      <c r="B260" s="74" t="s">
        <v>98</v>
      </c>
      <c r="C260" s="74" t="s">
        <v>99</v>
      </c>
      <c r="D260" s="74" t="s">
        <v>99</v>
      </c>
      <c r="E260" s="74" t="s">
        <v>2161</v>
      </c>
      <c r="F260" s="74" t="s">
        <v>2162</v>
      </c>
      <c r="G260" s="74" t="s">
        <v>2163</v>
      </c>
      <c r="H260" s="74" t="s">
        <v>481</v>
      </c>
      <c r="I260" s="74" t="s">
        <v>134</v>
      </c>
      <c r="J260" s="74" t="s">
        <v>173</v>
      </c>
      <c r="K260" s="74" t="s">
        <v>329</v>
      </c>
      <c r="L260" s="74" t="s">
        <v>2164</v>
      </c>
      <c r="M260" s="74" t="s">
        <v>206</v>
      </c>
      <c r="N260" s="75">
        <v>5</v>
      </c>
      <c r="O260" s="75">
        <v>10</v>
      </c>
      <c r="P260" s="74" t="s">
        <v>137</v>
      </c>
      <c r="Q260" s="74" t="s">
        <v>2165</v>
      </c>
      <c r="R260" s="74" t="s">
        <v>138</v>
      </c>
      <c r="S260" s="74" t="s">
        <v>113</v>
      </c>
      <c r="T260" s="74" t="s">
        <v>114</v>
      </c>
      <c r="U260" s="74" t="s">
        <v>156</v>
      </c>
      <c r="V260" s="74" t="s">
        <v>141</v>
      </c>
      <c r="W260" s="74" t="s">
        <v>107</v>
      </c>
      <c r="X260" s="74" t="s">
        <v>127</v>
      </c>
      <c r="Y260" s="74" t="s">
        <v>177</v>
      </c>
      <c r="Z260" s="74"/>
      <c r="AA260" s="76">
        <v>9971.3050000000003</v>
      </c>
      <c r="AB260" s="76">
        <v>0</v>
      </c>
      <c r="AC260" s="76">
        <v>160</v>
      </c>
      <c r="AD260" s="76">
        <v>105</v>
      </c>
      <c r="AE260" s="77">
        <v>311</v>
      </c>
      <c r="AF260" s="76">
        <v>1.5549999999999999</v>
      </c>
      <c r="AG260" s="77">
        <v>38</v>
      </c>
      <c r="AH260" s="78">
        <v>3.7</v>
      </c>
      <c r="AI260" s="78">
        <v>48.3</v>
      </c>
      <c r="AJ260" s="79">
        <v>42765</v>
      </c>
      <c r="AK260" s="79">
        <v>42780</v>
      </c>
      <c r="AL260" s="79">
        <v>42780</v>
      </c>
      <c r="AM260" s="79">
        <v>42780</v>
      </c>
      <c r="AN260" s="77">
        <v>1189</v>
      </c>
      <c r="AO260" s="79">
        <v>42757</v>
      </c>
      <c r="AP260" s="76">
        <v>10000</v>
      </c>
      <c r="AQ260" s="76">
        <v>448</v>
      </c>
      <c r="AR260" s="77">
        <v>308</v>
      </c>
      <c r="AS260" s="77">
        <v>80</v>
      </c>
      <c r="AT260" s="78">
        <v>28.31</v>
      </c>
      <c r="AU260" s="77">
        <v>10</v>
      </c>
      <c r="AV260" s="76">
        <v>6.97</v>
      </c>
      <c r="AW260" s="76">
        <v>5</v>
      </c>
      <c r="AX260" s="76">
        <v>7.2</v>
      </c>
      <c r="AY260" s="76">
        <v>0.4</v>
      </c>
      <c r="AZ260" s="76">
        <v>0.4</v>
      </c>
      <c r="BA260" s="76">
        <v>0.5</v>
      </c>
      <c r="BB260" s="76">
        <v>0.6</v>
      </c>
      <c r="BC260" s="76">
        <v>23.75</v>
      </c>
      <c r="BD260" s="76">
        <v>4.74</v>
      </c>
      <c r="BE260" s="76">
        <v>12.79</v>
      </c>
      <c r="BF260" s="76">
        <v>5000</v>
      </c>
      <c r="BG260" s="76">
        <v>7000</v>
      </c>
      <c r="BH260" s="74" t="s">
        <v>109</v>
      </c>
      <c r="BI260" s="74"/>
      <c r="BJ260" s="74" t="s">
        <v>2166</v>
      </c>
      <c r="BK260" s="79"/>
      <c r="BL260" s="79"/>
      <c r="BM260" s="74"/>
      <c r="BN260" s="80"/>
      <c r="BO260" s="81"/>
      <c r="BP260" s="82"/>
      <c r="BQ260" s="93">
        <v>380</v>
      </c>
      <c r="BR260" s="84" t="s">
        <v>78</v>
      </c>
      <c r="BS260" s="84">
        <v>14</v>
      </c>
      <c r="BT260" s="85">
        <v>2</v>
      </c>
      <c r="BU260" s="85" t="s">
        <v>134</v>
      </c>
      <c r="BV260" s="85">
        <v>2</v>
      </c>
      <c r="BW260" s="85"/>
      <c r="BX260" s="86" t="s">
        <v>143</v>
      </c>
      <c r="BY260" s="87"/>
      <c r="BZ260" s="88">
        <v>380</v>
      </c>
      <c r="CA260" s="87" t="s">
        <v>144</v>
      </c>
      <c r="CB260" s="89" t="s">
        <v>112</v>
      </c>
      <c r="CC260" s="90">
        <v>23</v>
      </c>
      <c r="CD260" s="91"/>
      <c r="CE260" s="89">
        <f>VLOOKUP(AI260,[1]Plan1!$A$6:$D$52,2,0)</f>
        <v>242</v>
      </c>
      <c r="CF260" s="89">
        <f>VLOOKUP(AI260,[1]Plan1!$A$6:$D$52,4,0)</f>
        <v>6.9411764705882355</v>
      </c>
      <c r="CG260" s="89">
        <f t="shared" si="32"/>
        <v>41</v>
      </c>
      <c r="CH260" s="89">
        <f t="shared" si="33"/>
        <v>285</v>
      </c>
      <c r="CI260" s="87" t="s">
        <v>75</v>
      </c>
      <c r="CJ260" s="89">
        <f t="shared" si="34"/>
        <v>380</v>
      </c>
      <c r="CK260" s="87"/>
      <c r="CL260" s="87"/>
      <c r="CM260" s="87"/>
      <c r="CN260" s="80">
        <v>833</v>
      </c>
      <c r="CO260" s="81"/>
      <c r="CP260" s="82"/>
      <c r="CQ260" s="83"/>
      <c r="CR260" s="87">
        <f t="shared" si="35"/>
        <v>11818</v>
      </c>
      <c r="CS260" s="40">
        <f t="shared" si="31"/>
        <v>258</v>
      </c>
      <c r="CT260" s="40" t="str">
        <f>VLOOKUP(B260,Linha!$B$2:$C$60,2,FALSE)</f>
        <v>Flow1</v>
      </c>
      <c r="CU260" s="41" t="str">
        <f>IF(AI260&lt;=Parametros!$E$15,"OK","Não")</f>
        <v>OK</v>
      </c>
      <c r="CV260" s="41" t="str">
        <f>IF(AH260&lt;=Parametros!$E$16,"OK","Não")</f>
        <v>OK</v>
      </c>
      <c r="CW260" s="41" t="str">
        <f>IF(AX260&lt;=Parametros!$E$19,"OK","Não")</f>
        <v>OK</v>
      </c>
      <c r="CX260" s="41" t="str">
        <f t="shared" si="36"/>
        <v>Não</v>
      </c>
      <c r="CY260" s="41" t="str">
        <f t="shared" ref="CY260:CY323" si="37">IF(OR(T260="PONTA CHANFRADA 30 GR.",T260="PONTA CHANFRADA 37,5 GR."),"Sim","Não")</f>
        <v>Não</v>
      </c>
      <c r="CZ260" s="41" t="str">
        <f>IF(AND(Parametros!$E$17="Sim",Parametros!$E$18="Sim"),IF(AND(OR(CT260="Flow1",AND(CT260="Flow2",Parametros!$H$7="Fechada")),AI260&lt;=Parametros!$E$15,AH260&lt;Parametros!$E$16,AX260&lt;Parametros!$E$19,CX260&lt;&gt;Parametros!$E$17,CY260&lt;&gt;Parametros!$E$18),"Sim","Não"),
IF(AND(Parametros!$E$17="Sim",Parametros!$E$18="Não"),IF(AND(OR(CT260="Flow1",AND(CT260="Flow2",Parametros!$H$7="Fechada")),AI260&lt;=Parametros!$E$15,AH260&lt;Parametros!$E$16,AX260&lt;Parametros!$E$19,CX260&lt;&gt;Parametros!$E$17),"Sim","Não"),
IF(AND(Parametros!$E$17="Não",Parametros!$E$18="Sim"),IF(AND(OR(CT260="Flow1",AND(CT260="Flow2",Parametros!$H$7="Fechada")),AI260&lt;=Parametros!$E$15,AH260&lt;Parametros!$E$16,AX260&lt;Parametros!$E$19,CY260&lt;&gt;Parametros!$E$18),"Sim","Não"),
IF(AND(OR(CT260="Flow1",AND(CT260="Flow2",Parametros!$H$7="Fechada")),AI260&lt;=Parametros!$E$15,AH260&lt;Parametros!$E$16,AX260&lt;Parametros!$E$19),"Sim","Não"))))</f>
        <v>Sim</v>
      </c>
      <c r="DA260" s="41" t="str">
        <f t="shared" ref="DA260:DA323" si="38">IF(AND(CT260="Flow1",BQ260&lt;&gt;""),"Moveu para tubing","ok")</f>
        <v>Moveu para tubing</v>
      </c>
      <c r="DB260" s="40">
        <f>IF(AND(CT260="Flow1",CZ260="Sim"),4,IF(CT260=Parametros!$D$6,1,IF(CT260=Parametros!$D$7,IF(Parametros!$H$7="Aberta",2,IF('Sequencia APO'!CZ260="Sim",4,1)),IF(CT260=Parametros!$D$9,3,IF(CT260=Parametros!$D$8,4,"Erro")))))</f>
        <v>4</v>
      </c>
      <c r="DC260" s="40">
        <f>IFERROR(VLOOKUP($Q260,Ferts!$A$1:$B$16,2,FALSE),0)</f>
        <v>0</v>
      </c>
      <c r="DD260" s="42">
        <f>(IF(DB260=1,Parametros!$M$6,IF(DB260=2,Parametros!$M$7,IF(DB260=3,Parametros!$M$8,IF(DB260=4,Parametros!$M$9,"Erro"))))*(DC260+1))*60</f>
        <v>102.85714285714285</v>
      </c>
    </row>
    <row r="261" spans="1:108">
      <c r="A261" s="74" t="s">
        <v>773</v>
      </c>
      <c r="B261" s="74" t="s">
        <v>165</v>
      </c>
      <c r="C261" s="74" t="s">
        <v>118</v>
      </c>
      <c r="D261" s="74" t="s">
        <v>99</v>
      </c>
      <c r="E261" s="74" t="s">
        <v>3628</v>
      </c>
      <c r="F261" s="74" t="s">
        <v>3629</v>
      </c>
      <c r="G261" s="74" t="s">
        <v>3630</v>
      </c>
      <c r="H261" s="74" t="s">
        <v>184</v>
      </c>
      <c r="I261" s="74" t="s">
        <v>134</v>
      </c>
      <c r="J261" s="74" t="s">
        <v>173</v>
      </c>
      <c r="K261" s="74" t="s">
        <v>185</v>
      </c>
      <c r="L261" s="74" t="s">
        <v>3631</v>
      </c>
      <c r="M261" s="74" t="s">
        <v>180</v>
      </c>
      <c r="N261" s="75">
        <v>0</v>
      </c>
      <c r="O261" s="75">
        <v>5</v>
      </c>
      <c r="P261" s="74" t="s">
        <v>186</v>
      </c>
      <c r="Q261" s="74" t="s">
        <v>3632</v>
      </c>
      <c r="R261" s="74" t="s">
        <v>181</v>
      </c>
      <c r="S261" s="74"/>
      <c r="T261" s="74" t="s">
        <v>114</v>
      </c>
      <c r="U261" s="74" t="s">
        <v>124</v>
      </c>
      <c r="V261" s="74" t="s">
        <v>125</v>
      </c>
      <c r="W261" s="74" t="s">
        <v>126</v>
      </c>
      <c r="X261" s="74" t="s">
        <v>127</v>
      </c>
      <c r="Y261" s="74" t="s">
        <v>177</v>
      </c>
      <c r="Z261" s="74" t="s">
        <v>941</v>
      </c>
      <c r="AA261" s="76">
        <v>103200.44</v>
      </c>
      <c r="AB261" s="76">
        <v>0</v>
      </c>
      <c r="AC261" s="76">
        <v>160</v>
      </c>
      <c r="AD261" s="76">
        <v>107.5</v>
      </c>
      <c r="AE261" s="77">
        <v>250</v>
      </c>
      <c r="AF261" s="76">
        <v>1.25</v>
      </c>
      <c r="AG261" s="77">
        <v>492</v>
      </c>
      <c r="AH261" s="78">
        <v>3.2</v>
      </c>
      <c r="AI261" s="78">
        <v>48.3</v>
      </c>
      <c r="AJ261" s="79">
        <v>42802</v>
      </c>
      <c r="AK261" s="79">
        <v>42780</v>
      </c>
      <c r="AL261" s="79">
        <v>42780</v>
      </c>
      <c r="AM261" s="79">
        <v>42781</v>
      </c>
      <c r="AN261" s="77">
        <v>47691</v>
      </c>
      <c r="AO261" s="79">
        <v>42775</v>
      </c>
      <c r="AP261" s="76">
        <v>87458</v>
      </c>
      <c r="AQ261" s="76">
        <v>0</v>
      </c>
      <c r="AR261" s="77">
        <v>251</v>
      </c>
      <c r="AS261" s="77">
        <v>143</v>
      </c>
      <c r="AT261" s="78">
        <v>22.25</v>
      </c>
      <c r="AU261" s="77">
        <v>10</v>
      </c>
      <c r="AV261" s="76">
        <v>6.28</v>
      </c>
      <c r="AW261" s="76">
        <v>6.72</v>
      </c>
      <c r="AX261" s="76">
        <v>8.35</v>
      </c>
      <c r="AY261" s="76">
        <v>0.48</v>
      </c>
      <c r="AZ261" s="76">
        <v>0.48</v>
      </c>
      <c r="BA261" s="76">
        <v>0.32</v>
      </c>
      <c r="BB261" s="76">
        <v>0.32</v>
      </c>
      <c r="BC261" s="76">
        <v>21.98</v>
      </c>
      <c r="BD261" s="76">
        <v>4.0999999999999996</v>
      </c>
      <c r="BE261" s="76">
        <v>11.75</v>
      </c>
      <c r="BF261" s="76">
        <v>6200</v>
      </c>
      <c r="BG261" s="76">
        <v>6300</v>
      </c>
      <c r="BH261" s="74" t="s">
        <v>109</v>
      </c>
      <c r="BI261" s="74"/>
      <c r="BJ261" s="74" t="s">
        <v>3633</v>
      </c>
      <c r="BK261" s="79"/>
      <c r="BL261" s="79"/>
      <c r="BM261" s="74"/>
      <c r="BN261" s="80"/>
      <c r="BO261" s="81"/>
      <c r="BP261" s="82">
        <v>4920</v>
      </c>
      <c r="BQ261" s="83"/>
      <c r="BR261" s="84" t="s">
        <v>129</v>
      </c>
      <c r="BS261" s="84">
        <v>14</v>
      </c>
      <c r="BT261" s="85">
        <v>2</v>
      </c>
      <c r="BU261" s="85" t="s">
        <v>134</v>
      </c>
      <c r="BV261" s="85">
        <v>2</v>
      </c>
      <c r="BW261" s="85"/>
      <c r="BX261" s="86" t="s">
        <v>164</v>
      </c>
      <c r="BY261" s="87"/>
      <c r="BZ261" s="88">
        <v>4920</v>
      </c>
      <c r="CA261" s="87" t="s">
        <v>111</v>
      </c>
      <c r="CB261" s="89" t="s">
        <v>145</v>
      </c>
      <c r="CC261" s="90">
        <v>5</v>
      </c>
      <c r="CD261" s="91"/>
      <c r="CE261" s="89">
        <f>VLOOKUP(AI261,[1]Plan1!$A$6:$D$52,2,0)</f>
        <v>242</v>
      </c>
      <c r="CF261" s="89">
        <f>VLOOKUP(AI261,[1]Plan1!$A$6:$D$52,4,0)</f>
        <v>6.9411764705882355</v>
      </c>
      <c r="CG261" s="89">
        <f t="shared" si="32"/>
        <v>426</v>
      </c>
      <c r="CH261" s="89">
        <f t="shared" si="33"/>
        <v>2957</v>
      </c>
      <c r="CI261" s="87" t="s">
        <v>129</v>
      </c>
      <c r="CJ261" s="89">
        <f t="shared" si="34"/>
        <v>4920</v>
      </c>
      <c r="CK261" s="87"/>
      <c r="CL261" s="87"/>
      <c r="CM261" s="87"/>
      <c r="CN261" s="80">
        <v>168</v>
      </c>
      <c r="CO261" s="81"/>
      <c r="CP261" s="82"/>
      <c r="CQ261" s="83"/>
      <c r="CR261" s="87">
        <f t="shared" si="35"/>
        <v>123000</v>
      </c>
      <c r="CS261" s="40">
        <f t="shared" ref="CS261:CS324" si="39">CS260+1</f>
        <v>259</v>
      </c>
      <c r="CT261" s="40" t="str">
        <f>VLOOKUP(B261,Linha!$B$2:$C$60,2,FALSE)</f>
        <v>Despacho direto</v>
      </c>
      <c r="CU261" s="41" t="str">
        <f>IF(AI261&lt;=Parametros!$E$15,"OK","Não")</f>
        <v>OK</v>
      </c>
      <c r="CV261" s="41" t="str">
        <f>IF(AH261&lt;=Parametros!$E$16,"OK","Não")</f>
        <v>OK</v>
      </c>
      <c r="CW261" s="41" t="str">
        <f>IF(AX261&lt;=Parametros!$E$19,"OK","Não")</f>
        <v>OK</v>
      </c>
      <c r="CX261" s="41" t="str">
        <f t="shared" si="36"/>
        <v>Não</v>
      </c>
      <c r="CY261" s="41" t="str">
        <f t="shared" si="37"/>
        <v>Não</v>
      </c>
      <c r="CZ261" s="41" t="str">
        <f>IF(AND(Parametros!$E$17="Sim",Parametros!$E$18="Sim"),IF(AND(OR(CT261="Flow1",AND(CT261="Flow2",Parametros!$H$7="Fechada")),AI261&lt;=Parametros!$E$15,AH261&lt;Parametros!$E$16,AX261&lt;Parametros!$E$19,CX261&lt;&gt;Parametros!$E$17,CY261&lt;&gt;Parametros!$E$18),"Sim","Não"),
IF(AND(Parametros!$E$17="Sim",Parametros!$E$18="Não"),IF(AND(OR(CT261="Flow1",AND(CT261="Flow2",Parametros!$H$7="Fechada")),AI261&lt;=Parametros!$E$15,AH261&lt;Parametros!$E$16,AX261&lt;Parametros!$E$19,CX261&lt;&gt;Parametros!$E$17),"Sim","Não"),
IF(AND(Parametros!$E$17="Não",Parametros!$E$18="Sim"),IF(AND(OR(CT261="Flow1",AND(CT261="Flow2",Parametros!$H$7="Fechada")),AI261&lt;=Parametros!$E$15,AH261&lt;Parametros!$E$16,AX261&lt;Parametros!$E$19,CY261&lt;&gt;Parametros!$E$18),"Sim","Não"),
IF(AND(OR(CT261="Flow1",AND(CT261="Flow2",Parametros!$H$7="Fechada")),AI261&lt;=Parametros!$E$15,AH261&lt;Parametros!$E$16,AX261&lt;Parametros!$E$19),"Sim","Não"))))</f>
        <v>Não</v>
      </c>
      <c r="DA261" s="41" t="str">
        <f t="shared" si="38"/>
        <v>ok</v>
      </c>
      <c r="DB261" s="40">
        <f>IF(AND(CT261="Flow1",CZ261="Sim"),4,IF(CT261=Parametros!$D$6,1,IF(CT261=Parametros!$D$7,IF(Parametros!$H$7="Aberta",2,IF('Sequencia APO'!CZ261="Sim",4,1)),IF(CT261=Parametros!$D$9,3,IF(CT261=Parametros!$D$8,4,"Erro")))))</f>
        <v>3</v>
      </c>
      <c r="DC261" s="40">
        <f>IFERROR(VLOOKUP($Q261,Ferts!$A$1:$B$16,2,FALSE),0)</f>
        <v>0</v>
      </c>
      <c r="DD261" s="42">
        <f>(IF(DB261=1,Parametros!$M$6,IF(DB261=2,Parametros!$M$7,IF(DB261=3,Parametros!$M$8,IF(DB261=4,Parametros!$M$9,"Erro"))))*(DC261+1))*60</f>
        <v>33.660000000000004</v>
      </c>
    </row>
    <row r="262" spans="1:108">
      <c r="A262" s="74" t="s">
        <v>774</v>
      </c>
      <c r="B262" s="74" t="s">
        <v>193</v>
      </c>
      <c r="C262" s="74" t="s">
        <v>194</v>
      </c>
      <c r="D262" s="74" t="s">
        <v>99</v>
      </c>
      <c r="E262" s="74" t="s">
        <v>2170</v>
      </c>
      <c r="F262" s="74" t="s">
        <v>2171</v>
      </c>
      <c r="G262" s="74" t="s">
        <v>2172</v>
      </c>
      <c r="H262" s="74" t="s">
        <v>196</v>
      </c>
      <c r="I262" s="74" t="s">
        <v>134</v>
      </c>
      <c r="J262" s="74" t="s">
        <v>173</v>
      </c>
      <c r="K262" s="74" t="s">
        <v>197</v>
      </c>
      <c r="L262" s="74" t="s">
        <v>2173</v>
      </c>
      <c r="M262" s="74" t="s">
        <v>199</v>
      </c>
      <c r="N262" s="75">
        <v>10</v>
      </c>
      <c r="O262" s="75">
        <v>10</v>
      </c>
      <c r="P262" s="74" t="s">
        <v>131</v>
      </c>
      <c r="Q262" s="74" t="s">
        <v>2174</v>
      </c>
      <c r="R262" s="74" t="s">
        <v>162</v>
      </c>
      <c r="S262" s="74"/>
      <c r="T262" s="74" t="s">
        <v>201</v>
      </c>
      <c r="U262" s="74" t="s">
        <v>202</v>
      </c>
      <c r="V262" s="74" t="s">
        <v>125</v>
      </c>
      <c r="W262" s="74" t="s">
        <v>107</v>
      </c>
      <c r="X262" s="74" t="s">
        <v>127</v>
      </c>
      <c r="Y262" s="74" t="s">
        <v>177</v>
      </c>
      <c r="Z262" s="74" t="s">
        <v>163</v>
      </c>
      <c r="AA262" s="76">
        <v>7403.6769999999997</v>
      </c>
      <c r="AB262" s="76">
        <v>0</v>
      </c>
      <c r="AC262" s="76">
        <v>160</v>
      </c>
      <c r="AD262" s="76">
        <v>107.5</v>
      </c>
      <c r="AE262" s="77">
        <v>269</v>
      </c>
      <c r="AF262" s="76">
        <v>1.345</v>
      </c>
      <c r="AG262" s="77">
        <v>33</v>
      </c>
      <c r="AH262" s="78">
        <v>3.2</v>
      </c>
      <c r="AI262" s="78">
        <v>48.3</v>
      </c>
      <c r="AJ262" s="79">
        <v>42798</v>
      </c>
      <c r="AK262" s="79">
        <v>42781</v>
      </c>
      <c r="AL262" s="79">
        <v>42781</v>
      </c>
      <c r="AM262" s="79">
        <v>42781</v>
      </c>
      <c r="AN262" s="77">
        <v>1146</v>
      </c>
      <c r="AO262" s="79">
        <v>42770</v>
      </c>
      <c r="AP262" s="76">
        <v>10224.5</v>
      </c>
      <c r="AQ262" s="76">
        <v>0</v>
      </c>
      <c r="AR262" s="77">
        <v>270</v>
      </c>
      <c r="AS262" s="77">
        <v>17</v>
      </c>
      <c r="AT262" s="78">
        <v>35.24</v>
      </c>
      <c r="AU262" s="77">
        <v>7</v>
      </c>
      <c r="AV262" s="76">
        <v>9.83</v>
      </c>
      <c r="AW262" s="76">
        <v>8.9</v>
      </c>
      <c r="AX262" s="76">
        <v>11.11</v>
      </c>
      <c r="AY262" s="76">
        <v>0.48</v>
      </c>
      <c r="AZ262" s="76">
        <v>0.48</v>
      </c>
      <c r="BA262" s="76">
        <v>0.32</v>
      </c>
      <c r="BB262" s="76">
        <v>0.32</v>
      </c>
      <c r="BC262" s="76">
        <v>23.65</v>
      </c>
      <c r="BD262" s="76">
        <v>4.0999999999999996</v>
      </c>
      <c r="BE262" s="76">
        <v>11.75</v>
      </c>
      <c r="BF262" s="76">
        <v>8900</v>
      </c>
      <c r="BG262" s="76">
        <v>9900</v>
      </c>
      <c r="BH262" s="74" t="s">
        <v>109</v>
      </c>
      <c r="BI262" s="74"/>
      <c r="BJ262" s="74" t="s">
        <v>3634</v>
      </c>
      <c r="BK262" s="79"/>
      <c r="BL262" s="79"/>
      <c r="BM262" s="74"/>
      <c r="BN262" s="80"/>
      <c r="BO262" s="81"/>
      <c r="BP262" s="82">
        <v>231</v>
      </c>
      <c r="BQ262" s="83"/>
      <c r="BR262" s="84" t="s">
        <v>129</v>
      </c>
      <c r="BS262" s="84">
        <v>15</v>
      </c>
      <c r="BT262" s="85">
        <v>2</v>
      </c>
      <c r="BU262" s="85" t="s">
        <v>134</v>
      </c>
      <c r="BV262" s="85">
        <v>2</v>
      </c>
      <c r="BW262" s="85"/>
      <c r="BX262" s="86" t="s">
        <v>164</v>
      </c>
      <c r="BY262" s="87"/>
      <c r="BZ262" s="88">
        <v>231</v>
      </c>
      <c r="CA262" s="87" t="s">
        <v>111</v>
      </c>
      <c r="CB262" s="89" t="s">
        <v>112</v>
      </c>
      <c r="CC262" s="90">
        <v>11</v>
      </c>
      <c r="CD262" s="91"/>
      <c r="CE262" s="89">
        <f>VLOOKUP(AI262,[1]Plan1!$A$6:$D$52,2,0)</f>
        <v>242</v>
      </c>
      <c r="CF262" s="89">
        <f>VLOOKUP(AI262,[1]Plan1!$A$6:$D$52,4,0)</f>
        <v>6.9411764705882355</v>
      </c>
      <c r="CG262" s="89">
        <f t="shared" si="32"/>
        <v>31</v>
      </c>
      <c r="CH262" s="89">
        <f t="shared" si="33"/>
        <v>215</v>
      </c>
      <c r="CI262" s="87" t="s">
        <v>129</v>
      </c>
      <c r="CJ262" s="89">
        <f t="shared" si="34"/>
        <v>231</v>
      </c>
      <c r="CK262" s="87"/>
      <c r="CL262" s="87"/>
      <c r="CM262" s="87"/>
      <c r="CN262" s="80">
        <v>256</v>
      </c>
      <c r="CO262" s="81"/>
      <c r="CP262" s="82"/>
      <c r="CQ262" s="83"/>
      <c r="CR262" s="87">
        <f t="shared" si="35"/>
        <v>8877</v>
      </c>
      <c r="CS262" s="40">
        <f t="shared" si="39"/>
        <v>260</v>
      </c>
      <c r="CT262" s="40" t="str">
        <f>VLOOKUP(B262,Linha!$B$2:$C$60,2,FALSE)</f>
        <v>Despacho direto</v>
      </c>
      <c r="CU262" s="41" t="str">
        <f>IF(AI262&lt;=Parametros!$E$15,"OK","Não")</f>
        <v>OK</v>
      </c>
      <c r="CV262" s="41" t="str">
        <f>IF(AH262&lt;=Parametros!$E$16,"OK","Não")</f>
        <v>OK</v>
      </c>
      <c r="CW262" s="41" t="str">
        <f>IF(AX262&lt;=Parametros!$E$19,"OK","Não")</f>
        <v>OK</v>
      </c>
      <c r="CX262" s="41" t="str">
        <f t="shared" si="36"/>
        <v>Não</v>
      </c>
      <c r="CY262" s="41" t="str">
        <f t="shared" si="37"/>
        <v>Não</v>
      </c>
      <c r="CZ262" s="41" t="str">
        <f>IF(AND(Parametros!$E$17="Sim",Parametros!$E$18="Sim"),IF(AND(OR(CT262="Flow1",AND(CT262="Flow2",Parametros!$H$7="Fechada")),AI262&lt;=Parametros!$E$15,AH262&lt;Parametros!$E$16,AX262&lt;Parametros!$E$19,CX262&lt;&gt;Parametros!$E$17,CY262&lt;&gt;Parametros!$E$18),"Sim","Não"),
IF(AND(Parametros!$E$17="Sim",Parametros!$E$18="Não"),IF(AND(OR(CT262="Flow1",AND(CT262="Flow2",Parametros!$H$7="Fechada")),AI262&lt;=Parametros!$E$15,AH262&lt;Parametros!$E$16,AX262&lt;Parametros!$E$19,CX262&lt;&gt;Parametros!$E$17),"Sim","Não"),
IF(AND(Parametros!$E$17="Não",Parametros!$E$18="Sim"),IF(AND(OR(CT262="Flow1",AND(CT262="Flow2",Parametros!$H$7="Fechada")),AI262&lt;=Parametros!$E$15,AH262&lt;Parametros!$E$16,AX262&lt;Parametros!$E$19,CY262&lt;&gt;Parametros!$E$18),"Sim","Não"),
IF(AND(OR(CT262="Flow1",AND(CT262="Flow2",Parametros!$H$7="Fechada")),AI262&lt;=Parametros!$E$15,AH262&lt;Parametros!$E$16,AX262&lt;Parametros!$E$19),"Sim","Não"))))</f>
        <v>Não</v>
      </c>
      <c r="DA262" s="41" t="str">
        <f t="shared" si="38"/>
        <v>ok</v>
      </c>
      <c r="DB262" s="40">
        <f>IF(AND(CT262="Flow1",CZ262="Sim"),4,IF(CT262=Parametros!$D$6,1,IF(CT262=Parametros!$D$7,IF(Parametros!$H$7="Aberta",2,IF('Sequencia APO'!CZ262="Sim",4,1)),IF(CT262=Parametros!$D$9,3,IF(CT262=Parametros!$D$8,4,"Erro")))))</f>
        <v>3</v>
      </c>
      <c r="DC262" s="40">
        <f>IFERROR(VLOOKUP($Q262,Ferts!$A$1:$B$16,2,FALSE),0)</f>
        <v>0</v>
      </c>
      <c r="DD262" s="42">
        <f>(IF(DB262=1,Parametros!$M$6,IF(DB262=2,Parametros!$M$7,IF(DB262=3,Parametros!$M$8,IF(DB262=4,Parametros!$M$9,"Erro"))))*(DC262+1))*60</f>
        <v>33.660000000000004</v>
      </c>
    </row>
    <row r="263" spans="1:108">
      <c r="A263" s="74" t="s">
        <v>775</v>
      </c>
      <c r="B263" s="74" t="s">
        <v>193</v>
      </c>
      <c r="C263" s="74" t="s">
        <v>194</v>
      </c>
      <c r="D263" s="74" t="s">
        <v>99</v>
      </c>
      <c r="E263" s="74" t="s">
        <v>3635</v>
      </c>
      <c r="F263" s="74" t="s">
        <v>3636</v>
      </c>
      <c r="G263" s="74" t="s">
        <v>3637</v>
      </c>
      <c r="H263" s="74" t="s">
        <v>196</v>
      </c>
      <c r="I263" s="74" t="s">
        <v>134</v>
      </c>
      <c r="J263" s="74" t="s">
        <v>173</v>
      </c>
      <c r="K263" s="74" t="s">
        <v>197</v>
      </c>
      <c r="L263" s="74" t="s">
        <v>3638</v>
      </c>
      <c r="M263" s="74" t="s">
        <v>199</v>
      </c>
      <c r="N263" s="75">
        <v>10</v>
      </c>
      <c r="O263" s="75">
        <v>10</v>
      </c>
      <c r="P263" s="74" t="s">
        <v>131</v>
      </c>
      <c r="Q263" s="74" t="s">
        <v>200</v>
      </c>
      <c r="R263" s="74" t="s">
        <v>162</v>
      </c>
      <c r="S263" s="74"/>
      <c r="T263" s="74" t="s">
        <v>201</v>
      </c>
      <c r="U263" s="74" t="s">
        <v>202</v>
      </c>
      <c r="V263" s="74" t="s">
        <v>125</v>
      </c>
      <c r="W263" s="74" t="s">
        <v>126</v>
      </c>
      <c r="X263" s="74" t="s">
        <v>127</v>
      </c>
      <c r="Y263" s="74"/>
      <c r="Z263" s="74" t="s">
        <v>163</v>
      </c>
      <c r="AA263" s="76">
        <v>2031.0509999999999</v>
      </c>
      <c r="AB263" s="76">
        <v>0</v>
      </c>
      <c r="AC263" s="76">
        <v>160</v>
      </c>
      <c r="AD263" s="76">
        <v>107.5</v>
      </c>
      <c r="AE263" s="77">
        <v>0</v>
      </c>
      <c r="AF263" s="76">
        <v>0</v>
      </c>
      <c r="AG263" s="77">
        <v>0</v>
      </c>
      <c r="AH263" s="78">
        <v>3.2</v>
      </c>
      <c r="AI263" s="78">
        <v>48.3</v>
      </c>
      <c r="AJ263" s="79">
        <v>42744</v>
      </c>
      <c r="AK263" s="79">
        <v>42781</v>
      </c>
      <c r="AL263" s="79">
        <v>42781</v>
      </c>
      <c r="AM263" s="79">
        <v>42781</v>
      </c>
      <c r="AN263" s="77">
        <v>325</v>
      </c>
      <c r="AO263" s="79">
        <v>42729</v>
      </c>
      <c r="AP263" s="76">
        <v>6937</v>
      </c>
      <c r="AQ263" s="76">
        <v>0</v>
      </c>
      <c r="AR263" s="77">
        <v>248</v>
      </c>
      <c r="AS263" s="77">
        <v>19</v>
      </c>
      <c r="AT263" s="78">
        <v>36.67</v>
      </c>
      <c r="AU263" s="77">
        <v>0</v>
      </c>
      <c r="AV263" s="76">
        <v>0</v>
      </c>
      <c r="AW263" s="76">
        <v>0</v>
      </c>
      <c r="AX263" s="76">
        <v>0</v>
      </c>
      <c r="AY263" s="76">
        <v>0.48</v>
      </c>
      <c r="AZ263" s="76">
        <v>0.48</v>
      </c>
      <c r="BA263" s="76">
        <v>0.32</v>
      </c>
      <c r="BB263" s="76">
        <v>0.32</v>
      </c>
      <c r="BC263" s="76">
        <v>0</v>
      </c>
      <c r="BD263" s="76">
        <v>0</v>
      </c>
      <c r="BE263" s="76">
        <v>0</v>
      </c>
      <c r="BF263" s="76">
        <v>10250</v>
      </c>
      <c r="BG263" s="76">
        <v>10350</v>
      </c>
      <c r="BH263" s="74" t="s">
        <v>3475</v>
      </c>
      <c r="BI263" s="74"/>
      <c r="BJ263" s="74" t="s">
        <v>3639</v>
      </c>
      <c r="BK263" s="79"/>
      <c r="BL263" s="79"/>
      <c r="BM263" s="74"/>
      <c r="BN263" s="80"/>
      <c r="BO263" s="81"/>
      <c r="BP263" s="82">
        <v>0</v>
      </c>
      <c r="BQ263" s="83"/>
      <c r="BR263" s="84" t="s">
        <v>129</v>
      </c>
      <c r="BS263" s="84">
        <v>15</v>
      </c>
      <c r="BT263" s="85">
        <v>2</v>
      </c>
      <c r="BU263" s="85" t="s">
        <v>134</v>
      </c>
      <c r="BV263" s="85">
        <v>2</v>
      </c>
      <c r="BW263" s="85"/>
      <c r="BX263" s="86" t="s">
        <v>164</v>
      </c>
      <c r="BY263" s="87"/>
      <c r="BZ263" s="88">
        <v>0</v>
      </c>
      <c r="CA263" s="87" t="s">
        <v>111</v>
      </c>
      <c r="CB263" s="89" t="s">
        <v>112</v>
      </c>
      <c r="CC263" s="90">
        <v>52</v>
      </c>
      <c r="CD263" s="91"/>
      <c r="CE263" s="89">
        <f>VLOOKUP(AI263,[1]Plan1!$A$6:$D$52,2,0)</f>
        <v>242</v>
      </c>
      <c r="CF263" s="89">
        <f>VLOOKUP(AI263,[1]Plan1!$A$6:$D$52,4,0)</f>
        <v>6.9411764705882355</v>
      </c>
      <c r="CG263" s="89">
        <f t="shared" si="32"/>
        <v>8</v>
      </c>
      <c r="CH263" s="89">
        <f t="shared" si="33"/>
        <v>56</v>
      </c>
      <c r="CI263" s="87" t="s">
        <v>129</v>
      </c>
      <c r="CJ263" s="89">
        <f t="shared" si="34"/>
        <v>56</v>
      </c>
      <c r="CK263" s="87"/>
      <c r="CL263" s="87"/>
      <c r="CM263" s="87"/>
      <c r="CN263" s="80">
        <v>236</v>
      </c>
      <c r="CO263" s="81"/>
      <c r="CP263" s="82"/>
      <c r="CQ263" s="83"/>
      <c r="CR263" s="87">
        <f t="shared" si="35"/>
        <v>0</v>
      </c>
      <c r="CS263" s="40">
        <f t="shared" si="39"/>
        <v>261</v>
      </c>
      <c r="CT263" s="40" t="str">
        <f>VLOOKUP(B263,Linha!$B$2:$C$60,2,FALSE)</f>
        <v>Despacho direto</v>
      </c>
      <c r="CU263" s="41" t="str">
        <f>IF(AI263&lt;=Parametros!$E$15,"OK","Não")</f>
        <v>OK</v>
      </c>
      <c r="CV263" s="41" t="str">
        <f>IF(AH263&lt;=Parametros!$E$16,"OK","Não")</f>
        <v>OK</v>
      </c>
      <c r="CW263" s="41" t="str">
        <f>IF(AX263&lt;=Parametros!$E$19,"OK","Não")</f>
        <v>OK</v>
      </c>
      <c r="CX263" s="41" t="str">
        <f t="shared" si="36"/>
        <v>Não</v>
      </c>
      <c r="CY263" s="41" t="str">
        <f t="shared" si="37"/>
        <v>Não</v>
      </c>
      <c r="CZ263" s="41" t="str">
        <f>IF(AND(Parametros!$E$17="Sim",Parametros!$E$18="Sim"),IF(AND(OR(CT263="Flow1",AND(CT263="Flow2",Parametros!$H$7="Fechada")),AI263&lt;=Parametros!$E$15,AH263&lt;Parametros!$E$16,AX263&lt;Parametros!$E$19,CX263&lt;&gt;Parametros!$E$17,CY263&lt;&gt;Parametros!$E$18),"Sim","Não"),
IF(AND(Parametros!$E$17="Sim",Parametros!$E$18="Não"),IF(AND(OR(CT263="Flow1",AND(CT263="Flow2",Parametros!$H$7="Fechada")),AI263&lt;=Parametros!$E$15,AH263&lt;Parametros!$E$16,AX263&lt;Parametros!$E$19,CX263&lt;&gt;Parametros!$E$17),"Sim","Não"),
IF(AND(Parametros!$E$17="Não",Parametros!$E$18="Sim"),IF(AND(OR(CT263="Flow1",AND(CT263="Flow2",Parametros!$H$7="Fechada")),AI263&lt;=Parametros!$E$15,AH263&lt;Parametros!$E$16,AX263&lt;Parametros!$E$19,CY263&lt;&gt;Parametros!$E$18),"Sim","Não"),
IF(AND(OR(CT263="Flow1",AND(CT263="Flow2",Parametros!$H$7="Fechada")),AI263&lt;=Parametros!$E$15,AH263&lt;Parametros!$E$16,AX263&lt;Parametros!$E$19),"Sim","Não"))))</f>
        <v>Não</v>
      </c>
      <c r="DA263" s="41" t="str">
        <f t="shared" si="38"/>
        <v>ok</v>
      </c>
      <c r="DB263" s="40">
        <f>IF(AND(CT263="Flow1",CZ263="Sim"),4,IF(CT263=Parametros!$D$6,1,IF(CT263=Parametros!$D$7,IF(Parametros!$H$7="Aberta",2,IF('Sequencia APO'!CZ263="Sim",4,1)),IF(CT263=Parametros!$D$9,3,IF(CT263=Parametros!$D$8,4,"Erro")))))</f>
        <v>3</v>
      </c>
      <c r="DC263" s="40">
        <f>IFERROR(VLOOKUP($Q263,Ferts!$A$1:$B$16,2,FALSE),0)</f>
        <v>0</v>
      </c>
      <c r="DD263" s="42">
        <f>(IF(DB263=1,Parametros!$M$6,IF(DB263=2,Parametros!$M$7,IF(DB263=3,Parametros!$M$8,IF(DB263=4,Parametros!$M$9,"Erro"))))*(DC263+1))*60</f>
        <v>33.660000000000004</v>
      </c>
    </row>
    <row r="264" spans="1:108">
      <c r="A264" s="74" t="s">
        <v>776</v>
      </c>
      <c r="B264" s="74" t="s">
        <v>193</v>
      </c>
      <c r="C264" s="74" t="s">
        <v>194</v>
      </c>
      <c r="D264" s="74" t="s">
        <v>99</v>
      </c>
      <c r="E264" s="74" t="s">
        <v>3640</v>
      </c>
      <c r="F264" s="74" t="s">
        <v>3641</v>
      </c>
      <c r="G264" s="74" t="s">
        <v>3642</v>
      </c>
      <c r="H264" s="74" t="s">
        <v>196</v>
      </c>
      <c r="I264" s="74" t="s">
        <v>134</v>
      </c>
      <c r="J264" s="74" t="s">
        <v>173</v>
      </c>
      <c r="K264" s="74" t="s">
        <v>197</v>
      </c>
      <c r="L264" s="74" t="s">
        <v>3643</v>
      </c>
      <c r="M264" s="74" t="s">
        <v>199</v>
      </c>
      <c r="N264" s="75">
        <v>10</v>
      </c>
      <c r="O264" s="75">
        <v>10</v>
      </c>
      <c r="P264" s="74" t="s">
        <v>131</v>
      </c>
      <c r="Q264" s="74" t="s">
        <v>2174</v>
      </c>
      <c r="R264" s="74" t="s">
        <v>162</v>
      </c>
      <c r="S264" s="74"/>
      <c r="T264" s="74" t="s">
        <v>201</v>
      </c>
      <c r="U264" s="74" t="s">
        <v>202</v>
      </c>
      <c r="V264" s="74" t="s">
        <v>125</v>
      </c>
      <c r="W264" s="74" t="s">
        <v>126</v>
      </c>
      <c r="X264" s="74" t="s">
        <v>127</v>
      </c>
      <c r="Y264" s="74"/>
      <c r="Z264" s="74" t="s">
        <v>163</v>
      </c>
      <c r="AA264" s="76">
        <v>4411.4070000000002</v>
      </c>
      <c r="AB264" s="76">
        <v>0</v>
      </c>
      <c r="AC264" s="76">
        <v>160</v>
      </c>
      <c r="AD264" s="76">
        <v>107.5</v>
      </c>
      <c r="AE264" s="77">
        <v>0</v>
      </c>
      <c r="AF264" s="76">
        <v>0</v>
      </c>
      <c r="AG264" s="77">
        <v>0</v>
      </c>
      <c r="AH264" s="78">
        <v>3.2</v>
      </c>
      <c r="AI264" s="78">
        <v>48.3</v>
      </c>
      <c r="AJ264" s="79">
        <v>42826</v>
      </c>
      <c r="AK264" s="79">
        <v>42781</v>
      </c>
      <c r="AL264" s="79">
        <v>42781</v>
      </c>
      <c r="AM264" s="79">
        <v>42781</v>
      </c>
      <c r="AN264" s="77">
        <v>711</v>
      </c>
      <c r="AO264" s="79">
        <v>42802</v>
      </c>
      <c r="AP264" s="76">
        <v>3718</v>
      </c>
      <c r="AQ264" s="76">
        <v>0</v>
      </c>
      <c r="AR264" s="77">
        <v>247</v>
      </c>
      <c r="AS264" s="77">
        <v>19</v>
      </c>
      <c r="AT264" s="78">
        <v>36.49</v>
      </c>
      <c r="AU264" s="77">
        <v>0</v>
      </c>
      <c r="AV264" s="76">
        <v>0</v>
      </c>
      <c r="AW264" s="76">
        <v>0</v>
      </c>
      <c r="AX264" s="76">
        <v>0</v>
      </c>
      <c r="AY264" s="76">
        <v>0.48</v>
      </c>
      <c r="AZ264" s="76">
        <v>0.48</v>
      </c>
      <c r="BA264" s="76">
        <v>0.32</v>
      </c>
      <c r="BB264" s="76">
        <v>0.32</v>
      </c>
      <c r="BC264" s="76">
        <v>0</v>
      </c>
      <c r="BD264" s="76">
        <v>0</v>
      </c>
      <c r="BE264" s="76">
        <v>0</v>
      </c>
      <c r="BF264" s="76">
        <v>10200</v>
      </c>
      <c r="BG264" s="76">
        <v>10300</v>
      </c>
      <c r="BH264" s="74" t="s">
        <v>109</v>
      </c>
      <c r="BI264" s="74"/>
      <c r="BJ264" s="74" t="s">
        <v>3644</v>
      </c>
      <c r="BK264" s="79"/>
      <c r="BL264" s="79"/>
      <c r="BM264" s="74"/>
      <c r="BN264" s="80"/>
      <c r="BO264" s="81"/>
      <c r="BP264" s="82">
        <v>0</v>
      </c>
      <c r="BQ264" s="83"/>
      <c r="BR264" s="84" t="s">
        <v>129</v>
      </c>
      <c r="BS264" s="84">
        <v>15</v>
      </c>
      <c r="BT264" s="85">
        <v>2</v>
      </c>
      <c r="BU264" s="85" t="s">
        <v>134</v>
      </c>
      <c r="BV264" s="85">
        <v>2</v>
      </c>
      <c r="BW264" s="85"/>
      <c r="BX264" s="86" t="s">
        <v>164</v>
      </c>
      <c r="BY264" s="87"/>
      <c r="BZ264" s="88">
        <v>0</v>
      </c>
      <c r="CA264" s="87" t="s">
        <v>111</v>
      </c>
      <c r="CB264" s="89" t="s">
        <v>116</v>
      </c>
      <c r="CC264" s="90">
        <v>-21</v>
      </c>
      <c r="CD264" s="91"/>
      <c r="CE264" s="89">
        <f>VLOOKUP(AI264,[1]Plan1!$A$6:$D$52,2,0)</f>
        <v>242</v>
      </c>
      <c r="CF264" s="89">
        <f>VLOOKUP(AI264,[1]Plan1!$A$6:$D$52,4,0)</f>
        <v>6.9411764705882355</v>
      </c>
      <c r="CG264" s="89">
        <f t="shared" si="32"/>
        <v>18</v>
      </c>
      <c r="CH264" s="89">
        <f t="shared" si="33"/>
        <v>125</v>
      </c>
      <c r="CI264" s="87" t="s">
        <v>129</v>
      </c>
      <c r="CJ264" s="89">
        <f t="shared" si="34"/>
        <v>125</v>
      </c>
      <c r="CK264" s="87"/>
      <c r="CL264" s="87"/>
      <c r="CM264" s="87"/>
      <c r="CN264" s="80"/>
      <c r="CO264" s="81"/>
      <c r="CP264" s="82"/>
      <c r="CQ264" s="93">
        <f>CH264</f>
        <v>125</v>
      </c>
      <c r="CR264" s="87">
        <f t="shared" si="35"/>
        <v>0</v>
      </c>
      <c r="CS264" s="40">
        <f t="shared" si="39"/>
        <v>262</v>
      </c>
      <c r="CT264" s="40" t="str">
        <f>VLOOKUP(B264,Linha!$B$2:$C$60,2,FALSE)</f>
        <v>Despacho direto</v>
      </c>
      <c r="CU264" s="41" t="str">
        <f>IF(AI264&lt;=Parametros!$E$15,"OK","Não")</f>
        <v>OK</v>
      </c>
      <c r="CV264" s="41" t="str">
        <f>IF(AH264&lt;=Parametros!$E$16,"OK","Não")</f>
        <v>OK</v>
      </c>
      <c r="CW264" s="41" t="str">
        <f>IF(AX264&lt;=Parametros!$E$19,"OK","Não")</f>
        <v>OK</v>
      </c>
      <c r="CX264" s="41" t="str">
        <f t="shared" si="36"/>
        <v>Não</v>
      </c>
      <c r="CY264" s="41" t="str">
        <f t="shared" si="37"/>
        <v>Não</v>
      </c>
      <c r="CZ264" s="41" t="str">
        <f>IF(AND(Parametros!$E$17="Sim",Parametros!$E$18="Sim"),IF(AND(OR(CT264="Flow1",AND(CT264="Flow2",Parametros!$H$7="Fechada")),AI264&lt;=Parametros!$E$15,AH264&lt;Parametros!$E$16,AX264&lt;Parametros!$E$19,CX264&lt;&gt;Parametros!$E$17,CY264&lt;&gt;Parametros!$E$18),"Sim","Não"),
IF(AND(Parametros!$E$17="Sim",Parametros!$E$18="Não"),IF(AND(OR(CT264="Flow1",AND(CT264="Flow2",Parametros!$H$7="Fechada")),AI264&lt;=Parametros!$E$15,AH264&lt;Parametros!$E$16,AX264&lt;Parametros!$E$19,CX264&lt;&gt;Parametros!$E$17),"Sim","Não"),
IF(AND(Parametros!$E$17="Não",Parametros!$E$18="Sim"),IF(AND(OR(CT264="Flow1",AND(CT264="Flow2",Parametros!$H$7="Fechada")),AI264&lt;=Parametros!$E$15,AH264&lt;Parametros!$E$16,AX264&lt;Parametros!$E$19,CY264&lt;&gt;Parametros!$E$18),"Sim","Não"),
IF(AND(OR(CT264="Flow1",AND(CT264="Flow2",Parametros!$H$7="Fechada")),AI264&lt;=Parametros!$E$15,AH264&lt;Parametros!$E$16,AX264&lt;Parametros!$E$19),"Sim","Não"))))</f>
        <v>Não</v>
      </c>
      <c r="DA264" s="41" t="str">
        <f t="shared" si="38"/>
        <v>ok</v>
      </c>
      <c r="DB264" s="40">
        <f>IF(AND(CT264="Flow1",CZ264="Sim"),4,IF(CT264=Parametros!$D$6,1,IF(CT264=Parametros!$D$7,IF(Parametros!$H$7="Aberta",2,IF('Sequencia APO'!CZ264="Sim",4,1)),IF(CT264=Parametros!$D$9,3,IF(CT264=Parametros!$D$8,4,"Erro")))))</f>
        <v>3</v>
      </c>
      <c r="DC264" s="40">
        <f>IFERROR(VLOOKUP($Q264,Ferts!$A$1:$B$16,2,FALSE),0)</f>
        <v>0</v>
      </c>
      <c r="DD264" s="42">
        <f>(IF(DB264=1,Parametros!$M$6,IF(DB264=2,Parametros!$M$7,IF(DB264=3,Parametros!$M$8,IF(DB264=4,Parametros!$M$9,"Erro"))))*(DC264+1))*60</f>
        <v>33.660000000000004</v>
      </c>
    </row>
    <row r="265" spans="1:108">
      <c r="A265" s="74" t="s">
        <v>777</v>
      </c>
      <c r="B265" s="74" t="s">
        <v>98</v>
      </c>
      <c r="C265" s="74" t="s">
        <v>99</v>
      </c>
      <c r="D265" s="74" t="s">
        <v>99</v>
      </c>
      <c r="E265" s="74" t="s">
        <v>2175</v>
      </c>
      <c r="F265" s="74" t="s">
        <v>2176</v>
      </c>
      <c r="G265" s="74" t="s">
        <v>2177</v>
      </c>
      <c r="H265" s="74" t="s">
        <v>147</v>
      </c>
      <c r="I265" s="74" t="s">
        <v>134</v>
      </c>
      <c r="J265" s="74" t="s">
        <v>135</v>
      </c>
      <c r="K265" s="74" t="s">
        <v>204</v>
      </c>
      <c r="L265" s="74" t="s">
        <v>2178</v>
      </c>
      <c r="M265" s="74" t="s">
        <v>206</v>
      </c>
      <c r="N265" s="75">
        <v>10</v>
      </c>
      <c r="O265" s="75">
        <v>10</v>
      </c>
      <c r="P265" s="74" t="s">
        <v>137</v>
      </c>
      <c r="Q265" s="74" t="s">
        <v>2179</v>
      </c>
      <c r="R265" s="74" t="s">
        <v>138</v>
      </c>
      <c r="S265" s="74" t="s">
        <v>113</v>
      </c>
      <c r="T265" s="74" t="s">
        <v>114</v>
      </c>
      <c r="U265" s="74" t="s">
        <v>156</v>
      </c>
      <c r="V265" s="74" t="s">
        <v>208</v>
      </c>
      <c r="W265" s="74" t="s">
        <v>107</v>
      </c>
      <c r="X265" s="74" t="s">
        <v>127</v>
      </c>
      <c r="Y265" s="74" t="s">
        <v>142</v>
      </c>
      <c r="Z265" s="74"/>
      <c r="AA265" s="76">
        <v>10544.88</v>
      </c>
      <c r="AB265" s="76">
        <v>4464</v>
      </c>
      <c r="AC265" s="76">
        <v>155</v>
      </c>
      <c r="AD265" s="76">
        <v>103</v>
      </c>
      <c r="AE265" s="77">
        <v>371</v>
      </c>
      <c r="AF265" s="76">
        <v>1.855</v>
      </c>
      <c r="AG265" s="77">
        <v>34</v>
      </c>
      <c r="AH265" s="78">
        <v>5.08</v>
      </c>
      <c r="AI265" s="78">
        <v>48.3</v>
      </c>
      <c r="AJ265" s="79">
        <v>42758</v>
      </c>
      <c r="AK265" s="79">
        <v>42781</v>
      </c>
      <c r="AL265" s="79">
        <v>42781</v>
      </c>
      <c r="AM265" s="79">
        <v>42781</v>
      </c>
      <c r="AN265" s="77">
        <v>988</v>
      </c>
      <c r="AO265" s="79">
        <v>42750</v>
      </c>
      <c r="AP265" s="76">
        <v>5000</v>
      </c>
      <c r="AQ265" s="76">
        <v>3644</v>
      </c>
      <c r="AR265" s="77">
        <v>371</v>
      </c>
      <c r="AS265" s="77">
        <v>54</v>
      </c>
      <c r="AT265" s="78">
        <v>68.75</v>
      </c>
      <c r="AU265" s="77">
        <v>5</v>
      </c>
      <c r="AV265" s="76">
        <v>12.48</v>
      </c>
      <c r="AW265" s="76">
        <v>11.51</v>
      </c>
      <c r="AX265" s="76">
        <v>13.49</v>
      </c>
      <c r="AY265" s="76">
        <v>0.4</v>
      </c>
      <c r="AZ265" s="76">
        <v>0.4</v>
      </c>
      <c r="BA265" s="76">
        <v>0.64</v>
      </c>
      <c r="BB265" s="76">
        <v>9.99</v>
      </c>
      <c r="BC265" s="76">
        <v>21.66</v>
      </c>
      <c r="BD265" s="76">
        <v>6.29</v>
      </c>
      <c r="BE265" s="76">
        <v>15.11</v>
      </c>
      <c r="BF265" s="76">
        <v>11500</v>
      </c>
      <c r="BG265" s="76">
        <v>12500</v>
      </c>
      <c r="BH265" s="74" t="s">
        <v>109</v>
      </c>
      <c r="BI265" s="74"/>
      <c r="BJ265" s="74" t="s">
        <v>2180</v>
      </c>
      <c r="BK265" s="79"/>
      <c r="BL265" s="79"/>
      <c r="BM265" s="74"/>
      <c r="BN265" s="80">
        <v>170</v>
      </c>
      <c r="BO265" s="81"/>
      <c r="BP265" s="82"/>
      <c r="BQ265" s="83"/>
      <c r="BR265" s="84" t="s">
        <v>75</v>
      </c>
      <c r="BS265" s="84">
        <v>15</v>
      </c>
      <c r="BT265" s="85">
        <v>2</v>
      </c>
      <c r="BU265" s="85" t="s">
        <v>134</v>
      </c>
      <c r="BV265" s="85">
        <v>2</v>
      </c>
      <c r="BW265" s="85"/>
      <c r="BX265" s="86" t="s">
        <v>143</v>
      </c>
      <c r="BY265" s="87"/>
      <c r="BZ265" s="88">
        <v>170</v>
      </c>
      <c r="CA265" s="87" t="s">
        <v>144</v>
      </c>
      <c r="CB265" s="89" t="s">
        <v>112</v>
      </c>
      <c r="CC265" s="90">
        <v>31</v>
      </c>
      <c r="CD265" s="91"/>
      <c r="CE265" s="89">
        <f>VLOOKUP(AI265,[1]Plan1!$A$6:$D$52,2,0)</f>
        <v>242</v>
      </c>
      <c r="CF265" s="89">
        <f>VLOOKUP(AI265,[1]Plan1!$A$6:$D$52,4,0)</f>
        <v>6.9411764705882355</v>
      </c>
      <c r="CG265" s="89">
        <f t="shared" si="32"/>
        <v>44</v>
      </c>
      <c r="CH265" s="89">
        <f t="shared" si="33"/>
        <v>305</v>
      </c>
      <c r="CI265" s="87" t="s">
        <v>75</v>
      </c>
      <c r="CJ265" s="89">
        <f t="shared" si="34"/>
        <v>170</v>
      </c>
      <c r="CK265" s="87"/>
      <c r="CL265" s="87"/>
      <c r="CM265" s="87"/>
      <c r="CN265" s="80"/>
      <c r="CO265" s="81"/>
      <c r="CP265" s="82"/>
      <c r="CQ265" s="93">
        <f>CH265</f>
        <v>305</v>
      </c>
      <c r="CR265" s="87">
        <f t="shared" si="35"/>
        <v>12614</v>
      </c>
      <c r="CS265" s="40">
        <f t="shared" si="39"/>
        <v>263</v>
      </c>
      <c r="CT265" s="40" t="str">
        <f>VLOOKUP(B265,Linha!$B$2:$C$60,2,FALSE)</f>
        <v>Flow1</v>
      </c>
      <c r="CU265" s="41" t="str">
        <f>IF(AI265&lt;=Parametros!$E$15,"OK","Não")</f>
        <v>OK</v>
      </c>
      <c r="CV265" s="41" t="str">
        <f>IF(AH265&lt;=Parametros!$E$16,"OK","Não")</f>
        <v>OK</v>
      </c>
      <c r="CW265" s="41" t="str">
        <f>IF(AX265&lt;=Parametros!$E$19,"OK","Não")</f>
        <v>OK</v>
      </c>
      <c r="CX265" s="41" t="str">
        <f t="shared" si="36"/>
        <v>Não</v>
      </c>
      <c r="CY265" s="41" t="str">
        <f t="shared" si="37"/>
        <v>Não</v>
      </c>
      <c r="CZ265" s="41" t="str">
        <f>IF(AND(Parametros!$E$17="Sim",Parametros!$E$18="Sim"),IF(AND(OR(CT265="Flow1",AND(CT265="Flow2",Parametros!$H$7="Fechada")),AI265&lt;=Parametros!$E$15,AH265&lt;Parametros!$E$16,AX265&lt;Parametros!$E$19,CX265&lt;&gt;Parametros!$E$17,CY265&lt;&gt;Parametros!$E$18),"Sim","Não"),
IF(AND(Parametros!$E$17="Sim",Parametros!$E$18="Não"),IF(AND(OR(CT265="Flow1",AND(CT265="Flow2",Parametros!$H$7="Fechada")),AI265&lt;=Parametros!$E$15,AH265&lt;Parametros!$E$16,AX265&lt;Parametros!$E$19,CX265&lt;&gt;Parametros!$E$17),"Sim","Não"),
IF(AND(Parametros!$E$17="Não",Parametros!$E$18="Sim"),IF(AND(OR(CT265="Flow1",AND(CT265="Flow2",Parametros!$H$7="Fechada")),AI265&lt;=Parametros!$E$15,AH265&lt;Parametros!$E$16,AX265&lt;Parametros!$E$19,CY265&lt;&gt;Parametros!$E$18),"Sim","Não"),
IF(AND(OR(CT265="Flow1",AND(CT265="Flow2",Parametros!$H$7="Fechada")),AI265&lt;=Parametros!$E$15,AH265&lt;Parametros!$E$16,AX265&lt;Parametros!$E$19),"Sim","Não"))))</f>
        <v>Sim</v>
      </c>
      <c r="DA265" s="41" t="str">
        <f t="shared" si="38"/>
        <v>ok</v>
      </c>
      <c r="DB265" s="40">
        <f>IF(AND(CT265="Flow1",CZ265="Sim"),4,IF(CT265=Parametros!$D$6,1,IF(CT265=Parametros!$D$7,IF(Parametros!$H$7="Aberta",2,IF('Sequencia APO'!CZ265="Sim",4,1)),IF(CT265=Parametros!$D$9,3,IF(CT265=Parametros!$D$8,4,"Erro")))))</f>
        <v>4</v>
      </c>
      <c r="DC265" s="40">
        <f>IFERROR(VLOOKUP($Q265,Ferts!$A$1:$B$16,2,FALSE),0)</f>
        <v>0</v>
      </c>
      <c r="DD265" s="42">
        <f>(IF(DB265=1,Parametros!$M$6,IF(DB265=2,Parametros!$M$7,IF(DB265=3,Parametros!$M$8,IF(DB265=4,Parametros!$M$9,"Erro"))))*(DC265+1))*60</f>
        <v>102.85714285714285</v>
      </c>
    </row>
    <row r="266" spans="1:108">
      <c r="A266" s="74" t="s">
        <v>781</v>
      </c>
      <c r="B266" s="74" t="s">
        <v>98</v>
      </c>
      <c r="C266" s="74" t="s">
        <v>132</v>
      </c>
      <c r="D266" s="74" t="s">
        <v>132</v>
      </c>
      <c r="E266" s="74" t="s">
        <v>2181</v>
      </c>
      <c r="F266" s="74" t="s">
        <v>2182</v>
      </c>
      <c r="G266" s="74" t="s">
        <v>2183</v>
      </c>
      <c r="H266" s="74" t="s">
        <v>187</v>
      </c>
      <c r="I266" s="74" t="s">
        <v>134</v>
      </c>
      <c r="J266" s="74" t="s">
        <v>135</v>
      </c>
      <c r="K266" s="74" t="s">
        <v>136</v>
      </c>
      <c r="L266" s="74" t="s">
        <v>2184</v>
      </c>
      <c r="M266" s="74" t="s">
        <v>1405</v>
      </c>
      <c r="N266" s="75">
        <v>10</v>
      </c>
      <c r="O266" s="75">
        <v>10</v>
      </c>
      <c r="P266" s="74" t="s">
        <v>137</v>
      </c>
      <c r="Q266" s="74" t="s">
        <v>2185</v>
      </c>
      <c r="R266" s="74" t="s">
        <v>138</v>
      </c>
      <c r="S266" s="74" t="s">
        <v>139</v>
      </c>
      <c r="T266" s="74" t="s">
        <v>114</v>
      </c>
      <c r="U266" s="74" t="s">
        <v>105</v>
      </c>
      <c r="V266" s="74" t="s">
        <v>141</v>
      </c>
      <c r="W266" s="74" t="s">
        <v>107</v>
      </c>
      <c r="X266" s="74" t="s">
        <v>127</v>
      </c>
      <c r="Y266" s="74" t="s">
        <v>142</v>
      </c>
      <c r="Z266" s="74"/>
      <c r="AA266" s="76">
        <v>5347.74</v>
      </c>
      <c r="AB266" s="76">
        <v>0</v>
      </c>
      <c r="AC266" s="76">
        <v>155</v>
      </c>
      <c r="AD266" s="76">
        <v>103</v>
      </c>
      <c r="AE266" s="77">
        <v>401</v>
      </c>
      <c r="AF266" s="76">
        <v>2.0049999999999999</v>
      </c>
      <c r="AG266" s="77">
        <v>16</v>
      </c>
      <c r="AH266" s="78">
        <v>5.0999999999999996</v>
      </c>
      <c r="AI266" s="78">
        <v>48.3</v>
      </c>
      <c r="AJ266" s="79">
        <v>42768</v>
      </c>
      <c r="AK266" s="79">
        <v>42781</v>
      </c>
      <c r="AL266" s="79">
        <v>42781</v>
      </c>
      <c r="AM266" s="79">
        <v>42781</v>
      </c>
      <c r="AN266" s="77">
        <v>533</v>
      </c>
      <c r="AO266" s="79">
        <v>42762</v>
      </c>
      <c r="AP266" s="76">
        <v>5047.4880000000003</v>
      </c>
      <c r="AQ266" s="76">
        <v>0</v>
      </c>
      <c r="AR266" s="77">
        <v>406</v>
      </c>
      <c r="AS266" s="77">
        <v>60</v>
      </c>
      <c r="AT266" s="78">
        <v>37.94</v>
      </c>
      <c r="AU266" s="77">
        <v>10</v>
      </c>
      <c r="AV266" s="76">
        <v>6.73</v>
      </c>
      <c r="AW266" s="76">
        <v>5.18</v>
      </c>
      <c r="AX266" s="76">
        <v>7.3</v>
      </c>
      <c r="AY266" s="76">
        <v>0.4</v>
      </c>
      <c r="AZ266" s="76">
        <v>0.4</v>
      </c>
      <c r="BA266" s="76">
        <v>0.64</v>
      </c>
      <c r="BB266" s="76">
        <v>0.77</v>
      </c>
      <c r="BC266" s="76">
        <v>23.16</v>
      </c>
      <c r="BD266" s="76">
        <v>6.36</v>
      </c>
      <c r="BE266" s="76">
        <v>15.18</v>
      </c>
      <c r="BF266" s="76">
        <v>5182</v>
      </c>
      <c r="BG266" s="76">
        <v>7315</v>
      </c>
      <c r="BH266" s="74" t="s">
        <v>109</v>
      </c>
      <c r="BI266" s="74"/>
      <c r="BJ266" s="74" t="s">
        <v>2186</v>
      </c>
      <c r="BK266" s="79"/>
      <c r="BL266" s="79"/>
      <c r="BM266" s="74"/>
      <c r="BN266" s="80">
        <v>160</v>
      </c>
      <c r="BO266" s="81"/>
      <c r="BP266" s="82"/>
      <c r="BQ266" s="83"/>
      <c r="BR266" s="84" t="s">
        <v>75</v>
      </c>
      <c r="BS266" s="84">
        <v>15</v>
      </c>
      <c r="BT266" s="85">
        <v>2</v>
      </c>
      <c r="BU266" s="85" t="s">
        <v>134</v>
      </c>
      <c r="BV266" s="85">
        <v>2</v>
      </c>
      <c r="BW266" s="85"/>
      <c r="BX266" s="86" t="s">
        <v>143</v>
      </c>
      <c r="BY266" s="87" t="s">
        <v>183</v>
      </c>
      <c r="BZ266" s="88">
        <v>160</v>
      </c>
      <c r="CA266" s="87" t="s">
        <v>144</v>
      </c>
      <c r="CB266" s="89" t="s">
        <v>112</v>
      </c>
      <c r="CC266" s="90">
        <v>19</v>
      </c>
      <c r="CD266" s="91"/>
      <c r="CE266" s="89">
        <f>VLOOKUP(AI266,[1]Plan1!$A$6:$D$52,2,0)</f>
        <v>242</v>
      </c>
      <c r="CF266" s="89">
        <f>VLOOKUP(AI266,[1]Plan1!$A$6:$D$52,4,0)</f>
        <v>6.9411764705882355</v>
      </c>
      <c r="CG266" s="89">
        <f t="shared" si="32"/>
        <v>22</v>
      </c>
      <c r="CH266" s="89">
        <f t="shared" si="33"/>
        <v>153</v>
      </c>
      <c r="CI266" s="87" t="s">
        <v>75</v>
      </c>
      <c r="CJ266" s="89">
        <f t="shared" si="34"/>
        <v>160</v>
      </c>
      <c r="CK266" s="87"/>
      <c r="CL266" s="87"/>
      <c r="CM266" s="87"/>
      <c r="CN266" s="80"/>
      <c r="CO266" s="81"/>
      <c r="CP266" s="82">
        <v>32</v>
      </c>
      <c r="CQ266" s="83"/>
      <c r="CR266" s="87">
        <f t="shared" si="35"/>
        <v>6416</v>
      </c>
      <c r="CS266" s="40">
        <f t="shared" si="39"/>
        <v>264</v>
      </c>
      <c r="CT266" s="40" t="str">
        <f>VLOOKUP(B266,Linha!$B$2:$C$60,2,FALSE)</f>
        <v>Flow1</v>
      </c>
      <c r="CU266" s="41" t="str">
        <f>IF(AI266&lt;=Parametros!$E$15,"OK","Não")</f>
        <v>OK</v>
      </c>
      <c r="CV266" s="41" t="str">
        <f>IF(AH266&lt;=Parametros!$E$16,"OK","Não")</f>
        <v>OK</v>
      </c>
      <c r="CW266" s="41" t="str">
        <f>IF(AX266&lt;=Parametros!$E$19,"OK","Não")</f>
        <v>OK</v>
      </c>
      <c r="CX266" s="41" t="str">
        <f t="shared" si="36"/>
        <v>Sim</v>
      </c>
      <c r="CY266" s="41" t="str">
        <f t="shared" si="37"/>
        <v>Não</v>
      </c>
      <c r="CZ266" s="41" t="str">
        <f>IF(AND(Parametros!$E$17="Sim",Parametros!$E$18="Sim"),IF(AND(OR(CT266="Flow1",AND(CT266="Flow2",Parametros!$H$7="Fechada")),AI266&lt;=Parametros!$E$15,AH266&lt;Parametros!$E$16,AX266&lt;Parametros!$E$19,CX266&lt;&gt;Parametros!$E$17,CY266&lt;&gt;Parametros!$E$18),"Sim","Não"),
IF(AND(Parametros!$E$17="Sim",Parametros!$E$18="Não"),IF(AND(OR(CT266="Flow1",AND(CT266="Flow2",Parametros!$H$7="Fechada")),AI266&lt;=Parametros!$E$15,AH266&lt;Parametros!$E$16,AX266&lt;Parametros!$E$19,CX266&lt;&gt;Parametros!$E$17),"Sim","Não"),
IF(AND(Parametros!$E$17="Não",Parametros!$E$18="Sim"),IF(AND(OR(CT266="Flow1",AND(CT266="Flow2",Parametros!$H$7="Fechada")),AI266&lt;=Parametros!$E$15,AH266&lt;Parametros!$E$16,AX266&lt;Parametros!$E$19,CY266&lt;&gt;Parametros!$E$18),"Sim","Não"),
IF(AND(OR(CT266="Flow1",AND(CT266="Flow2",Parametros!$H$7="Fechada")),AI266&lt;=Parametros!$E$15,AH266&lt;Parametros!$E$16,AX266&lt;Parametros!$E$19),"Sim","Não"))))</f>
        <v>Não</v>
      </c>
      <c r="DA266" s="41" t="str">
        <f t="shared" si="38"/>
        <v>ok</v>
      </c>
      <c r="DB266" s="40">
        <f>IF(AND(CT266="Flow1",CZ266="Sim"),4,IF(CT266=Parametros!$D$6,1,IF(CT266=Parametros!$D$7,IF(Parametros!$H$7="Aberta",2,IF('Sequencia APO'!CZ266="Sim",4,1)),IF(CT266=Parametros!$D$9,3,IF(CT266=Parametros!$D$8,4,"Erro")))))</f>
        <v>1</v>
      </c>
      <c r="DC266" s="40">
        <f>IFERROR(VLOOKUP($Q266,Ferts!$A$1:$B$16,2,FALSE),0)</f>
        <v>0</v>
      </c>
      <c r="DD266" s="42">
        <f>(IF(DB266=1,Parametros!$M$6,IF(DB266=2,Parametros!$M$7,IF(DB266=3,Parametros!$M$8,IF(DB266=4,Parametros!$M$9,"Erro"))))*(DC266+1))*60</f>
        <v>38.112851481411589</v>
      </c>
    </row>
    <row r="267" spans="1:108">
      <c r="A267" s="74" t="s">
        <v>782</v>
      </c>
      <c r="B267" s="74" t="s">
        <v>98</v>
      </c>
      <c r="C267" s="74" t="s">
        <v>132</v>
      </c>
      <c r="D267" s="74" t="s">
        <v>132</v>
      </c>
      <c r="E267" s="74" t="s">
        <v>2187</v>
      </c>
      <c r="F267" s="74" t="s">
        <v>220</v>
      </c>
      <c r="G267" s="74" t="s">
        <v>221</v>
      </c>
      <c r="H267" s="74" t="s">
        <v>187</v>
      </c>
      <c r="I267" s="74" t="s">
        <v>134</v>
      </c>
      <c r="J267" s="74" t="s">
        <v>135</v>
      </c>
      <c r="K267" s="74" t="s">
        <v>209</v>
      </c>
      <c r="L267" s="74" t="s">
        <v>222</v>
      </c>
      <c r="M267" s="74" t="s">
        <v>210</v>
      </c>
      <c r="N267" s="75">
        <v>10</v>
      </c>
      <c r="O267" s="75">
        <v>10</v>
      </c>
      <c r="P267" s="74" t="s">
        <v>137</v>
      </c>
      <c r="Q267" s="74" t="s">
        <v>223</v>
      </c>
      <c r="R267" s="74" t="s">
        <v>138</v>
      </c>
      <c r="S267" s="74" t="s">
        <v>139</v>
      </c>
      <c r="T267" s="74" t="s">
        <v>114</v>
      </c>
      <c r="U267" s="74" t="s">
        <v>105</v>
      </c>
      <c r="V267" s="74" t="s">
        <v>141</v>
      </c>
      <c r="W267" s="74" t="s">
        <v>107</v>
      </c>
      <c r="X267" s="74" t="s">
        <v>127</v>
      </c>
      <c r="Y267" s="74" t="s">
        <v>142</v>
      </c>
      <c r="Z267" s="74"/>
      <c r="AA267" s="76">
        <v>2612.6559999999999</v>
      </c>
      <c r="AB267" s="76">
        <v>0</v>
      </c>
      <c r="AC267" s="76">
        <v>155</v>
      </c>
      <c r="AD267" s="76">
        <v>103</v>
      </c>
      <c r="AE267" s="77">
        <v>400</v>
      </c>
      <c r="AF267" s="76">
        <v>2</v>
      </c>
      <c r="AG267" s="77">
        <v>8</v>
      </c>
      <c r="AH267" s="78">
        <v>5.0999999999999996</v>
      </c>
      <c r="AI267" s="78">
        <v>48.3</v>
      </c>
      <c r="AJ267" s="79">
        <v>42747</v>
      </c>
      <c r="AK267" s="79">
        <v>42781</v>
      </c>
      <c r="AL267" s="79">
        <v>42781</v>
      </c>
      <c r="AM267" s="79">
        <v>42781</v>
      </c>
      <c r="AN267" s="77">
        <v>259</v>
      </c>
      <c r="AO267" s="79">
        <v>42740</v>
      </c>
      <c r="AP267" s="76">
        <v>4206.24</v>
      </c>
      <c r="AQ267" s="76">
        <v>0</v>
      </c>
      <c r="AR267" s="77">
        <v>395</v>
      </c>
      <c r="AS267" s="77">
        <v>62</v>
      </c>
      <c r="AT267" s="78">
        <v>36.869999999999997</v>
      </c>
      <c r="AU267" s="77">
        <v>10</v>
      </c>
      <c r="AV267" s="76">
        <v>6.68</v>
      </c>
      <c r="AW267" s="76">
        <v>5.49</v>
      </c>
      <c r="AX267" s="76">
        <v>7.59</v>
      </c>
      <c r="AY267" s="76">
        <v>0.4</v>
      </c>
      <c r="AZ267" s="76">
        <v>0.4</v>
      </c>
      <c r="BA267" s="76">
        <v>0.64</v>
      </c>
      <c r="BB267" s="76">
        <v>0.77</v>
      </c>
      <c r="BC267" s="76">
        <v>23.1</v>
      </c>
      <c r="BD267" s="76">
        <v>6.36</v>
      </c>
      <c r="BE267" s="76">
        <v>15.18</v>
      </c>
      <c r="BF267" s="76">
        <v>5486</v>
      </c>
      <c r="BG267" s="76">
        <v>6706</v>
      </c>
      <c r="BH267" s="74" t="s">
        <v>3475</v>
      </c>
      <c r="BI267" s="74"/>
      <c r="BJ267" s="74" t="s">
        <v>2188</v>
      </c>
      <c r="BK267" s="79"/>
      <c r="BL267" s="79"/>
      <c r="BM267" s="74"/>
      <c r="BN267" s="80">
        <v>80</v>
      </c>
      <c r="BO267" s="81"/>
      <c r="BP267" s="82"/>
      <c r="BQ267" s="83"/>
      <c r="BR267" s="84" t="s">
        <v>75</v>
      </c>
      <c r="BS267" s="84">
        <v>15</v>
      </c>
      <c r="BT267" s="85">
        <v>2</v>
      </c>
      <c r="BU267" s="85" t="s">
        <v>134</v>
      </c>
      <c r="BV267" s="85">
        <v>2</v>
      </c>
      <c r="BW267" s="85"/>
      <c r="BX267" s="86" t="s">
        <v>143</v>
      </c>
      <c r="BY267" s="87" t="s">
        <v>183</v>
      </c>
      <c r="BZ267" s="88">
        <v>80</v>
      </c>
      <c r="CA267" s="87" t="s">
        <v>144</v>
      </c>
      <c r="CB267" s="89" t="s">
        <v>112</v>
      </c>
      <c r="CC267" s="90">
        <v>41</v>
      </c>
      <c r="CD267" s="91"/>
      <c r="CE267" s="89">
        <f>VLOOKUP(AI267,[1]Plan1!$A$6:$D$52,2,0)</f>
        <v>242</v>
      </c>
      <c r="CF267" s="89">
        <f>VLOOKUP(AI267,[1]Plan1!$A$6:$D$52,4,0)</f>
        <v>6.9411764705882355</v>
      </c>
      <c r="CG267" s="89">
        <f t="shared" si="32"/>
        <v>11</v>
      </c>
      <c r="CH267" s="89">
        <f t="shared" si="33"/>
        <v>76</v>
      </c>
      <c r="CI267" s="87" t="s">
        <v>75</v>
      </c>
      <c r="CJ267" s="89">
        <f t="shared" si="34"/>
        <v>80</v>
      </c>
      <c r="CK267" s="87"/>
      <c r="CL267" s="87"/>
      <c r="CM267" s="87"/>
      <c r="CN267" s="80"/>
      <c r="CO267" s="81"/>
      <c r="CP267" s="82">
        <v>48</v>
      </c>
      <c r="CQ267" s="83"/>
      <c r="CR267" s="87">
        <f t="shared" si="35"/>
        <v>3200</v>
      </c>
      <c r="CS267" s="40">
        <f t="shared" si="39"/>
        <v>265</v>
      </c>
      <c r="CT267" s="40" t="str">
        <f>VLOOKUP(B267,Linha!$B$2:$C$60,2,FALSE)</f>
        <v>Flow1</v>
      </c>
      <c r="CU267" s="41" t="str">
        <f>IF(AI267&lt;=Parametros!$E$15,"OK","Não")</f>
        <v>OK</v>
      </c>
      <c r="CV267" s="41" t="str">
        <f>IF(AH267&lt;=Parametros!$E$16,"OK","Não")</f>
        <v>OK</v>
      </c>
      <c r="CW267" s="41" t="str">
        <f>IF(AX267&lt;=Parametros!$E$19,"OK","Não")</f>
        <v>OK</v>
      </c>
      <c r="CX267" s="41" t="str">
        <f t="shared" si="36"/>
        <v>Sim</v>
      </c>
      <c r="CY267" s="41" t="str">
        <f t="shared" si="37"/>
        <v>Não</v>
      </c>
      <c r="CZ267" s="41" t="str">
        <f>IF(AND(Parametros!$E$17="Sim",Parametros!$E$18="Sim"),IF(AND(OR(CT267="Flow1",AND(CT267="Flow2",Parametros!$H$7="Fechada")),AI267&lt;=Parametros!$E$15,AH267&lt;Parametros!$E$16,AX267&lt;Parametros!$E$19,CX267&lt;&gt;Parametros!$E$17,CY267&lt;&gt;Parametros!$E$18),"Sim","Não"),
IF(AND(Parametros!$E$17="Sim",Parametros!$E$18="Não"),IF(AND(OR(CT267="Flow1",AND(CT267="Flow2",Parametros!$H$7="Fechada")),AI267&lt;=Parametros!$E$15,AH267&lt;Parametros!$E$16,AX267&lt;Parametros!$E$19,CX267&lt;&gt;Parametros!$E$17),"Sim","Não"),
IF(AND(Parametros!$E$17="Não",Parametros!$E$18="Sim"),IF(AND(OR(CT267="Flow1",AND(CT267="Flow2",Parametros!$H$7="Fechada")),AI267&lt;=Parametros!$E$15,AH267&lt;Parametros!$E$16,AX267&lt;Parametros!$E$19,CY267&lt;&gt;Parametros!$E$18),"Sim","Não"),
IF(AND(OR(CT267="Flow1",AND(CT267="Flow2",Parametros!$H$7="Fechada")),AI267&lt;=Parametros!$E$15,AH267&lt;Parametros!$E$16,AX267&lt;Parametros!$E$19),"Sim","Não"))))</f>
        <v>Não</v>
      </c>
      <c r="DA267" s="41" t="str">
        <f t="shared" si="38"/>
        <v>ok</v>
      </c>
      <c r="DB267" s="40">
        <f>IF(AND(CT267="Flow1",CZ267="Sim"),4,IF(CT267=Parametros!$D$6,1,IF(CT267=Parametros!$D$7,IF(Parametros!$H$7="Aberta",2,IF('Sequencia APO'!CZ267="Sim",4,1)),IF(CT267=Parametros!$D$9,3,IF(CT267=Parametros!$D$8,4,"Erro")))))</f>
        <v>1</v>
      </c>
      <c r="DC267" s="40">
        <f>IFERROR(VLOOKUP($Q267,Ferts!$A$1:$B$16,2,FALSE),0)</f>
        <v>0</v>
      </c>
      <c r="DD267" s="42">
        <f>(IF(DB267=1,Parametros!$M$6,IF(DB267=2,Parametros!$M$7,IF(DB267=3,Parametros!$M$8,IF(DB267=4,Parametros!$M$9,"Erro"))))*(DC267+1))*60</f>
        <v>38.112851481411589</v>
      </c>
    </row>
    <row r="268" spans="1:108">
      <c r="A268" s="74" t="s">
        <v>783</v>
      </c>
      <c r="B268" s="74" t="s">
        <v>98</v>
      </c>
      <c r="C268" s="74" t="s">
        <v>132</v>
      </c>
      <c r="D268" s="74" t="s">
        <v>132</v>
      </c>
      <c r="E268" s="74" t="s">
        <v>2189</v>
      </c>
      <c r="F268" s="74" t="s">
        <v>2190</v>
      </c>
      <c r="G268" s="74" t="s">
        <v>2191</v>
      </c>
      <c r="H268" s="74" t="s">
        <v>1682</v>
      </c>
      <c r="I268" s="74" t="s">
        <v>134</v>
      </c>
      <c r="J268" s="74" t="s">
        <v>213</v>
      </c>
      <c r="K268" s="74" t="s">
        <v>209</v>
      </c>
      <c r="L268" s="74" t="s">
        <v>2192</v>
      </c>
      <c r="M268" s="74" t="s">
        <v>1684</v>
      </c>
      <c r="N268" s="75">
        <v>10</v>
      </c>
      <c r="O268" s="75">
        <v>10</v>
      </c>
      <c r="P268" s="74" t="s">
        <v>137</v>
      </c>
      <c r="Q268" s="74" t="s">
        <v>2193</v>
      </c>
      <c r="R268" s="74" t="s">
        <v>138</v>
      </c>
      <c r="S268" s="74" t="s">
        <v>139</v>
      </c>
      <c r="T268" s="74" t="s">
        <v>114</v>
      </c>
      <c r="U268" s="74" t="s">
        <v>105</v>
      </c>
      <c r="V268" s="74" t="s">
        <v>141</v>
      </c>
      <c r="W268" s="74" t="s">
        <v>107</v>
      </c>
      <c r="X268" s="74" t="s">
        <v>127</v>
      </c>
      <c r="Y268" s="74" t="s">
        <v>219</v>
      </c>
      <c r="Z268" s="74"/>
      <c r="AA268" s="76">
        <v>3222.1590000000001</v>
      </c>
      <c r="AB268" s="76">
        <v>0</v>
      </c>
      <c r="AC268" s="76">
        <v>146</v>
      </c>
      <c r="AD268" s="76">
        <v>99</v>
      </c>
      <c r="AE268" s="77">
        <v>451</v>
      </c>
      <c r="AF268" s="76">
        <v>2.2549999999999999</v>
      </c>
      <c r="AG268" s="77">
        <v>8</v>
      </c>
      <c r="AH268" s="78">
        <v>7.1</v>
      </c>
      <c r="AI268" s="78">
        <v>48.3</v>
      </c>
      <c r="AJ268" s="79">
        <v>42768</v>
      </c>
      <c r="AK268" s="79">
        <v>42781</v>
      </c>
      <c r="AL268" s="79">
        <v>42781</v>
      </c>
      <c r="AM268" s="79">
        <v>42781</v>
      </c>
      <c r="AN268" s="77">
        <v>320</v>
      </c>
      <c r="AO268" s="79">
        <v>42762</v>
      </c>
      <c r="AP268" s="76">
        <v>3021.9090000000001</v>
      </c>
      <c r="AQ268" s="76">
        <v>0</v>
      </c>
      <c r="AR268" s="77">
        <v>497</v>
      </c>
      <c r="AS268" s="77">
        <v>48</v>
      </c>
      <c r="AT268" s="78">
        <v>47.13</v>
      </c>
      <c r="AU268" s="77">
        <v>9</v>
      </c>
      <c r="AV268" s="76">
        <v>6.35</v>
      </c>
      <c r="AW268" s="76">
        <v>5.49</v>
      </c>
      <c r="AX268" s="76">
        <v>7.53</v>
      </c>
      <c r="AY268" s="76">
        <v>0.8</v>
      </c>
      <c r="AZ268" s="76">
        <v>0.4</v>
      </c>
      <c r="BA268" s="76">
        <v>0.89</v>
      </c>
      <c r="BB268" s="76">
        <v>1.42</v>
      </c>
      <c r="BC268" s="76">
        <v>20.72</v>
      </c>
      <c r="BD268" s="76">
        <v>8.1199999999999992</v>
      </c>
      <c r="BE268" s="76">
        <v>17.03</v>
      </c>
      <c r="BF268" s="76">
        <v>5486</v>
      </c>
      <c r="BG268" s="76">
        <v>6706</v>
      </c>
      <c r="BH268" s="74" t="s">
        <v>109</v>
      </c>
      <c r="BI268" s="74"/>
      <c r="BJ268" s="74" t="s">
        <v>2194</v>
      </c>
      <c r="BK268" s="79"/>
      <c r="BL268" s="79"/>
      <c r="BM268" s="74"/>
      <c r="BN268" s="80">
        <v>72</v>
      </c>
      <c r="BO268" s="81"/>
      <c r="BP268" s="82"/>
      <c r="BQ268" s="83"/>
      <c r="BR268" s="84" t="s">
        <v>75</v>
      </c>
      <c r="BS268" s="84">
        <v>15</v>
      </c>
      <c r="BT268" s="85">
        <v>2</v>
      </c>
      <c r="BU268" s="85" t="s">
        <v>134</v>
      </c>
      <c r="BV268" s="85">
        <v>2</v>
      </c>
      <c r="BW268" s="85"/>
      <c r="BX268" s="86" t="s">
        <v>143</v>
      </c>
      <c r="BY268" s="87" t="s">
        <v>183</v>
      </c>
      <c r="BZ268" s="88">
        <v>72</v>
      </c>
      <c r="CA268" s="87" t="s">
        <v>144</v>
      </c>
      <c r="CB268" s="89" t="s">
        <v>112</v>
      </c>
      <c r="CC268" s="90">
        <v>19</v>
      </c>
      <c r="CD268" s="91"/>
      <c r="CE268" s="89">
        <f>VLOOKUP(AI268,[1]Plan1!$A$6:$D$52,2,0)</f>
        <v>242</v>
      </c>
      <c r="CF268" s="89">
        <f>VLOOKUP(AI268,[1]Plan1!$A$6:$D$52,4,0)</f>
        <v>6.9411764705882355</v>
      </c>
      <c r="CG268" s="89">
        <f t="shared" si="32"/>
        <v>13</v>
      </c>
      <c r="CH268" s="89">
        <f t="shared" si="33"/>
        <v>90</v>
      </c>
      <c r="CI268" s="87" t="s">
        <v>75</v>
      </c>
      <c r="CJ268" s="89">
        <f t="shared" si="34"/>
        <v>72</v>
      </c>
      <c r="CK268" s="87"/>
      <c r="CL268" s="87"/>
      <c r="CM268" s="87"/>
      <c r="CN268" s="80"/>
      <c r="CO268" s="81"/>
      <c r="CP268" s="82">
        <v>45</v>
      </c>
      <c r="CQ268" s="83"/>
      <c r="CR268" s="87">
        <f t="shared" si="35"/>
        <v>3608</v>
      </c>
      <c r="CS268" s="40">
        <f t="shared" si="39"/>
        <v>266</v>
      </c>
      <c r="CT268" s="40" t="str">
        <f>VLOOKUP(B268,Linha!$B$2:$C$60,2,FALSE)</f>
        <v>Flow1</v>
      </c>
      <c r="CU268" s="41" t="str">
        <f>IF(AI268&lt;=Parametros!$E$15,"OK","Não")</f>
        <v>OK</v>
      </c>
      <c r="CV268" s="41" t="str">
        <f>IF(AH268&lt;=Parametros!$E$16,"OK","Não")</f>
        <v>OK</v>
      </c>
      <c r="CW268" s="41" t="str">
        <f>IF(AX268&lt;=Parametros!$E$19,"OK","Não")</f>
        <v>OK</v>
      </c>
      <c r="CX268" s="41" t="str">
        <f t="shared" si="36"/>
        <v>Sim</v>
      </c>
      <c r="CY268" s="41" t="str">
        <f t="shared" si="37"/>
        <v>Não</v>
      </c>
      <c r="CZ268" s="41" t="str">
        <f>IF(AND(Parametros!$E$17="Sim",Parametros!$E$18="Sim"),IF(AND(OR(CT268="Flow1",AND(CT268="Flow2",Parametros!$H$7="Fechada")),AI268&lt;=Parametros!$E$15,AH268&lt;Parametros!$E$16,AX268&lt;Parametros!$E$19,CX268&lt;&gt;Parametros!$E$17,CY268&lt;&gt;Parametros!$E$18),"Sim","Não"),
IF(AND(Parametros!$E$17="Sim",Parametros!$E$18="Não"),IF(AND(OR(CT268="Flow1",AND(CT268="Flow2",Parametros!$H$7="Fechada")),AI268&lt;=Parametros!$E$15,AH268&lt;Parametros!$E$16,AX268&lt;Parametros!$E$19,CX268&lt;&gt;Parametros!$E$17),"Sim","Não"),
IF(AND(Parametros!$E$17="Não",Parametros!$E$18="Sim"),IF(AND(OR(CT268="Flow1",AND(CT268="Flow2",Parametros!$H$7="Fechada")),AI268&lt;=Parametros!$E$15,AH268&lt;Parametros!$E$16,AX268&lt;Parametros!$E$19,CY268&lt;&gt;Parametros!$E$18),"Sim","Não"),
IF(AND(OR(CT268="Flow1",AND(CT268="Flow2",Parametros!$H$7="Fechada")),AI268&lt;=Parametros!$E$15,AH268&lt;Parametros!$E$16,AX268&lt;Parametros!$E$19),"Sim","Não"))))</f>
        <v>Não</v>
      </c>
      <c r="DA268" s="41" t="str">
        <f t="shared" si="38"/>
        <v>ok</v>
      </c>
      <c r="DB268" s="40">
        <f>IF(AND(CT268="Flow1",CZ268="Sim"),4,IF(CT268=Parametros!$D$6,1,IF(CT268=Parametros!$D$7,IF(Parametros!$H$7="Aberta",2,IF('Sequencia APO'!CZ268="Sim",4,1)),IF(CT268=Parametros!$D$9,3,IF(CT268=Parametros!$D$8,4,"Erro")))))</f>
        <v>1</v>
      </c>
      <c r="DC268" s="40">
        <f>IFERROR(VLOOKUP($Q268,Ferts!$A$1:$B$16,2,FALSE),0)</f>
        <v>0</v>
      </c>
      <c r="DD268" s="42">
        <f>(IF(DB268=1,Parametros!$M$6,IF(DB268=2,Parametros!$M$7,IF(DB268=3,Parametros!$M$8,IF(DB268=4,Parametros!$M$9,"Erro"))))*(DC268+1))*60</f>
        <v>38.112851481411589</v>
      </c>
    </row>
    <row r="269" spans="1:108">
      <c r="A269" s="74" t="s">
        <v>784</v>
      </c>
      <c r="B269" s="74" t="s">
        <v>193</v>
      </c>
      <c r="C269" s="74" t="s">
        <v>118</v>
      </c>
      <c r="D269" s="74" t="s">
        <v>99</v>
      </c>
      <c r="E269" s="74" t="s">
        <v>2195</v>
      </c>
      <c r="F269" s="74" t="s">
        <v>1022</v>
      </c>
      <c r="G269" s="74" t="s">
        <v>2196</v>
      </c>
      <c r="H269" s="74" t="s">
        <v>166</v>
      </c>
      <c r="I269" s="74" t="s">
        <v>134</v>
      </c>
      <c r="J269" s="74" t="s">
        <v>213</v>
      </c>
      <c r="K269" s="74" t="s">
        <v>167</v>
      </c>
      <c r="L269" s="74" t="s">
        <v>1023</v>
      </c>
      <c r="M269" s="74" t="s">
        <v>168</v>
      </c>
      <c r="N269" s="75">
        <v>10</v>
      </c>
      <c r="O269" s="75">
        <v>10</v>
      </c>
      <c r="P269" s="74" t="s">
        <v>131</v>
      </c>
      <c r="Q269" s="74" t="s">
        <v>1024</v>
      </c>
      <c r="R269" s="74" t="s">
        <v>123</v>
      </c>
      <c r="S269" s="74"/>
      <c r="T269" s="74" t="s">
        <v>114</v>
      </c>
      <c r="U269" s="74" t="s">
        <v>124</v>
      </c>
      <c r="V269" s="74" t="s">
        <v>125</v>
      </c>
      <c r="W269" s="74" t="s">
        <v>126</v>
      </c>
      <c r="X269" s="74" t="s">
        <v>127</v>
      </c>
      <c r="Y269" s="74" t="s">
        <v>219</v>
      </c>
      <c r="Z269" s="74" t="s">
        <v>163</v>
      </c>
      <c r="AA269" s="76">
        <v>21967.657999999999</v>
      </c>
      <c r="AB269" s="76">
        <v>0</v>
      </c>
      <c r="AC269" s="76">
        <v>146</v>
      </c>
      <c r="AD269" s="76">
        <v>97</v>
      </c>
      <c r="AE269" s="77">
        <v>488</v>
      </c>
      <c r="AF269" s="76">
        <v>2.44</v>
      </c>
      <c r="AG269" s="77">
        <v>52</v>
      </c>
      <c r="AH269" s="78">
        <v>8</v>
      </c>
      <c r="AI269" s="78">
        <v>48.3</v>
      </c>
      <c r="AJ269" s="79">
        <v>42808</v>
      </c>
      <c r="AK269" s="79">
        <v>42781</v>
      </c>
      <c r="AL269" s="79">
        <v>42781</v>
      </c>
      <c r="AM269" s="79">
        <v>42781</v>
      </c>
      <c r="AN269" s="77">
        <v>2219</v>
      </c>
      <c r="AO269" s="79">
        <v>42792</v>
      </c>
      <c r="AP269" s="76">
        <v>20000</v>
      </c>
      <c r="AQ269" s="76">
        <v>0</v>
      </c>
      <c r="AR269" s="77">
        <v>412</v>
      </c>
      <c r="AS269" s="77">
        <v>11</v>
      </c>
      <c r="AT269" s="78">
        <v>75.13</v>
      </c>
      <c r="AU269" s="77">
        <v>6</v>
      </c>
      <c r="AV269" s="76">
        <v>9.48</v>
      </c>
      <c r="AW269" s="76">
        <v>9.75</v>
      </c>
      <c r="AX269" s="76">
        <v>11.56</v>
      </c>
      <c r="AY269" s="76">
        <v>0.48</v>
      </c>
      <c r="AZ269" s="76">
        <v>0.48</v>
      </c>
      <c r="BA269" s="76">
        <v>0.8</v>
      </c>
      <c r="BB269" s="76">
        <v>0.8</v>
      </c>
      <c r="BC269" s="76">
        <v>20.95</v>
      </c>
      <c r="BD269" s="76">
        <v>8.74</v>
      </c>
      <c r="BE269" s="76">
        <v>17.690000000000001</v>
      </c>
      <c r="BF269" s="76">
        <v>9400</v>
      </c>
      <c r="BG269" s="76">
        <v>9500</v>
      </c>
      <c r="BH269" s="74" t="s">
        <v>109</v>
      </c>
      <c r="BI269" s="74"/>
      <c r="BJ269" s="74" t="s">
        <v>3645</v>
      </c>
      <c r="BK269" s="79"/>
      <c r="BL269" s="79"/>
      <c r="BM269" s="74"/>
      <c r="BN269" s="80"/>
      <c r="BO269" s="81"/>
      <c r="BP269" s="82">
        <v>312</v>
      </c>
      <c r="BQ269" s="83"/>
      <c r="BR269" s="84" t="s">
        <v>129</v>
      </c>
      <c r="BS269" s="84">
        <v>15</v>
      </c>
      <c r="BT269" s="85">
        <v>2</v>
      </c>
      <c r="BU269" s="85" t="s">
        <v>134</v>
      </c>
      <c r="BV269" s="85">
        <v>2</v>
      </c>
      <c r="BW269" s="85"/>
      <c r="BX269" s="86" t="s">
        <v>164</v>
      </c>
      <c r="BY269" s="87"/>
      <c r="BZ269" s="88">
        <v>312</v>
      </c>
      <c r="CA269" s="87" t="s">
        <v>111</v>
      </c>
      <c r="CB269" s="89" t="s">
        <v>145</v>
      </c>
      <c r="CC269" s="90">
        <v>-11</v>
      </c>
      <c r="CD269" s="91"/>
      <c r="CE269" s="89">
        <f>VLOOKUP(AI269,[1]Plan1!$A$6:$D$52,2,0)</f>
        <v>242</v>
      </c>
      <c r="CF269" s="89">
        <f>VLOOKUP(AI269,[1]Plan1!$A$6:$D$52,4,0)</f>
        <v>6.9411764705882355</v>
      </c>
      <c r="CG269" s="89">
        <f t="shared" si="32"/>
        <v>91</v>
      </c>
      <c r="CH269" s="89">
        <f t="shared" si="33"/>
        <v>632</v>
      </c>
      <c r="CI269" s="87" t="s">
        <v>129</v>
      </c>
      <c r="CJ269" s="89">
        <f t="shared" si="34"/>
        <v>312</v>
      </c>
      <c r="CK269" s="87"/>
      <c r="CL269" s="87"/>
      <c r="CM269" s="87"/>
      <c r="CN269" s="80"/>
      <c r="CO269" s="81"/>
      <c r="CP269" s="82">
        <v>224</v>
      </c>
      <c r="CQ269" s="83"/>
      <c r="CR269" s="87">
        <f t="shared" si="35"/>
        <v>25376</v>
      </c>
      <c r="CS269" s="40">
        <f t="shared" si="39"/>
        <v>267</v>
      </c>
      <c r="CT269" s="40" t="str">
        <f>VLOOKUP(B269,Linha!$B$2:$C$60,2,FALSE)</f>
        <v>Despacho direto</v>
      </c>
      <c r="CU269" s="41" t="str">
        <f>IF(AI269&lt;=Parametros!$E$15,"OK","Não")</f>
        <v>OK</v>
      </c>
      <c r="CV269" s="41" t="str">
        <f>IF(AH269&lt;=Parametros!$E$16,"OK","Não")</f>
        <v>OK</v>
      </c>
      <c r="CW269" s="41" t="str">
        <f>IF(AX269&lt;=Parametros!$E$19,"OK","Não")</f>
        <v>OK</v>
      </c>
      <c r="CX269" s="41" t="str">
        <f t="shared" si="36"/>
        <v>Não</v>
      </c>
      <c r="CY269" s="41" t="str">
        <f t="shared" si="37"/>
        <v>Não</v>
      </c>
      <c r="CZ269" s="41" t="str">
        <f>IF(AND(Parametros!$E$17="Sim",Parametros!$E$18="Sim"),IF(AND(OR(CT269="Flow1",AND(CT269="Flow2",Parametros!$H$7="Fechada")),AI269&lt;=Parametros!$E$15,AH269&lt;Parametros!$E$16,AX269&lt;Parametros!$E$19,CX269&lt;&gt;Parametros!$E$17,CY269&lt;&gt;Parametros!$E$18),"Sim","Não"),
IF(AND(Parametros!$E$17="Sim",Parametros!$E$18="Não"),IF(AND(OR(CT269="Flow1",AND(CT269="Flow2",Parametros!$H$7="Fechada")),AI269&lt;=Parametros!$E$15,AH269&lt;Parametros!$E$16,AX269&lt;Parametros!$E$19,CX269&lt;&gt;Parametros!$E$17),"Sim","Não"),
IF(AND(Parametros!$E$17="Não",Parametros!$E$18="Sim"),IF(AND(OR(CT269="Flow1",AND(CT269="Flow2",Parametros!$H$7="Fechada")),AI269&lt;=Parametros!$E$15,AH269&lt;Parametros!$E$16,AX269&lt;Parametros!$E$19,CY269&lt;&gt;Parametros!$E$18),"Sim","Não"),
IF(AND(OR(CT269="Flow1",AND(CT269="Flow2",Parametros!$H$7="Fechada")),AI269&lt;=Parametros!$E$15,AH269&lt;Parametros!$E$16,AX269&lt;Parametros!$E$19),"Sim","Não"))))</f>
        <v>Não</v>
      </c>
      <c r="DA269" s="41" t="str">
        <f t="shared" si="38"/>
        <v>ok</v>
      </c>
      <c r="DB269" s="40">
        <f>IF(AND(CT269="Flow1",CZ269="Sim"),4,IF(CT269=Parametros!$D$6,1,IF(CT269=Parametros!$D$7,IF(Parametros!$H$7="Aberta",2,IF('Sequencia APO'!CZ269="Sim",4,1)),IF(CT269=Parametros!$D$9,3,IF(CT269=Parametros!$D$8,4,"Erro")))))</f>
        <v>3</v>
      </c>
      <c r="DC269" s="40">
        <f>IFERROR(VLOOKUP($Q269,Ferts!$A$1:$B$16,2,FALSE),0)</f>
        <v>0</v>
      </c>
      <c r="DD269" s="42">
        <f>(IF(DB269=1,Parametros!$M$6,IF(DB269=2,Parametros!$M$7,IF(DB269=3,Parametros!$M$8,IF(DB269=4,Parametros!$M$9,"Erro"))))*(DC269+1))*60</f>
        <v>33.660000000000004</v>
      </c>
    </row>
    <row r="270" spans="1:108">
      <c r="A270" s="74" t="s">
        <v>785</v>
      </c>
      <c r="B270" s="74" t="s">
        <v>193</v>
      </c>
      <c r="C270" s="74" t="s">
        <v>118</v>
      </c>
      <c r="D270" s="74" t="s">
        <v>99</v>
      </c>
      <c r="E270" s="74" t="s">
        <v>2197</v>
      </c>
      <c r="F270" s="74" t="s">
        <v>1022</v>
      </c>
      <c r="G270" s="74" t="s">
        <v>2911</v>
      </c>
      <c r="H270" s="74" t="s">
        <v>166</v>
      </c>
      <c r="I270" s="74" t="s">
        <v>134</v>
      </c>
      <c r="J270" s="74" t="s">
        <v>213</v>
      </c>
      <c r="K270" s="74" t="s">
        <v>167</v>
      </c>
      <c r="L270" s="74" t="s">
        <v>1023</v>
      </c>
      <c r="M270" s="74" t="s">
        <v>168</v>
      </c>
      <c r="N270" s="75">
        <v>10</v>
      </c>
      <c r="O270" s="75">
        <v>10</v>
      </c>
      <c r="P270" s="74" t="s">
        <v>131</v>
      </c>
      <c r="Q270" s="74" t="s">
        <v>1024</v>
      </c>
      <c r="R270" s="74" t="s">
        <v>123</v>
      </c>
      <c r="S270" s="74"/>
      <c r="T270" s="74" t="s">
        <v>114</v>
      </c>
      <c r="U270" s="74" t="s">
        <v>124</v>
      </c>
      <c r="V270" s="74" t="s">
        <v>125</v>
      </c>
      <c r="W270" s="74" t="s">
        <v>126</v>
      </c>
      <c r="X270" s="74" t="s">
        <v>127</v>
      </c>
      <c r="Y270" s="74" t="s">
        <v>219</v>
      </c>
      <c r="Z270" s="74" t="s">
        <v>163</v>
      </c>
      <c r="AA270" s="76">
        <v>15915.187</v>
      </c>
      <c r="AB270" s="76">
        <v>4880</v>
      </c>
      <c r="AC270" s="76">
        <v>146</v>
      </c>
      <c r="AD270" s="76">
        <v>97</v>
      </c>
      <c r="AE270" s="77">
        <v>488</v>
      </c>
      <c r="AF270" s="76">
        <v>2.44</v>
      </c>
      <c r="AG270" s="77">
        <v>35</v>
      </c>
      <c r="AH270" s="78">
        <v>8</v>
      </c>
      <c r="AI270" s="78">
        <v>48.3</v>
      </c>
      <c r="AJ270" s="79">
        <v>42815</v>
      </c>
      <c r="AK270" s="79">
        <v>42781</v>
      </c>
      <c r="AL270" s="79">
        <v>42781</v>
      </c>
      <c r="AM270" s="79">
        <v>42781</v>
      </c>
      <c r="AN270" s="77">
        <v>1608</v>
      </c>
      <c r="AO270" s="79">
        <v>42799</v>
      </c>
      <c r="AP270" s="76">
        <v>20000</v>
      </c>
      <c r="AQ270" s="76">
        <v>0</v>
      </c>
      <c r="AR270" s="77">
        <v>412</v>
      </c>
      <c r="AS270" s="77">
        <v>11</v>
      </c>
      <c r="AT270" s="78">
        <v>75.13</v>
      </c>
      <c r="AU270" s="77">
        <v>6</v>
      </c>
      <c r="AV270" s="76">
        <v>9.48</v>
      </c>
      <c r="AW270" s="76">
        <v>9.75</v>
      </c>
      <c r="AX270" s="76">
        <v>11.56</v>
      </c>
      <c r="AY270" s="76">
        <v>0.48</v>
      </c>
      <c r="AZ270" s="76">
        <v>0.48</v>
      </c>
      <c r="BA270" s="76">
        <v>0.8</v>
      </c>
      <c r="BB270" s="76">
        <v>0.8</v>
      </c>
      <c r="BC270" s="76">
        <v>20.95</v>
      </c>
      <c r="BD270" s="76">
        <v>8.74</v>
      </c>
      <c r="BE270" s="76">
        <v>17.690000000000001</v>
      </c>
      <c r="BF270" s="76">
        <v>9400</v>
      </c>
      <c r="BG270" s="76">
        <v>9500</v>
      </c>
      <c r="BH270" s="74" t="s">
        <v>109</v>
      </c>
      <c r="BI270" s="74"/>
      <c r="BJ270" s="74" t="s">
        <v>3646</v>
      </c>
      <c r="BK270" s="79"/>
      <c r="BL270" s="79"/>
      <c r="BM270" s="74"/>
      <c r="BN270" s="80"/>
      <c r="BO270" s="81"/>
      <c r="BP270" s="82">
        <v>210</v>
      </c>
      <c r="BQ270" s="83"/>
      <c r="BR270" s="84" t="s">
        <v>129</v>
      </c>
      <c r="BS270" s="84">
        <v>15</v>
      </c>
      <c r="BT270" s="85">
        <v>2</v>
      </c>
      <c r="BU270" s="85" t="s">
        <v>134</v>
      </c>
      <c r="BV270" s="85">
        <v>2</v>
      </c>
      <c r="BW270" s="85"/>
      <c r="BX270" s="86" t="s">
        <v>164</v>
      </c>
      <c r="BY270" s="87"/>
      <c r="BZ270" s="88">
        <v>210</v>
      </c>
      <c r="CA270" s="87" t="s">
        <v>111</v>
      </c>
      <c r="CB270" s="89" t="s">
        <v>116</v>
      </c>
      <c r="CC270" s="90">
        <v>-18</v>
      </c>
      <c r="CD270" s="91"/>
      <c r="CE270" s="89">
        <f>VLOOKUP(AI270,[1]Plan1!$A$6:$D$52,2,0)</f>
        <v>242</v>
      </c>
      <c r="CF270" s="89">
        <f>VLOOKUP(AI270,[1]Plan1!$A$6:$D$52,4,0)</f>
        <v>6.9411764705882355</v>
      </c>
      <c r="CG270" s="89">
        <f t="shared" si="32"/>
        <v>66</v>
      </c>
      <c r="CH270" s="89">
        <f t="shared" si="33"/>
        <v>458</v>
      </c>
      <c r="CI270" s="87" t="s">
        <v>129</v>
      </c>
      <c r="CJ270" s="89">
        <f t="shared" si="34"/>
        <v>210</v>
      </c>
      <c r="CK270" s="87"/>
      <c r="CL270" s="87"/>
      <c r="CM270" s="87"/>
      <c r="CN270" s="80"/>
      <c r="CO270" s="81"/>
      <c r="CP270" s="82">
        <v>162</v>
      </c>
      <c r="CQ270" s="83"/>
      <c r="CR270" s="87">
        <f t="shared" si="35"/>
        <v>17080</v>
      </c>
      <c r="CS270" s="40">
        <f t="shared" si="39"/>
        <v>268</v>
      </c>
      <c r="CT270" s="40" t="str">
        <f>VLOOKUP(B270,Linha!$B$2:$C$60,2,FALSE)</f>
        <v>Despacho direto</v>
      </c>
      <c r="CU270" s="41" t="str">
        <f>IF(AI270&lt;=Parametros!$E$15,"OK","Não")</f>
        <v>OK</v>
      </c>
      <c r="CV270" s="41" t="str">
        <f>IF(AH270&lt;=Parametros!$E$16,"OK","Não")</f>
        <v>OK</v>
      </c>
      <c r="CW270" s="41" t="str">
        <f>IF(AX270&lt;=Parametros!$E$19,"OK","Não")</f>
        <v>OK</v>
      </c>
      <c r="CX270" s="41" t="str">
        <f t="shared" si="36"/>
        <v>Não</v>
      </c>
      <c r="CY270" s="41" t="str">
        <f t="shared" si="37"/>
        <v>Não</v>
      </c>
      <c r="CZ270" s="41" t="str">
        <f>IF(AND(Parametros!$E$17="Sim",Parametros!$E$18="Sim"),IF(AND(OR(CT270="Flow1",AND(CT270="Flow2",Parametros!$H$7="Fechada")),AI270&lt;=Parametros!$E$15,AH270&lt;Parametros!$E$16,AX270&lt;Parametros!$E$19,CX270&lt;&gt;Parametros!$E$17,CY270&lt;&gt;Parametros!$E$18),"Sim","Não"),
IF(AND(Parametros!$E$17="Sim",Parametros!$E$18="Não"),IF(AND(OR(CT270="Flow1",AND(CT270="Flow2",Parametros!$H$7="Fechada")),AI270&lt;=Parametros!$E$15,AH270&lt;Parametros!$E$16,AX270&lt;Parametros!$E$19,CX270&lt;&gt;Parametros!$E$17),"Sim","Não"),
IF(AND(Parametros!$E$17="Não",Parametros!$E$18="Sim"),IF(AND(OR(CT270="Flow1",AND(CT270="Flow2",Parametros!$H$7="Fechada")),AI270&lt;=Parametros!$E$15,AH270&lt;Parametros!$E$16,AX270&lt;Parametros!$E$19,CY270&lt;&gt;Parametros!$E$18),"Sim","Não"),
IF(AND(OR(CT270="Flow1",AND(CT270="Flow2",Parametros!$H$7="Fechada")),AI270&lt;=Parametros!$E$15,AH270&lt;Parametros!$E$16,AX270&lt;Parametros!$E$19),"Sim","Não"))))</f>
        <v>Não</v>
      </c>
      <c r="DA270" s="41" t="str">
        <f t="shared" si="38"/>
        <v>ok</v>
      </c>
      <c r="DB270" s="40">
        <f>IF(AND(CT270="Flow1",CZ270="Sim"),4,IF(CT270=Parametros!$D$6,1,IF(CT270=Parametros!$D$7,IF(Parametros!$H$7="Aberta",2,IF('Sequencia APO'!CZ270="Sim",4,1)),IF(CT270=Parametros!$D$9,3,IF(CT270=Parametros!$D$8,4,"Erro")))))</f>
        <v>3</v>
      </c>
      <c r="DC270" s="40">
        <f>IFERROR(VLOOKUP($Q270,Ferts!$A$1:$B$16,2,FALSE),0)</f>
        <v>0</v>
      </c>
      <c r="DD270" s="42">
        <f>(IF(DB270=1,Parametros!$M$6,IF(DB270=2,Parametros!$M$7,IF(DB270=3,Parametros!$M$8,IF(DB270=4,Parametros!$M$9,"Erro"))))*(DC270+1))*60</f>
        <v>33.660000000000004</v>
      </c>
    </row>
    <row r="271" spans="1:108">
      <c r="A271" s="74" t="s">
        <v>786</v>
      </c>
      <c r="B271" s="74" t="s">
        <v>193</v>
      </c>
      <c r="C271" s="74" t="s">
        <v>118</v>
      </c>
      <c r="D271" s="74" t="s">
        <v>99</v>
      </c>
      <c r="E271" s="74" t="s">
        <v>3647</v>
      </c>
      <c r="F271" s="74" t="s">
        <v>232</v>
      </c>
      <c r="G271" s="74" t="s">
        <v>3648</v>
      </c>
      <c r="H271" s="74" t="s">
        <v>225</v>
      </c>
      <c r="I271" s="74" t="s">
        <v>134</v>
      </c>
      <c r="J271" s="74" t="s">
        <v>228</v>
      </c>
      <c r="K271" s="74" t="s">
        <v>204</v>
      </c>
      <c r="L271" s="74" t="s">
        <v>233</v>
      </c>
      <c r="M271" s="74" t="s">
        <v>229</v>
      </c>
      <c r="N271" s="75">
        <v>10</v>
      </c>
      <c r="O271" s="75">
        <v>10</v>
      </c>
      <c r="P271" s="74" t="s">
        <v>137</v>
      </c>
      <c r="Q271" s="74" t="s">
        <v>234</v>
      </c>
      <c r="R271" s="74" t="s">
        <v>230</v>
      </c>
      <c r="S271" s="74"/>
      <c r="T271" s="74" t="s">
        <v>114</v>
      </c>
      <c r="U271" s="74" t="s">
        <v>124</v>
      </c>
      <c r="V271" s="74" t="s">
        <v>125</v>
      </c>
      <c r="W271" s="74" t="s">
        <v>107</v>
      </c>
      <c r="X271" s="74" t="s">
        <v>127</v>
      </c>
      <c r="Y271" s="74" t="s">
        <v>231</v>
      </c>
      <c r="Z271" s="74" t="s">
        <v>163</v>
      </c>
      <c r="AA271" s="76">
        <v>4444.6940000000004</v>
      </c>
      <c r="AB271" s="76">
        <v>0</v>
      </c>
      <c r="AC271" s="76">
        <v>146</v>
      </c>
      <c r="AD271" s="76">
        <v>95</v>
      </c>
      <c r="AE271" s="77">
        <v>446</v>
      </c>
      <c r="AF271" s="76">
        <v>2.23</v>
      </c>
      <c r="AG271" s="77">
        <v>12</v>
      </c>
      <c r="AH271" s="78">
        <v>9.5</v>
      </c>
      <c r="AI271" s="78">
        <v>48.3</v>
      </c>
      <c r="AJ271" s="79">
        <v>42807</v>
      </c>
      <c r="AK271" s="79">
        <v>42781</v>
      </c>
      <c r="AL271" s="79">
        <v>42781</v>
      </c>
      <c r="AM271" s="79">
        <v>42781</v>
      </c>
      <c r="AN271" s="77">
        <v>419</v>
      </c>
      <c r="AO271" s="79">
        <v>42792</v>
      </c>
      <c r="AP271" s="76">
        <v>20000</v>
      </c>
      <c r="AQ271" s="76">
        <v>0</v>
      </c>
      <c r="AR271" s="77">
        <v>494</v>
      </c>
      <c r="AS271" s="77">
        <v>9</v>
      </c>
      <c r="AT271" s="78">
        <v>67.239999999999995</v>
      </c>
      <c r="AU271" s="77">
        <v>6</v>
      </c>
      <c r="AV271" s="76">
        <v>7.48</v>
      </c>
      <c r="AW271" s="76">
        <v>7</v>
      </c>
      <c r="AX271" s="76">
        <v>8.6300000000000008</v>
      </c>
      <c r="AY271" s="76">
        <v>0.8</v>
      </c>
      <c r="AZ271" s="76">
        <v>0.8</v>
      </c>
      <c r="BA271" s="76">
        <v>0.95</v>
      </c>
      <c r="BB271" s="76">
        <v>0.95</v>
      </c>
      <c r="BC271" s="76">
        <v>16.93</v>
      </c>
      <c r="BD271" s="76">
        <v>9.99</v>
      </c>
      <c r="BE271" s="76">
        <v>19.02</v>
      </c>
      <c r="BF271" s="76">
        <v>7000</v>
      </c>
      <c r="BG271" s="76">
        <v>7500</v>
      </c>
      <c r="BH271" s="74" t="s">
        <v>109</v>
      </c>
      <c r="BI271" s="74"/>
      <c r="BJ271" s="74" t="s">
        <v>3649</v>
      </c>
      <c r="BK271" s="79"/>
      <c r="BL271" s="79"/>
      <c r="BM271" s="74"/>
      <c r="BN271" s="80"/>
      <c r="BO271" s="81"/>
      <c r="BP271" s="82">
        <v>72</v>
      </c>
      <c r="BQ271" s="83"/>
      <c r="BR271" s="84" t="s">
        <v>129</v>
      </c>
      <c r="BS271" s="84">
        <v>15</v>
      </c>
      <c r="BT271" s="85">
        <v>2</v>
      </c>
      <c r="BU271" s="85" t="s">
        <v>134</v>
      </c>
      <c r="BV271" s="85">
        <v>2</v>
      </c>
      <c r="BW271" s="85"/>
      <c r="BX271" s="86" t="s">
        <v>164</v>
      </c>
      <c r="BY271" s="87"/>
      <c r="BZ271" s="88">
        <v>72</v>
      </c>
      <c r="CA271" s="87" t="s">
        <v>111</v>
      </c>
      <c r="CB271" s="89" t="s">
        <v>145</v>
      </c>
      <c r="CC271" s="90">
        <v>-11</v>
      </c>
      <c r="CD271" s="91"/>
      <c r="CE271" s="89">
        <f>VLOOKUP(AI271,[1]Plan1!$A$6:$D$52,2,0)</f>
        <v>242</v>
      </c>
      <c r="CF271" s="89">
        <f>VLOOKUP(AI271,[1]Plan1!$A$6:$D$52,4,0)</f>
        <v>6.9411764705882355</v>
      </c>
      <c r="CG271" s="89">
        <f t="shared" si="32"/>
        <v>18</v>
      </c>
      <c r="CH271" s="89">
        <f t="shared" si="33"/>
        <v>125</v>
      </c>
      <c r="CI271" s="87" t="s">
        <v>129</v>
      </c>
      <c r="CJ271" s="89">
        <f t="shared" si="34"/>
        <v>72</v>
      </c>
      <c r="CK271" s="87"/>
      <c r="CL271" s="87"/>
      <c r="CM271" s="87"/>
      <c r="CN271" s="80"/>
      <c r="CO271" s="81"/>
      <c r="CP271" s="82"/>
      <c r="CQ271" s="92">
        <v>44</v>
      </c>
      <c r="CR271" s="87">
        <f t="shared" si="35"/>
        <v>5352</v>
      </c>
      <c r="CS271" s="40">
        <f t="shared" si="39"/>
        <v>269</v>
      </c>
      <c r="CT271" s="40" t="str">
        <f>VLOOKUP(B271,Linha!$B$2:$C$60,2,FALSE)</f>
        <v>Despacho direto</v>
      </c>
      <c r="CU271" s="41" t="str">
        <f>IF(AI271&lt;=Parametros!$E$15,"OK","Não")</f>
        <v>OK</v>
      </c>
      <c r="CV271" s="41" t="str">
        <f>IF(AH271&lt;=Parametros!$E$16,"OK","Não")</f>
        <v>OK</v>
      </c>
      <c r="CW271" s="41" t="str">
        <f>IF(AX271&lt;=Parametros!$E$19,"OK","Não")</f>
        <v>OK</v>
      </c>
      <c r="CX271" s="41" t="str">
        <f t="shared" si="36"/>
        <v>Não</v>
      </c>
      <c r="CY271" s="41" t="str">
        <f t="shared" si="37"/>
        <v>Não</v>
      </c>
      <c r="CZ271" s="41" t="str">
        <f>IF(AND(Parametros!$E$17="Sim",Parametros!$E$18="Sim"),IF(AND(OR(CT271="Flow1",AND(CT271="Flow2",Parametros!$H$7="Fechada")),AI271&lt;=Parametros!$E$15,AH271&lt;Parametros!$E$16,AX271&lt;Parametros!$E$19,CX271&lt;&gt;Parametros!$E$17,CY271&lt;&gt;Parametros!$E$18),"Sim","Não"),
IF(AND(Parametros!$E$17="Sim",Parametros!$E$18="Não"),IF(AND(OR(CT271="Flow1",AND(CT271="Flow2",Parametros!$H$7="Fechada")),AI271&lt;=Parametros!$E$15,AH271&lt;Parametros!$E$16,AX271&lt;Parametros!$E$19,CX271&lt;&gt;Parametros!$E$17),"Sim","Não"),
IF(AND(Parametros!$E$17="Não",Parametros!$E$18="Sim"),IF(AND(OR(CT271="Flow1",AND(CT271="Flow2",Parametros!$H$7="Fechada")),AI271&lt;=Parametros!$E$15,AH271&lt;Parametros!$E$16,AX271&lt;Parametros!$E$19,CY271&lt;&gt;Parametros!$E$18),"Sim","Não"),
IF(AND(OR(CT271="Flow1",AND(CT271="Flow2",Parametros!$H$7="Fechada")),AI271&lt;=Parametros!$E$15,AH271&lt;Parametros!$E$16,AX271&lt;Parametros!$E$19),"Sim","Não"))))</f>
        <v>Não</v>
      </c>
      <c r="DA271" s="41" t="str">
        <f t="shared" si="38"/>
        <v>ok</v>
      </c>
      <c r="DB271" s="40">
        <f>IF(AND(CT271="Flow1",CZ271="Sim"),4,IF(CT271=Parametros!$D$6,1,IF(CT271=Parametros!$D$7,IF(Parametros!$H$7="Aberta",2,IF('Sequencia APO'!CZ271="Sim",4,1)),IF(CT271=Parametros!$D$9,3,IF(CT271=Parametros!$D$8,4,"Erro")))))</f>
        <v>3</v>
      </c>
      <c r="DC271" s="40">
        <f>IFERROR(VLOOKUP($Q271,Ferts!$A$1:$B$16,2,FALSE),0)</f>
        <v>0</v>
      </c>
      <c r="DD271" s="42">
        <f>(IF(DB271=1,Parametros!$M$6,IF(DB271=2,Parametros!$M$7,IF(DB271=3,Parametros!$M$8,IF(DB271=4,Parametros!$M$9,"Erro"))))*(DC271+1))*60</f>
        <v>33.660000000000004</v>
      </c>
    </row>
    <row r="272" spans="1:108">
      <c r="A272" s="74" t="s">
        <v>787</v>
      </c>
      <c r="B272" s="74" t="s">
        <v>160</v>
      </c>
      <c r="C272" s="74" t="s">
        <v>118</v>
      </c>
      <c r="D272" s="74" t="s">
        <v>99</v>
      </c>
      <c r="E272" s="74" t="s">
        <v>2198</v>
      </c>
      <c r="F272" s="74" t="s">
        <v>2199</v>
      </c>
      <c r="G272" s="74" t="s">
        <v>2200</v>
      </c>
      <c r="H272" s="74" t="s">
        <v>326</v>
      </c>
      <c r="I272" s="74" t="s">
        <v>134</v>
      </c>
      <c r="J272" s="74" t="s">
        <v>348</v>
      </c>
      <c r="K272" s="74" t="s">
        <v>985</v>
      </c>
      <c r="L272" s="74" t="s">
        <v>2201</v>
      </c>
      <c r="M272" s="74" t="s">
        <v>327</v>
      </c>
      <c r="N272" s="75">
        <v>10</v>
      </c>
      <c r="O272" s="75">
        <v>10</v>
      </c>
      <c r="P272" s="74" t="s">
        <v>131</v>
      </c>
      <c r="Q272" s="74" t="s">
        <v>2202</v>
      </c>
      <c r="R272" s="74" t="s">
        <v>123</v>
      </c>
      <c r="S272" s="74"/>
      <c r="T272" s="74" t="s">
        <v>114</v>
      </c>
      <c r="U272" s="74" t="s">
        <v>124</v>
      </c>
      <c r="V272" s="74" t="s">
        <v>125</v>
      </c>
      <c r="W272" s="74" t="s">
        <v>126</v>
      </c>
      <c r="X272" s="74" t="s">
        <v>127</v>
      </c>
      <c r="Y272" s="74" t="s">
        <v>231</v>
      </c>
      <c r="Z272" s="74" t="s">
        <v>192</v>
      </c>
      <c r="AA272" s="76">
        <v>1759.0139999999999</v>
      </c>
      <c r="AB272" s="76">
        <v>0</v>
      </c>
      <c r="AC272" s="76">
        <v>138</v>
      </c>
      <c r="AD272" s="76">
        <v>93</v>
      </c>
      <c r="AE272" s="77">
        <v>448</v>
      </c>
      <c r="AF272" s="76">
        <v>2.2400000000000002</v>
      </c>
      <c r="AG272" s="77">
        <v>5</v>
      </c>
      <c r="AH272" s="78">
        <v>11</v>
      </c>
      <c r="AI272" s="78">
        <v>48.3</v>
      </c>
      <c r="AJ272" s="79">
        <v>42772</v>
      </c>
      <c r="AK272" s="79">
        <v>42781</v>
      </c>
      <c r="AL272" s="79">
        <v>42781</v>
      </c>
      <c r="AM272" s="79">
        <v>42781</v>
      </c>
      <c r="AN272" s="77">
        <v>185</v>
      </c>
      <c r="AO272" s="79">
        <v>42755</v>
      </c>
      <c r="AP272" s="76">
        <v>2000</v>
      </c>
      <c r="AQ272" s="76">
        <v>0</v>
      </c>
      <c r="AR272" s="77">
        <v>520</v>
      </c>
      <c r="AS272" s="77">
        <v>8</v>
      </c>
      <c r="AT272" s="78">
        <v>68.31</v>
      </c>
      <c r="AU272" s="77">
        <v>6</v>
      </c>
      <c r="AV272" s="76">
        <v>6.78</v>
      </c>
      <c r="AW272" s="76">
        <v>7.07</v>
      </c>
      <c r="AX272" s="76">
        <v>8.5500000000000007</v>
      </c>
      <c r="AY272" s="76">
        <v>0.48</v>
      </c>
      <c r="AZ272" s="76">
        <v>0.48</v>
      </c>
      <c r="BA272" s="76">
        <v>1.1000000000000001</v>
      </c>
      <c r="BB272" s="76">
        <v>1.1000000000000001</v>
      </c>
      <c r="BC272" s="76">
        <v>15.32</v>
      </c>
      <c r="BD272" s="76">
        <v>11.22</v>
      </c>
      <c r="BE272" s="76">
        <v>20.329999999999998</v>
      </c>
      <c r="BF272" s="76">
        <v>6700</v>
      </c>
      <c r="BG272" s="76">
        <v>6800</v>
      </c>
      <c r="BH272" s="74" t="s">
        <v>109</v>
      </c>
      <c r="BI272" s="74"/>
      <c r="BJ272" s="74" t="s">
        <v>2203</v>
      </c>
      <c r="BK272" s="79"/>
      <c r="BL272" s="79"/>
      <c r="BM272" s="74"/>
      <c r="BN272" s="80"/>
      <c r="BO272" s="81"/>
      <c r="BP272" s="82">
        <v>30</v>
      </c>
      <c r="BQ272" s="83"/>
      <c r="BR272" s="84" t="s">
        <v>129</v>
      </c>
      <c r="BS272" s="84">
        <v>15</v>
      </c>
      <c r="BT272" s="85">
        <v>2</v>
      </c>
      <c r="BU272" s="85" t="s">
        <v>134</v>
      </c>
      <c r="BV272" s="85">
        <v>2</v>
      </c>
      <c r="BW272" s="85"/>
      <c r="BX272" s="86" t="s">
        <v>164</v>
      </c>
      <c r="BY272" s="87"/>
      <c r="BZ272" s="88">
        <v>30</v>
      </c>
      <c r="CA272" s="87" t="s">
        <v>111</v>
      </c>
      <c r="CB272" s="89" t="s">
        <v>112</v>
      </c>
      <c r="CC272" s="90">
        <v>26</v>
      </c>
      <c r="CD272" s="91"/>
      <c r="CE272" s="89">
        <f>VLOOKUP(AI272,[1]Plan1!$A$6:$D$52,2,0)</f>
        <v>242</v>
      </c>
      <c r="CF272" s="89">
        <f>VLOOKUP(AI272,[1]Plan1!$A$6:$D$52,4,0)</f>
        <v>6.9411764705882355</v>
      </c>
      <c r="CG272" s="89">
        <f t="shared" si="32"/>
        <v>7</v>
      </c>
      <c r="CH272" s="89">
        <f t="shared" si="33"/>
        <v>49</v>
      </c>
      <c r="CI272" s="87" t="s">
        <v>129</v>
      </c>
      <c r="CJ272" s="89">
        <f t="shared" si="34"/>
        <v>30</v>
      </c>
      <c r="CK272" s="87"/>
      <c r="CL272" s="87"/>
      <c r="CM272" s="87"/>
      <c r="CN272" s="80"/>
      <c r="CO272" s="81"/>
      <c r="CP272" s="82">
        <v>30</v>
      </c>
      <c r="CQ272" s="83"/>
      <c r="CR272" s="87">
        <f t="shared" si="35"/>
        <v>2240</v>
      </c>
      <c r="CS272" s="40">
        <f t="shared" si="39"/>
        <v>270</v>
      </c>
      <c r="CT272" s="40" t="str">
        <f>VLOOKUP(B272,Linha!$B$2:$C$60,2,FALSE)</f>
        <v>Flow1</v>
      </c>
      <c r="CU272" s="41" t="str">
        <f>IF(AI272&lt;=Parametros!$E$15,"OK","Não")</f>
        <v>OK</v>
      </c>
      <c r="CV272" s="41" t="str">
        <f>IF(AH272&lt;=Parametros!$E$16,"OK","Não")</f>
        <v>OK</v>
      </c>
      <c r="CW272" s="41" t="str">
        <f>IF(AX272&lt;=Parametros!$E$19,"OK","Não")</f>
        <v>OK</v>
      </c>
      <c r="CX272" s="41" t="str">
        <f t="shared" si="36"/>
        <v>Não</v>
      </c>
      <c r="CY272" s="41" t="str">
        <f t="shared" si="37"/>
        <v>Não</v>
      </c>
      <c r="CZ272" s="41" t="str">
        <f>IF(AND(Parametros!$E$17="Sim",Parametros!$E$18="Sim"),IF(AND(OR(CT272="Flow1",AND(CT272="Flow2",Parametros!$H$7="Fechada")),AI272&lt;=Parametros!$E$15,AH272&lt;Parametros!$E$16,AX272&lt;Parametros!$E$19,CX272&lt;&gt;Parametros!$E$17,CY272&lt;&gt;Parametros!$E$18),"Sim","Não"),
IF(AND(Parametros!$E$17="Sim",Parametros!$E$18="Não"),IF(AND(OR(CT272="Flow1",AND(CT272="Flow2",Parametros!$H$7="Fechada")),AI272&lt;=Parametros!$E$15,AH272&lt;Parametros!$E$16,AX272&lt;Parametros!$E$19,CX272&lt;&gt;Parametros!$E$17),"Sim","Não"),
IF(AND(Parametros!$E$17="Não",Parametros!$E$18="Sim"),IF(AND(OR(CT272="Flow1",AND(CT272="Flow2",Parametros!$H$7="Fechada")),AI272&lt;=Parametros!$E$15,AH272&lt;Parametros!$E$16,AX272&lt;Parametros!$E$19,CY272&lt;&gt;Parametros!$E$18),"Sim","Não"),
IF(AND(OR(CT272="Flow1",AND(CT272="Flow2",Parametros!$H$7="Fechada")),AI272&lt;=Parametros!$E$15,AH272&lt;Parametros!$E$16,AX272&lt;Parametros!$E$19),"Sim","Não"))))</f>
        <v>Sim</v>
      </c>
      <c r="DA272" s="41" t="str">
        <f t="shared" si="38"/>
        <v>ok</v>
      </c>
      <c r="DB272" s="40">
        <f>IF(AND(CT272="Flow1",CZ272="Sim"),4,IF(CT272=Parametros!$D$6,1,IF(CT272=Parametros!$D$7,IF(Parametros!$H$7="Aberta",2,IF('Sequencia APO'!CZ272="Sim",4,1)),IF(CT272=Parametros!$D$9,3,IF(CT272=Parametros!$D$8,4,"Erro")))))</f>
        <v>4</v>
      </c>
      <c r="DC272" s="40">
        <f>IFERROR(VLOOKUP($Q272,Ferts!$A$1:$B$16,2,FALSE),0)</f>
        <v>0</v>
      </c>
      <c r="DD272" s="42">
        <f>(IF(DB272=1,Parametros!$M$6,IF(DB272=2,Parametros!$M$7,IF(DB272=3,Parametros!$M$8,IF(DB272=4,Parametros!$M$9,"Erro"))))*(DC272+1))*60</f>
        <v>102.85714285714285</v>
      </c>
    </row>
    <row r="273" spans="1:108">
      <c r="A273" s="74" t="s">
        <v>790</v>
      </c>
      <c r="B273" s="74" t="s">
        <v>98</v>
      </c>
      <c r="C273" s="74" t="s">
        <v>118</v>
      </c>
      <c r="D273" s="74" t="s">
        <v>99</v>
      </c>
      <c r="E273" s="74" t="s">
        <v>2204</v>
      </c>
      <c r="F273" s="74" t="s">
        <v>2205</v>
      </c>
      <c r="G273" s="74" t="s">
        <v>2206</v>
      </c>
      <c r="H273" s="74" t="s">
        <v>1033</v>
      </c>
      <c r="I273" s="74" t="s">
        <v>134</v>
      </c>
      <c r="J273" s="74" t="s">
        <v>240</v>
      </c>
      <c r="K273" s="74" t="s">
        <v>1034</v>
      </c>
      <c r="L273" s="74" t="s">
        <v>2207</v>
      </c>
      <c r="M273" s="74" t="s">
        <v>1035</v>
      </c>
      <c r="N273" s="75">
        <v>15</v>
      </c>
      <c r="O273" s="75">
        <v>15</v>
      </c>
      <c r="P273" s="74" t="s">
        <v>521</v>
      </c>
      <c r="Q273" s="74" t="s">
        <v>2208</v>
      </c>
      <c r="R273" s="74" t="s">
        <v>522</v>
      </c>
      <c r="S273" s="74"/>
      <c r="T273" s="74" t="s">
        <v>114</v>
      </c>
      <c r="U273" s="74" t="s">
        <v>202</v>
      </c>
      <c r="V273" s="74" t="s">
        <v>125</v>
      </c>
      <c r="W273" s="74" t="s">
        <v>126</v>
      </c>
      <c r="X273" s="74" t="s">
        <v>218</v>
      </c>
      <c r="Y273" s="74" t="s">
        <v>231</v>
      </c>
      <c r="Z273" s="74" t="s">
        <v>192</v>
      </c>
      <c r="AA273" s="76">
        <v>2292.6410000000001</v>
      </c>
      <c r="AB273" s="76">
        <v>1128</v>
      </c>
      <c r="AC273" s="76">
        <v>130</v>
      </c>
      <c r="AD273" s="76">
        <v>87</v>
      </c>
      <c r="AE273" s="77">
        <v>376</v>
      </c>
      <c r="AF273" s="76">
        <v>1.88</v>
      </c>
      <c r="AG273" s="77">
        <v>9</v>
      </c>
      <c r="AH273" s="78">
        <v>14</v>
      </c>
      <c r="AI273" s="78">
        <v>48.3</v>
      </c>
      <c r="AJ273" s="79">
        <v>42800</v>
      </c>
      <c r="AK273" s="79">
        <v>42781</v>
      </c>
      <c r="AL273" s="79">
        <v>42781</v>
      </c>
      <c r="AM273" s="79">
        <v>42781</v>
      </c>
      <c r="AN273" s="77">
        <v>190</v>
      </c>
      <c r="AO273" s="79">
        <v>42767</v>
      </c>
      <c r="AP273" s="76">
        <v>5000</v>
      </c>
      <c r="AQ273" s="76">
        <v>0</v>
      </c>
      <c r="AR273" s="77">
        <v>464</v>
      </c>
      <c r="AS273" s="77">
        <v>28</v>
      </c>
      <c r="AT273" s="78">
        <v>60.98</v>
      </c>
      <c r="AU273" s="77">
        <v>3</v>
      </c>
      <c r="AV273" s="76">
        <v>10.27</v>
      </c>
      <c r="AW273" s="76">
        <v>5.46</v>
      </c>
      <c r="AX273" s="76">
        <v>6.49</v>
      </c>
      <c r="AY273" s="76">
        <v>0.48</v>
      </c>
      <c r="AZ273" s="76">
        <v>0.48</v>
      </c>
      <c r="BA273" s="76">
        <v>1.4</v>
      </c>
      <c r="BB273" s="76">
        <v>1.4</v>
      </c>
      <c r="BC273" s="76">
        <v>10.77</v>
      </c>
      <c r="BD273" s="76">
        <v>13.71</v>
      </c>
      <c r="BE273" s="76">
        <v>23.02</v>
      </c>
      <c r="BF273" s="76">
        <v>5100</v>
      </c>
      <c r="BG273" s="76">
        <v>5200</v>
      </c>
      <c r="BH273" s="74" t="s">
        <v>109</v>
      </c>
      <c r="BI273" s="74"/>
      <c r="BJ273" s="74" t="s">
        <v>2209</v>
      </c>
      <c r="BK273" s="79"/>
      <c r="BL273" s="79"/>
      <c r="BM273" s="74"/>
      <c r="BN273" s="80">
        <v>27</v>
      </c>
      <c r="BO273" s="81"/>
      <c r="BP273" s="82"/>
      <c r="BQ273" s="83"/>
      <c r="BR273" s="84" t="s">
        <v>75</v>
      </c>
      <c r="BS273" s="84">
        <v>15</v>
      </c>
      <c r="BT273" s="85">
        <v>2</v>
      </c>
      <c r="BU273" s="85" t="s">
        <v>134</v>
      </c>
      <c r="BV273" s="85">
        <v>2</v>
      </c>
      <c r="BW273" s="85"/>
      <c r="BX273" s="86" t="s">
        <v>164</v>
      </c>
      <c r="BY273" s="87"/>
      <c r="BZ273" s="88">
        <v>27</v>
      </c>
      <c r="CA273" s="87" t="s">
        <v>111</v>
      </c>
      <c r="CB273" s="89" t="s">
        <v>112</v>
      </c>
      <c r="CC273" s="90">
        <v>14</v>
      </c>
      <c r="CD273" s="91"/>
      <c r="CE273" s="89">
        <f>VLOOKUP(AI273,[1]Plan1!$A$6:$D$52,2,0)</f>
        <v>242</v>
      </c>
      <c r="CF273" s="89">
        <f>VLOOKUP(AI273,[1]Plan1!$A$6:$D$52,4,0)</f>
        <v>6.9411764705882355</v>
      </c>
      <c r="CG273" s="89">
        <f t="shared" si="32"/>
        <v>9</v>
      </c>
      <c r="CH273" s="89">
        <f t="shared" si="33"/>
        <v>62</v>
      </c>
      <c r="CI273" s="87" t="s">
        <v>75</v>
      </c>
      <c r="CJ273" s="89">
        <f t="shared" si="34"/>
        <v>27</v>
      </c>
      <c r="CK273" s="87"/>
      <c r="CL273" s="87"/>
      <c r="CM273" s="87"/>
      <c r="CN273" s="80"/>
      <c r="CO273" s="81"/>
      <c r="CP273" s="82">
        <v>15</v>
      </c>
      <c r="CQ273" s="83"/>
      <c r="CR273" s="87">
        <f t="shared" si="35"/>
        <v>3384</v>
      </c>
      <c r="CS273" s="40">
        <f t="shared" si="39"/>
        <v>271</v>
      </c>
      <c r="CT273" s="40" t="str">
        <f>VLOOKUP(B273,Linha!$B$2:$C$60,2,FALSE)</f>
        <v>Flow1</v>
      </c>
      <c r="CU273" s="41" t="str">
        <f>IF(AI273&lt;=Parametros!$E$15,"OK","Não")</f>
        <v>OK</v>
      </c>
      <c r="CV273" s="41" t="str">
        <f>IF(AH273&lt;=Parametros!$E$16,"OK","Não")</f>
        <v>Não</v>
      </c>
      <c r="CW273" s="41" t="str">
        <f>IF(AX273&lt;=Parametros!$E$19,"OK","Não")</f>
        <v>OK</v>
      </c>
      <c r="CX273" s="41" t="str">
        <f t="shared" si="36"/>
        <v>Não</v>
      </c>
      <c r="CY273" s="41" t="str">
        <f t="shared" si="37"/>
        <v>Não</v>
      </c>
      <c r="CZ273" s="41" t="str">
        <f>IF(AND(Parametros!$E$17="Sim",Parametros!$E$18="Sim"),IF(AND(OR(CT273="Flow1",AND(CT273="Flow2",Parametros!$H$7="Fechada")),AI273&lt;=Parametros!$E$15,AH273&lt;Parametros!$E$16,AX273&lt;Parametros!$E$19,CX273&lt;&gt;Parametros!$E$17,CY273&lt;&gt;Parametros!$E$18),"Sim","Não"),
IF(AND(Parametros!$E$17="Sim",Parametros!$E$18="Não"),IF(AND(OR(CT273="Flow1",AND(CT273="Flow2",Parametros!$H$7="Fechada")),AI273&lt;=Parametros!$E$15,AH273&lt;Parametros!$E$16,AX273&lt;Parametros!$E$19,CX273&lt;&gt;Parametros!$E$17),"Sim","Não"),
IF(AND(Parametros!$E$17="Não",Parametros!$E$18="Sim"),IF(AND(OR(CT273="Flow1",AND(CT273="Flow2",Parametros!$H$7="Fechada")),AI273&lt;=Parametros!$E$15,AH273&lt;Parametros!$E$16,AX273&lt;Parametros!$E$19,CY273&lt;&gt;Parametros!$E$18),"Sim","Não"),
IF(AND(OR(CT273="Flow1",AND(CT273="Flow2",Parametros!$H$7="Fechada")),AI273&lt;=Parametros!$E$15,AH273&lt;Parametros!$E$16,AX273&lt;Parametros!$E$19),"Sim","Não"))))</f>
        <v>Não</v>
      </c>
      <c r="DA273" s="41" t="str">
        <f t="shared" si="38"/>
        <v>ok</v>
      </c>
      <c r="DB273" s="40">
        <f>IF(AND(CT273="Flow1",CZ273="Sim"),4,IF(CT273=Parametros!$D$6,1,IF(CT273=Parametros!$D$7,IF(Parametros!$H$7="Aberta",2,IF('Sequencia APO'!CZ273="Sim",4,1)),IF(CT273=Parametros!$D$9,3,IF(CT273=Parametros!$D$8,4,"Erro")))))</f>
        <v>1</v>
      </c>
      <c r="DC273" s="40">
        <f>IFERROR(VLOOKUP($Q273,Ferts!$A$1:$B$16,2,FALSE),0)</f>
        <v>0</v>
      </c>
      <c r="DD273" s="42">
        <f>(IF(DB273=1,Parametros!$M$6,IF(DB273=2,Parametros!$M$7,IF(DB273=3,Parametros!$M$8,IF(DB273=4,Parametros!$M$9,"Erro"))))*(DC273+1))*60</f>
        <v>38.112851481411589</v>
      </c>
    </row>
    <row r="274" spans="1:108">
      <c r="A274" s="74" t="s">
        <v>791</v>
      </c>
      <c r="B274" s="74" t="s">
        <v>98</v>
      </c>
      <c r="C274" s="74" t="s">
        <v>118</v>
      </c>
      <c r="D274" s="74" t="s">
        <v>99</v>
      </c>
      <c r="E274" s="74" t="s">
        <v>2210</v>
      </c>
      <c r="F274" s="74" t="s">
        <v>2211</v>
      </c>
      <c r="G274" s="74" t="s">
        <v>2212</v>
      </c>
      <c r="H274" s="74" t="s">
        <v>1033</v>
      </c>
      <c r="I274" s="74" t="s">
        <v>134</v>
      </c>
      <c r="J274" s="74" t="s">
        <v>240</v>
      </c>
      <c r="K274" s="74" t="s">
        <v>1034</v>
      </c>
      <c r="L274" s="74" t="s">
        <v>2213</v>
      </c>
      <c r="M274" s="74" t="s">
        <v>1035</v>
      </c>
      <c r="N274" s="75">
        <v>15</v>
      </c>
      <c r="O274" s="75">
        <v>15</v>
      </c>
      <c r="P274" s="74" t="s">
        <v>521</v>
      </c>
      <c r="Q274" s="74" t="s">
        <v>2214</v>
      </c>
      <c r="R274" s="74" t="s">
        <v>522</v>
      </c>
      <c r="S274" s="74"/>
      <c r="T274" s="74" t="s">
        <v>114</v>
      </c>
      <c r="U274" s="74" t="s">
        <v>202</v>
      </c>
      <c r="V274" s="74" t="s">
        <v>125</v>
      </c>
      <c r="W274" s="74" t="s">
        <v>126</v>
      </c>
      <c r="X274" s="74" t="s">
        <v>218</v>
      </c>
      <c r="Y274" s="74" t="s">
        <v>231</v>
      </c>
      <c r="Z274" s="74" t="s">
        <v>192</v>
      </c>
      <c r="AA274" s="76">
        <v>35796.410000000003</v>
      </c>
      <c r="AB274" s="76">
        <v>776</v>
      </c>
      <c r="AC274" s="76">
        <v>130</v>
      </c>
      <c r="AD274" s="76">
        <v>87</v>
      </c>
      <c r="AE274" s="77">
        <v>388</v>
      </c>
      <c r="AF274" s="76">
        <v>1.94</v>
      </c>
      <c r="AG274" s="77">
        <v>121</v>
      </c>
      <c r="AH274" s="78">
        <v>14</v>
      </c>
      <c r="AI274" s="78">
        <v>48.3</v>
      </c>
      <c r="AJ274" s="79">
        <v>42790</v>
      </c>
      <c r="AK274" s="79">
        <v>42781</v>
      </c>
      <c r="AL274" s="79">
        <v>42781</v>
      </c>
      <c r="AM274" s="79">
        <v>42781</v>
      </c>
      <c r="AN274" s="77">
        <v>4146</v>
      </c>
      <c r="AO274" s="79">
        <v>42763</v>
      </c>
      <c r="AP274" s="76">
        <v>15000</v>
      </c>
      <c r="AQ274" s="76">
        <v>0</v>
      </c>
      <c r="AR274" s="77">
        <v>385</v>
      </c>
      <c r="AS274" s="77">
        <v>12</v>
      </c>
      <c r="AT274" s="78">
        <v>105.97</v>
      </c>
      <c r="AU274" s="77">
        <v>3</v>
      </c>
      <c r="AV274" s="76">
        <v>8.98</v>
      </c>
      <c r="AW274" s="76">
        <v>9.27</v>
      </c>
      <c r="AX274" s="76">
        <v>10.08</v>
      </c>
      <c r="AY274" s="76">
        <v>0.48</v>
      </c>
      <c r="AZ274" s="76">
        <v>0.48</v>
      </c>
      <c r="BA274" s="76">
        <v>1.4</v>
      </c>
      <c r="BB274" s="76">
        <v>1.4</v>
      </c>
      <c r="BC274" s="76">
        <v>11.12</v>
      </c>
      <c r="BD274" s="76">
        <v>13.71</v>
      </c>
      <c r="BE274" s="76">
        <v>23.02</v>
      </c>
      <c r="BF274" s="76">
        <v>8900</v>
      </c>
      <c r="BG274" s="76">
        <v>9000</v>
      </c>
      <c r="BH274" s="74" t="s">
        <v>109</v>
      </c>
      <c r="BI274" s="74"/>
      <c r="BJ274" s="74" t="s">
        <v>3650</v>
      </c>
      <c r="BK274" s="79"/>
      <c r="BL274" s="79"/>
      <c r="BM274" s="74"/>
      <c r="BN274" s="80">
        <v>363</v>
      </c>
      <c r="BO274" s="81"/>
      <c r="BP274" s="82"/>
      <c r="BQ274" s="83"/>
      <c r="BR274" s="84" t="s">
        <v>75</v>
      </c>
      <c r="BS274" s="84">
        <v>15</v>
      </c>
      <c r="BT274" s="85">
        <v>2</v>
      </c>
      <c r="BU274" s="85" t="s">
        <v>134</v>
      </c>
      <c r="BV274" s="85">
        <v>2</v>
      </c>
      <c r="BW274" s="85"/>
      <c r="BX274" s="86" t="s">
        <v>164</v>
      </c>
      <c r="BY274" s="87"/>
      <c r="BZ274" s="88">
        <v>363</v>
      </c>
      <c r="CA274" s="87" t="s">
        <v>111</v>
      </c>
      <c r="CB274" s="89" t="s">
        <v>112</v>
      </c>
      <c r="CC274" s="90">
        <v>18</v>
      </c>
      <c r="CD274" s="91"/>
      <c r="CE274" s="89">
        <f>VLOOKUP(AI274,[1]Plan1!$A$6:$D$52,2,0)</f>
        <v>242</v>
      </c>
      <c r="CF274" s="89">
        <f>VLOOKUP(AI274,[1]Plan1!$A$6:$D$52,4,0)</f>
        <v>6.9411764705882355</v>
      </c>
      <c r="CG274" s="89">
        <f t="shared" si="32"/>
        <v>148</v>
      </c>
      <c r="CH274" s="89">
        <f t="shared" si="33"/>
        <v>1027</v>
      </c>
      <c r="CI274" s="87" t="s">
        <v>75</v>
      </c>
      <c r="CJ274" s="89">
        <f t="shared" si="34"/>
        <v>363</v>
      </c>
      <c r="CK274" s="87"/>
      <c r="CL274" s="87"/>
      <c r="CM274" s="87"/>
      <c r="CN274" s="80"/>
      <c r="CO274" s="81">
        <v>52</v>
      </c>
      <c r="CP274" s="82"/>
      <c r="CQ274" s="83"/>
      <c r="CR274" s="87">
        <f t="shared" si="35"/>
        <v>46948</v>
      </c>
      <c r="CS274" s="40">
        <f t="shared" si="39"/>
        <v>272</v>
      </c>
      <c r="CT274" s="40" t="str">
        <f>VLOOKUP(B274,Linha!$B$2:$C$60,2,FALSE)</f>
        <v>Flow1</v>
      </c>
      <c r="CU274" s="41" t="str">
        <f>IF(AI274&lt;=Parametros!$E$15,"OK","Não")</f>
        <v>OK</v>
      </c>
      <c r="CV274" s="41" t="str">
        <f>IF(AH274&lt;=Parametros!$E$16,"OK","Não")</f>
        <v>Não</v>
      </c>
      <c r="CW274" s="41" t="str">
        <f>IF(AX274&lt;=Parametros!$E$19,"OK","Não")</f>
        <v>OK</v>
      </c>
      <c r="CX274" s="41" t="str">
        <f t="shared" si="36"/>
        <v>Não</v>
      </c>
      <c r="CY274" s="41" t="str">
        <f t="shared" si="37"/>
        <v>Não</v>
      </c>
      <c r="CZ274" s="41" t="str">
        <f>IF(AND(Parametros!$E$17="Sim",Parametros!$E$18="Sim"),IF(AND(OR(CT274="Flow1",AND(CT274="Flow2",Parametros!$H$7="Fechada")),AI274&lt;=Parametros!$E$15,AH274&lt;Parametros!$E$16,AX274&lt;Parametros!$E$19,CX274&lt;&gt;Parametros!$E$17,CY274&lt;&gt;Parametros!$E$18),"Sim","Não"),
IF(AND(Parametros!$E$17="Sim",Parametros!$E$18="Não"),IF(AND(OR(CT274="Flow1",AND(CT274="Flow2",Parametros!$H$7="Fechada")),AI274&lt;=Parametros!$E$15,AH274&lt;Parametros!$E$16,AX274&lt;Parametros!$E$19,CX274&lt;&gt;Parametros!$E$17),"Sim","Não"),
IF(AND(Parametros!$E$17="Não",Parametros!$E$18="Sim"),IF(AND(OR(CT274="Flow1",AND(CT274="Flow2",Parametros!$H$7="Fechada")),AI274&lt;=Parametros!$E$15,AH274&lt;Parametros!$E$16,AX274&lt;Parametros!$E$19,CY274&lt;&gt;Parametros!$E$18),"Sim","Não"),
IF(AND(OR(CT274="Flow1",AND(CT274="Flow2",Parametros!$H$7="Fechada")),AI274&lt;=Parametros!$E$15,AH274&lt;Parametros!$E$16,AX274&lt;Parametros!$E$19),"Sim","Não"))))</f>
        <v>Não</v>
      </c>
      <c r="DA274" s="41" t="str">
        <f t="shared" si="38"/>
        <v>ok</v>
      </c>
      <c r="DB274" s="40">
        <f>IF(AND(CT274="Flow1",CZ274="Sim"),4,IF(CT274=Parametros!$D$6,1,IF(CT274=Parametros!$D$7,IF(Parametros!$H$7="Aberta",2,IF('Sequencia APO'!CZ274="Sim",4,1)),IF(CT274=Parametros!$D$9,3,IF(CT274=Parametros!$D$8,4,"Erro")))))</f>
        <v>1</v>
      </c>
      <c r="DC274" s="40">
        <f>IFERROR(VLOOKUP($Q274,Ferts!$A$1:$B$16,2,FALSE),0)</f>
        <v>0</v>
      </c>
      <c r="DD274" s="42">
        <f>(IF(DB274=1,Parametros!$M$6,IF(DB274=2,Parametros!$M$7,IF(DB274=3,Parametros!$M$8,IF(DB274=4,Parametros!$M$9,"Erro"))))*(DC274+1))*60</f>
        <v>38.112851481411589</v>
      </c>
    </row>
    <row r="275" spans="1:108">
      <c r="A275" s="74" t="s">
        <v>792</v>
      </c>
      <c r="B275" s="74" t="s">
        <v>339</v>
      </c>
      <c r="C275" s="74" t="s">
        <v>99</v>
      </c>
      <c r="D275" s="74" t="s">
        <v>99</v>
      </c>
      <c r="E275" s="74" t="s">
        <v>3651</v>
      </c>
      <c r="F275" s="74" t="s">
        <v>2388</v>
      </c>
      <c r="G275" s="74" t="s">
        <v>2389</v>
      </c>
      <c r="H275" s="74" t="s">
        <v>256</v>
      </c>
      <c r="I275" s="74" t="s">
        <v>134</v>
      </c>
      <c r="J275" s="74" t="s">
        <v>422</v>
      </c>
      <c r="K275" s="74" t="s">
        <v>257</v>
      </c>
      <c r="L275" s="74" t="s">
        <v>2390</v>
      </c>
      <c r="M275" s="74" t="s">
        <v>259</v>
      </c>
      <c r="N275" s="75">
        <v>10</v>
      </c>
      <c r="O275" s="75">
        <v>10</v>
      </c>
      <c r="P275" s="74" t="s">
        <v>186</v>
      </c>
      <c r="Q275" s="74" t="s">
        <v>2391</v>
      </c>
      <c r="R275" s="74" t="s">
        <v>230</v>
      </c>
      <c r="S275" s="74" t="s">
        <v>113</v>
      </c>
      <c r="T275" s="74" t="s">
        <v>114</v>
      </c>
      <c r="U275" s="74" t="s">
        <v>156</v>
      </c>
      <c r="V275" s="74" t="s">
        <v>252</v>
      </c>
      <c r="W275" s="74" t="s">
        <v>107</v>
      </c>
      <c r="X275" s="74" t="s">
        <v>127</v>
      </c>
      <c r="Y275" s="74"/>
      <c r="Z275" s="74"/>
      <c r="AA275" s="76">
        <v>5323.2380000000003</v>
      </c>
      <c r="AB275" s="76">
        <v>0</v>
      </c>
      <c r="AC275" s="76">
        <v>116</v>
      </c>
      <c r="AD275" s="76">
        <v>75</v>
      </c>
      <c r="AE275" s="77">
        <v>0</v>
      </c>
      <c r="AF275" s="76">
        <v>0</v>
      </c>
      <c r="AG275" s="77">
        <v>0</v>
      </c>
      <c r="AH275" s="78">
        <v>20</v>
      </c>
      <c r="AI275" s="78">
        <v>76.099999999999994</v>
      </c>
      <c r="AJ275" s="79">
        <v>42761</v>
      </c>
      <c r="AK275" s="79">
        <v>42781</v>
      </c>
      <c r="AL275" s="79">
        <v>42781</v>
      </c>
      <c r="AM275" s="79">
        <v>42781</v>
      </c>
      <c r="AN275" s="77">
        <v>340</v>
      </c>
      <c r="AO275" s="79">
        <v>42749</v>
      </c>
      <c r="AP275" s="76">
        <v>5000</v>
      </c>
      <c r="AQ275" s="76">
        <v>0</v>
      </c>
      <c r="AR275" s="77">
        <v>642</v>
      </c>
      <c r="AS275" s="77">
        <v>27</v>
      </c>
      <c r="AT275" s="78">
        <v>166.02</v>
      </c>
      <c r="AU275" s="77">
        <v>0</v>
      </c>
      <c r="AV275" s="76">
        <v>0</v>
      </c>
      <c r="AW275" s="76">
        <v>0</v>
      </c>
      <c r="AX275" s="76">
        <v>0</v>
      </c>
      <c r="AY275" s="76">
        <v>0.6</v>
      </c>
      <c r="AZ275" s="76">
        <v>0.6</v>
      </c>
      <c r="BA275" s="76">
        <v>1.4</v>
      </c>
      <c r="BB275" s="76">
        <v>1.8</v>
      </c>
      <c r="BC275" s="76">
        <v>0</v>
      </c>
      <c r="BD275" s="76">
        <v>0</v>
      </c>
      <c r="BE275" s="76">
        <v>0</v>
      </c>
      <c r="BF275" s="76">
        <v>4000</v>
      </c>
      <c r="BG275" s="76">
        <v>6000</v>
      </c>
      <c r="BH275" s="74" t="s">
        <v>109</v>
      </c>
      <c r="BI275" s="74"/>
      <c r="BJ275" s="74" t="s">
        <v>3652</v>
      </c>
      <c r="BK275" s="79">
        <v>42802</v>
      </c>
      <c r="BL275" s="79"/>
      <c r="BM275" s="74"/>
      <c r="BN275" s="80">
        <v>0</v>
      </c>
      <c r="BO275" s="81"/>
      <c r="BP275" s="82"/>
      <c r="BQ275" s="83"/>
      <c r="BR275" s="84" t="s">
        <v>75</v>
      </c>
      <c r="BS275" s="84">
        <v>15</v>
      </c>
      <c r="BT275" s="85">
        <v>2</v>
      </c>
      <c r="BU275" s="85" t="s">
        <v>134</v>
      </c>
      <c r="BV275" s="85">
        <v>2</v>
      </c>
      <c r="BW275" s="85"/>
      <c r="BX275" s="86" t="s">
        <v>143</v>
      </c>
      <c r="BY275" s="87"/>
      <c r="BZ275" s="88">
        <v>0</v>
      </c>
      <c r="CA275" s="87" t="s">
        <v>144</v>
      </c>
      <c r="CB275" s="89" t="s">
        <v>112</v>
      </c>
      <c r="CC275" s="90">
        <v>32</v>
      </c>
      <c r="CD275" s="91"/>
      <c r="CE275" s="89">
        <f>VLOOKUP(AI275,[1]Plan1!$A$6:$D$52,2,0)</f>
        <v>271</v>
      </c>
      <c r="CF275" s="89">
        <f>VLOOKUP(AI275,[1]Plan1!$A$6:$D$52,4,0)</f>
        <v>3.125</v>
      </c>
      <c r="CG275" s="89">
        <f t="shared" si="32"/>
        <v>20</v>
      </c>
      <c r="CH275" s="89">
        <f t="shared" si="33"/>
        <v>63</v>
      </c>
      <c r="CI275" s="87" t="s">
        <v>110</v>
      </c>
      <c r="CJ275" s="89">
        <f t="shared" si="34"/>
        <v>63</v>
      </c>
      <c r="CK275" s="87"/>
      <c r="CL275" s="87"/>
      <c r="CM275" s="87"/>
      <c r="CN275" s="80"/>
      <c r="CO275" s="81"/>
      <c r="CP275" s="82"/>
      <c r="CQ275" s="92">
        <v>76</v>
      </c>
      <c r="CR275" s="87">
        <f t="shared" si="35"/>
        <v>0</v>
      </c>
      <c r="CS275" s="40">
        <f t="shared" si="39"/>
        <v>273</v>
      </c>
      <c r="CT275" s="40" t="str">
        <f>VLOOKUP(B275,Linha!$B$2:$C$60,2,FALSE)</f>
        <v>Flow1</v>
      </c>
      <c r="CU275" s="41" t="str">
        <f>IF(AI275&lt;=Parametros!$E$15,"OK","Não")</f>
        <v>OK</v>
      </c>
      <c r="CV275" s="41" t="str">
        <f>IF(AH275&lt;=Parametros!$E$16,"OK","Não")</f>
        <v>Não</v>
      </c>
      <c r="CW275" s="41" t="str">
        <f>IF(AX275&lt;=Parametros!$E$19,"OK","Não")</f>
        <v>OK</v>
      </c>
      <c r="CX275" s="41" t="str">
        <f t="shared" si="36"/>
        <v>Não</v>
      </c>
      <c r="CY275" s="41" t="str">
        <f t="shared" si="37"/>
        <v>Não</v>
      </c>
      <c r="CZ275" s="41" t="str">
        <f>IF(AND(Parametros!$E$17="Sim",Parametros!$E$18="Sim"),IF(AND(OR(CT275="Flow1",AND(CT275="Flow2",Parametros!$H$7="Fechada")),AI275&lt;=Parametros!$E$15,AH275&lt;Parametros!$E$16,AX275&lt;Parametros!$E$19,CX275&lt;&gt;Parametros!$E$17,CY275&lt;&gt;Parametros!$E$18),"Sim","Não"),
IF(AND(Parametros!$E$17="Sim",Parametros!$E$18="Não"),IF(AND(OR(CT275="Flow1",AND(CT275="Flow2",Parametros!$H$7="Fechada")),AI275&lt;=Parametros!$E$15,AH275&lt;Parametros!$E$16,AX275&lt;Parametros!$E$19,CX275&lt;&gt;Parametros!$E$17),"Sim","Não"),
IF(AND(Parametros!$E$17="Não",Parametros!$E$18="Sim"),IF(AND(OR(CT275="Flow1",AND(CT275="Flow2",Parametros!$H$7="Fechada")),AI275&lt;=Parametros!$E$15,AH275&lt;Parametros!$E$16,AX275&lt;Parametros!$E$19,CY275&lt;&gt;Parametros!$E$18),"Sim","Não"),
IF(AND(OR(CT275="Flow1",AND(CT275="Flow2",Parametros!$H$7="Fechada")),AI275&lt;=Parametros!$E$15,AH275&lt;Parametros!$E$16,AX275&lt;Parametros!$E$19),"Sim","Não"))))</f>
        <v>Não</v>
      </c>
      <c r="DA275" s="41" t="str">
        <f t="shared" si="38"/>
        <v>ok</v>
      </c>
      <c r="DB275" s="40">
        <f>IF(AND(CT275="Flow1",CZ275="Sim"),4,IF(CT275=Parametros!$D$6,1,IF(CT275=Parametros!$D$7,IF(Parametros!$H$7="Aberta",2,IF('Sequencia APO'!CZ275="Sim",4,1)),IF(CT275=Parametros!$D$9,3,IF(CT275=Parametros!$D$8,4,"Erro")))))</f>
        <v>1</v>
      </c>
      <c r="DC275" s="40">
        <f>IFERROR(VLOOKUP($Q275,Ferts!$A$1:$B$16,2,FALSE),0)</f>
        <v>0</v>
      </c>
      <c r="DD275" s="42">
        <f>(IF(DB275=1,Parametros!$M$6,IF(DB275=2,Parametros!$M$7,IF(DB275=3,Parametros!$M$8,IF(DB275=4,Parametros!$M$9,"Erro"))))*(DC275+1))*60</f>
        <v>38.112851481411589</v>
      </c>
    </row>
    <row r="276" spans="1:108">
      <c r="A276" s="74" t="s">
        <v>796</v>
      </c>
      <c r="B276" s="74" t="s">
        <v>339</v>
      </c>
      <c r="C276" s="74" t="s">
        <v>99</v>
      </c>
      <c r="D276" s="74" t="s">
        <v>99</v>
      </c>
      <c r="E276" s="74" t="s">
        <v>3653</v>
      </c>
      <c r="F276" s="74" t="s">
        <v>2388</v>
      </c>
      <c r="G276" s="74" t="s">
        <v>3654</v>
      </c>
      <c r="H276" s="74" t="s">
        <v>256</v>
      </c>
      <c r="I276" s="74" t="s">
        <v>134</v>
      </c>
      <c r="J276" s="74" t="s">
        <v>422</v>
      </c>
      <c r="K276" s="74" t="s">
        <v>257</v>
      </c>
      <c r="L276" s="74" t="s">
        <v>2390</v>
      </c>
      <c r="M276" s="74" t="s">
        <v>259</v>
      </c>
      <c r="N276" s="75">
        <v>10</v>
      </c>
      <c r="O276" s="75">
        <v>10</v>
      </c>
      <c r="P276" s="74" t="s">
        <v>186</v>
      </c>
      <c r="Q276" s="74" t="s">
        <v>2391</v>
      </c>
      <c r="R276" s="74" t="s">
        <v>230</v>
      </c>
      <c r="S276" s="74" t="s">
        <v>113</v>
      </c>
      <c r="T276" s="74" t="s">
        <v>114</v>
      </c>
      <c r="U276" s="74" t="s">
        <v>156</v>
      </c>
      <c r="V276" s="74" t="s">
        <v>252</v>
      </c>
      <c r="W276" s="74" t="s">
        <v>107</v>
      </c>
      <c r="X276" s="74" t="s">
        <v>127</v>
      </c>
      <c r="Y276" s="74"/>
      <c r="Z276" s="74"/>
      <c r="AA276" s="76">
        <v>4307.4759999999997</v>
      </c>
      <c r="AB276" s="76">
        <v>0</v>
      </c>
      <c r="AC276" s="76">
        <v>116</v>
      </c>
      <c r="AD276" s="76">
        <v>75</v>
      </c>
      <c r="AE276" s="77">
        <v>0</v>
      </c>
      <c r="AF276" s="76">
        <v>0</v>
      </c>
      <c r="AG276" s="77">
        <v>0</v>
      </c>
      <c r="AH276" s="78">
        <v>20</v>
      </c>
      <c r="AI276" s="78">
        <v>76.099999999999994</v>
      </c>
      <c r="AJ276" s="79">
        <v>42796</v>
      </c>
      <c r="AK276" s="79">
        <v>42781</v>
      </c>
      <c r="AL276" s="79">
        <v>42781</v>
      </c>
      <c r="AM276" s="79">
        <v>42781</v>
      </c>
      <c r="AN276" s="77">
        <v>276</v>
      </c>
      <c r="AO276" s="79">
        <v>42784</v>
      </c>
      <c r="AP276" s="76">
        <v>5000</v>
      </c>
      <c r="AQ276" s="76">
        <v>0</v>
      </c>
      <c r="AR276" s="77">
        <v>642</v>
      </c>
      <c r="AS276" s="77">
        <v>27</v>
      </c>
      <c r="AT276" s="78">
        <v>166.02</v>
      </c>
      <c r="AU276" s="77">
        <v>0</v>
      </c>
      <c r="AV276" s="76">
        <v>0</v>
      </c>
      <c r="AW276" s="76">
        <v>0</v>
      </c>
      <c r="AX276" s="76">
        <v>0</v>
      </c>
      <c r="AY276" s="76">
        <v>0.6</v>
      </c>
      <c r="AZ276" s="76">
        <v>0.6</v>
      </c>
      <c r="BA276" s="76">
        <v>1.4</v>
      </c>
      <c r="BB276" s="76">
        <v>1.8</v>
      </c>
      <c r="BC276" s="76">
        <v>0</v>
      </c>
      <c r="BD276" s="76">
        <v>0</v>
      </c>
      <c r="BE276" s="76">
        <v>0</v>
      </c>
      <c r="BF276" s="76">
        <v>4000</v>
      </c>
      <c r="BG276" s="76">
        <v>6000</v>
      </c>
      <c r="BH276" s="74" t="s">
        <v>109</v>
      </c>
      <c r="BI276" s="74"/>
      <c r="BJ276" s="74" t="s">
        <v>3652</v>
      </c>
      <c r="BK276" s="79">
        <v>42802</v>
      </c>
      <c r="BL276" s="79"/>
      <c r="BM276" s="74"/>
      <c r="BN276" s="80">
        <v>0</v>
      </c>
      <c r="BO276" s="81"/>
      <c r="BP276" s="82"/>
      <c r="BQ276" s="83"/>
      <c r="BR276" s="84" t="s">
        <v>75</v>
      </c>
      <c r="BS276" s="84">
        <v>15</v>
      </c>
      <c r="BT276" s="85">
        <v>2</v>
      </c>
      <c r="BU276" s="85" t="s">
        <v>134</v>
      </c>
      <c r="BV276" s="85">
        <v>2</v>
      </c>
      <c r="BW276" s="85"/>
      <c r="BX276" s="86" t="s">
        <v>143</v>
      </c>
      <c r="BY276" s="87"/>
      <c r="BZ276" s="88">
        <v>0</v>
      </c>
      <c r="CA276" s="87" t="s">
        <v>144</v>
      </c>
      <c r="CB276" s="89" t="s">
        <v>145</v>
      </c>
      <c r="CC276" s="90">
        <v>-3</v>
      </c>
      <c r="CD276" s="91"/>
      <c r="CE276" s="89">
        <f>VLOOKUP(AI276,[1]Plan1!$A$6:$D$52,2,0)</f>
        <v>271</v>
      </c>
      <c r="CF276" s="89">
        <f>VLOOKUP(AI276,[1]Plan1!$A$6:$D$52,4,0)</f>
        <v>3.125</v>
      </c>
      <c r="CG276" s="89">
        <f t="shared" si="32"/>
        <v>16</v>
      </c>
      <c r="CH276" s="89">
        <f t="shared" si="33"/>
        <v>50</v>
      </c>
      <c r="CI276" s="87" t="s">
        <v>110</v>
      </c>
      <c r="CJ276" s="89">
        <f t="shared" si="34"/>
        <v>50</v>
      </c>
      <c r="CK276" s="87"/>
      <c r="CL276" s="87"/>
      <c r="CM276" s="87"/>
      <c r="CN276" s="80"/>
      <c r="CO276" s="81">
        <v>27</v>
      </c>
      <c r="CP276" s="82"/>
      <c r="CQ276" s="83"/>
      <c r="CR276" s="87">
        <f t="shared" si="35"/>
        <v>0</v>
      </c>
      <c r="CS276" s="40">
        <f t="shared" si="39"/>
        <v>274</v>
      </c>
      <c r="CT276" s="40" t="str">
        <f>VLOOKUP(B276,Linha!$B$2:$C$60,2,FALSE)</f>
        <v>Flow1</v>
      </c>
      <c r="CU276" s="41" t="str">
        <f>IF(AI276&lt;=Parametros!$E$15,"OK","Não")</f>
        <v>OK</v>
      </c>
      <c r="CV276" s="41" t="str">
        <f>IF(AH276&lt;=Parametros!$E$16,"OK","Não")</f>
        <v>Não</v>
      </c>
      <c r="CW276" s="41" t="str">
        <f>IF(AX276&lt;=Parametros!$E$19,"OK","Não")</f>
        <v>OK</v>
      </c>
      <c r="CX276" s="41" t="str">
        <f t="shared" si="36"/>
        <v>Não</v>
      </c>
      <c r="CY276" s="41" t="str">
        <f t="shared" si="37"/>
        <v>Não</v>
      </c>
      <c r="CZ276" s="41" t="str">
        <f>IF(AND(Parametros!$E$17="Sim",Parametros!$E$18="Sim"),IF(AND(OR(CT276="Flow1",AND(CT276="Flow2",Parametros!$H$7="Fechada")),AI276&lt;=Parametros!$E$15,AH276&lt;Parametros!$E$16,AX276&lt;Parametros!$E$19,CX276&lt;&gt;Parametros!$E$17,CY276&lt;&gt;Parametros!$E$18),"Sim","Não"),
IF(AND(Parametros!$E$17="Sim",Parametros!$E$18="Não"),IF(AND(OR(CT276="Flow1",AND(CT276="Flow2",Parametros!$H$7="Fechada")),AI276&lt;=Parametros!$E$15,AH276&lt;Parametros!$E$16,AX276&lt;Parametros!$E$19,CX276&lt;&gt;Parametros!$E$17),"Sim","Não"),
IF(AND(Parametros!$E$17="Não",Parametros!$E$18="Sim"),IF(AND(OR(CT276="Flow1",AND(CT276="Flow2",Parametros!$H$7="Fechada")),AI276&lt;=Parametros!$E$15,AH276&lt;Parametros!$E$16,AX276&lt;Parametros!$E$19,CY276&lt;&gt;Parametros!$E$18),"Sim","Não"),
IF(AND(OR(CT276="Flow1",AND(CT276="Flow2",Parametros!$H$7="Fechada")),AI276&lt;=Parametros!$E$15,AH276&lt;Parametros!$E$16,AX276&lt;Parametros!$E$19),"Sim","Não"))))</f>
        <v>Não</v>
      </c>
      <c r="DA276" s="41" t="str">
        <f t="shared" si="38"/>
        <v>ok</v>
      </c>
      <c r="DB276" s="40">
        <f>IF(AND(CT276="Flow1",CZ276="Sim"),4,IF(CT276=Parametros!$D$6,1,IF(CT276=Parametros!$D$7,IF(Parametros!$H$7="Aberta",2,IF('Sequencia APO'!CZ276="Sim",4,1)),IF(CT276=Parametros!$D$9,3,IF(CT276=Parametros!$D$8,4,"Erro")))))</f>
        <v>1</v>
      </c>
      <c r="DC276" s="40">
        <f>IFERROR(VLOOKUP($Q276,Ferts!$A$1:$B$16,2,FALSE),0)</f>
        <v>0</v>
      </c>
      <c r="DD276" s="42">
        <f>(IF(DB276=1,Parametros!$M$6,IF(DB276=2,Parametros!$M$7,IF(DB276=3,Parametros!$M$8,IF(DB276=4,Parametros!$M$9,"Erro"))))*(DC276+1))*60</f>
        <v>38.112851481411589</v>
      </c>
    </row>
    <row r="277" spans="1:108">
      <c r="A277" s="74" t="s">
        <v>800</v>
      </c>
      <c r="B277" s="74" t="s">
        <v>268</v>
      </c>
      <c r="C277" s="74" t="s">
        <v>118</v>
      </c>
      <c r="D277" s="74" t="s">
        <v>99</v>
      </c>
      <c r="E277" s="74" t="s">
        <v>2364</v>
      </c>
      <c r="F277" s="74" t="s">
        <v>2365</v>
      </c>
      <c r="G277" s="74" t="s">
        <v>3655</v>
      </c>
      <c r="H277" s="74" t="s">
        <v>212</v>
      </c>
      <c r="I277" s="74" t="s">
        <v>134</v>
      </c>
      <c r="J277" s="74" t="s">
        <v>213</v>
      </c>
      <c r="K277" s="74" t="s">
        <v>214</v>
      </c>
      <c r="L277" s="74" t="s">
        <v>2366</v>
      </c>
      <c r="M277" s="74" t="s">
        <v>216</v>
      </c>
      <c r="N277" s="75">
        <v>10</v>
      </c>
      <c r="O277" s="75">
        <v>10</v>
      </c>
      <c r="P277" s="74" t="s">
        <v>131</v>
      </c>
      <c r="Q277" s="74" t="s">
        <v>2367</v>
      </c>
      <c r="R277" s="74" t="s">
        <v>175</v>
      </c>
      <c r="S277" s="74"/>
      <c r="T277" s="74" t="s">
        <v>114</v>
      </c>
      <c r="U277" s="74" t="s">
        <v>124</v>
      </c>
      <c r="V277" s="74" t="s">
        <v>125</v>
      </c>
      <c r="W277" s="74" t="s">
        <v>126</v>
      </c>
      <c r="X277" s="74" t="s">
        <v>218</v>
      </c>
      <c r="Y277" s="74" t="s">
        <v>219</v>
      </c>
      <c r="Z277" s="74" t="s">
        <v>163</v>
      </c>
      <c r="AA277" s="76">
        <v>6889.7179999999998</v>
      </c>
      <c r="AB277" s="76">
        <v>7353.4520000000002</v>
      </c>
      <c r="AC277" s="76">
        <v>146</v>
      </c>
      <c r="AD277" s="76">
        <v>101</v>
      </c>
      <c r="AE277" s="77">
        <v>304</v>
      </c>
      <c r="AF277" s="76">
        <v>1.52</v>
      </c>
      <c r="AG277" s="77">
        <v>28</v>
      </c>
      <c r="AH277" s="78">
        <v>7</v>
      </c>
      <c r="AI277" s="78">
        <v>76.099999999999994</v>
      </c>
      <c r="AJ277" s="79">
        <v>42797</v>
      </c>
      <c r="AK277" s="79">
        <v>42781</v>
      </c>
      <c r="AL277" s="79">
        <v>42781</v>
      </c>
      <c r="AM277" s="79">
        <v>42781</v>
      </c>
      <c r="AN277" s="77">
        <v>947</v>
      </c>
      <c r="AO277" s="79">
        <v>42773</v>
      </c>
      <c r="AP277" s="76">
        <v>2000</v>
      </c>
      <c r="AQ277" s="76">
        <v>0</v>
      </c>
      <c r="AR277" s="77">
        <v>305</v>
      </c>
      <c r="AS277" s="77">
        <v>14</v>
      </c>
      <c r="AT277" s="78">
        <v>137.19</v>
      </c>
      <c r="AU277" s="77">
        <v>2</v>
      </c>
      <c r="AV277" s="76">
        <v>11.53</v>
      </c>
      <c r="AW277" s="76">
        <v>11.83</v>
      </c>
      <c r="AX277" s="76">
        <v>12.58</v>
      </c>
      <c r="AY277" s="76">
        <v>0.76</v>
      </c>
      <c r="AZ277" s="76">
        <v>0.76</v>
      </c>
      <c r="BA277" s="76">
        <v>0.7</v>
      </c>
      <c r="BB277" s="76">
        <v>0.7</v>
      </c>
      <c r="BC277" s="76">
        <v>15.27</v>
      </c>
      <c r="BD277" s="76">
        <v>7.38</v>
      </c>
      <c r="BE277" s="76">
        <v>16.25</v>
      </c>
      <c r="BF277" s="76">
        <v>11450</v>
      </c>
      <c r="BG277" s="76">
        <v>11550</v>
      </c>
      <c r="BH277" s="74" t="s">
        <v>109</v>
      </c>
      <c r="BI277" s="74"/>
      <c r="BJ277" s="74" t="s">
        <v>2368</v>
      </c>
      <c r="BK277" s="79"/>
      <c r="BL277" s="79"/>
      <c r="BM277" s="74"/>
      <c r="BN277" s="80"/>
      <c r="BO277" s="81"/>
      <c r="BP277" s="82"/>
      <c r="BQ277" s="83">
        <v>56</v>
      </c>
      <c r="BR277" s="84" t="s">
        <v>78</v>
      </c>
      <c r="BS277" s="84">
        <v>15</v>
      </c>
      <c r="BT277" s="85">
        <v>2</v>
      </c>
      <c r="BU277" s="85" t="s">
        <v>134</v>
      </c>
      <c r="BV277" s="85">
        <v>2</v>
      </c>
      <c r="BW277" s="85"/>
      <c r="BX277" s="86" t="s">
        <v>130</v>
      </c>
      <c r="BY277" s="87"/>
      <c r="BZ277" s="88">
        <v>56</v>
      </c>
      <c r="CA277" s="87" t="s">
        <v>111</v>
      </c>
      <c r="CB277" s="89" t="s">
        <v>145</v>
      </c>
      <c r="CC277" s="90">
        <v>8</v>
      </c>
      <c r="CD277" s="91"/>
      <c r="CE277" s="89">
        <f>VLOOKUP(AI277,[1]Plan1!$A$6:$D$52,2,0)</f>
        <v>271</v>
      </c>
      <c r="CF277" s="89">
        <f>VLOOKUP(AI277,[1]Plan1!$A$6:$D$52,4,0)</f>
        <v>3.125</v>
      </c>
      <c r="CG277" s="89">
        <f t="shared" si="32"/>
        <v>25</v>
      </c>
      <c r="CH277" s="89">
        <f t="shared" si="33"/>
        <v>78</v>
      </c>
      <c r="CI277" s="87" t="s">
        <v>78</v>
      </c>
      <c r="CJ277" s="89">
        <f t="shared" si="34"/>
        <v>56</v>
      </c>
      <c r="CK277" s="87"/>
      <c r="CL277" s="87"/>
      <c r="CM277" s="87"/>
      <c r="CN277" s="80"/>
      <c r="CO277" s="81"/>
      <c r="CP277" s="82"/>
      <c r="CQ277" s="92">
        <v>72</v>
      </c>
      <c r="CR277" s="87">
        <f t="shared" si="35"/>
        <v>8512</v>
      </c>
      <c r="CS277" s="40">
        <f t="shared" si="39"/>
        <v>275</v>
      </c>
      <c r="CT277" s="40" t="str">
        <f>VLOOKUP(B277,Linha!$B$2:$C$60,2,FALSE)</f>
        <v>Tubing Line</v>
      </c>
      <c r="CU277" s="41" t="str">
        <f>IF(AI277&lt;=Parametros!$E$15,"OK","Não")</f>
        <v>OK</v>
      </c>
      <c r="CV277" s="41" t="str">
        <f>IF(AH277&lt;=Parametros!$E$16,"OK","Não")</f>
        <v>OK</v>
      </c>
      <c r="CW277" s="41" t="str">
        <f>IF(AX277&lt;=Parametros!$E$19,"OK","Não")</f>
        <v>OK</v>
      </c>
      <c r="CX277" s="41" t="str">
        <f t="shared" si="36"/>
        <v>Não</v>
      </c>
      <c r="CY277" s="41" t="str">
        <f t="shared" si="37"/>
        <v>Não</v>
      </c>
      <c r="CZ277" s="41" t="str">
        <f>IF(AND(Parametros!$E$17="Sim",Parametros!$E$18="Sim"),IF(AND(OR(CT277="Flow1",AND(CT277="Flow2",Parametros!$H$7="Fechada")),AI277&lt;=Parametros!$E$15,AH277&lt;Parametros!$E$16,AX277&lt;Parametros!$E$19,CX277&lt;&gt;Parametros!$E$17,CY277&lt;&gt;Parametros!$E$18),"Sim","Não"),
IF(AND(Parametros!$E$17="Sim",Parametros!$E$18="Não"),IF(AND(OR(CT277="Flow1",AND(CT277="Flow2",Parametros!$H$7="Fechada")),AI277&lt;=Parametros!$E$15,AH277&lt;Parametros!$E$16,AX277&lt;Parametros!$E$19,CX277&lt;&gt;Parametros!$E$17),"Sim","Não"),
IF(AND(Parametros!$E$17="Não",Parametros!$E$18="Sim"),IF(AND(OR(CT277="Flow1",AND(CT277="Flow2",Parametros!$H$7="Fechada")),AI277&lt;=Parametros!$E$15,AH277&lt;Parametros!$E$16,AX277&lt;Parametros!$E$19,CY277&lt;&gt;Parametros!$E$18),"Sim","Não"),
IF(AND(OR(CT277="Flow1",AND(CT277="Flow2",Parametros!$H$7="Fechada")),AI277&lt;=Parametros!$E$15,AH277&lt;Parametros!$E$16,AX277&lt;Parametros!$E$19),"Sim","Não"))))</f>
        <v>Não</v>
      </c>
      <c r="DA277" s="41" t="str">
        <f t="shared" si="38"/>
        <v>ok</v>
      </c>
      <c r="DB277" s="40">
        <f>IF(AND(CT277="Flow1",CZ277="Sim"),4,IF(CT277=Parametros!$D$6,1,IF(CT277=Parametros!$D$7,IF(Parametros!$H$7="Aberta",2,IF('Sequencia APO'!CZ277="Sim",4,1)),IF(CT277=Parametros!$D$9,3,IF(CT277=Parametros!$D$8,4,"Erro")))))</f>
        <v>4</v>
      </c>
      <c r="DC277" s="40">
        <f>IFERROR(VLOOKUP($Q277,Ferts!$A$1:$B$16,2,FALSE),0)</f>
        <v>0</v>
      </c>
      <c r="DD277" s="42">
        <f>(IF(DB277=1,Parametros!$M$6,IF(DB277=2,Parametros!$M$7,IF(DB277=3,Parametros!$M$8,IF(DB277=4,Parametros!$M$9,"Erro"))))*(DC277+1))*60</f>
        <v>102.85714285714285</v>
      </c>
    </row>
    <row r="278" spans="1:108">
      <c r="A278" s="74" t="s">
        <v>801</v>
      </c>
      <c r="B278" s="74" t="s">
        <v>268</v>
      </c>
      <c r="C278" s="74" t="s">
        <v>118</v>
      </c>
      <c r="D278" s="74" t="s">
        <v>99</v>
      </c>
      <c r="E278" s="74" t="s">
        <v>2369</v>
      </c>
      <c r="F278" s="74" t="s">
        <v>2365</v>
      </c>
      <c r="G278" s="74" t="s">
        <v>3655</v>
      </c>
      <c r="H278" s="74" t="s">
        <v>212</v>
      </c>
      <c r="I278" s="74" t="s">
        <v>134</v>
      </c>
      <c r="J278" s="74" t="s">
        <v>213</v>
      </c>
      <c r="K278" s="74" t="s">
        <v>214</v>
      </c>
      <c r="L278" s="74" t="s">
        <v>2366</v>
      </c>
      <c r="M278" s="74" t="s">
        <v>216</v>
      </c>
      <c r="N278" s="75">
        <v>10</v>
      </c>
      <c r="O278" s="75">
        <v>10</v>
      </c>
      <c r="P278" s="74" t="s">
        <v>131</v>
      </c>
      <c r="Q278" s="74" t="s">
        <v>2367</v>
      </c>
      <c r="R278" s="74" t="s">
        <v>175</v>
      </c>
      <c r="S278" s="74"/>
      <c r="T278" s="74" t="s">
        <v>114</v>
      </c>
      <c r="U278" s="74" t="s">
        <v>124</v>
      </c>
      <c r="V278" s="74" t="s">
        <v>125</v>
      </c>
      <c r="W278" s="74" t="s">
        <v>126</v>
      </c>
      <c r="X278" s="74" t="s">
        <v>218</v>
      </c>
      <c r="Y278" s="74" t="s">
        <v>219</v>
      </c>
      <c r="Z278" s="74" t="s">
        <v>163</v>
      </c>
      <c r="AA278" s="76">
        <v>3712.8760000000002</v>
      </c>
      <c r="AB278" s="76">
        <v>3962.7829999999999</v>
      </c>
      <c r="AC278" s="76">
        <v>146</v>
      </c>
      <c r="AD278" s="76">
        <v>101</v>
      </c>
      <c r="AE278" s="77">
        <v>305</v>
      </c>
      <c r="AF278" s="76">
        <v>1.5249999999999999</v>
      </c>
      <c r="AG278" s="77">
        <v>16</v>
      </c>
      <c r="AH278" s="78">
        <v>7</v>
      </c>
      <c r="AI278" s="78">
        <v>76.099999999999994</v>
      </c>
      <c r="AJ278" s="79">
        <v>42797</v>
      </c>
      <c r="AK278" s="79">
        <v>42781</v>
      </c>
      <c r="AL278" s="79">
        <v>42781</v>
      </c>
      <c r="AM278" s="79">
        <v>42781</v>
      </c>
      <c r="AN278" s="77">
        <v>510</v>
      </c>
      <c r="AO278" s="79">
        <v>42773</v>
      </c>
      <c r="AP278" s="76">
        <v>2000</v>
      </c>
      <c r="AQ278" s="76">
        <v>0</v>
      </c>
      <c r="AR278" s="77">
        <v>305</v>
      </c>
      <c r="AS278" s="77">
        <v>14</v>
      </c>
      <c r="AT278" s="78">
        <v>137.19</v>
      </c>
      <c r="AU278" s="77">
        <v>2</v>
      </c>
      <c r="AV278" s="76">
        <v>11.53</v>
      </c>
      <c r="AW278" s="76">
        <v>11.81</v>
      </c>
      <c r="AX278" s="76">
        <v>12.66</v>
      </c>
      <c r="AY278" s="76">
        <v>0.76</v>
      </c>
      <c r="AZ278" s="76">
        <v>0.76</v>
      </c>
      <c r="BA278" s="76">
        <v>0.7</v>
      </c>
      <c r="BB278" s="76">
        <v>0.7</v>
      </c>
      <c r="BC278" s="76">
        <v>15.32</v>
      </c>
      <c r="BD278" s="76">
        <v>7.38</v>
      </c>
      <c r="BE278" s="76">
        <v>16.25</v>
      </c>
      <c r="BF278" s="76">
        <v>11450</v>
      </c>
      <c r="BG278" s="76">
        <v>11550</v>
      </c>
      <c r="BH278" s="74" t="s">
        <v>109</v>
      </c>
      <c r="BI278" s="74"/>
      <c r="BJ278" s="74" t="s">
        <v>2368</v>
      </c>
      <c r="BK278" s="79"/>
      <c r="BL278" s="79"/>
      <c r="BM278" s="74"/>
      <c r="BN278" s="80"/>
      <c r="BO278" s="81"/>
      <c r="BP278" s="82"/>
      <c r="BQ278" s="83">
        <v>32</v>
      </c>
      <c r="BR278" s="84" t="s">
        <v>78</v>
      </c>
      <c r="BS278" s="84">
        <v>15</v>
      </c>
      <c r="BT278" s="85">
        <v>2</v>
      </c>
      <c r="BU278" s="85" t="s">
        <v>134</v>
      </c>
      <c r="BV278" s="85">
        <v>2</v>
      </c>
      <c r="BW278" s="85"/>
      <c r="BX278" s="86" t="s">
        <v>130</v>
      </c>
      <c r="BY278" s="87"/>
      <c r="BZ278" s="88">
        <v>32</v>
      </c>
      <c r="CA278" s="87" t="s">
        <v>111</v>
      </c>
      <c r="CB278" s="89" t="s">
        <v>145</v>
      </c>
      <c r="CC278" s="90">
        <v>8</v>
      </c>
      <c r="CD278" s="91"/>
      <c r="CE278" s="89">
        <f>VLOOKUP(AI278,[1]Plan1!$A$6:$D$52,2,0)</f>
        <v>271</v>
      </c>
      <c r="CF278" s="89">
        <f>VLOOKUP(AI278,[1]Plan1!$A$6:$D$52,4,0)</f>
        <v>3.125</v>
      </c>
      <c r="CG278" s="89">
        <f t="shared" si="32"/>
        <v>14</v>
      </c>
      <c r="CH278" s="89">
        <f t="shared" si="33"/>
        <v>44</v>
      </c>
      <c r="CI278" s="87" t="s">
        <v>78</v>
      </c>
      <c r="CJ278" s="89">
        <f t="shared" si="34"/>
        <v>32</v>
      </c>
      <c r="CK278" s="87"/>
      <c r="CL278" s="87"/>
      <c r="CM278" s="87"/>
      <c r="CN278" s="80"/>
      <c r="CO278" s="81">
        <v>27</v>
      </c>
      <c r="CP278" s="82"/>
      <c r="CQ278" s="83"/>
      <c r="CR278" s="87">
        <f t="shared" si="35"/>
        <v>4880</v>
      </c>
      <c r="CS278" s="40">
        <f t="shared" si="39"/>
        <v>276</v>
      </c>
      <c r="CT278" s="40" t="str">
        <f>VLOOKUP(B278,Linha!$B$2:$C$60,2,FALSE)</f>
        <v>Tubing Line</v>
      </c>
      <c r="CU278" s="41" t="str">
        <f>IF(AI278&lt;=Parametros!$E$15,"OK","Não")</f>
        <v>OK</v>
      </c>
      <c r="CV278" s="41" t="str">
        <f>IF(AH278&lt;=Parametros!$E$16,"OK","Não")</f>
        <v>OK</v>
      </c>
      <c r="CW278" s="41" t="str">
        <f>IF(AX278&lt;=Parametros!$E$19,"OK","Não")</f>
        <v>OK</v>
      </c>
      <c r="CX278" s="41" t="str">
        <f t="shared" si="36"/>
        <v>Não</v>
      </c>
      <c r="CY278" s="41" t="str">
        <f t="shared" si="37"/>
        <v>Não</v>
      </c>
      <c r="CZ278" s="41" t="str">
        <f>IF(AND(Parametros!$E$17="Sim",Parametros!$E$18="Sim"),IF(AND(OR(CT278="Flow1",AND(CT278="Flow2",Parametros!$H$7="Fechada")),AI278&lt;=Parametros!$E$15,AH278&lt;Parametros!$E$16,AX278&lt;Parametros!$E$19,CX278&lt;&gt;Parametros!$E$17,CY278&lt;&gt;Parametros!$E$18),"Sim","Não"),
IF(AND(Parametros!$E$17="Sim",Parametros!$E$18="Não"),IF(AND(OR(CT278="Flow1",AND(CT278="Flow2",Parametros!$H$7="Fechada")),AI278&lt;=Parametros!$E$15,AH278&lt;Parametros!$E$16,AX278&lt;Parametros!$E$19,CX278&lt;&gt;Parametros!$E$17),"Sim","Não"),
IF(AND(Parametros!$E$17="Não",Parametros!$E$18="Sim"),IF(AND(OR(CT278="Flow1",AND(CT278="Flow2",Parametros!$H$7="Fechada")),AI278&lt;=Parametros!$E$15,AH278&lt;Parametros!$E$16,AX278&lt;Parametros!$E$19,CY278&lt;&gt;Parametros!$E$18),"Sim","Não"),
IF(AND(OR(CT278="Flow1",AND(CT278="Flow2",Parametros!$H$7="Fechada")),AI278&lt;=Parametros!$E$15,AH278&lt;Parametros!$E$16,AX278&lt;Parametros!$E$19),"Sim","Não"))))</f>
        <v>Não</v>
      </c>
      <c r="DA278" s="41" t="str">
        <f t="shared" si="38"/>
        <v>ok</v>
      </c>
      <c r="DB278" s="40">
        <f>IF(AND(CT278="Flow1",CZ278="Sim"),4,IF(CT278=Parametros!$D$6,1,IF(CT278=Parametros!$D$7,IF(Parametros!$H$7="Aberta",2,IF('Sequencia APO'!CZ278="Sim",4,1)),IF(CT278=Parametros!$D$9,3,IF(CT278=Parametros!$D$8,4,"Erro")))))</f>
        <v>4</v>
      </c>
      <c r="DC278" s="40">
        <f>IFERROR(VLOOKUP($Q278,Ferts!$A$1:$B$16,2,FALSE),0)</f>
        <v>0</v>
      </c>
      <c r="DD278" s="42">
        <f>(IF(DB278=1,Parametros!$M$6,IF(DB278=2,Parametros!$M$7,IF(DB278=3,Parametros!$M$8,IF(DB278=4,Parametros!$M$9,"Erro"))))*(DC278+1))*60</f>
        <v>102.85714285714285</v>
      </c>
    </row>
    <row r="279" spans="1:108">
      <c r="A279" s="74" t="s">
        <v>802</v>
      </c>
      <c r="B279" s="74" t="s">
        <v>268</v>
      </c>
      <c r="C279" s="74" t="s">
        <v>118</v>
      </c>
      <c r="D279" s="74" t="s">
        <v>99</v>
      </c>
      <c r="E279" s="74" t="s">
        <v>2370</v>
      </c>
      <c r="F279" s="74" t="s">
        <v>2365</v>
      </c>
      <c r="G279" s="74" t="s">
        <v>3655</v>
      </c>
      <c r="H279" s="74" t="s">
        <v>212</v>
      </c>
      <c r="I279" s="74" t="s">
        <v>134</v>
      </c>
      <c r="J279" s="74" t="s">
        <v>213</v>
      </c>
      <c r="K279" s="74" t="s">
        <v>214</v>
      </c>
      <c r="L279" s="74" t="s">
        <v>2366</v>
      </c>
      <c r="M279" s="74" t="s">
        <v>216</v>
      </c>
      <c r="N279" s="75">
        <v>10</v>
      </c>
      <c r="O279" s="75">
        <v>10</v>
      </c>
      <c r="P279" s="74" t="s">
        <v>131</v>
      </c>
      <c r="Q279" s="74" t="s">
        <v>2367</v>
      </c>
      <c r="R279" s="74" t="s">
        <v>175</v>
      </c>
      <c r="S279" s="74"/>
      <c r="T279" s="74" t="s">
        <v>114</v>
      </c>
      <c r="U279" s="74" t="s">
        <v>124</v>
      </c>
      <c r="V279" s="74" t="s">
        <v>125</v>
      </c>
      <c r="W279" s="74" t="s">
        <v>126</v>
      </c>
      <c r="X279" s="74" t="s">
        <v>218</v>
      </c>
      <c r="Y279" s="74" t="s">
        <v>219</v>
      </c>
      <c r="Z279" s="74" t="s">
        <v>163</v>
      </c>
      <c r="AA279" s="76">
        <v>6752.875</v>
      </c>
      <c r="AB279" s="76">
        <v>0</v>
      </c>
      <c r="AC279" s="76">
        <v>146</v>
      </c>
      <c r="AD279" s="76">
        <v>101</v>
      </c>
      <c r="AE279" s="77">
        <v>307</v>
      </c>
      <c r="AF279" s="76">
        <v>1.5349999999999999</v>
      </c>
      <c r="AG279" s="77">
        <v>26</v>
      </c>
      <c r="AH279" s="78">
        <v>7</v>
      </c>
      <c r="AI279" s="78">
        <v>76.099999999999994</v>
      </c>
      <c r="AJ279" s="79">
        <v>42797</v>
      </c>
      <c r="AK279" s="79">
        <v>42781</v>
      </c>
      <c r="AL279" s="79">
        <v>42781</v>
      </c>
      <c r="AM279" s="79">
        <v>42781</v>
      </c>
      <c r="AN279" s="77">
        <v>929</v>
      </c>
      <c r="AO279" s="79">
        <v>42773</v>
      </c>
      <c r="AP279" s="76">
        <v>2000</v>
      </c>
      <c r="AQ279" s="76">
        <v>0</v>
      </c>
      <c r="AR279" s="77">
        <v>305</v>
      </c>
      <c r="AS279" s="77">
        <v>14</v>
      </c>
      <c r="AT279" s="78">
        <v>137.19</v>
      </c>
      <c r="AU279" s="77">
        <v>2</v>
      </c>
      <c r="AV279" s="76">
        <v>11.53</v>
      </c>
      <c r="AW279" s="76">
        <v>11.75</v>
      </c>
      <c r="AX279" s="76">
        <v>12.5</v>
      </c>
      <c r="AY279" s="76">
        <v>0.76</v>
      </c>
      <c r="AZ279" s="76">
        <v>0.76</v>
      </c>
      <c r="BA279" s="76">
        <v>0.7</v>
      </c>
      <c r="BB279" s="76">
        <v>0.7</v>
      </c>
      <c r="BC279" s="76">
        <v>15.42</v>
      </c>
      <c r="BD279" s="76">
        <v>7.38</v>
      </c>
      <c r="BE279" s="76">
        <v>16.25</v>
      </c>
      <c r="BF279" s="76">
        <v>11450</v>
      </c>
      <c r="BG279" s="76">
        <v>11550</v>
      </c>
      <c r="BH279" s="74" t="s">
        <v>109</v>
      </c>
      <c r="BI279" s="74"/>
      <c r="BJ279" s="74" t="s">
        <v>2368</v>
      </c>
      <c r="BK279" s="79"/>
      <c r="BL279" s="79"/>
      <c r="BM279" s="74"/>
      <c r="BN279" s="80"/>
      <c r="BO279" s="81"/>
      <c r="BP279" s="82"/>
      <c r="BQ279" s="83">
        <v>52</v>
      </c>
      <c r="BR279" s="84" t="s">
        <v>78</v>
      </c>
      <c r="BS279" s="84">
        <v>15</v>
      </c>
      <c r="BT279" s="85">
        <v>2</v>
      </c>
      <c r="BU279" s="85" t="s">
        <v>134</v>
      </c>
      <c r="BV279" s="85">
        <v>2</v>
      </c>
      <c r="BW279" s="85"/>
      <c r="BX279" s="86" t="s">
        <v>130</v>
      </c>
      <c r="BY279" s="87"/>
      <c r="BZ279" s="88">
        <v>52</v>
      </c>
      <c r="CA279" s="87" t="s">
        <v>111</v>
      </c>
      <c r="CB279" s="89" t="s">
        <v>145</v>
      </c>
      <c r="CC279" s="90">
        <v>8</v>
      </c>
      <c r="CD279" s="91"/>
      <c r="CE279" s="89">
        <f>VLOOKUP(AI279,[1]Plan1!$A$6:$D$52,2,0)</f>
        <v>271</v>
      </c>
      <c r="CF279" s="89">
        <f>VLOOKUP(AI279,[1]Plan1!$A$6:$D$52,4,0)</f>
        <v>3.125</v>
      </c>
      <c r="CG279" s="89">
        <f t="shared" si="32"/>
        <v>25</v>
      </c>
      <c r="CH279" s="89">
        <f t="shared" si="33"/>
        <v>78</v>
      </c>
      <c r="CI279" s="87" t="s">
        <v>78</v>
      </c>
      <c r="CJ279" s="89">
        <f t="shared" si="34"/>
        <v>52</v>
      </c>
      <c r="CK279" s="87"/>
      <c r="CL279" s="87"/>
      <c r="CM279" s="87"/>
      <c r="CN279" s="80"/>
      <c r="CO279" s="81">
        <v>24</v>
      </c>
      <c r="CP279" s="82"/>
      <c r="CQ279" s="83"/>
      <c r="CR279" s="87">
        <f t="shared" si="35"/>
        <v>7982</v>
      </c>
      <c r="CS279" s="40">
        <f t="shared" si="39"/>
        <v>277</v>
      </c>
      <c r="CT279" s="40" t="str">
        <f>VLOOKUP(B279,Linha!$B$2:$C$60,2,FALSE)</f>
        <v>Tubing Line</v>
      </c>
      <c r="CU279" s="41" t="str">
        <f>IF(AI279&lt;=Parametros!$E$15,"OK","Não")</f>
        <v>OK</v>
      </c>
      <c r="CV279" s="41" t="str">
        <f>IF(AH279&lt;=Parametros!$E$16,"OK","Não")</f>
        <v>OK</v>
      </c>
      <c r="CW279" s="41" t="str">
        <f>IF(AX279&lt;=Parametros!$E$19,"OK","Não")</f>
        <v>OK</v>
      </c>
      <c r="CX279" s="41" t="str">
        <f t="shared" si="36"/>
        <v>Não</v>
      </c>
      <c r="CY279" s="41" t="str">
        <f t="shared" si="37"/>
        <v>Não</v>
      </c>
      <c r="CZ279" s="41" t="str">
        <f>IF(AND(Parametros!$E$17="Sim",Parametros!$E$18="Sim"),IF(AND(OR(CT279="Flow1",AND(CT279="Flow2",Parametros!$H$7="Fechada")),AI279&lt;=Parametros!$E$15,AH279&lt;Parametros!$E$16,AX279&lt;Parametros!$E$19,CX279&lt;&gt;Parametros!$E$17,CY279&lt;&gt;Parametros!$E$18),"Sim","Não"),
IF(AND(Parametros!$E$17="Sim",Parametros!$E$18="Não"),IF(AND(OR(CT279="Flow1",AND(CT279="Flow2",Parametros!$H$7="Fechada")),AI279&lt;=Parametros!$E$15,AH279&lt;Parametros!$E$16,AX279&lt;Parametros!$E$19,CX279&lt;&gt;Parametros!$E$17),"Sim","Não"),
IF(AND(Parametros!$E$17="Não",Parametros!$E$18="Sim"),IF(AND(OR(CT279="Flow1",AND(CT279="Flow2",Parametros!$H$7="Fechada")),AI279&lt;=Parametros!$E$15,AH279&lt;Parametros!$E$16,AX279&lt;Parametros!$E$19,CY279&lt;&gt;Parametros!$E$18),"Sim","Não"),
IF(AND(OR(CT279="Flow1",AND(CT279="Flow2",Parametros!$H$7="Fechada")),AI279&lt;=Parametros!$E$15,AH279&lt;Parametros!$E$16,AX279&lt;Parametros!$E$19),"Sim","Não"))))</f>
        <v>Não</v>
      </c>
      <c r="DA279" s="41" t="str">
        <f t="shared" si="38"/>
        <v>ok</v>
      </c>
      <c r="DB279" s="40">
        <f>IF(AND(CT279="Flow1",CZ279="Sim"),4,IF(CT279=Parametros!$D$6,1,IF(CT279=Parametros!$D$7,IF(Parametros!$H$7="Aberta",2,IF('Sequencia APO'!CZ279="Sim",4,1)),IF(CT279=Parametros!$D$9,3,IF(CT279=Parametros!$D$8,4,"Erro")))))</f>
        <v>4</v>
      </c>
      <c r="DC279" s="40">
        <f>IFERROR(VLOOKUP($Q279,Ferts!$A$1:$B$16,2,FALSE),0)</f>
        <v>0</v>
      </c>
      <c r="DD279" s="42">
        <f>(IF(DB279=1,Parametros!$M$6,IF(DB279=2,Parametros!$M$7,IF(DB279=3,Parametros!$M$8,IF(DB279=4,Parametros!$M$9,"Erro"))))*(DC279+1))*60</f>
        <v>102.85714285714285</v>
      </c>
    </row>
    <row r="280" spans="1:108">
      <c r="A280" s="74" t="s">
        <v>806</v>
      </c>
      <c r="B280" s="74" t="s">
        <v>98</v>
      </c>
      <c r="C280" s="74" t="s">
        <v>99</v>
      </c>
      <c r="D280" s="74" t="s">
        <v>99</v>
      </c>
      <c r="E280" s="74" t="s">
        <v>2371</v>
      </c>
      <c r="F280" s="74" t="s">
        <v>2372</v>
      </c>
      <c r="G280" s="74" t="s">
        <v>2373</v>
      </c>
      <c r="H280" s="74" t="s">
        <v>505</v>
      </c>
      <c r="I280" s="74" t="s">
        <v>134</v>
      </c>
      <c r="J280" s="74" t="s">
        <v>213</v>
      </c>
      <c r="K280" s="74" t="s">
        <v>2374</v>
      </c>
      <c r="L280" s="74" t="s">
        <v>2375</v>
      </c>
      <c r="M280" s="74" t="s">
        <v>2376</v>
      </c>
      <c r="N280" s="75">
        <v>10</v>
      </c>
      <c r="O280" s="75">
        <v>5</v>
      </c>
      <c r="P280" s="74" t="s">
        <v>131</v>
      </c>
      <c r="Q280" s="74" t="s">
        <v>2377</v>
      </c>
      <c r="R280" s="74" t="s">
        <v>283</v>
      </c>
      <c r="S280" s="74"/>
      <c r="T280" s="74" t="s">
        <v>114</v>
      </c>
      <c r="U280" s="74" t="s">
        <v>156</v>
      </c>
      <c r="V280" s="74" t="s">
        <v>507</v>
      </c>
      <c r="W280" s="74" t="s">
        <v>126</v>
      </c>
      <c r="X280" s="74" t="s">
        <v>127</v>
      </c>
      <c r="Y280" s="74" t="s">
        <v>219</v>
      </c>
      <c r="Z280" s="74"/>
      <c r="AA280" s="76">
        <v>3501.212</v>
      </c>
      <c r="AB280" s="76">
        <v>0</v>
      </c>
      <c r="AC280" s="76">
        <v>146</v>
      </c>
      <c r="AD280" s="76">
        <v>99</v>
      </c>
      <c r="AE280" s="77">
        <v>449</v>
      </c>
      <c r="AF280" s="76">
        <v>2.2450000000000001</v>
      </c>
      <c r="AG280" s="77">
        <v>9</v>
      </c>
      <c r="AH280" s="78">
        <v>7.9</v>
      </c>
      <c r="AI280" s="78">
        <v>76.099999999999994</v>
      </c>
      <c r="AJ280" s="79">
        <v>42799</v>
      </c>
      <c r="AK280" s="79">
        <v>42781</v>
      </c>
      <c r="AL280" s="79">
        <v>42781</v>
      </c>
      <c r="AM280" s="79">
        <v>42781</v>
      </c>
      <c r="AN280" s="77">
        <v>429</v>
      </c>
      <c r="AO280" s="79">
        <v>42772</v>
      </c>
      <c r="AP280" s="76">
        <v>3000</v>
      </c>
      <c r="AQ280" s="76">
        <v>0</v>
      </c>
      <c r="AR280" s="77">
        <v>447</v>
      </c>
      <c r="AS280" s="77">
        <v>19</v>
      </c>
      <c r="AT280" s="78">
        <v>101.54</v>
      </c>
      <c r="AU280" s="77">
        <v>4</v>
      </c>
      <c r="AV280" s="76">
        <v>7.48</v>
      </c>
      <c r="AW280" s="76">
        <v>7.84</v>
      </c>
      <c r="AX280" s="76">
        <v>8.94</v>
      </c>
      <c r="AY280" s="76">
        <v>0.76</v>
      </c>
      <c r="AZ280" s="76">
        <v>0.76</v>
      </c>
      <c r="BA280" s="76">
        <v>0.79</v>
      </c>
      <c r="BB280" s="76">
        <v>1.19</v>
      </c>
      <c r="BC280" s="76">
        <v>19.579999999999998</v>
      </c>
      <c r="BD280" s="76">
        <v>8.59</v>
      </c>
      <c r="BE280" s="76">
        <v>17.53</v>
      </c>
      <c r="BF280" s="76">
        <v>7400</v>
      </c>
      <c r="BG280" s="76">
        <v>7500</v>
      </c>
      <c r="BH280" s="74" t="s">
        <v>109</v>
      </c>
      <c r="BI280" s="74"/>
      <c r="BJ280" s="74" t="s">
        <v>2378</v>
      </c>
      <c r="BK280" s="79"/>
      <c r="BL280" s="79"/>
      <c r="BM280" s="74"/>
      <c r="BN280" s="80"/>
      <c r="BO280" s="81"/>
      <c r="BP280" s="82"/>
      <c r="BQ280" s="93">
        <v>36</v>
      </c>
      <c r="BR280" s="84" t="s">
        <v>78</v>
      </c>
      <c r="BS280" s="84">
        <v>15</v>
      </c>
      <c r="BT280" s="85">
        <v>2</v>
      </c>
      <c r="BU280" s="85" t="s">
        <v>134</v>
      </c>
      <c r="BV280" s="85">
        <v>2</v>
      </c>
      <c r="BW280" s="85"/>
      <c r="BX280" s="86" t="s">
        <v>143</v>
      </c>
      <c r="BY280" s="87"/>
      <c r="BZ280" s="88">
        <v>36</v>
      </c>
      <c r="CA280" s="87" t="s">
        <v>144</v>
      </c>
      <c r="CB280" s="89" t="s">
        <v>145</v>
      </c>
      <c r="CC280" s="90">
        <v>9</v>
      </c>
      <c r="CD280" s="91"/>
      <c r="CE280" s="89">
        <f>VLOOKUP(AI280,[1]Plan1!$A$6:$D$52,2,0)</f>
        <v>271</v>
      </c>
      <c r="CF280" s="89">
        <f>VLOOKUP(AI280,[1]Plan1!$A$6:$D$52,4,0)</f>
        <v>3.125</v>
      </c>
      <c r="CG280" s="89">
        <f t="shared" si="32"/>
        <v>13</v>
      </c>
      <c r="CH280" s="89">
        <f t="shared" si="33"/>
        <v>41</v>
      </c>
      <c r="CI280" s="87" t="s">
        <v>75</v>
      </c>
      <c r="CJ280" s="89">
        <f t="shared" si="34"/>
        <v>36</v>
      </c>
      <c r="CK280" s="87"/>
      <c r="CL280" s="87"/>
      <c r="CM280" s="87"/>
      <c r="CN280" s="80">
        <v>33</v>
      </c>
      <c r="CO280" s="81"/>
      <c r="CP280" s="82"/>
      <c r="CQ280" s="83"/>
      <c r="CR280" s="87">
        <f t="shared" si="35"/>
        <v>4041</v>
      </c>
      <c r="CS280" s="40">
        <f t="shared" si="39"/>
        <v>278</v>
      </c>
      <c r="CT280" s="40" t="str">
        <f>VLOOKUP(B280,Linha!$B$2:$C$60,2,FALSE)</f>
        <v>Flow1</v>
      </c>
      <c r="CU280" s="41" t="str">
        <f>IF(AI280&lt;=Parametros!$E$15,"OK","Não")</f>
        <v>OK</v>
      </c>
      <c r="CV280" s="41" t="str">
        <f>IF(AH280&lt;=Parametros!$E$16,"OK","Não")</f>
        <v>OK</v>
      </c>
      <c r="CW280" s="41" t="str">
        <f>IF(AX280&lt;=Parametros!$E$19,"OK","Não")</f>
        <v>OK</v>
      </c>
      <c r="CX280" s="41" t="str">
        <f t="shared" si="36"/>
        <v>Não</v>
      </c>
      <c r="CY280" s="41" t="str">
        <f t="shared" si="37"/>
        <v>Não</v>
      </c>
      <c r="CZ280" s="41" t="str">
        <f>IF(AND(Parametros!$E$17="Sim",Parametros!$E$18="Sim"),IF(AND(OR(CT280="Flow1",AND(CT280="Flow2",Parametros!$H$7="Fechada")),AI280&lt;=Parametros!$E$15,AH280&lt;Parametros!$E$16,AX280&lt;Parametros!$E$19,CX280&lt;&gt;Parametros!$E$17,CY280&lt;&gt;Parametros!$E$18),"Sim","Não"),
IF(AND(Parametros!$E$17="Sim",Parametros!$E$18="Não"),IF(AND(OR(CT280="Flow1",AND(CT280="Flow2",Parametros!$H$7="Fechada")),AI280&lt;=Parametros!$E$15,AH280&lt;Parametros!$E$16,AX280&lt;Parametros!$E$19,CX280&lt;&gt;Parametros!$E$17),"Sim","Não"),
IF(AND(Parametros!$E$17="Não",Parametros!$E$18="Sim"),IF(AND(OR(CT280="Flow1",AND(CT280="Flow2",Parametros!$H$7="Fechada")),AI280&lt;=Parametros!$E$15,AH280&lt;Parametros!$E$16,AX280&lt;Parametros!$E$19,CY280&lt;&gt;Parametros!$E$18),"Sim","Não"),
IF(AND(OR(CT280="Flow1",AND(CT280="Flow2",Parametros!$H$7="Fechada")),AI280&lt;=Parametros!$E$15,AH280&lt;Parametros!$E$16,AX280&lt;Parametros!$E$19),"Sim","Não"))))</f>
        <v>Sim</v>
      </c>
      <c r="DA280" s="41" t="str">
        <f t="shared" si="38"/>
        <v>Moveu para tubing</v>
      </c>
      <c r="DB280" s="40">
        <f>IF(AND(CT280="Flow1",CZ280="Sim"),4,IF(CT280=Parametros!$D$6,1,IF(CT280=Parametros!$D$7,IF(Parametros!$H$7="Aberta",2,IF('Sequencia APO'!CZ280="Sim",4,1)),IF(CT280=Parametros!$D$9,3,IF(CT280=Parametros!$D$8,4,"Erro")))))</f>
        <v>4</v>
      </c>
      <c r="DC280" s="40">
        <f>IFERROR(VLOOKUP($Q280,Ferts!$A$1:$B$16,2,FALSE),0)</f>
        <v>0</v>
      </c>
      <c r="DD280" s="42">
        <f>(IF(DB280=1,Parametros!$M$6,IF(DB280=2,Parametros!$M$7,IF(DB280=3,Parametros!$M$8,IF(DB280=4,Parametros!$M$9,"Erro"))))*(DC280+1))*60</f>
        <v>102.85714285714285</v>
      </c>
    </row>
    <row r="281" spans="1:108">
      <c r="A281" s="74" t="s">
        <v>812</v>
      </c>
      <c r="B281" s="74" t="s">
        <v>160</v>
      </c>
      <c r="C281" s="74" t="s">
        <v>118</v>
      </c>
      <c r="D281" s="74" t="s">
        <v>99</v>
      </c>
      <c r="E281" s="74" t="s">
        <v>3656</v>
      </c>
      <c r="F281" s="74" t="s">
        <v>311</v>
      </c>
      <c r="G281" s="74" t="s">
        <v>3657</v>
      </c>
      <c r="H281" s="74" t="s">
        <v>225</v>
      </c>
      <c r="I281" s="74" t="s">
        <v>134</v>
      </c>
      <c r="J281" s="74" t="s">
        <v>213</v>
      </c>
      <c r="K281" s="74" t="s">
        <v>312</v>
      </c>
      <c r="L281" s="74" t="s">
        <v>313</v>
      </c>
      <c r="M281" s="74" t="s">
        <v>226</v>
      </c>
      <c r="N281" s="75">
        <v>10</v>
      </c>
      <c r="O281" s="75">
        <v>10</v>
      </c>
      <c r="P281" s="74" t="s">
        <v>131</v>
      </c>
      <c r="Q281" s="74" t="s">
        <v>314</v>
      </c>
      <c r="R281" s="74" t="s">
        <v>123</v>
      </c>
      <c r="S281" s="74"/>
      <c r="T281" s="74" t="s">
        <v>114</v>
      </c>
      <c r="U281" s="74" t="s">
        <v>124</v>
      </c>
      <c r="V281" s="74" t="s">
        <v>125</v>
      </c>
      <c r="W281" s="74" t="s">
        <v>126</v>
      </c>
      <c r="X281" s="74" t="s">
        <v>127</v>
      </c>
      <c r="Y281" s="74" t="s">
        <v>219</v>
      </c>
      <c r="Z281" s="74" t="s">
        <v>163</v>
      </c>
      <c r="AA281" s="76">
        <v>3194.0839999999998</v>
      </c>
      <c r="AB281" s="76">
        <v>0</v>
      </c>
      <c r="AC281" s="76">
        <v>146</v>
      </c>
      <c r="AD281" s="76">
        <v>97</v>
      </c>
      <c r="AE281" s="77">
        <v>431</v>
      </c>
      <c r="AF281" s="76">
        <v>2.1549999999999998</v>
      </c>
      <c r="AG281" s="77">
        <v>9</v>
      </c>
      <c r="AH281" s="78">
        <v>8.5</v>
      </c>
      <c r="AI281" s="78">
        <v>76.099999999999994</v>
      </c>
      <c r="AJ281" s="79">
        <v>42790</v>
      </c>
      <c r="AK281" s="79">
        <v>42781</v>
      </c>
      <c r="AL281" s="79">
        <v>42781</v>
      </c>
      <c r="AM281" s="79">
        <v>42781</v>
      </c>
      <c r="AN281" s="77">
        <v>317</v>
      </c>
      <c r="AO281" s="79">
        <v>42776</v>
      </c>
      <c r="AP281" s="76">
        <v>3000</v>
      </c>
      <c r="AQ281" s="76">
        <v>0</v>
      </c>
      <c r="AR281" s="77">
        <v>428</v>
      </c>
      <c r="AS281" s="77">
        <v>11</v>
      </c>
      <c r="AT281" s="78">
        <v>130.36000000000001</v>
      </c>
      <c r="AU281" s="77">
        <v>3</v>
      </c>
      <c r="AV281" s="76">
        <v>9.23</v>
      </c>
      <c r="AW281" s="76">
        <v>9.5299999999999994</v>
      </c>
      <c r="AX281" s="76">
        <v>10.55</v>
      </c>
      <c r="AY281" s="76">
        <v>0.76</v>
      </c>
      <c r="AZ281" s="76">
        <v>0.76</v>
      </c>
      <c r="BA281" s="76">
        <v>0.85</v>
      </c>
      <c r="BB281" s="76">
        <v>0.85</v>
      </c>
      <c r="BC281" s="76">
        <v>18.02</v>
      </c>
      <c r="BD281" s="76">
        <v>8.99</v>
      </c>
      <c r="BE281" s="76">
        <v>17.95</v>
      </c>
      <c r="BF281" s="76">
        <v>9150</v>
      </c>
      <c r="BG281" s="76">
        <v>9250</v>
      </c>
      <c r="BH281" s="74" t="s">
        <v>109</v>
      </c>
      <c r="BI281" s="74"/>
      <c r="BJ281" s="74" t="s">
        <v>3658</v>
      </c>
      <c r="BK281" s="79"/>
      <c r="BL281" s="79"/>
      <c r="BM281" s="74"/>
      <c r="BN281" s="80"/>
      <c r="BO281" s="81"/>
      <c r="BP281" s="82">
        <v>27</v>
      </c>
      <c r="BQ281" s="83"/>
      <c r="BR281" s="84" t="s">
        <v>129</v>
      </c>
      <c r="BS281" s="84">
        <v>15</v>
      </c>
      <c r="BT281" s="85">
        <v>2</v>
      </c>
      <c r="BU281" s="85" t="s">
        <v>134</v>
      </c>
      <c r="BV281" s="85">
        <v>2</v>
      </c>
      <c r="BW281" s="85"/>
      <c r="BX281" s="86" t="s">
        <v>130</v>
      </c>
      <c r="BY281" s="87"/>
      <c r="BZ281" s="88">
        <v>27</v>
      </c>
      <c r="CA281" s="87" t="s">
        <v>111</v>
      </c>
      <c r="CB281" s="89" t="s">
        <v>145</v>
      </c>
      <c r="CC281" s="90">
        <v>5</v>
      </c>
      <c r="CD281" s="91"/>
      <c r="CE281" s="89">
        <f>VLOOKUP(AI281,[1]Plan1!$A$6:$D$52,2,0)</f>
        <v>271</v>
      </c>
      <c r="CF281" s="89">
        <f>VLOOKUP(AI281,[1]Plan1!$A$6:$D$52,4,0)</f>
        <v>3.125</v>
      </c>
      <c r="CG281" s="89">
        <f t="shared" si="32"/>
        <v>12</v>
      </c>
      <c r="CH281" s="89">
        <f t="shared" si="33"/>
        <v>38</v>
      </c>
      <c r="CI281" s="87" t="s">
        <v>129</v>
      </c>
      <c r="CJ281" s="89">
        <f t="shared" si="34"/>
        <v>27</v>
      </c>
      <c r="CK281" s="87"/>
      <c r="CL281" s="87"/>
      <c r="CM281" s="87"/>
      <c r="CN281" s="80"/>
      <c r="CO281" s="81"/>
      <c r="CP281" s="82">
        <v>14</v>
      </c>
      <c r="CQ281" s="83"/>
      <c r="CR281" s="87">
        <f t="shared" si="35"/>
        <v>3879</v>
      </c>
      <c r="CS281" s="40">
        <f t="shared" si="39"/>
        <v>279</v>
      </c>
      <c r="CT281" s="40" t="str">
        <f>VLOOKUP(B281,Linha!$B$2:$C$60,2,FALSE)</f>
        <v>Flow1</v>
      </c>
      <c r="CU281" s="41" t="str">
        <f>IF(AI281&lt;=Parametros!$E$15,"OK","Não")</f>
        <v>OK</v>
      </c>
      <c r="CV281" s="41" t="str">
        <f>IF(AH281&lt;=Parametros!$E$16,"OK","Não")</f>
        <v>OK</v>
      </c>
      <c r="CW281" s="41" t="str">
        <f>IF(AX281&lt;=Parametros!$E$19,"OK","Não")</f>
        <v>OK</v>
      </c>
      <c r="CX281" s="41" t="str">
        <f t="shared" si="36"/>
        <v>Não</v>
      </c>
      <c r="CY281" s="41" t="str">
        <f t="shared" si="37"/>
        <v>Não</v>
      </c>
      <c r="CZ281" s="41" t="str">
        <f>IF(AND(Parametros!$E$17="Sim",Parametros!$E$18="Sim"),IF(AND(OR(CT281="Flow1",AND(CT281="Flow2",Parametros!$H$7="Fechada")),AI281&lt;=Parametros!$E$15,AH281&lt;Parametros!$E$16,AX281&lt;Parametros!$E$19,CX281&lt;&gt;Parametros!$E$17,CY281&lt;&gt;Parametros!$E$18),"Sim","Não"),
IF(AND(Parametros!$E$17="Sim",Parametros!$E$18="Não"),IF(AND(OR(CT281="Flow1",AND(CT281="Flow2",Parametros!$H$7="Fechada")),AI281&lt;=Parametros!$E$15,AH281&lt;Parametros!$E$16,AX281&lt;Parametros!$E$19,CX281&lt;&gt;Parametros!$E$17),"Sim","Não"),
IF(AND(Parametros!$E$17="Não",Parametros!$E$18="Sim"),IF(AND(OR(CT281="Flow1",AND(CT281="Flow2",Parametros!$H$7="Fechada")),AI281&lt;=Parametros!$E$15,AH281&lt;Parametros!$E$16,AX281&lt;Parametros!$E$19,CY281&lt;&gt;Parametros!$E$18),"Sim","Não"),
IF(AND(OR(CT281="Flow1",AND(CT281="Flow2",Parametros!$H$7="Fechada")),AI281&lt;=Parametros!$E$15,AH281&lt;Parametros!$E$16,AX281&lt;Parametros!$E$19),"Sim","Não"))))</f>
        <v>Sim</v>
      </c>
      <c r="DA281" s="41" t="str">
        <f t="shared" si="38"/>
        <v>ok</v>
      </c>
      <c r="DB281" s="40">
        <f>IF(AND(CT281="Flow1",CZ281="Sim"),4,IF(CT281=Parametros!$D$6,1,IF(CT281=Parametros!$D$7,IF(Parametros!$H$7="Aberta",2,IF('Sequencia APO'!CZ281="Sim",4,1)),IF(CT281=Parametros!$D$9,3,IF(CT281=Parametros!$D$8,4,"Erro")))))</f>
        <v>4</v>
      </c>
      <c r="DC281" s="40">
        <f>IFERROR(VLOOKUP($Q281,Ferts!$A$1:$B$16,2,FALSE),0)</f>
        <v>0</v>
      </c>
      <c r="DD281" s="42">
        <f>(IF(DB281=1,Parametros!$M$6,IF(DB281=2,Parametros!$M$7,IF(DB281=3,Parametros!$M$8,IF(DB281=4,Parametros!$M$9,"Erro"))))*(DC281+1))*60</f>
        <v>102.85714285714285</v>
      </c>
    </row>
    <row r="282" spans="1:108">
      <c r="A282" s="74" t="s">
        <v>816</v>
      </c>
      <c r="B282" s="74" t="s">
        <v>160</v>
      </c>
      <c r="C282" s="74" t="s">
        <v>118</v>
      </c>
      <c r="D282" s="74" t="s">
        <v>99</v>
      </c>
      <c r="E282" s="74" t="s">
        <v>2379</v>
      </c>
      <c r="F282" s="74" t="s">
        <v>317</v>
      </c>
      <c r="G282" s="74" t="s">
        <v>3659</v>
      </c>
      <c r="H282" s="74" t="s">
        <v>285</v>
      </c>
      <c r="I282" s="74" t="s">
        <v>134</v>
      </c>
      <c r="J282" s="74" t="s">
        <v>213</v>
      </c>
      <c r="K282" s="74" t="s">
        <v>361</v>
      </c>
      <c r="L282" s="74" t="s">
        <v>318</v>
      </c>
      <c r="M282" s="74" t="s">
        <v>288</v>
      </c>
      <c r="N282" s="75">
        <v>10</v>
      </c>
      <c r="O282" s="75">
        <v>10</v>
      </c>
      <c r="P282" s="74" t="s">
        <v>362</v>
      </c>
      <c r="Q282" s="74" t="s">
        <v>319</v>
      </c>
      <c r="R282" s="74" t="s">
        <v>289</v>
      </c>
      <c r="S282" s="74"/>
      <c r="T282" s="74" t="s">
        <v>114</v>
      </c>
      <c r="U282" s="74" t="s">
        <v>124</v>
      </c>
      <c r="V282" s="74" t="s">
        <v>125</v>
      </c>
      <c r="W282" s="74" t="s">
        <v>107</v>
      </c>
      <c r="X282" s="74" t="s">
        <v>127</v>
      </c>
      <c r="Y282" s="74" t="s">
        <v>219</v>
      </c>
      <c r="Z282" s="74" t="s">
        <v>128</v>
      </c>
      <c r="AA282" s="76">
        <v>3137.0880000000002</v>
      </c>
      <c r="AB282" s="76">
        <v>3273.4140000000002</v>
      </c>
      <c r="AC282" s="76">
        <v>146</v>
      </c>
      <c r="AD282" s="76">
        <v>97</v>
      </c>
      <c r="AE282" s="77">
        <v>534</v>
      </c>
      <c r="AF282" s="76">
        <v>2.67</v>
      </c>
      <c r="AG282" s="77">
        <v>7</v>
      </c>
      <c r="AH282" s="78">
        <v>9</v>
      </c>
      <c r="AI282" s="78">
        <v>76.099999999999994</v>
      </c>
      <c r="AJ282" s="79">
        <v>42789</v>
      </c>
      <c r="AK282" s="79">
        <v>42781</v>
      </c>
      <c r="AL282" s="79">
        <v>42781</v>
      </c>
      <c r="AM282" s="79">
        <v>42781</v>
      </c>
      <c r="AN282" s="77">
        <v>279</v>
      </c>
      <c r="AO282" s="79">
        <v>42774</v>
      </c>
      <c r="AP282" s="76">
        <v>3000</v>
      </c>
      <c r="AQ282" s="76">
        <v>0</v>
      </c>
      <c r="AR282" s="77">
        <v>536</v>
      </c>
      <c r="AS282" s="77">
        <v>8</v>
      </c>
      <c r="AT282" s="78">
        <v>127.24</v>
      </c>
      <c r="AU282" s="77">
        <v>4</v>
      </c>
      <c r="AV282" s="76">
        <v>8.51</v>
      </c>
      <c r="AW282" s="76">
        <v>8</v>
      </c>
      <c r="AX282" s="76">
        <v>9.1999999999999993</v>
      </c>
      <c r="AY282" s="76">
        <v>0.76</v>
      </c>
      <c r="AZ282" s="76">
        <v>0.76</v>
      </c>
      <c r="BA282" s="76">
        <v>0.9</v>
      </c>
      <c r="BB282" s="76">
        <v>0.9</v>
      </c>
      <c r="BC282" s="76">
        <v>21.13</v>
      </c>
      <c r="BD282" s="76">
        <v>9.5500000000000007</v>
      </c>
      <c r="BE282" s="76">
        <v>18.55</v>
      </c>
      <c r="BF282" s="76">
        <v>8100</v>
      </c>
      <c r="BG282" s="76">
        <v>8600</v>
      </c>
      <c r="BH282" s="74" t="s">
        <v>109</v>
      </c>
      <c r="BI282" s="74"/>
      <c r="BJ282" s="74" t="s">
        <v>3660</v>
      </c>
      <c r="BK282" s="79"/>
      <c r="BL282" s="79"/>
      <c r="BM282" s="74"/>
      <c r="BN282" s="80"/>
      <c r="BO282" s="81"/>
      <c r="BP282" s="82">
        <v>28</v>
      </c>
      <c r="BQ282" s="83"/>
      <c r="BR282" s="84" t="s">
        <v>129</v>
      </c>
      <c r="BS282" s="84">
        <v>15</v>
      </c>
      <c r="BT282" s="85">
        <v>2</v>
      </c>
      <c r="BU282" s="85" t="s">
        <v>134</v>
      </c>
      <c r="BV282" s="85">
        <v>2</v>
      </c>
      <c r="BW282" s="85"/>
      <c r="BX282" s="86" t="s">
        <v>130</v>
      </c>
      <c r="BY282" s="87"/>
      <c r="BZ282" s="88">
        <v>28</v>
      </c>
      <c r="CA282" s="87" t="s">
        <v>111</v>
      </c>
      <c r="CB282" s="89" t="s">
        <v>145</v>
      </c>
      <c r="CC282" s="90">
        <v>7</v>
      </c>
      <c r="CD282" s="99"/>
      <c r="CE282" s="100">
        <f>VLOOKUP(AI282,[1]Plan1!$A$6:$D$52,2,0)</f>
        <v>271</v>
      </c>
      <c r="CF282" s="100">
        <f>VLOOKUP(AI282,[1]Plan1!$A$6:$D$52,4,0)</f>
        <v>3.125</v>
      </c>
      <c r="CG282" s="100">
        <f t="shared" si="32"/>
        <v>12</v>
      </c>
      <c r="CH282" s="100">
        <f t="shared" si="33"/>
        <v>38</v>
      </c>
      <c r="CI282" s="87" t="s">
        <v>129</v>
      </c>
      <c r="CJ282" s="100">
        <f t="shared" si="34"/>
        <v>28</v>
      </c>
      <c r="CK282" s="101"/>
      <c r="CL282" s="101"/>
      <c r="CM282" s="101"/>
      <c r="CN282" s="102"/>
      <c r="CO282" s="102">
        <v>20</v>
      </c>
      <c r="CP282" s="102"/>
      <c r="CQ282" s="102"/>
      <c r="CR282" s="87">
        <f t="shared" si="35"/>
        <v>3738</v>
      </c>
      <c r="CS282" s="40">
        <f t="shared" si="39"/>
        <v>280</v>
      </c>
      <c r="CT282" s="40" t="str">
        <f>VLOOKUP(B282,Linha!$B$2:$C$60,2,FALSE)</f>
        <v>Flow1</v>
      </c>
      <c r="CU282" s="41" t="str">
        <f>IF(AI282&lt;=Parametros!$E$15,"OK","Não")</f>
        <v>OK</v>
      </c>
      <c r="CV282" s="41" t="str">
        <f>IF(AH282&lt;=Parametros!$E$16,"OK","Não")</f>
        <v>OK</v>
      </c>
      <c r="CW282" s="41" t="str">
        <f>IF(AX282&lt;=Parametros!$E$19,"OK","Não")</f>
        <v>OK</v>
      </c>
      <c r="CX282" s="41" t="str">
        <f t="shared" si="36"/>
        <v>Não</v>
      </c>
      <c r="CY282" s="41" t="str">
        <f t="shared" si="37"/>
        <v>Não</v>
      </c>
      <c r="CZ282" s="41" t="str">
        <f>IF(AND(Parametros!$E$17="Sim",Parametros!$E$18="Sim"),IF(AND(OR(CT282="Flow1",AND(CT282="Flow2",Parametros!$H$7="Fechada")),AI282&lt;=Parametros!$E$15,AH282&lt;Parametros!$E$16,AX282&lt;Parametros!$E$19,CX282&lt;&gt;Parametros!$E$17,CY282&lt;&gt;Parametros!$E$18),"Sim","Não"),
IF(AND(Parametros!$E$17="Sim",Parametros!$E$18="Não"),IF(AND(OR(CT282="Flow1",AND(CT282="Flow2",Parametros!$H$7="Fechada")),AI282&lt;=Parametros!$E$15,AH282&lt;Parametros!$E$16,AX282&lt;Parametros!$E$19,CX282&lt;&gt;Parametros!$E$17),"Sim","Não"),
IF(AND(Parametros!$E$17="Não",Parametros!$E$18="Sim"),IF(AND(OR(CT282="Flow1",AND(CT282="Flow2",Parametros!$H$7="Fechada")),AI282&lt;=Parametros!$E$15,AH282&lt;Parametros!$E$16,AX282&lt;Parametros!$E$19,CY282&lt;&gt;Parametros!$E$18),"Sim","Não"),
IF(AND(OR(CT282="Flow1",AND(CT282="Flow2",Parametros!$H$7="Fechada")),AI282&lt;=Parametros!$E$15,AH282&lt;Parametros!$E$16,AX282&lt;Parametros!$E$19),"Sim","Não"))))</f>
        <v>Sim</v>
      </c>
      <c r="DA282" s="41" t="str">
        <f t="shared" si="38"/>
        <v>ok</v>
      </c>
      <c r="DB282" s="40">
        <f>IF(AND(CT282="Flow1",CZ282="Sim"),4,IF(CT282=Parametros!$D$6,1,IF(CT282=Parametros!$D$7,IF(Parametros!$H$7="Aberta",2,IF('Sequencia APO'!CZ282="Sim",4,1)),IF(CT282=Parametros!$D$9,3,IF(CT282=Parametros!$D$8,4,"Erro")))))</f>
        <v>4</v>
      </c>
      <c r="DC282" s="40">
        <f>IFERROR(VLOOKUP($Q282,Ferts!$A$1:$B$16,2,FALSE),0)</f>
        <v>0</v>
      </c>
      <c r="DD282" s="42">
        <f>(IF(DB282=1,Parametros!$M$6,IF(DB282=2,Parametros!$M$7,IF(DB282=3,Parametros!$M$8,IF(DB282=4,Parametros!$M$9,"Erro"))))*(DC282+1))*60</f>
        <v>102.85714285714285</v>
      </c>
    </row>
    <row r="283" spans="1:108">
      <c r="A283" s="74" t="s">
        <v>820</v>
      </c>
      <c r="B283" s="74" t="s">
        <v>160</v>
      </c>
      <c r="C283" s="74" t="s">
        <v>118</v>
      </c>
      <c r="D283" s="74" t="s">
        <v>99</v>
      </c>
      <c r="E283" s="74" t="s">
        <v>2380</v>
      </c>
      <c r="F283" s="74" t="s">
        <v>2381</v>
      </c>
      <c r="G283" s="74" t="s">
        <v>3118</v>
      </c>
      <c r="H283" s="74" t="s">
        <v>225</v>
      </c>
      <c r="I283" s="74" t="s">
        <v>134</v>
      </c>
      <c r="J283" s="74" t="s">
        <v>296</v>
      </c>
      <c r="K283" s="74" t="s">
        <v>329</v>
      </c>
      <c r="L283" s="74" t="s">
        <v>2382</v>
      </c>
      <c r="M283" s="74" t="s">
        <v>229</v>
      </c>
      <c r="N283" s="75">
        <v>10</v>
      </c>
      <c r="O283" s="75">
        <v>10</v>
      </c>
      <c r="P283" s="74" t="s">
        <v>137</v>
      </c>
      <c r="Q283" s="74" t="s">
        <v>2383</v>
      </c>
      <c r="R283" s="74" t="s">
        <v>230</v>
      </c>
      <c r="S283" s="74"/>
      <c r="T283" s="74" t="s">
        <v>114</v>
      </c>
      <c r="U283" s="74" t="s">
        <v>124</v>
      </c>
      <c r="V283" s="74" t="s">
        <v>125</v>
      </c>
      <c r="W283" s="74" t="s">
        <v>107</v>
      </c>
      <c r="X283" s="74" t="s">
        <v>127</v>
      </c>
      <c r="Y283" s="74" t="s">
        <v>231</v>
      </c>
      <c r="Z283" s="74" t="s">
        <v>192</v>
      </c>
      <c r="AA283" s="76">
        <v>3285</v>
      </c>
      <c r="AB283" s="76">
        <v>0</v>
      </c>
      <c r="AC283" s="76">
        <v>138</v>
      </c>
      <c r="AD283" s="76">
        <v>89</v>
      </c>
      <c r="AE283" s="77">
        <v>611</v>
      </c>
      <c r="AF283" s="76">
        <v>3.0550000000000002</v>
      </c>
      <c r="AG283" s="77">
        <v>6</v>
      </c>
      <c r="AH283" s="78">
        <v>12</v>
      </c>
      <c r="AI283" s="78">
        <v>76.099999999999994</v>
      </c>
      <c r="AJ283" s="79">
        <v>42810</v>
      </c>
      <c r="AK283" s="79">
        <v>42781</v>
      </c>
      <c r="AL283" s="79">
        <v>42781</v>
      </c>
      <c r="AM283" s="79">
        <v>42781</v>
      </c>
      <c r="AN283" s="77">
        <v>197</v>
      </c>
      <c r="AO283" s="79">
        <v>42795</v>
      </c>
      <c r="AP283" s="76">
        <v>3000</v>
      </c>
      <c r="AQ283" s="76">
        <v>0</v>
      </c>
      <c r="AR283" s="77">
        <v>616</v>
      </c>
      <c r="AS283" s="77">
        <v>56</v>
      </c>
      <c r="AT283" s="78">
        <v>143.32</v>
      </c>
      <c r="AU283" s="77">
        <v>4</v>
      </c>
      <c r="AV283" s="76">
        <v>7.57</v>
      </c>
      <c r="AW283" s="76">
        <v>7</v>
      </c>
      <c r="AX283" s="76">
        <v>8.08</v>
      </c>
      <c r="AY283" s="76">
        <v>0.76</v>
      </c>
      <c r="AZ283" s="76">
        <v>0.76</v>
      </c>
      <c r="BA283" s="76">
        <v>1.08</v>
      </c>
      <c r="BB283" s="76">
        <v>1.08</v>
      </c>
      <c r="BC283" s="76">
        <v>18.59</v>
      </c>
      <c r="BD283" s="76">
        <v>12.8</v>
      </c>
      <c r="BE283" s="76">
        <v>22.04</v>
      </c>
      <c r="BF283" s="76">
        <v>7000</v>
      </c>
      <c r="BG283" s="76">
        <v>8000</v>
      </c>
      <c r="BH283" s="74" t="s">
        <v>109</v>
      </c>
      <c r="BI283" s="74"/>
      <c r="BJ283" s="74" t="s">
        <v>3661</v>
      </c>
      <c r="BK283" s="79"/>
      <c r="BL283" s="79"/>
      <c r="BM283" s="74"/>
      <c r="BN283" s="80"/>
      <c r="BO283" s="81"/>
      <c r="BP283" s="82">
        <v>24</v>
      </c>
      <c r="BQ283" s="83"/>
      <c r="BR283" s="84" t="s">
        <v>129</v>
      </c>
      <c r="BS283" s="84">
        <v>15</v>
      </c>
      <c r="BT283" s="85">
        <v>2</v>
      </c>
      <c r="BU283" s="85" t="s">
        <v>134</v>
      </c>
      <c r="BV283" s="85">
        <v>2</v>
      </c>
      <c r="BW283" s="85"/>
      <c r="BX283" s="86" t="s">
        <v>130</v>
      </c>
      <c r="BY283" s="87"/>
      <c r="BZ283" s="88">
        <v>24</v>
      </c>
      <c r="CA283" s="87" t="s">
        <v>111</v>
      </c>
      <c r="CB283" s="89" t="s">
        <v>145</v>
      </c>
      <c r="CC283" s="90">
        <v>-14</v>
      </c>
      <c r="CD283" s="99"/>
      <c r="CE283" s="100">
        <f>VLOOKUP(AI283,[1]Plan1!$A$6:$D$52,2,0)</f>
        <v>271</v>
      </c>
      <c r="CF283" s="100">
        <f>VLOOKUP(AI283,[1]Plan1!$A$6:$D$52,4,0)</f>
        <v>3.125</v>
      </c>
      <c r="CG283" s="100">
        <f t="shared" si="32"/>
        <v>12</v>
      </c>
      <c r="CH283" s="100">
        <f t="shared" si="33"/>
        <v>38</v>
      </c>
      <c r="CI283" s="87" t="s">
        <v>129</v>
      </c>
      <c r="CJ283" s="100">
        <f t="shared" si="34"/>
        <v>24</v>
      </c>
      <c r="CK283" s="101"/>
      <c r="CL283" s="101"/>
      <c r="CM283" s="101"/>
      <c r="CN283" s="102">
        <v>267</v>
      </c>
      <c r="CO283" s="102"/>
      <c r="CP283" s="102"/>
      <c r="CQ283" s="102"/>
      <c r="CR283" s="87">
        <f t="shared" si="35"/>
        <v>3666</v>
      </c>
      <c r="CS283" s="40">
        <f t="shared" si="39"/>
        <v>281</v>
      </c>
      <c r="CT283" s="40" t="str">
        <f>VLOOKUP(B283,Linha!$B$2:$C$60,2,FALSE)</f>
        <v>Flow1</v>
      </c>
      <c r="CU283" s="41" t="str">
        <f>IF(AI283&lt;=Parametros!$E$15,"OK","Não")</f>
        <v>OK</v>
      </c>
      <c r="CV283" s="41" t="str">
        <f>IF(AH283&lt;=Parametros!$E$16,"OK","Não")</f>
        <v>OK</v>
      </c>
      <c r="CW283" s="41" t="str">
        <f>IF(AX283&lt;=Parametros!$E$19,"OK","Não")</f>
        <v>OK</v>
      </c>
      <c r="CX283" s="41" t="str">
        <f t="shared" si="36"/>
        <v>Não</v>
      </c>
      <c r="CY283" s="41" t="str">
        <f t="shared" si="37"/>
        <v>Não</v>
      </c>
      <c r="CZ283" s="41" t="str">
        <f>IF(AND(Parametros!$E$17="Sim",Parametros!$E$18="Sim"),IF(AND(OR(CT283="Flow1",AND(CT283="Flow2",Parametros!$H$7="Fechada")),AI283&lt;=Parametros!$E$15,AH283&lt;Parametros!$E$16,AX283&lt;Parametros!$E$19,CX283&lt;&gt;Parametros!$E$17,CY283&lt;&gt;Parametros!$E$18),"Sim","Não"),
IF(AND(Parametros!$E$17="Sim",Parametros!$E$18="Não"),IF(AND(OR(CT283="Flow1",AND(CT283="Flow2",Parametros!$H$7="Fechada")),AI283&lt;=Parametros!$E$15,AH283&lt;Parametros!$E$16,AX283&lt;Parametros!$E$19,CX283&lt;&gt;Parametros!$E$17),"Sim","Não"),
IF(AND(Parametros!$E$17="Não",Parametros!$E$18="Sim"),IF(AND(OR(CT283="Flow1",AND(CT283="Flow2",Parametros!$H$7="Fechada")),AI283&lt;=Parametros!$E$15,AH283&lt;Parametros!$E$16,AX283&lt;Parametros!$E$19,CY283&lt;&gt;Parametros!$E$18),"Sim","Não"),
IF(AND(OR(CT283="Flow1",AND(CT283="Flow2",Parametros!$H$7="Fechada")),AI283&lt;=Parametros!$E$15,AH283&lt;Parametros!$E$16,AX283&lt;Parametros!$E$19),"Sim","Não"))))</f>
        <v>Sim</v>
      </c>
      <c r="DA283" s="41" t="str">
        <f t="shared" si="38"/>
        <v>ok</v>
      </c>
      <c r="DB283" s="40">
        <f>IF(AND(CT283="Flow1",CZ283="Sim"),4,IF(CT283=Parametros!$D$6,1,IF(CT283=Parametros!$D$7,IF(Parametros!$H$7="Aberta",2,IF('Sequencia APO'!CZ283="Sim",4,1)),IF(CT283=Parametros!$D$9,3,IF(CT283=Parametros!$D$8,4,"Erro")))))</f>
        <v>4</v>
      </c>
      <c r="DC283" s="40">
        <f>IFERROR(VLOOKUP($Q283,Ferts!$A$1:$B$16,2,FALSE),0)</f>
        <v>0</v>
      </c>
      <c r="DD283" s="42">
        <f>(IF(DB283=1,Parametros!$M$6,IF(DB283=2,Parametros!$M$7,IF(DB283=3,Parametros!$M$8,IF(DB283=4,Parametros!$M$9,"Erro"))))*(DC283+1))*60</f>
        <v>102.85714285714285</v>
      </c>
    </row>
    <row r="284" spans="1:108">
      <c r="A284" s="74" t="s">
        <v>824</v>
      </c>
      <c r="B284" s="74" t="s">
        <v>98</v>
      </c>
      <c r="C284" s="74" t="s">
        <v>99</v>
      </c>
      <c r="D284" s="74" t="s">
        <v>99</v>
      </c>
      <c r="E284" s="74" t="s">
        <v>3662</v>
      </c>
      <c r="F284" s="74" t="s">
        <v>2384</v>
      </c>
      <c r="G284" s="74" t="s">
        <v>3663</v>
      </c>
      <c r="H284" s="74" t="s">
        <v>227</v>
      </c>
      <c r="I284" s="74" t="s">
        <v>134</v>
      </c>
      <c r="J284" s="74" t="s">
        <v>240</v>
      </c>
      <c r="K284" s="74" t="s">
        <v>204</v>
      </c>
      <c r="L284" s="74" t="s">
        <v>2385</v>
      </c>
      <c r="M284" s="74" t="s">
        <v>229</v>
      </c>
      <c r="N284" s="75">
        <v>10</v>
      </c>
      <c r="O284" s="75">
        <v>10</v>
      </c>
      <c r="P284" s="74" t="s">
        <v>137</v>
      </c>
      <c r="Q284" s="74" t="s">
        <v>2386</v>
      </c>
      <c r="R284" s="74" t="s">
        <v>230</v>
      </c>
      <c r="S284" s="74" t="s">
        <v>113</v>
      </c>
      <c r="T284" s="74" t="s">
        <v>114</v>
      </c>
      <c r="U284" s="74" t="s">
        <v>156</v>
      </c>
      <c r="V284" s="74" t="s">
        <v>252</v>
      </c>
      <c r="W284" s="74" t="s">
        <v>107</v>
      </c>
      <c r="X284" s="74" t="s">
        <v>127</v>
      </c>
      <c r="Y284" s="74" t="s">
        <v>231</v>
      </c>
      <c r="Z284" s="74"/>
      <c r="AA284" s="76">
        <v>19000</v>
      </c>
      <c r="AB284" s="76">
        <v>0</v>
      </c>
      <c r="AC284" s="76">
        <v>130</v>
      </c>
      <c r="AD284" s="76">
        <v>85</v>
      </c>
      <c r="AE284" s="77">
        <v>682</v>
      </c>
      <c r="AF284" s="76">
        <v>3.41</v>
      </c>
      <c r="AG284" s="77">
        <v>32</v>
      </c>
      <c r="AH284" s="78">
        <v>14.8</v>
      </c>
      <c r="AI284" s="78">
        <v>76.099999999999994</v>
      </c>
      <c r="AJ284" s="79">
        <v>42758</v>
      </c>
      <c r="AK284" s="79">
        <v>42781</v>
      </c>
      <c r="AL284" s="79">
        <v>42781</v>
      </c>
      <c r="AM284" s="79">
        <v>42781</v>
      </c>
      <c r="AN284" s="77">
        <v>1149</v>
      </c>
      <c r="AO284" s="79">
        <v>42750</v>
      </c>
      <c r="AP284" s="76">
        <v>15000</v>
      </c>
      <c r="AQ284" s="76">
        <v>1464</v>
      </c>
      <c r="AR284" s="77">
        <v>674</v>
      </c>
      <c r="AS284" s="77">
        <v>26</v>
      </c>
      <c r="AT284" s="78">
        <v>210.5</v>
      </c>
      <c r="AU284" s="77">
        <v>3</v>
      </c>
      <c r="AV284" s="76">
        <v>9.4</v>
      </c>
      <c r="AW284" s="76">
        <v>8.9499999999999993</v>
      </c>
      <c r="AX284" s="76">
        <v>9.84</v>
      </c>
      <c r="AY284" s="76">
        <v>0.6</v>
      </c>
      <c r="AZ284" s="76">
        <v>0.6</v>
      </c>
      <c r="BA284" s="76">
        <v>1.18</v>
      </c>
      <c r="BB284" s="76">
        <v>1.18</v>
      </c>
      <c r="BC284" s="76">
        <v>17.45</v>
      </c>
      <c r="BD284" s="76">
        <v>15.64</v>
      </c>
      <c r="BE284" s="76">
        <v>25.14</v>
      </c>
      <c r="BF284" s="76">
        <v>8000</v>
      </c>
      <c r="BG284" s="76">
        <v>12000</v>
      </c>
      <c r="BH284" s="74" t="s">
        <v>109</v>
      </c>
      <c r="BI284" s="74"/>
      <c r="BJ284" s="74" t="s">
        <v>3664</v>
      </c>
      <c r="BK284" s="79"/>
      <c r="BL284" s="79"/>
      <c r="BM284" s="74"/>
      <c r="BN284" s="80">
        <v>96</v>
      </c>
      <c r="BO284" s="81"/>
      <c r="BP284" s="82"/>
      <c r="BQ284" s="83"/>
      <c r="BR284" s="84" t="s">
        <v>75</v>
      </c>
      <c r="BS284" s="84">
        <v>15</v>
      </c>
      <c r="BT284" s="85">
        <v>2</v>
      </c>
      <c r="BU284" s="85" t="s">
        <v>134</v>
      </c>
      <c r="BV284" s="85">
        <v>2</v>
      </c>
      <c r="BW284" s="85"/>
      <c r="BX284" s="86" t="s">
        <v>143</v>
      </c>
      <c r="BY284" s="87"/>
      <c r="BZ284" s="88">
        <v>96</v>
      </c>
      <c r="CA284" s="87" t="s">
        <v>144</v>
      </c>
      <c r="CB284" s="89" t="s">
        <v>112</v>
      </c>
      <c r="CC284" s="90">
        <v>31</v>
      </c>
      <c r="CD284" s="99"/>
      <c r="CE284" s="100">
        <f>VLOOKUP(AI284,[1]Plan1!$A$6:$D$52,2,0)</f>
        <v>271</v>
      </c>
      <c r="CF284" s="100">
        <f>VLOOKUP(AI284,[1]Plan1!$A$6:$D$52,4,0)</f>
        <v>3.125</v>
      </c>
      <c r="CG284" s="100">
        <f t="shared" si="32"/>
        <v>70</v>
      </c>
      <c r="CH284" s="100">
        <f t="shared" si="33"/>
        <v>219</v>
      </c>
      <c r="CI284" s="87" t="s">
        <v>75</v>
      </c>
      <c r="CJ284" s="100">
        <f t="shared" si="34"/>
        <v>96</v>
      </c>
      <c r="CK284" s="101"/>
      <c r="CL284" s="101"/>
      <c r="CM284" s="101"/>
      <c r="CN284" s="102"/>
      <c r="CO284" s="102">
        <v>98</v>
      </c>
      <c r="CP284" s="102"/>
      <c r="CQ284" s="102"/>
      <c r="CR284" s="87">
        <f t="shared" si="35"/>
        <v>21824</v>
      </c>
      <c r="CS284" s="40">
        <f t="shared" si="39"/>
        <v>282</v>
      </c>
      <c r="CT284" s="40" t="str">
        <f>VLOOKUP(B284,Linha!$B$2:$C$60,2,FALSE)</f>
        <v>Flow1</v>
      </c>
      <c r="CU284" s="41" t="str">
        <f>IF(AI284&lt;=Parametros!$E$15,"OK","Não")</f>
        <v>OK</v>
      </c>
      <c r="CV284" s="41" t="str">
        <f>IF(AH284&lt;=Parametros!$E$16,"OK","Não")</f>
        <v>Não</v>
      </c>
      <c r="CW284" s="41" t="str">
        <f>IF(AX284&lt;=Parametros!$E$19,"OK","Não")</f>
        <v>OK</v>
      </c>
      <c r="CX284" s="41" t="str">
        <f t="shared" si="36"/>
        <v>Não</v>
      </c>
      <c r="CY284" s="41" t="str">
        <f t="shared" si="37"/>
        <v>Não</v>
      </c>
      <c r="CZ284" s="41" t="str">
        <f>IF(AND(Parametros!$E$17="Sim",Parametros!$E$18="Sim"),IF(AND(OR(CT284="Flow1",AND(CT284="Flow2",Parametros!$H$7="Fechada")),AI284&lt;=Parametros!$E$15,AH284&lt;Parametros!$E$16,AX284&lt;Parametros!$E$19,CX284&lt;&gt;Parametros!$E$17,CY284&lt;&gt;Parametros!$E$18),"Sim","Não"),
IF(AND(Parametros!$E$17="Sim",Parametros!$E$18="Não"),IF(AND(OR(CT284="Flow1",AND(CT284="Flow2",Parametros!$H$7="Fechada")),AI284&lt;=Parametros!$E$15,AH284&lt;Parametros!$E$16,AX284&lt;Parametros!$E$19,CX284&lt;&gt;Parametros!$E$17),"Sim","Não"),
IF(AND(Parametros!$E$17="Não",Parametros!$E$18="Sim"),IF(AND(OR(CT284="Flow1",AND(CT284="Flow2",Parametros!$H$7="Fechada")),AI284&lt;=Parametros!$E$15,AH284&lt;Parametros!$E$16,AX284&lt;Parametros!$E$19,CY284&lt;&gt;Parametros!$E$18),"Sim","Não"),
IF(AND(OR(CT284="Flow1",AND(CT284="Flow2",Parametros!$H$7="Fechada")),AI284&lt;=Parametros!$E$15,AH284&lt;Parametros!$E$16,AX284&lt;Parametros!$E$19),"Sim","Não"))))</f>
        <v>Não</v>
      </c>
      <c r="DA284" s="41" t="str">
        <f t="shared" si="38"/>
        <v>ok</v>
      </c>
      <c r="DB284" s="40">
        <f>IF(AND(CT284="Flow1",CZ284="Sim"),4,IF(CT284=Parametros!$D$6,1,IF(CT284=Parametros!$D$7,IF(Parametros!$H$7="Aberta",2,IF('Sequencia APO'!CZ284="Sim",4,1)),IF(CT284=Parametros!$D$9,3,IF(CT284=Parametros!$D$8,4,"Erro")))))</f>
        <v>1</v>
      </c>
      <c r="DC284" s="40">
        <f>IFERROR(VLOOKUP($Q284,Ferts!$A$1:$B$16,2,FALSE),0)</f>
        <v>0</v>
      </c>
      <c r="DD284" s="42">
        <f>(IF(DB284=1,Parametros!$M$6,IF(DB284=2,Parametros!$M$7,IF(DB284=3,Parametros!$M$8,IF(DB284=4,Parametros!$M$9,"Erro"))))*(DC284+1))*60</f>
        <v>38.112851481411589</v>
      </c>
    </row>
    <row r="285" spans="1:108">
      <c r="A285" s="74" t="s">
        <v>827</v>
      </c>
      <c r="B285" s="74" t="s">
        <v>98</v>
      </c>
      <c r="C285" s="74" t="s">
        <v>132</v>
      </c>
      <c r="D285" s="74" t="s">
        <v>132</v>
      </c>
      <c r="E285" s="74" t="s">
        <v>2392</v>
      </c>
      <c r="F285" s="74" t="s">
        <v>2393</v>
      </c>
      <c r="G285" s="74" t="s">
        <v>2394</v>
      </c>
      <c r="H285" s="74" t="s">
        <v>187</v>
      </c>
      <c r="I285" s="74" t="s">
        <v>134</v>
      </c>
      <c r="J285" s="74" t="s">
        <v>240</v>
      </c>
      <c r="K285" s="74" t="s">
        <v>209</v>
      </c>
      <c r="L285" s="74" t="s">
        <v>2395</v>
      </c>
      <c r="M285" s="74" t="s">
        <v>210</v>
      </c>
      <c r="N285" s="75">
        <v>10</v>
      </c>
      <c r="O285" s="75">
        <v>10</v>
      </c>
      <c r="P285" s="74" t="s">
        <v>137</v>
      </c>
      <c r="Q285" s="74" t="s">
        <v>2396</v>
      </c>
      <c r="R285" s="74" t="s">
        <v>138</v>
      </c>
      <c r="S285" s="74" t="s">
        <v>139</v>
      </c>
      <c r="T285" s="74" t="s">
        <v>140</v>
      </c>
      <c r="U285" s="74" t="s">
        <v>105</v>
      </c>
      <c r="V285" s="74" t="s">
        <v>141</v>
      </c>
      <c r="W285" s="74" t="s">
        <v>107</v>
      </c>
      <c r="X285" s="74" t="s">
        <v>127</v>
      </c>
      <c r="Y285" s="74" t="s">
        <v>231</v>
      </c>
      <c r="Z285" s="74"/>
      <c r="AA285" s="76">
        <v>13747.734</v>
      </c>
      <c r="AB285" s="76">
        <v>0</v>
      </c>
      <c r="AC285" s="76">
        <v>138</v>
      </c>
      <c r="AD285" s="76">
        <v>93</v>
      </c>
      <c r="AE285" s="77">
        <v>583</v>
      </c>
      <c r="AF285" s="76">
        <v>2.915</v>
      </c>
      <c r="AG285" s="77">
        <v>27</v>
      </c>
      <c r="AH285" s="78">
        <v>11.1</v>
      </c>
      <c r="AI285" s="78">
        <v>88.9</v>
      </c>
      <c r="AJ285" s="79">
        <v>42768</v>
      </c>
      <c r="AK285" s="79">
        <v>42781</v>
      </c>
      <c r="AL285" s="79">
        <v>42781</v>
      </c>
      <c r="AM285" s="79">
        <v>42781</v>
      </c>
      <c r="AN285" s="77">
        <v>874</v>
      </c>
      <c r="AO285" s="79">
        <v>42762</v>
      </c>
      <c r="AP285" s="76">
        <v>12984.48</v>
      </c>
      <c r="AQ285" s="76">
        <v>0</v>
      </c>
      <c r="AR285" s="77">
        <v>581</v>
      </c>
      <c r="AS285" s="77">
        <v>41</v>
      </c>
      <c r="AT285" s="78">
        <v>138.08000000000001</v>
      </c>
      <c r="AU285" s="77">
        <v>4</v>
      </c>
      <c r="AV285" s="76">
        <v>6.48</v>
      </c>
      <c r="AW285" s="76">
        <v>5.88</v>
      </c>
      <c r="AX285" s="76">
        <v>6.69</v>
      </c>
      <c r="AY285" s="76">
        <v>0.67</v>
      </c>
      <c r="AZ285" s="76">
        <v>0.67</v>
      </c>
      <c r="BA285" s="76">
        <v>1.39</v>
      </c>
      <c r="BB285" s="76">
        <v>1.67</v>
      </c>
      <c r="BC285" s="76">
        <v>19.62</v>
      </c>
      <c r="BD285" s="76">
        <v>11.42</v>
      </c>
      <c r="BE285" s="76">
        <v>20.55</v>
      </c>
      <c r="BF285" s="76">
        <v>5486</v>
      </c>
      <c r="BG285" s="76">
        <v>6706</v>
      </c>
      <c r="BH285" s="74" t="s">
        <v>109</v>
      </c>
      <c r="BI285" s="74"/>
      <c r="BJ285" s="74" t="s">
        <v>2397</v>
      </c>
      <c r="BK285" s="79"/>
      <c r="BL285" s="79"/>
      <c r="BM285" s="74"/>
      <c r="BN285" s="80">
        <v>108</v>
      </c>
      <c r="BO285" s="81"/>
      <c r="BP285" s="82"/>
      <c r="BQ285" s="83"/>
      <c r="BR285" s="84" t="s">
        <v>75</v>
      </c>
      <c r="BS285" s="84">
        <v>15</v>
      </c>
      <c r="BT285" s="85">
        <v>2</v>
      </c>
      <c r="BU285" s="85" t="s">
        <v>134</v>
      </c>
      <c r="BV285" s="85">
        <v>2</v>
      </c>
      <c r="BW285" s="85"/>
      <c r="BX285" s="86" t="s">
        <v>143</v>
      </c>
      <c r="BY285" s="87"/>
      <c r="BZ285" s="88">
        <v>108</v>
      </c>
      <c r="CA285" s="87" t="s">
        <v>144</v>
      </c>
      <c r="CB285" s="89" t="s">
        <v>112</v>
      </c>
      <c r="CC285" s="90">
        <v>19</v>
      </c>
      <c r="CD285" s="99"/>
      <c r="CE285" s="100">
        <f>VLOOKUP(AI285,[1]Plan1!$A$6:$D$52,2,0)</f>
        <v>211</v>
      </c>
      <c r="CF285" s="100">
        <f>VLOOKUP(AI285,[1]Plan1!$A$6:$D$52,4,0)</f>
        <v>4.092307692307692</v>
      </c>
      <c r="CG285" s="100">
        <f t="shared" si="32"/>
        <v>65</v>
      </c>
      <c r="CH285" s="100">
        <f t="shared" si="33"/>
        <v>266</v>
      </c>
      <c r="CI285" s="87" t="s">
        <v>75</v>
      </c>
      <c r="CJ285" s="100">
        <f t="shared" si="34"/>
        <v>108</v>
      </c>
      <c r="CK285" s="101"/>
      <c r="CL285" s="101"/>
      <c r="CM285" s="101"/>
      <c r="CN285" s="102"/>
      <c r="CO285" s="102"/>
      <c r="CP285" s="102"/>
      <c r="CQ285" s="102">
        <f>CH285</f>
        <v>266</v>
      </c>
      <c r="CR285" s="87">
        <f t="shared" si="35"/>
        <v>15741</v>
      </c>
      <c r="CS285" s="40">
        <f t="shared" si="39"/>
        <v>283</v>
      </c>
      <c r="CT285" s="40" t="str">
        <f>VLOOKUP(B285,Linha!$B$2:$C$60,2,FALSE)</f>
        <v>Flow1</v>
      </c>
      <c r="CU285" s="41" t="str">
        <f>IF(AI285&lt;=Parametros!$E$15,"OK","Não")</f>
        <v>OK</v>
      </c>
      <c r="CV285" s="41" t="str">
        <f>IF(AH285&lt;=Parametros!$E$16,"OK","Não")</f>
        <v>OK</v>
      </c>
      <c r="CW285" s="41" t="str">
        <f>IF(AX285&lt;=Parametros!$E$19,"OK","Não")</f>
        <v>OK</v>
      </c>
      <c r="CX285" s="41" t="str">
        <f t="shared" si="36"/>
        <v>Sim</v>
      </c>
      <c r="CY285" s="41" t="str">
        <f t="shared" si="37"/>
        <v>Sim</v>
      </c>
      <c r="CZ285" s="41" t="str">
        <f>IF(AND(Parametros!$E$17="Sim",Parametros!$E$18="Sim"),IF(AND(OR(CT285="Flow1",AND(CT285="Flow2",Parametros!$H$7="Fechada")),AI285&lt;=Parametros!$E$15,AH285&lt;Parametros!$E$16,AX285&lt;Parametros!$E$19,CX285&lt;&gt;Parametros!$E$17,CY285&lt;&gt;Parametros!$E$18),"Sim","Não"),
IF(AND(Parametros!$E$17="Sim",Parametros!$E$18="Não"),IF(AND(OR(CT285="Flow1",AND(CT285="Flow2",Parametros!$H$7="Fechada")),AI285&lt;=Parametros!$E$15,AH285&lt;Parametros!$E$16,AX285&lt;Parametros!$E$19,CX285&lt;&gt;Parametros!$E$17),"Sim","Não"),
IF(AND(Parametros!$E$17="Não",Parametros!$E$18="Sim"),IF(AND(OR(CT285="Flow1",AND(CT285="Flow2",Parametros!$H$7="Fechada")),AI285&lt;=Parametros!$E$15,AH285&lt;Parametros!$E$16,AX285&lt;Parametros!$E$19,CY285&lt;&gt;Parametros!$E$18),"Sim","Não"),
IF(AND(OR(CT285="Flow1",AND(CT285="Flow2",Parametros!$H$7="Fechada")),AI285&lt;=Parametros!$E$15,AH285&lt;Parametros!$E$16,AX285&lt;Parametros!$E$19),"Sim","Não"))))</f>
        <v>Não</v>
      </c>
      <c r="DA285" s="41" t="str">
        <f t="shared" si="38"/>
        <v>ok</v>
      </c>
      <c r="DB285" s="40">
        <f>IF(AND(CT285="Flow1",CZ285="Sim"),4,IF(CT285=Parametros!$D$6,1,IF(CT285=Parametros!$D$7,IF(Parametros!$H$7="Aberta",2,IF('Sequencia APO'!CZ285="Sim",4,1)),IF(CT285=Parametros!$D$9,3,IF(CT285=Parametros!$D$8,4,"Erro")))))</f>
        <v>1</v>
      </c>
      <c r="DC285" s="40">
        <f>IFERROR(VLOOKUP($Q285,Ferts!$A$1:$B$16,2,FALSE),0)</f>
        <v>0</v>
      </c>
      <c r="DD285" s="42">
        <f>(IF(DB285=1,Parametros!$M$6,IF(DB285=2,Parametros!$M$7,IF(DB285=3,Parametros!$M$8,IF(DB285=4,Parametros!$M$9,"Erro"))))*(DC285+1))*60</f>
        <v>38.112851481411589</v>
      </c>
    </row>
    <row r="286" spans="1:108">
      <c r="A286" s="74" t="s">
        <v>828</v>
      </c>
      <c r="B286" s="74" t="s">
        <v>98</v>
      </c>
      <c r="C286" s="74" t="s">
        <v>132</v>
      </c>
      <c r="D286" s="74" t="s">
        <v>132</v>
      </c>
      <c r="E286" s="74" t="s">
        <v>2398</v>
      </c>
      <c r="F286" s="74" t="s">
        <v>2399</v>
      </c>
      <c r="G286" s="74" t="s">
        <v>2400</v>
      </c>
      <c r="H286" s="74" t="s">
        <v>481</v>
      </c>
      <c r="I286" s="74" t="s">
        <v>134</v>
      </c>
      <c r="J286" s="74" t="s">
        <v>240</v>
      </c>
      <c r="K286" s="74" t="s">
        <v>1559</v>
      </c>
      <c r="L286" s="74" t="s">
        <v>2401</v>
      </c>
      <c r="M286" s="74" t="s">
        <v>975</v>
      </c>
      <c r="N286" s="75">
        <v>5</v>
      </c>
      <c r="O286" s="75">
        <v>5</v>
      </c>
      <c r="P286" s="74" t="s">
        <v>137</v>
      </c>
      <c r="Q286" s="74" t="s">
        <v>2402</v>
      </c>
      <c r="R286" s="74" t="s">
        <v>138</v>
      </c>
      <c r="S286" s="74" t="s">
        <v>139</v>
      </c>
      <c r="T286" s="74" t="s">
        <v>140</v>
      </c>
      <c r="U286" s="74" t="s">
        <v>105</v>
      </c>
      <c r="V286" s="74" t="s">
        <v>141</v>
      </c>
      <c r="W286" s="74" t="s">
        <v>126</v>
      </c>
      <c r="X286" s="74" t="s">
        <v>127</v>
      </c>
      <c r="Y286" s="74" t="s">
        <v>231</v>
      </c>
      <c r="Z286" s="74"/>
      <c r="AA286" s="76">
        <v>13882.514999999999</v>
      </c>
      <c r="AB286" s="76">
        <v>0</v>
      </c>
      <c r="AC286" s="76">
        <v>138</v>
      </c>
      <c r="AD286" s="76">
        <v>93</v>
      </c>
      <c r="AE286" s="77">
        <v>565</v>
      </c>
      <c r="AF286" s="76">
        <v>2.8250000000000002</v>
      </c>
      <c r="AG286" s="77">
        <v>29</v>
      </c>
      <c r="AH286" s="78">
        <v>11.1</v>
      </c>
      <c r="AI286" s="78">
        <v>88.9</v>
      </c>
      <c r="AJ286" s="79">
        <v>42768</v>
      </c>
      <c r="AK286" s="79">
        <v>42781</v>
      </c>
      <c r="AL286" s="79">
        <v>42781</v>
      </c>
      <c r="AM286" s="79">
        <v>42781</v>
      </c>
      <c r="AN286" s="77">
        <v>896</v>
      </c>
      <c r="AO286" s="79">
        <v>42762</v>
      </c>
      <c r="AP286" s="76">
        <v>12642</v>
      </c>
      <c r="AQ286" s="76">
        <v>0</v>
      </c>
      <c r="AR286" s="77">
        <v>564</v>
      </c>
      <c r="AS286" s="77">
        <v>44</v>
      </c>
      <c r="AT286" s="78">
        <v>128.87</v>
      </c>
      <c r="AU286" s="77">
        <v>4</v>
      </c>
      <c r="AV286" s="76">
        <v>6.08</v>
      </c>
      <c r="AW286" s="76">
        <v>6.42</v>
      </c>
      <c r="AX286" s="76">
        <v>7.2</v>
      </c>
      <c r="AY286" s="76">
        <v>0.67</v>
      </c>
      <c r="AZ286" s="76">
        <v>0.67</v>
      </c>
      <c r="BA286" s="76">
        <v>1.39</v>
      </c>
      <c r="BB286" s="76">
        <v>1.67</v>
      </c>
      <c r="BC286" s="76">
        <v>19.14</v>
      </c>
      <c r="BD286" s="76">
        <v>11.34</v>
      </c>
      <c r="BE286" s="76">
        <v>20.46</v>
      </c>
      <c r="BF286" s="76">
        <v>6000</v>
      </c>
      <c r="BG286" s="76">
        <v>6100</v>
      </c>
      <c r="BH286" s="74" t="s">
        <v>109</v>
      </c>
      <c r="BI286" s="74"/>
      <c r="BJ286" s="74" t="s">
        <v>2403</v>
      </c>
      <c r="BK286" s="79"/>
      <c r="BL286" s="79"/>
      <c r="BM286" s="74"/>
      <c r="BN286" s="80">
        <v>116</v>
      </c>
      <c r="BO286" s="81"/>
      <c r="BP286" s="82"/>
      <c r="BQ286" s="83"/>
      <c r="BR286" s="84" t="s">
        <v>75</v>
      </c>
      <c r="BS286" s="84">
        <v>15</v>
      </c>
      <c r="BT286" s="85">
        <v>2</v>
      </c>
      <c r="BU286" s="85" t="s">
        <v>134</v>
      </c>
      <c r="BV286" s="85">
        <v>2</v>
      </c>
      <c r="BW286" s="85"/>
      <c r="BX286" s="86" t="s">
        <v>143</v>
      </c>
      <c r="BY286" s="87"/>
      <c r="BZ286" s="88">
        <v>116</v>
      </c>
      <c r="CA286" s="87" t="s">
        <v>144</v>
      </c>
      <c r="CB286" s="89" t="s">
        <v>112</v>
      </c>
      <c r="CC286" s="90">
        <v>19</v>
      </c>
      <c r="CD286" s="99"/>
      <c r="CE286" s="100">
        <f>VLOOKUP(AI286,[1]Plan1!$A$6:$D$52,2,0)</f>
        <v>211</v>
      </c>
      <c r="CF286" s="100">
        <f>VLOOKUP(AI286,[1]Plan1!$A$6:$D$52,4,0)</f>
        <v>4.092307692307692</v>
      </c>
      <c r="CG286" s="100">
        <f t="shared" si="32"/>
        <v>66</v>
      </c>
      <c r="CH286" s="100">
        <f t="shared" si="33"/>
        <v>270</v>
      </c>
      <c r="CI286" s="87" t="s">
        <v>75</v>
      </c>
      <c r="CJ286" s="100">
        <f t="shared" si="34"/>
        <v>116</v>
      </c>
      <c r="CK286" s="101"/>
      <c r="CL286" s="101"/>
      <c r="CM286" s="101"/>
      <c r="CN286" s="102"/>
      <c r="CO286" s="102"/>
      <c r="CP286" s="102">
        <v>20</v>
      </c>
      <c r="CQ286" s="102"/>
      <c r="CR286" s="87">
        <f t="shared" si="35"/>
        <v>16385</v>
      </c>
      <c r="CS286" s="40">
        <f t="shared" si="39"/>
        <v>284</v>
      </c>
      <c r="CT286" s="40" t="str">
        <f>VLOOKUP(B286,Linha!$B$2:$C$60,2,FALSE)</f>
        <v>Flow1</v>
      </c>
      <c r="CU286" s="41" t="str">
        <f>IF(AI286&lt;=Parametros!$E$15,"OK","Não")</f>
        <v>OK</v>
      </c>
      <c r="CV286" s="41" t="str">
        <f>IF(AH286&lt;=Parametros!$E$16,"OK","Não")</f>
        <v>OK</v>
      </c>
      <c r="CW286" s="41" t="str">
        <f>IF(AX286&lt;=Parametros!$E$19,"OK","Não")</f>
        <v>OK</v>
      </c>
      <c r="CX286" s="41" t="str">
        <f t="shared" si="36"/>
        <v>Sim</v>
      </c>
      <c r="CY286" s="41" t="str">
        <f t="shared" si="37"/>
        <v>Sim</v>
      </c>
      <c r="CZ286" s="41" t="str">
        <f>IF(AND(Parametros!$E$17="Sim",Parametros!$E$18="Sim"),IF(AND(OR(CT286="Flow1",AND(CT286="Flow2",Parametros!$H$7="Fechada")),AI286&lt;=Parametros!$E$15,AH286&lt;Parametros!$E$16,AX286&lt;Parametros!$E$19,CX286&lt;&gt;Parametros!$E$17,CY286&lt;&gt;Parametros!$E$18),"Sim","Não"),
IF(AND(Parametros!$E$17="Sim",Parametros!$E$18="Não"),IF(AND(OR(CT286="Flow1",AND(CT286="Flow2",Parametros!$H$7="Fechada")),AI286&lt;=Parametros!$E$15,AH286&lt;Parametros!$E$16,AX286&lt;Parametros!$E$19,CX286&lt;&gt;Parametros!$E$17),"Sim","Não"),
IF(AND(Parametros!$E$17="Não",Parametros!$E$18="Sim"),IF(AND(OR(CT286="Flow1",AND(CT286="Flow2",Parametros!$H$7="Fechada")),AI286&lt;=Parametros!$E$15,AH286&lt;Parametros!$E$16,AX286&lt;Parametros!$E$19,CY286&lt;&gt;Parametros!$E$18),"Sim","Não"),
IF(AND(OR(CT286="Flow1",AND(CT286="Flow2",Parametros!$H$7="Fechada")),AI286&lt;=Parametros!$E$15,AH286&lt;Parametros!$E$16,AX286&lt;Parametros!$E$19),"Sim","Não"))))</f>
        <v>Não</v>
      </c>
      <c r="DA286" s="41" t="str">
        <f t="shared" si="38"/>
        <v>ok</v>
      </c>
      <c r="DB286" s="40">
        <f>IF(AND(CT286="Flow1",CZ286="Sim"),4,IF(CT286=Parametros!$D$6,1,IF(CT286=Parametros!$D$7,IF(Parametros!$H$7="Aberta",2,IF('Sequencia APO'!CZ286="Sim",4,1)),IF(CT286=Parametros!$D$9,3,IF(CT286=Parametros!$D$8,4,"Erro")))))</f>
        <v>1</v>
      </c>
      <c r="DC286" s="40">
        <f>IFERROR(VLOOKUP($Q286,Ferts!$A$1:$B$16,2,FALSE),0)</f>
        <v>0</v>
      </c>
      <c r="DD286" s="42">
        <f>(IF(DB286=1,Parametros!$M$6,IF(DB286=2,Parametros!$M$7,IF(DB286=3,Parametros!$M$8,IF(DB286=4,Parametros!$M$9,"Erro"))))*(DC286+1))*60</f>
        <v>38.112851481411589</v>
      </c>
    </row>
    <row r="287" spans="1:108">
      <c r="A287" s="74" t="s">
        <v>839</v>
      </c>
      <c r="B287" s="74" t="s">
        <v>98</v>
      </c>
      <c r="C287" s="74" t="s">
        <v>132</v>
      </c>
      <c r="D287" s="74" t="s">
        <v>132</v>
      </c>
      <c r="E287" s="74" t="s">
        <v>2404</v>
      </c>
      <c r="F287" s="74" t="s">
        <v>2405</v>
      </c>
      <c r="G287" s="74" t="s">
        <v>2406</v>
      </c>
      <c r="H287" s="74" t="s">
        <v>187</v>
      </c>
      <c r="I287" s="74" t="s">
        <v>134</v>
      </c>
      <c r="J287" s="74" t="s">
        <v>240</v>
      </c>
      <c r="K287" s="74" t="s">
        <v>209</v>
      </c>
      <c r="L287" s="74" t="s">
        <v>2407</v>
      </c>
      <c r="M287" s="74" t="s">
        <v>210</v>
      </c>
      <c r="N287" s="75">
        <v>10</v>
      </c>
      <c r="O287" s="75">
        <v>10</v>
      </c>
      <c r="P287" s="74" t="s">
        <v>137</v>
      </c>
      <c r="Q287" s="74" t="s">
        <v>2408</v>
      </c>
      <c r="R287" s="74" t="s">
        <v>138</v>
      </c>
      <c r="S287" s="74" t="s">
        <v>139</v>
      </c>
      <c r="T287" s="74" t="s">
        <v>140</v>
      </c>
      <c r="U287" s="74" t="s">
        <v>105</v>
      </c>
      <c r="V287" s="74" t="s">
        <v>141</v>
      </c>
      <c r="W287" s="74" t="s">
        <v>107</v>
      </c>
      <c r="X287" s="74" t="s">
        <v>127</v>
      </c>
      <c r="Y287" s="74" t="s">
        <v>231</v>
      </c>
      <c r="Z287" s="74"/>
      <c r="AA287" s="76">
        <v>6878.8760000000002</v>
      </c>
      <c r="AB287" s="76">
        <v>0</v>
      </c>
      <c r="AC287" s="76">
        <v>138</v>
      </c>
      <c r="AD287" s="76">
        <v>93</v>
      </c>
      <c r="AE287" s="77">
        <v>530</v>
      </c>
      <c r="AF287" s="76">
        <v>2.65</v>
      </c>
      <c r="AG287" s="77">
        <v>15</v>
      </c>
      <c r="AH287" s="78">
        <v>11.1</v>
      </c>
      <c r="AI287" s="78">
        <v>88.9</v>
      </c>
      <c r="AJ287" s="79">
        <v>42768</v>
      </c>
      <c r="AK287" s="79">
        <v>42781</v>
      </c>
      <c r="AL287" s="79">
        <v>42781</v>
      </c>
      <c r="AM287" s="79">
        <v>42781</v>
      </c>
      <c r="AN287" s="77">
        <v>462</v>
      </c>
      <c r="AO287" s="79">
        <v>42762</v>
      </c>
      <c r="AP287" s="76">
        <v>6492.24</v>
      </c>
      <c r="AQ287" s="76">
        <v>0</v>
      </c>
      <c r="AR287" s="77">
        <v>528</v>
      </c>
      <c r="AS287" s="77">
        <v>45</v>
      </c>
      <c r="AT287" s="78">
        <v>250.17</v>
      </c>
      <c r="AU287" s="77">
        <v>2</v>
      </c>
      <c r="AV287" s="76">
        <v>11.82</v>
      </c>
      <c r="AW287" s="76">
        <v>11.14</v>
      </c>
      <c r="AX287" s="76">
        <v>11.87</v>
      </c>
      <c r="AY287" s="76">
        <v>0.67</v>
      </c>
      <c r="AZ287" s="76">
        <v>0.67</v>
      </c>
      <c r="BA287" s="76">
        <v>1.39</v>
      </c>
      <c r="BB287" s="76">
        <v>1.67</v>
      </c>
      <c r="BC287" s="76">
        <v>17.84</v>
      </c>
      <c r="BD287" s="76">
        <v>11.42</v>
      </c>
      <c r="BE287" s="76">
        <v>20.55</v>
      </c>
      <c r="BF287" s="76">
        <v>10973</v>
      </c>
      <c r="BG287" s="76">
        <v>11887</v>
      </c>
      <c r="BH287" s="74" t="s">
        <v>109</v>
      </c>
      <c r="BI287" s="74"/>
      <c r="BJ287" s="74" t="s">
        <v>2409</v>
      </c>
      <c r="BK287" s="79"/>
      <c r="BL287" s="79"/>
      <c r="BM287" s="74"/>
      <c r="BN287" s="80">
        <v>30</v>
      </c>
      <c r="BO287" s="81"/>
      <c r="BP287" s="82"/>
      <c r="BQ287" s="83"/>
      <c r="BR287" s="84" t="s">
        <v>75</v>
      </c>
      <c r="BS287" s="84">
        <v>15</v>
      </c>
      <c r="BT287" s="85">
        <v>2</v>
      </c>
      <c r="BU287" s="85" t="s">
        <v>134</v>
      </c>
      <c r="BV287" s="85">
        <v>2</v>
      </c>
      <c r="BW287" s="85"/>
      <c r="BX287" s="86" t="s">
        <v>143</v>
      </c>
      <c r="BY287" s="87"/>
      <c r="BZ287" s="88">
        <v>30</v>
      </c>
      <c r="CA287" s="87" t="s">
        <v>144</v>
      </c>
      <c r="CB287" s="89" t="s">
        <v>112</v>
      </c>
      <c r="CC287" s="90">
        <v>19</v>
      </c>
      <c r="CD287" s="99"/>
      <c r="CE287" s="100">
        <f>VLOOKUP(AI287,[1]Plan1!$A$6:$D$52,2,0)</f>
        <v>211</v>
      </c>
      <c r="CF287" s="100">
        <f>VLOOKUP(AI287,[1]Plan1!$A$6:$D$52,4,0)</f>
        <v>4.092307692307692</v>
      </c>
      <c r="CG287" s="100">
        <f t="shared" si="32"/>
        <v>33</v>
      </c>
      <c r="CH287" s="100">
        <f t="shared" si="33"/>
        <v>135</v>
      </c>
      <c r="CI287" s="87" t="s">
        <v>75</v>
      </c>
      <c r="CJ287" s="100">
        <f t="shared" si="34"/>
        <v>30</v>
      </c>
      <c r="CK287" s="101"/>
      <c r="CL287" s="101"/>
      <c r="CM287" s="101"/>
      <c r="CN287" s="102"/>
      <c r="CO287" s="102"/>
      <c r="CP287" s="102">
        <v>10</v>
      </c>
      <c r="CQ287" s="102"/>
      <c r="CR287" s="87">
        <f t="shared" si="35"/>
        <v>7950</v>
      </c>
      <c r="CS287" s="40">
        <f t="shared" si="39"/>
        <v>285</v>
      </c>
      <c r="CT287" s="40" t="str">
        <f>VLOOKUP(B287,Linha!$B$2:$C$60,2,FALSE)</f>
        <v>Flow1</v>
      </c>
      <c r="CU287" s="41" t="str">
        <f>IF(AI287&lt;=Parametros!$E$15,"OK","Não")</f>
        <v>OK</v>
      </c>
      <c r="CV287" s="41" t="str">
        <f>IF(AH287&lt;=Parametros!$E$16,"OK","Não")</f>
        <v>OK</v>
      </c>
      <c r="CW287" s="41" t="str">
        <f>IF(AX287&lt;=Parametros!$E$19,"OK","Não")</f>
        <v>OK</v>
      </c>
      <c r="CX287" s="41" t="str">
        <f t="shared" si="36"/>
        <v>Sim</v>
      </c>
      <c r="CY287" s="41" t="str">
        <f t="shared" si="37"/>
        <v>Sim</v>
      </c>
      <c r="CZ287" s="41" t="str">
        <f>IF(AND(Parametros!$E$17="Sim",Parametros!$E$18="Sim"),IF(AND(OR(CT287="Flow1",AND(CT287="Flow2",Parametros!$H$7="Fechada")),AI287&lt;=Parametros!$E$15,AH287&lt;Parametros!$E$16,AX287&lt;Parametros!$E$19,CX287&lt;&gt;Parametros!$E$17,CY287&lt;&gt;Parametros!$E$18),"Sim","Não"),
IF(AND(Parametros!$E$17="Sim",Parametros!$E$18="Não"),IF(AND(OR(CT287="Flow1",AND(CT287="Flow2",Parametros!$H$7="Fechada")),AI287&lt;=Parametros!$E$15,AH287&lt;Parametros!$E$16,AX287&lt;Parametros!$E$19,CX287&lt;&gt;Parametros!$E$17),"Sim","Não"),
IF(AND(Parametros!$E$17="Não",Parametros!$E$18="Sim"),IF(AND(OR(CT287="Flow1",AND(CT287="Flow2",Parametros!$H$7="Fechada")),AI287&lt;=Parametros!$E$15,AH287&lt;Parametros!$E$16,AX287&lt;Parametros!$E$19,CY287&lt;&gt;Parametros!$E$18),"Sim","Não"),
IF(AND(OR(CT287="Flow1",AND(CT287="Flow2",Parametros!$H$7="Fechada")),AI287&lt;=Parametros!$E$15,AH287&lt;Parametros!$E$16,AX287&lt;Parametros!$E$19),"Sim","Não"))))</f>
        <v>Não</v>
      </c>
      <c r="DA287" s="41" t="str">
        <f t="shared" si="38"/>
        <v>ok</v>
      </c>
      <c r="DB287" s="40">
        <f>IF(AND(CT287="Flow1",CZ287="Sim"),4,IF(CT287=Parametros!$D$6,1,IF(CT287=Parametros!$D$7,IF(Parametros!$H$7="Aberta",2,IF('Sequencia APO'!CZ287="Sim",4,1)),IF(CT287=Parametros!$D$9,3,IF(CT287=Parametros!$D$8,4,"Erro")))))</f>
        <v>1</v>
      </c>
      <c r="DC287" s="40">
        <f>IFERROR(VLOOKUP($Q287,Ferts!$A$1:$B$16,2,FALSE),0)</f>
        <v>0</v>
      </c>
      <c r="DD287" s="42">
        <f>(IF(DB287=1,Parametros!$M$6,IF(DB287=2,Parametros!$M$7,IF(DB287=3,Parametros!$M$8,IF(DB287=4,Parametros!$M$9,"Erro"))))*(DC287+1))*60</f>
        <v>38.112851481411589</v>
      </c>
    </row>
    <row r="288" spans="1:108">
      <c r="A288" s="74" t="s">
        <v>845</v>
      </c>
      <c r="B288" s="74" t="s">
        <v>98</v>
      </c>
      <c r="C288" s="74" t="s">
        <v>132</v>
      </c>
      <c r="D288" s="74" t="s">
        <v>132</v>
      </c>
      <c r="E288" s="74" t="s">
        <v>2410</v>
      </c>
      <c r="F288" s="74" t="s">
        <v>2411</v>
      </c>
      <c r="G288" s="74" t="s">
        <v>2412</v>
      </c>
      <c r="H288" s="74" t="s">
        <v>187</v>
      </c>
      <c r="I288" s="74" t="s">
        <v>134</v>
      </c>
      <c r="J288" s="74" t="s">
        <v>240</v>
      </c>
      <c r="K288" s="74" t="s">
        <v>209</v>
      </c>
      <c r="L288" s="74" t="s">
        <v>2413</v>
      </c>
      <c r="M288" s="74" t="s">
        <v>210</v>
      </c>
      <c r="N288" s="75">
        <v>0.6</v>
      </c>
      <c r="O288" s="75">
        <v>0</v>
      </c>
      <c r="P288" s="74" t="s">
        <v>137</v>
      </c>
      <c r="Q288" s="74" t="s">
        <v>2414</v>
      </c>
      <c r="R288" s="74" t="s">
        <v>138</v>
      </c>
      <c r="S288" s="74" t="s">
        <v>139</v>
      </c>
      <c r="T288" s="74" t="s">
        <v>140</v>
      </c>
      <c r="U288" s="74" t="s">
        <v>105</v>
      </c>
      <c r="V288" s="74" t="s">
        <v>141</v>
      </c>
      <c r="W288" s="74" t="s">
        <v>107</v>
      </c>
      <c r="X288" s="74" t="s">
        <v>127</v>
      </c>
      <c r="Y288" s="74" t="s">
        <v>231</v>
      </c>
      <c r="Z288" s="74"/>
      <c r="AA288" s="76">
        <v>93338.398000000001</v>
      </c>
      <c r="AB288" s="76">
        <v>0</v>
      </c>
      <c r="AC288" s="76">
        <v>138</v>
      </c>
      <c r="AD288" s="76">
        <v>93</v>
      </c>
      <c r="AE288" s="77">
        <v>524</v>
      </c>
      <c r="AF288" s="76">
        <v>2.62</v>
      </c>
      <c r="AG288" s="77">
        <v>200</v>
      </c>
      <c r="AH288" s="78">
        <v>11.1</v>
      </c>
      <c r="AI288" s="78">
        <v>88.9</v>
      </c>
      <c r="AJ288" s="79">
        <v>42768</v>
      </c>
      <c r="AK288" s="79">
        <v>42781</v>
      </c>
      <c r="AL288" s="79">
        <v>42781</v>
      </c>
      <c r="AM288" s="79">
        <v>42781</v>
      </c>
      <c r="AN288" s="77">
        <v>6333</v>
      </c>
      <c r="AO288" s="79">
        <v>42762</v>
      </c>
      <c r="AP288" s="76">
        <v>37570.601000000002</v>
      </c>
      <c r="AQ288" s="76">
        <v>0</v>
      </c>
      <c r="AR288" s="77">
        <v>521</v>
      </c>
      <c r="AS288" s="77">
        <v>46</v>
      </c>
      <c r="AT288" s="78">
        <v>246.76</v>
      </c>
      <c r="AU288" s="77">
        <v>2</v>
      </c>
      <c r="AV288" s="76">
        <v>11.7</v>
      </c>
      <c r="AW288" s="76">
        <v>11.09</v>
      </c>
      <c r="AX288" s="76">
        <v>11.71</v>
      </c>
      <c r="AY288" s="76">
        <v>0.67</v>
      </c>
      <c r="AZ288" s="76">
        <v>0.67</v>
      </c>
      <c r="BA288" s="76">
        <v>1.39</v>
      </c>
      <c r="BB288" s="76">
        <v>1.67</v>
      </c>
      <c r="BC288" s="76">
        <v>17.64</v>
      </c>
      <c r="BD288" s="76">
        <v>11.42</v>
      </c>
      <c r="BE288" s="76">
        <v>20.55</v>
      </c>
      <c r="BF288" s="76">
        <v>10973</v>
      </c>
      <c r="BG288" s="76">
        <v>11734</v>
      </c>
      <c r="BH288" s="74" t="s">
        <v>109</v>
      </c>
      <c r="BI288" s="74"/>
      <c r="BJ288" s="74" t="s">
        <v>2415</v>
      </c>
      <c r="BK288" s="79"/>
      <c r="BL288" s="79"/>
      <c r="BM288" s="74"/>
      <c r="BN288" s="80">
        <v>400</v>
      </c>
      <c r="BO288" s="81"/>
      <c r="BP288" s="82"/>
      <c r="BQ288" s="83"/>
      <c r="BR288" s="84" t="s">
        <v>75</v>
      </c>
      <c r="BS288" s="84">
        <v>15</v>
      </c>
      <c r="BT288" s="85">
        <v>2</v>
      </c>
      <c r="BU288" s="85" t="s">
        <v>134</v>
      </c>
      <c r="BV288" s="85">
        <v>2</v>
      </c>
      <c r="BW288" s="85"/>
      <c r="BX288" s="86" t="s">
        <v>143</v>
      </c>
      <c r="BY288" s="87"/>
      <c r="BZ288" s="88">
        <v>400</v>
      </c>
      <c r="CA288" s="87" t="s">
        <v>144</v>
      </c>
      <c r="CB288" s="89" t="s">
        <v>112</v>
      </c>
      <c r="CC288" s="90">
        <v>19</v>
      </c>
      <c r="CD288" s="99"/>
      <c r="CE288" s="100">
        <f>VLOOKUP(AI288,[1]Plan1!$A$6:$D$52,2,0)</f>
        <v>211</v>
      </c>
      <c r="CF288" s="100">
        <f>VLOOKUP(AI288,[1]Plan1!$A$6:$D$52,4,0)</f>
        <v>4.092307692307692</v>
      </c>
      <c r="CG288" s="100">
        <f t="shared" si="32"/>
        <v>442</v>
      </c>
      <c r="CH288" s="100">
        <f t="shared" si="33"/>
        <v>1809</v>
      </c>
      <c r="CI288" s="87" t="s">
        <v>75</v>
      </c>
      <c r="CJ288" s="100">
        <f t="shared" si="34"/>
        <v>400</v>
      </c>
      <c r="CK288" s="101"/>
      <c r="CL288" s="101"/>
      <c r="CM288" s="101"/>
      <c r="CN288" s="102"/>
      <c r="CO288" s="102"/>
      <c r="CP288" s="102">
        <v>10</v>
      </c>
      <c r="CQ288" s="102"/>
      <c r="CR288" s="87">
        <f t="shared" si="35"/>
        <v>104800</v>
      </c>
      <c r="CS288" s="40">
        <f t="shared" si="39"/>
        <v>286</v>
      </c>
      <c r="CT288" s="40" t="str">
        <f>VLOOKUP(B288,Linha!$B$2:$C$60,2,FALSE)</f>
        <v>Flow1</v>
      </c>
      <c r="CU288" s="41" t="str">
        <f>IF(AI288&lt;=Parametros!$E$15,"OK","Não")</f>
        <v>OK</v>
      </c>
      <c r="CV288" s="41" t="str">
        <f>IF(AH288&lt;=Parametros!$E$16,"OK","Não")</f>
        <v>OK</v>
      </c>
      <c r="CW288" s="41" t="str">
        <f>IF(AX288&lt;=Parametros!$E$19,"OK","Não")</f>
        <v>OK</v>
      </c>
      <c r="CX288" s="41" t="str">
        <f t="shared" si="36"/>
        <v>Sim</v>
      </c>
      <c r="CY288" s="41" t="str">
        <f t="shared" si="37"/>
        <v>Sim</v>
      </c>
      <c r="CZ288" s="41" t="str">
        <f>IF(AND(Parametros!$E$17="Sim",Parametros!$E$18="Sim"),IF(AND(OR(CT288="Flow1",AND(CT288="Flow2",Parametros!$H$7="Fechada")),AI288&lt;=Parametros!$E$15,AH288&lt;Parametros!$E$16,AX288&lt;Parametros!$E$19,CX288&lt;&gt;Parametros!$E$17,CY288&lt;&gt;Parametros!$E$18),"Sim","Não"),
IF(AND(Parametros!$E$17="Sim",Parametros!$E$18="Não"),IF(AND(OR(CT288="Flow1",AND(CT288="Flow2",Parametros!$H$7="Fechada")),AI288&lt;=Parametros!$E$15,AH288&lt;Parametros!$E$16,AX288&lt;Parametros!$E$19,CX288&lt;&gt;Parametros!$E$17),"Sim","Não"),
IF(AND(Parametros!$E$17="Não",Parametros!$E$18="Sim"),IF(AND(OR(CT288="Flow1",AND(CT288="Flow2",Parametros!$H$7="Fechada")),AI288&lt;=Parametros!$E$15,AH288&lt;Parametros!$E$16,AX288&lt;Parametros!$E$19,CY288&lt;&gt;Parametros!$E$18),"Sim","Não"),
IF(AND(OR(CT288="Flow1",AND(CT288="Flow2",Parametros!$H$7="Fechada")),AI288&lt;=Parametros!$E$15,AH288&lt;Parametros!$E$16,AX288&lt;Parametros!$E$19),"Sim","Não"))))</f>
        <v>Não</v>
      </c>
      <c r="DA288" s="41" t="str">
        <f t="shared" si="38"/>
        <v>ok</v>
      </c>
      <c r="DB288" s="40">
        <f>IF(AND(CT288="Flow1",CZ288="Sim"),4,IF(CT288=Parametros!$D$6,1,IF(CT288=Parametros!$D$7,IF(Parametros!$H$7="Aberta",2,IF('Sequencia APO'!CZ288="Sim",4,1)),IF(CT288=Parametros!$D$9,3,IF(CT288=Parametros!$D$8,4,"Erro")))))</f>
        <v>1</v>
      </c>
      <c r="DC288" s="40">
        <f>IFERROR(VLOOKUP($Q288,Ferts!$A$1:$B$16,2,FALSE),0)</f>
        <v>0</v>
      </c>
      <c r="DD288" s="42">
        <f>(IF(DB288=1,Parametros!$M$6,IF(DB288=2,Parametros!$M$7,IF(DB288=3,Parametros!$M$8,IF(DB288=4,Parametros!$M$9,"Erro"))))*(DC288+1))*60</f>
        <v>38.112851481411589</v>
      </c>
    </row>
    <row r="289" spans="1:108">
      <c r="A289" s="74" t="s">
        <v>846</v>
      </c>
      <c r="B289" s="74" t="s">
        <v>98</v>
      </c>
      <c r="C289" s="74" t="s">
        <v>99</v>
      </c>
      <c r="D289" s="74" t="s">
        <v>99</v>
      </c>
      <c r="E289" s="74" t="s">
        <v>2450</v>
      </c>
      <c r="F289" s="74" t="s">
        <v>2451</v>
      </c>
      <c r="G289" s="74" t="s">
        <v>3665</v>
      </c>
      <c r="H289" s="74" t="s">
        <v>481</v>
      </c>
      <c r="I289" s="74" t="s">
        <v>100</v>
      </c>
      <c r="J289" s="74" t="s">
        <v>101</v>
      </c>
      <c r="K289" s="74" t="s">
        <v>264</v>
      </c>
      <c r="L289" s="74" t="s">
        <v>2452</v>
      </c>
      <c r="M289" s="74" t="s">
        <v>206</v>
      </c>
      <c r="N289" s="75">
        <v>0</v>
      </c>
      <c r="O289" s="75">
        <v>10</v>
      </c>
      <c r="P289" s="74" t="s">
        <v>137</v>
      </c>
      <c r="Q289" s="74" t="s">
        <v>2453</v>
      </c>
      <c r="R289" s="74" t="s">
        <v>138</v>
      </c>
      <c r="S289" s="74" t="s">
        <v>113</v>
      </c>
      <c r="T289" s="74" t="s">
        <v>149</v>
      </c>
      <c r="U289" s="74" t="s">
        <v>156</v>
      </c>
      <c r="V289" s="74" t="s">
        <v>191</v>
      </c>
      <c r="W289" s="74" t="s">
        <v>107</v>
      </c>
      <c r="X289" s="74" t="s">
        <v>127</v>
      </c>
      <c r="Y289" s="74" t="s">
        <v>108</v>
      </c>
      <c r="Z289" s="74"/>
      <c r="AA289" s="76">
        <v>16660.846000000001</v>
      </c>
      <c r="AB289" s="76">
        <v>0</v>
      </c>
      <c r="AC289" s="76">
        <v>172</v>
      </c>
      <c r="AD289" s="76">
        <v>171</v>
      </c>
      <c r="AE289" s="77">
        <v>745</v>
      </c>
      <c r="AF289" s="76">
        <v>3.7250000000000001</v>
      </c>
      <c r="AG289" s="77">
        <v>26</v>
      </c>
      <c r="AH289" s="78">
        <v>7.1</v>
      </c>
      <c r="AI289" s="78">
        <v>168.3</v>
      </c>
      <c r="AJ289" s="79">
        <v>42782</v>
      </c>
      <c r="AK289" s="79">
        <v>42781</v>
      </c>
      <c r="AL289" s="79">
        <v>42781</v>
      </c>
      <c r="AM289" s="79">
        <v>42781</v>
      </c>
      <c r="AN289" s="77">
        <v>1382</v>
      </c>
      <c r="AO289" s="79">
        <v>42775</v>
      </c>
      <c r="AP289" s="76">
        <v>5000</v>
      </c>
      <c r="AQ289" s="76">
        <v>0</v>
      </c>
      <c r="AR289" s="77">
        <v>729</v>
      </c>
      <c r="AS289" s="77">
        <v>48</v>
      </c>
      <c r="AT289" s="78">
        <v>169.94</v>
      </c>
      <c r="AU289" s="77">
        <v>4</v>
      </c>
      <c r="AV289" s="76">
        <v>6.1</v>
      </c>
      <c r="AW289" s="76">
        <v>5.71</v>
      </c>
      <c r="AX289" s="76">
        <v>6.48</v>
      </c>
      <c r="AY289" s="76">
        <v>0.8</v>
      </c>
      <c r="AZ289" s="76">
        <v>1.26</v>
      </c>
      <c r="BA289" s="76">
        <v>0.89</v>
      </c>
      <c r="BB289" s="76">
        <v>1.06</v>
      </c>
      <c r="BC289" s="76">
        <v>23.8</v>
      </c>
      <c r="BD289" s="76">
        <v>7.12</v>
      </c>
      <c r="BE289" s="76">
        <v>17.75</v>
      </c>
      <c r="BF289" s="76">
        <v>5000</v>
      </c>
      <c r="BG289" s="76">
        <v>7000</v>
      </c>
      <c r="BH289" s="74" t="s">
        <v>109</v>
      </c>
      <c r="BI289" s="74"/>
      <c r="BJ289" s="74" t="s">
        <v>3666</v>
      </c>
      <c r="BK289" s="79"/>
      <c r="BL289" s="79"/>
      <c r="BM289" s="74"/>
      <c r="BN289" s="80">
        <v>104</v>
      </c>
      <c r="BO289" s="81"/>
      <c r="BP289" s="82"/>
      <c r="BQ289" s="83"/>
      <c r="BR289" s="84" t="s">
        <v>75</v>
      </c>
      <c r="BS289" s="84">
        <v>15</v>
      </c>
      <c r="BT289" s="85">
        <v>2</v>
      </c>
      <c r="BU289" s="85" t="s">
        <v>100</v>
      </c>
      <c r="BV289" s="85">
        <v>3</v>
      </c>
      <c r="BW289" s="85"/>
      <c r="BX289" s="86" t="s">
        <v>143</v>
      </c>
      <c r="BY289" s="87"/>
      <c r="BZ289" s="88">
        <v>104</v>
      </c>
      <c r="CA289" s="87" t="s">
        <v>144</v>
      </c>
      <c r="CB289" s="89" t="s">
        <v>145</v>
      </c>
      <c r="CC289" s="90">
        <v>6</v>
      </c>
      <c r="CD289" s="99"/>
      <c r="CE289" s="100">
        <f>VLOOKUP(AI289,[1]Plan1!$A$6:$D$52,2,0)</f>
        <v>400</v>
      </c>
      <c r="CF289" s="100">
        <f>VLOOKUP(AI289,[1]Plan1!$A$6:$D$52,4,0)</f>
        <v>1.7209302325581395</v>
      </c>
      <c r="CG289" s="100">
        <f t="shared" si="32"/>
        <v>42</v>
      </c>
      <c r="CH289" s="100">
        <f t="shared" si="33"/>
        <v>72</v>
      </c>
      <c r="CI289" s="87" t="s">
        <v>75</v>
      </c>
      <c r="CJ289" s="100">
        <f t="shared" si="34"/>
        <v>104</v>
      </c>
      <c r="CK289" s="101"/>
      <c r="CL289" s="101"/>
      <c r="CM289" s="101"/>
      <c r="CN289" s="102"/>
      <c r="CO289" s="102"/>
      <c r="CP289" s="102">
        <v>14</v>
      </c>
      <c r="CQ289" s="102"/>
      <c r="CR289" s="87">
        <f t="shared" si="35"/>
        <v>19370</v>
      </c>
      <c r="CS289" s="40">
        <f t="shared" si="39"/>
        <v>287</v>
      </c>
      <c r="CT289" s="40" t="str">
        <f>VLOOKUP(B289,Linha!$B$2:$C$60,2,FALSE)</f>
        <v>Flow1</v>
      </c>
      <c r="CU289" s="41" t="str">
        <f>IF(AI289&lt;=Parametros!$E$15,"OK","Não")</f>
        <v>Não</v>
      </c>
      <c r="CV289" s="41" t="str">
        <f>IF(AH289&lt;=Parametros!$E$16,"OK","Não")</f>
        <v>OK</v>
      </c>
      <c r="CW289" s="41" t="str">
        <f>IF(AX289&lt;=Parametros!$E$19,"OK","Não")</f>
        <v>OK</v>
      </c>
      <c r="CX289" s="41" t="str">
        <f t="shared" si="36"/>
        <v>Não</v>
      </c>
      <c r="CY289" s="41" t="str">
        <f t="shared" si="37"/>
        <v>Sim</v>
      </c>
      <c r="CZ289" s="41" t="str">
        <f>IF(AND(Parametros!$E$17="Sim",Parametros!$E$18="Sim"),IF(AND(OR(CT289="Flow1",AND(CT289="Flow2",Parametros!$H$7="Fechada")),AI289&lt;=Parametros!$E$15,AH289&lt;Parametros!$E$16,AX289&lt;Parametros!$E$19,CX289&lt;&gt;Parametros!$E$17,CY289&lt;&gt;Parametros!$E$18),"Sim","Não"),
IF(AND(Parametros!$E$17="Sim",Parametros!$E$18="Não"),IF(AND(OR(CT289="Flow1",AND(CT289="Flow2",Parametros!$H$7="Fechada")),AI289&lt;=Parametros!$E$15,AH289&lt;Parametros!$E$16,AX289&lt;Parametros!$E$19,CX289&lt;&gt;Parametros!$E$17),"Sim","Não"),
IF(AND(Parametros!$E$17="Não",Parametros!$E$18="Sim"),IF(AND(OR(CT289="Flow1",AND(CT289="Flow2",Parametros!$H$7="Fechada")),AI289&lt;=Parametros!$E$15,AH289&lt;Parametros!$E$16,AX289&lt;Parametros!$E$19,CY289&lt;&gt;Parametros!$E$18),"Sim","Não"),
IF(AND(OR(CT289="Flow1",AND(CT289="Flow2",Parametros!$H$7="Fechada")),AI289&lt;=Parametros!$E$15,AH289&lt;Parametros!$E$16,AX289&lt;Parametros!$E$19),"Sim","Não"))))</f>
        <v>Não</v>
      </c>
      <c r="DA289" s="41" t="str">
        <f t="shared" si="38"/>
        <v>ok</v>
      </c>
      <c r="DB289" s="40">
        <f>IF(AND(CT289="Flow1",CZ289="Sim"),4,IF(CT289=Parametros!$D$6,1,IF(CT289=Parametros!$D$7,IF(Parametros!$H$7="Aberta",2,IF('Sequencia APO'!CZ289="Sim",4,1)),IF(CT289=Parametros!$D$9,3,IF(CT289=Parametros!$D$8,4,"Erro")))))</f>
        <v>1</v>
      </c>
      <c r="DC289" s="40">
        <f>IFERROR(VLOOKUP($Q289,Ferts!$A$1:$B$16,2,FALSE),0)</f>
        <v>0</v>
      </c>
      <c r="DD289" s="42">
        <f>(IF(DB289=1,Parametros!$M$6,IF(DB289=2,Parametros!$M$7,IF(DB289=3,Parametros!$M$8,IF(DB289=4,Parametros!$M$9,"Erro"))))*(DC289+1))*60</f>
        <v>38.112851481411589</v>
      </c>
    </row>
    <row r="290" spans="1:108">
      <c r="A290" s="74" t="s">
        <v>852</v>
      </c>
      <c r="B290" s="74" t="s">
        <v>98</v>
      </c>
      <c r="C290" s="74" t="s">
        <v>132</v>
      </c>
      <c r="D290" s="74" t="s">
        <v>132</v>
      </c>
      <c r="E290" s="74" t="s">
        <v>3667</v>
      </c>
      <c r="F290" s="74" t="s">
        <v>3668</v>
      </c>
      <c r="G290" s="74" t="s">
        <v>3669</v>
      </c>
      <c r="H290" s="74" t="s">
        <v>481</v>
      </c>
      <c r="I290" s="74" t="s">
        <v>100</v>
      </c>
      <c r="J290" s="74" t="s">
        <v>101</v>
      </c>
      <c r="K290" s="74" t="s">
        <v>136</v>
      </c>
      <c r="L290" s="74" t="s">
        <v>3670</v>
      </c>
      <c r="M290" s="74" t="s">
        <v>3671</v>
      </c>
      <c r="N290" s="75">
        <v>10</v>
      </c>
      <c r="O290" s="75">
        <v>10</v>
      </c>
      <c r="P290" s="74" t="s">
        <v>137</v>
      </c>
      <c r="Q290" s="74" t="s">
        <v>3672</v>
      </c>
      <c r="R290" s="74" t="s">
        <v>138</v>
      </c>
      <c r="S290" s="74" t="s">
        <v>139</v>
      </c>
      <c r="T290" s="74" t="s">
        <v>140</v>
      </c>
      <c r="U290" s="74" t="s">
        <v>105</v>
      </c>
      <c r="V290" s="74" t="s">
        <v>191</v>
      </c>
      <c r="W290" s="74" t="s">
        <v>107</v>
      </c>
      <c r="X290" s="74" t="s">
        <v>127</v>
      </c>
      <c r="Y290" s="74" t="s">
        <v>108</v>
      </c>
      <c r="Z290" s="74"/>
      <c r="AA290" s="76">
        <v>1997.7550000000001</v>
      </c>
      <c r="AB290" s="76">
        <v>0</v>
      </c>
      <c r="AC290" s="76">
        <v>172</v>
      </c>
      <c r="AD290" s="76">
        <v>171</v>
      </c>
      <c r="AE290" s="77">
        <v>743</v>
      </c>
      <c r="AF290" s="76">
        <v>3.7149999999999999</v>
      </c>
      <c r="AG290" s="77">
        <v>3</v>
      </c>
      <c r="AH290" s="78">
        <v>7.1</v>
      </c>
      <c r="AI290" s="78">
        <v>168.3</v>
      </c>
      <c r="AJ290" s="79">
        <v>42737</v>
      </c>
      <c r="AK290" s="79">
        <v>42781</v>
      </c>
      <c r="AL290" s="79">
        <v>42781</v>
      </c>
      <c r="AM290" s="79">
        <v>42781</v>
      </c>
      <c r="AN290" s="77">
        <v>193</v>
      </c>
      <c r="AO290" s="79">
        <v>42726</v>
      </c>
      <c r="AP290" s="76">
        <v>20056.754000000001</v>
      </c>
      <c r="AQ290" s="76">
        <v>17947.625</v>
      </c>
      <c r="AR290" s="77">
        <v>705</v>
      </c>
      <c r="AS290" s="77">
        <v>34</v>
      </c>
      <c r="AT290" s="78">
        <v>331.45</v>
      </c>
      <c r="AU290" s="77">
        <v>2</v>
      </c>
      <c r="AV290" s="76">
        <v>11.87</v>
      </c>
      <c r="AW290" s="76">
        <v>11.66</v>
      </c>
      <c r="AX290" s="76">
        <v>12.52</v>
      </c>
      <c r="AY290" s="76">
        <v>0.8</v>
      </c>
      <c r="AZ290" s="76">
        <v>1.26</v>
      </c>
      <c r="BA290" s="76">
        <v>0.89</v>
      </c>
      <c r="BB290" s="76">
        <v>1.06</v>
      </c>
      <c r="BC290" s="76">
        <v>23.42</v>
      </c>
      <c r="BD290" s="76">
        <v>7.22</v>
      </c>
      <c r="BE290" s="76">
        <v>17.91</v>
      </c>
      <c r="BF290" s="76">
        <v>10973</v>
      </c>
      <c r="BG290" s="76">
        <v>11887</v>
      </c>
      <c r="BH290" s="74" t="s">
        <v>3475</v>
      </c>
      <c r="BI290" s="74"/>
      <c r="BJ290" s="74" t="s">
        <v>3673</v>
      </c>
      <c r="BK290" s="79"/>
      <c r="BL290" s="79"/>
      <c r="BM290" s="74"/>
      <c r="BN290" s="80">
        <v>6</v>
      </c>
      <c r="BO290" s="81"/>
      <c r="BP290" s="82"/>
      <c r="BQ290" s="83"/>
      <c r="BR290" s="84" t="s">
        <v>75</v>
      </c>
      <c r="BS290" s="84">
        <v>15</v>
      </c>
      <c r="BT290" s="85">
        <v>2</v>
      </c>
      <c r="BU290" s="85" t="s">
        <v>100</v>
      </c>
      <c r="BV290" s="85">
        <v>3</v>
      </c>
      <c r="BW290" s="85"/>
      <c r="BX290" s="86" t="s">
        <v>143</v>
      </c>
      <c r="BY290" s="87"/>
      <c r="BZ290" s="88">
        <v>6</v>
      </c>
      <c r="CA290" s="87" t="s">
        <v>144</v>
      </c>
      <c r="CB290" s="89" t="s">
        <v>112</v>
      </c>
      <c r="CC290" s="90">
        <v>55</v>
      </c>
      <c r="CD290" s="99"/>
      <c r="CE290" s="100">
        <f>VLOOKUP(AI290,[1]Plan1!$A$6:$D$52,2,0)</f>
        <v>400</v>
      </c>
      <c r="CF290" s="100">
        <f>VLOOKUP(AI290,[1]Plan1!$A$6:$D$52,4,0)</f>
        <v>1.7209302325581395</v>
      </c>
      <c r="CG290" s="100">
        <f t="shared" si="32"/>
        <v>5</v>
      </c>
      <c r="CH290" s="100">
        <f t="shared" si="33"/>
        <v>9</v>
      </c>
      <c r="CI290" s="87" t="s">
        <v>75</v>
      </c>
      <c r="CJ290" s="100">
        <f t="shared" si="34"/>
        <v>6</v>
      </c>
      <c r="CK290" s="101"/>
      <c r="CL290" s="101"/>
      <c r="CM290" s="101"/>
      <c r="CN290" s="102"/>
      <c r="CO290" s="102"/>
      <c r="CP290" s="102">
        <v>14</v>
      </c>
      <c r="CQ290" s="102"/>
      <c r="CR290" s="87">
        <f t="shared" si="35"/>
        <v>2229</v>
      </c>
      <c r="CS290" s="40">
        <f t="shared" si="39"/>
        <v>288</v>
      </c>
      <c r="CT290" s="40" t="str">
        <f>VLOOKUP(B290,Linha!$B$2:$C$60,2,FALSE)</f>
        <v>Flow1</v>
      </c>
      <c r="CU290" s="41" t="str">
        <f>IF(AI290&lt;=Parametros!$E$15,"OK","Não")</f>
        <v>Não</v>
      </c>
      <c r="CV290" s="41" t="str">
        <f>IF(AH290&lt;=Parametros!$E$16,"OK","Não")</f>
        <v>OK</v>
      </c>
      <c r="CW290" s="41" t="str">
        <f>IF(AX290&lt;=Parametros!$E$19,"OK","Não")</f>
        <v>OK</v>
      </c>
      <c r="CX290" s="41" t="str">
        <f t="shared" si="36"/>
        <v>Sim</v>
      </c>
      <c r="CY290" s="41" t="str">
        <f t="shared" si="37"/>
        <v>Sim</v>
      </c>
      <c r="CZ290" s="41" t="str">
        <f>IF(AND(Parametros!$E$17="Sim",Parametros!$E$18="Sim"),IF(AND(OR(CT290="Flow1",AND(CT290="Flow2",Parametros!$H$7="Fechada")),AI290&lt;=Parametros!$E$15,AH290&lt;Parametros!$E$16,AX290&lt;Parametros!$E$19,CX290&lt;&gt;Parametros!$E$17,CY290&lt;&gt;Parametros!$E$18),"Sim","Não"),
IF(AND(Parametros!$E$17="Sim",Parametros!$E$18="Não"),IF(AND(OR(CT290="Flow1",AND(CT290="Flow2",Parametros!$H$7="Fechada")),AI290&lt;=Parametros!$E$15,AH290&lt;Parametros!$E$16,AX290&lt;Parametros!$E$19,CX290&lt;&gt;Parametros!$E$17),"Sim","Não"),
IF(AND(Parametros!$E$17="Não",Parametros!$E$18="Sim"),IF(AND(OR(CT290="Flow1",AND(CT290="Flow2",Parametros!$H$7="Fechada")),AI290&lt;=Parametros!$E$15,AH290&lt;Parametros!$E$16,AX290&lt;Parametros!$E$19,CY290&lt;&gt;Parametros!$E$18),"Sim","Não"),
IF(AND(OR(CT290="Flow1",AND(CT290="Flow2",Parametros!$H$7="Fechada")),AI290&lt;=Parametros!$E$15,AH290&lt;Parametros!$E$16,AX290&lt;Parametros!$E$19),"Sim","Não"))))</f>
        <v>Não</v>
      </c>
      <c r="DA290" s="41" t="str">
        <f t="shared" si="38"/>
        <v>ok</v>
      </c>
      <c r="DB290" s="40">
        <f>IF(AND(CT290="Flow1",CZ290="Sim"),4,IF(CT290=Parametros!$D$6,1,IF(CT290=Parametros!$D$7,IF(Parametros!$H$7="Aberta",2,IF('Sequencia APO'!CZ290="Sim",4,1)),IF(CT290=Parametros!$D$9,3,IF(CT290=Parametros!$D$8,4,"Erro")))))</f>
        <v>1</v>
      </c>
      <c r="DC290" s="40">
        <f>IFERROR(VLOOKUP($Q290,Ferts!$A$1:$B$16,2,FALSE),0)</f>
        <v>0</v>
      </c>
      <c r="DD290" s="42">
        <f>(IF(DB290=1,Parametros!$M$6,IF(DB290=2,Parametros!$M$7,IF(DB290=3,Parametros!$M$8,IF(DB290=4,Parametros!$M$9,"Erro"))))*(DC290+1))*60</f>
        <v>38.112851481411589</v>
      </c>
    </row>
    <row r="291" spans="1:108">
      <c r="A291" s="74" t="s">
        <v>856</v>
      </c>
      <c r="B291" s="74" t="s">
        <v>98</v>
      </c>
      <c r="C291" s="74" t="s">
        <v>132</v>
      </c>
      <c r="D291" s="74" t="s">
        <v>132</v>
      </c>
      <c r="E291" s="74" t="s">
        <v>3674</v>
      </c>
      <c r="F291" s="74" t="s">
        <v>3314</v>
      </c>
      <c r="G291" s="74" t="s">
        <v>3315</v>
      </c>
      <c r="H291" s="74" t="s">
        <v>187</v>
      </c>
      <c r="I291" s="74" t="s">
        <v>100</v>
      </c>
      <c r="J291" s="74" t="s">
        <v>101</v>
      </c>
      <c r="K291" s="74" t="s">
        <v>2561</v>
      </c>
      <c r="L291" s="74" t="s">
        <v>3316</v>
      </c>
      <c r="M291" s="74" t="s">
        <v>188</v>
      </c>
      <c r="N291" s="75">
        <v>5</v>
      </c>
      <c r="O291" s="75">
        <v>5</v>
      </c>
      <c r="P291" s="74" t="s">
        <v>137</v>
      </c>
      <c r="Q291" s="74" t="s">
        <v>3317</v>
      </c>
      <c r="R291" s="74" t="s">
        <v>138</v>
      </c>
      <c r="S291" s="74" t="s">
        <v>139</v>
      </c>
      <c r="T291" s="74" t="s">
        <v>140</v>
      </c>
      <c r="U291" s="74" t="s">
        <v>105</v>
      </c>
      <c r="V291" s="74" t="s">
        <v>191</v>
      </c>
      <c r="W291" s="74" t="s">
        <v>126</v>
      </c>
      <c r="X291" s="74" t="s">
        <v>127</v>
      </c>
      <c r="Y291" s="74" t="s">
        <v>108</v>
      </c>
      <c r="Z291" s="74"/>
      <c r="AA291" s="76">
        <v>4189.97</v>
      </c>
      <c r="AB291" s="76">
        <v>0</v>
      </c>
      <c r="AC291" s="76">
        <v>172</v>
      </c>
      <c r="AD291" s="76">
        <v>171</v>
      </c>
      <c r="AE291" s="77">
        <v>584</v>
      </c>
      <c r="AF291" s="76">
        <v>2.92</v>
      </c>
      <c r="AG291" s="77">
        <v>9</v>
      </c>
      <c r="AH291" s="78">
        <v>7.1</v>
      </c>
      <c r="AI291" s="78">
        <v>168.3</v>
      </c>
      <c r="AJ291" s="79">
        <v>42806</v>
      </c>
      <c r="AK291" s="79">
        <v>42781</v>
      </c>
      <c r="AL291" s="79">
        <v>42781</v>
      </c>
      <c r="AM291" s="79">
        <v>42781</v>
      </c>
      <c r="AN291" s="77">
        <v>399</v>
      </c>
      <c r="AO291" s="79">
        <v>42800</v>
      </c>
      <c r="AP291" s="76">
        <v>5018.3999999999996</v>
      </c>
      <c r="AQ291" s="76">
        <v>0</v>
      </c>
      <c r="AR291" s="77">
        <v>746</v>
      </c>
      <c r="AS291" s="77">
        <v>34</v>
      </c>
      <c r="AT291" s="78">
        <v>168.67</v>
      </c>
      <c r="AU291" s="77">
        <v>3</v>
      </c>
      <c r="AV291" s="76">
        <v>6.08</v>
      </c>
      <c r="AW291" s="76">
        <v>6.4</v>
      </c>
      <c r="AX291" s="76">
        <v>7.08</v>
      </c>
      <c r="AY291" s="76">
        <v>0.8</v>
      </c>
      <c r="AZ291" s="76">
        <v>1.26</v>
      </c>
      <c r="BA291" s="76">
        <v>0.89</v>
      </c>
      <c r="BB291" s="76">
        <v>1.06</v>
      </c>
      <c r="BC291" s="76">
        <v>18.66</v>
      </c>
      <c r="BD291" s="76">
        <v>7.12</v>
      </c>
      <c r="BE291" s="76">
        <v>17.75</v>
      </c>
      <c r="BF291" s="76">
        <v>6000</v>
      </c>
      <c r="BG291" s="76">
        <v>6100</v>
      </c>
      <c r="BH291" s="74" t="s">
        <v>109</v>
      </c>
      <c r="BI291" s="74"/>
      <c r="BJ291" s="74" t="s">
        <v>3318</v>
      </c>
      <c r="BK291" s="79"/>
      <c r="BL291" s="79"/>
      <c r="BM291" s="74"/>
      <c r="BN291" s="80">
        <v>27</v>
      </c>
      <c r="BO291" s="81"/>
      <c r="BP291" s="82"/>
      <c r="BQ291" s="83"/>
      <c r="BR291" s="84" t="s">
        <v>75</v>
      </c>
      <c r="BS291" s="84">
        <v>15</v>
      </c>
      <c r="BT291" s="85">
        <v>2</v>
      </c>
      <c r="BU291" s="85" t="s">
        <v>100</v>
      </c>
      <c r="BV291" s="85">
        <v>3</v>
      </c>
      <c r="BW291" s="85"/>
      <c r="BX291" s="86" t="s">
        <v>143</v>
      </c>
      <c r="BY291" s="87"/>
      <c r="BZ291" s="88">
        <v>27</v>
      </c>
      <c r="CA291" s="87" t="s">
        <v>144</v>
      </c>
      <c r="CB291" s="89" t="s">
        <v>116</v>
      </c>
      <c r="CC291" s="90">
        <v>-19</v>
      </c>
      <c r="CD291" s="99"/>
      <c r="CE291" s="100">
        <f>VLOOKUP(AI291,[1]Plan1!$A$6:$D$52,2,0)</f>
        <v>400</v>
      </c>
      <c r="CF291" s="100">
        <f>VLOOKUP(AI291,[1]Plan1!$A$6:$D$52,4,0)</f>
        <v>1.7209302325581395</v>
      </c>
      <c r="CG291" s="100">
        <f t="shared" si="32"/>
        <v>10</v>
      </c>
      <c r="CH291" s="100">
        <f t="shared" si="33"/>
        <v>17</v>
      </c>
      <c r="CI291" s="87" t="s">
        <v>75</v>
      </c>
      <c r="CJ291" s="100">
        <f t="shared" si="34"/>
        <v>27</v>
      </c>
      <c r="CK291" s="101"/>
      <c r="CL291" s="101"/>
      <c r="CM291" s="101"/>
      <c r="CN291" s="102"/>
      <c r="CO291" s="102"/>
      <c r="CP291" s="102"/>
      <c r="CQ291" s="102">
        <f>CH291</f>
        <v>17</v>
      </c>
      <c r="CR291" s="87">
        <f t="shared" si="35"/>
        <v>5256</v>
      </c>
      <c r="CS291" s="40">
        <f t="shared" si="39"/>
        <v>289</v>
      </c>
      <c r="CT291" s="40" t="str">
        <f>VLOOKUP(B291,Linha!$B$2:$C$60,2,FALSE)</f>
        <v>Flow1</v>
      </c>
      <c r="CU291" s="41" t="str">
        <f>IF(AI291&lt;=Parametros!$E$15,"OK","Não")</f>
        <v>Não</v>
      </c>
      <c r="CV291" s="41" t="str">
        <f>IF(AH291&lt;=Parametros!$E$16,"OK","Não")</f>
        <v>OK</v>
      </c>
      <c r="CW291" s="41" t="str">
        <f>IF(AX291&lt;=Parametros!$E$19,"OK","Não")</f>
        <v>OK</v>
      </c>
      <c r="CX291" s="41" t="str">
        <f t="shared" si="36"/>
        <v>Sim</v>
      </c>
      <c r="CY291" s="41" t="str">
        <f t="shared" si="37"/>
        <v>Sim</v>
      </c>
      <c r="CZ291" s="41" t="str">
        <f>IF(AND(Parametros!$E$17="Sim",Parametros!$E$18="Sim"),IF(AND(OR(CT291="Flow1",AND(CT291="Flow2",Parametros!$H$7="Fechada")),AI291&lt;=Parametros!$E$15,AH291&lt;Parametros!$E$16,AX291&lt;Parametros!$E$19,CX291&lt;&gt;Parametros!$E$17,CY291&lt;&gt;Parametros!$E$18),"Sim","Não"),
IF(AND(Parametros!$E$17="Sim",Parametros!$E$18="Não"),IF(AND(OR(CT291="Flow1",AND(CT291="Flow2",Parametros!$H$7="Fechada")),AI291&lt;=Parametros!$E$15,AH291&lt;Parametros!$E$16,AX291&lt;Parametros!$E$19,CX291&lt;&gt;Parametros!$E$17),"Sim","Não"),
IF(AND(Parametros!$E$17="Não",Parametros!$E$18="Sim"),IF(AND(OR(CT291="Flow1",AND(CT291="Flow2",Parametros!$H$7="Fechada")),AI291&lt;=Parametros!$E$15,AH291&lt;Parametros!$E$16,AX291&lt;Parametros!$E$19,CY291&lt;&gt;Parametros!$E$18),"Sim","Não"),
IF(AND(OR(CT291="Flow1",AND(CT291="Flow2",Parametros!$H$7="Fechada")),AI291&lt;=Parametros!$E$15,AH291&lt;Parametros!$E$16,AX291&lt;Parametros!$E$19),"Sim","Não"))))</f>
        <v>Não</v>
      </c>
      <c r="DA291" s="41" t="str">
        <f t="shared" si="38"/>
        <v>ok</v>
      </c>
      <c r="DB291" s="40">
        <f>IF(AND(CT291="Flow1",CZ291="Sim"),4,IF(CT291=Parametros!$D$6,1,IF(CT291=Parametros!$D$7,IF(Parametros!$H$7="Aberta",2,IF('Sequencia APO'!CZ291="Sim",4,1)),IF(CT291=Parametros!$D$9,3,IF(CT291=Parametros!$D$8,4,"Erro")))))</f>
        <v>1</v>
      </c>
      <c r="DC291" s="40">
        <f>IFERROR(VLOOKUP($Q291,Ferts!$A$1:$B$16,2,FALSE),0)</f>
        <v>0</v>
      </c>
      <c r="DD291" s="42">
        <f>(IF(DB291=1,Parametros!$M$6,IF(DB291=2,Parametros!$M$7,IF(DB291=3,Parametros!$M$8,IF(DB291=4,Parametros!$M$9,"Erro"))))*(DC291+1))*60</f>
        <v>38.112851481411589</v>
      </c>
    </row>
    <row r="292" spans="1:108">
      <c r="A292" s="74" t="s">
        <v>857</v>
      </c>
      <c r="B292" s="74" t="s">
        <v>98</v>
      </c>
      <c r="C292" s="74" t="s">
        <v>99</v>
      </c>
      <c r="D292" s="74" t="s">
        <v>99</v>
      </c>
      <c r="E292" s="74" t="s">
        <v>2454</v>
      </c>
      <c r="F292" s="74" t="s">
        <v>2455</v>
      </c>
      <c r="G292" s="74" t="s">
        <v>3675</v>
      </c>
      <c r="H292" s="74" t="s">
        <v>147</v>
      </c>
      <c r="I292" s="74" t="s">
        <v>100</v>
      </c>
      <c r="J292" s="74" t="s">
        <v>101</v>
      </c>
      <c r="K292" s="74" t="s">
        <v>264</v>
      </c>
      <c r="L292" s="74" t="s">
        <v>2456</v>
      </c>
      <c r="M292" s="74" t="s">
        <v>206</v>
      </c>
      <c r="N292" s="75">
        <v>0</v>
      </c>
      <c r="O292" s="75">
        <v>10</v>
      </c>
      <c r="P292" s="74" t="s">
        <v>137</v>
      </c>
      <c r="Q292" s="74" t="s">
        <v>2457</v>
      </c>
      <c r="R292" s="74" t="s">
        <v>138</v>
      </c>
      <c r="S292" s="74" t="s">
        <v>113</v>
      </c>
      <c r="T292" s="74" t="s">
        <v>149</v>
      </c>
      <c r="U292" s="74" t="s">
        <v>156</v>
      </c>
      <c r="V292" s="74" t="s">
        <v>208</v>
      </c>
      <c r="W292" s="74" t="s">
        <v>107</v>
      </c>
      <c r="X292" s="74" t="s">
        <v>127</v>
      </c>
      <c r="Y292" s="74" t="s">
        <v>108</v>
      </c>
      <c r="Z292" s="74"/>
      <c r="AA292" s="76">
        <v>78259.125</v>
      </c>
      <c r="AB292" s="76">
        <v>0</v>
      </c>
      <c r="AC292" s="76">
        <v>172</v>
      </c>
      <c r="AD292" s="76">
        <v>171</v>
      </c>
      <c r="AE292" s="77">
        <v>752</v>
      </c>
      <c r="AF292" s="76">
        <v>3.76</v>
      </c>
      <c r="AG292" s="77">
        <v>117</v>
      </c>
      <c r="AH292" s="78">
        <v>7.11</v>
      </c>
      <c r="AI292" s="78">
        <v>168.3</v>
      </c>
      <c r="AJ292" s="79">
        <v>42782</v>
      </c>
      <c r="AK292" s="79">
        <v>42781</v>
      </c>
      <c r="AL292" s="79">
        <v>42781</v>
      </c>
      <c r="AM292" s="79">
        <v>42781</v>
      </c>
      <c r="AN292" s="77">
        <v>6487</v>
      </c>
      <c r="AO292" s="79">
        <v>42775</v>
      </c>
      <c r="AP292" s="76">
        <v>65000</v>
      </c>
      <c r="AQ292" s="76">
        <v>0</v>
      </c>
      <c r="AR292" s="77">
        <v>729</v>
      </c>
      <c r="AS292" s="77">
        <v>48</v>
      </c>
      <c r="AT292" s="78">
        <v>169.84</v>
      </c>
      <c r="AU292" s="77">
        <v>4</v>
      </c>
      <c r="AV292" s="76">
        <v>6.16</v>
      </c>
      <c r="AW292" s="76">
        <v>5.83</v>
      </c>
      <c r="AX292" s="76">
        <v>6.5</v>
      </c>
      <c r="AY292" s="76">
        <v>1.68</v>
      </c>
      <c r="AZ292" s="76">
        <v>1.68</v>
      </c>
      <c r="BA292" s="76">
        <v>0.89</v>
      </c>
      <c r="BB292" s="76">
        <v>9.99</v>
      </c>
      <c r="BC292" s="76">
        <v>23.99</v>
      </c>
      <c r="BD292" s="76">
        <v>7.13</v>
      </c>
      <c r="BE292" s="76">
        <v>17.760000000000002</v>
      </c>
      <c r="BF292" s="76">
        <v>5000</v>
      </c>
      <c r="BG292" s="76">
        <v>7000</v>
      </c>
      <c r="BH292" s="74" t="s">
        <v>109</v>
      </c>
      <c r="BI292" s="74"/>
      <c r="BJ292" s="74" t="s">
        <v>2458</v>
      </c>
      <c r="BK292" s="79"/>
      <c r="BL292" s="79"/>
      <c r="BM292" s="74"/>
      <c r="BN292" s="80">
        <v>468</v>
      </c>
      <c r="BO292" s="81"/>
      <c r="BP292" s="82"/>
      <c r="BQ292" s="83"/>
      <c r="BR292" s="84" t="s">
        <v>75</v>
      </c>
      <c r="BS292" s="84">
        <v>15</v>
      </c>
      <c r="BT292" s="85">
        <v>2</v>
      </c>
      <c r="BU292" s="85" t="s">
        <v>100</v>
      </c>
      <c r="BV292" s="85">
        <v>3</v>
      </c>
      <c r="BW292" s="85"/>
      <c r="BX292" s="86" t="s">
        <v>143</v>
      </c>
      <c r="BY292" s="87"/>
      <c r="BZ292" s="88">
        <v>468</v>
      </c>
      <c r="CA292" s="87" t="s">
        <v>144</v>
      </c>
      <c r="CB292" s="89" t="s">
        <v>145</v>
      </c>
      <c r="CC292" s="90">
        <v>6</v>
      </c>
      <c r="CD292" s="99"/>
      <c r="CE292" s="100">
        <f>VLOOKUP(AI292,[1]Plan1!$A$6:$D$52,2,0)</f>
        <v>400</v>
      </c>
      <c r="CF292" s="100">
        <f>VLOOKUP(AI292,[1]Plan1!$A$6:$D$52,4,0)</f>
        <v>1.7209302325581395</v>
      </c>
      <c r="CG292" s="100">
        <f t="shared" si="32"/>
        <v>196</v>
      </c>
      <c r="CH292" s="100">
        <f t="shared" si="33"/>
        <v>337</v>
      </c>
      <c r="CI292" s="87" t="s">
        <v>75</v>
      </c>
      <c r="CJ292" s="100">
        <f t="shared" si="34"/>
        <v>468</v>
      </c>
      <c r="CK292" s="101"/>
      <c r="CL292" s="101"/>
      <c r="CM292" s="101"/>
      <c r="CN292" s="102"/>
      <c r="CO292" s="102"/>
      <c r="CP292" s="102">
        <v>10</v>
      </c>
      <c r="CQ292" s="102"/>
      <c r="CR292" s="87">
        <f t="shared" si="35"/>
        <v>87984</v>
      </c>
      <c r="CS292" s="40">
        <f t="shared" si="39"/>
        <v>290</v>
      </c>
      <c r="CT292" s="40" t="str">
        <f>VLOOKUP(B292,Linha!$B$2:$C$60,2,FALSE)</f>
        <v>Flow1</v>
      </c>
      <c r="CU292" s="41" t="str">
        <f>IF(AI292&lt;=Parametros!$E$15,"OK","Não")</f>
        <v>Não</v>
      </c>
      <c r="CV292" s="41" t="str">
        <f>IF(AH292&lt;=Parametros!$E$16,"OK","Não")</f>
        <v>OK</v>
      </c>
      <c r="CW292" s="41" t="str">
        <f>IF(AX292&lt;=Parametros!$E$19,"OK","Não")</f>
        <v>OK</v>
      </c>
      <c r="CX292" s="41" t="str">
        <f t="shared" si="36"/>
        <v>Não</v>
      </c>
      <c r="CY292" s="41" t="str">
        <f t="shared" si="37"/>
        <v>Sim</v>
      </c>
      <c r="CZ292" s="41" t="str">
        <f>IF(AND(Parametros!$E$17="Sim",Parametros!$E$18="Sim"),IF(AND(OR(CT292="Flow1",AND(CT292="Flow2",Parametros!$H$7="Fechada")),AI292&lt;=Parametros!$E$15,AH292&lt;Parametros!$E$16,AX292&lt;Parametros!$E$19,CX292&lt;&gt;Parametros!$E$17,CY292&lt;&gt;Parametros!$E$18),"Sim","Não"),
IF(AND(Parametros!$E$17="Sim",Parametros!$E$18="Não"),IF(AND(OR(CT292="Flow1",AND(CT292="Flow2",Parametros!$H$7="Fechada")),AI292&lt;=Parametros!$E$15,AH292&lt;Parametros!$E$16,AX292&lt;Parametros!$E$19,CX292&lt;&gt;Parametros!$E$17),"Sim","Não"),
IF(AND(Parametros!$E$17="Não",Parametros!$E$18="Sim"),IF(AND(OR(CT292="Flow1",AND(CT292="Flow2",Parametros!$H$7="Fechada")),AI292&lt;=Parametros!$E$15,AH292&lt;Parametros!$E$16,AX292&lt;Parametros!$E$19,CY292&lt;&gt;Parametros!$E$18),"Sim","Não"),
IF(AND(OR(CT292="Flow1",AND(CT292="Flow2",Parametros!$H$7="Fechada")),AI292&lt;=Parametros!$E$15,AH292&lt;Parametros!$E$16,AX292&lt;Parametros!$E$19),"Sim","Não"))))</f>
        <v>Não</v>
      </c>
      <c r="DA292" s="41" t="str">
        <f t="shared" si="38"/>
        <v>ok</v>
      </c>
      <c r="DB292" s="40">
        <f>IF(AND(CT292="Flow1",CZ292="Sim"),4,IF(CT292=Parametros!$D$6,1,IF(CT292=Parametros!$D$7,IF(Parametros!$H$7="Aberta",2,IF('Sequencia APO'!CZ292="Sim",4,1)),IF(CT292=Parametros!$D$9,3,IF(CT292=Parametros!$D$8,4,"Erro")))))</f>
        <v>1</v>
      </c>
      <c r="DC292" s="40">
        <f>IFERROR(VLOOKUP($Q292,Ferts!$A$1:$B$16,2,FALSE),0)</f>
        <v>0</v>
      </c>
      <c r="DD292" s="42">
        <f>(IF(DB292=1,Parametros!$M$6,IF(DB292=2,Parametros!$M$7,IF(DB292=3,Parametros!$M$8,IF(DB292=4,Parametros!$M$9,"Erro"))))*(DC292+1))*60</f>
        <v>38.112851481411589</v>
      </c>
    </row>
    <row r="293" spans="1:108">
      <c r="A293" s="74" t="s">
        <v>858</v>
      </c>
      <c r="B293" s="74" t="s">
        <v>98</v>
      </c>
      <c r="C293" s="74" t="s">
        <v>99</v>
      </c>
      <c r="D293" s="74" t="s">
        <v>99</v>
      </c>
      <c r="E293" s="74" t="s">
        <v>2459</v>
      </c>
      <c r="F293" s="74" t="s">
        <v>2455</v>
      </c>
      <c r="G293" s="74" t="s">
        <v>3676</v>
      </c>
      <c r="H293" s="74" t="s">
        <v>147</v>
      </c>
      <c r="I293" s="74" t="s">
        <v>100</v>
      </c>
      <c r="J293" s="74" t="s">
        <v>101</v>
      </c>
      <c r="K293" s="74" t="s">
        <v>264</v>
      </c>
      <c r="L293" s="74" t="s">
        <v>2456</v>
      </c>
      <c r="M293" s="74" t="s">
        <v>206</v>
      </c>
      <c r="N293" s="75">
        <v>0</v>
      </c>
      <c r="O293" s="75">
        <v>10</v>
      </c>
      <c r="P293" s="74" t="s">
        <v>137</v>
      </c>
      <c r="Q293" s="74" t="s">
        <v>2457</v>
      </c>
      <c r="R293" s="74" t="s">
        <v>138</v>
      </c>
      <c r="S293" s="74" t="s">
        <v>113</v>
      </c>
      <c r="T293" s="74" t="s">
        <v>149</v>
      </c>
      <c r="U293" s="74" t="s">
        <v>156</v>
      </c>
      <c r="V293" s="74" t="s">
        <v>208</v>
      </c>
      <c r="W293" s="74" t="s">
        <v>107</v>
      </c>
      <c r="X293" s="74" t="s">
        <v>127</v>
      </c>
      <c r="Y293" s="74" t="s">
        <v>108</v>
      </c>
      <c r="Z293" s="74"/>
      <c r="AA293" s="76">
        <v>91496.756999999998</v>
      </c>
      <c r="AB293" s="76">
        <v>0</v>
      </c>
      <c r="AC293" s="76">
        <v>172</v>
      </c>
      <c r="AD293" s="76">
        <v>171</v>
      </c>
      <c r="AE293" s="77">
        <v>752</v>
      </c>
      <c r="AF293" s="76">
        <v>3.76</v>
      </c>
      <c r="AG293" s="77">
        <v>137</v>
      </c>
      <c r="AH293" s="78">
        <v>7.11</v>
      </c>
      <c r="AI293" s="78">
        <v>168.3</v>
      </c>
      <c r="AJ293" s="79">
        <v>42782</v>
      </c>
      <c r="AK293" s="79">
        <v>42781</v>
      </c>
      <c r="AL293" s="79">
        <v>42781</v>
      </c>
      <c r="AM293" s="79">
        <v>42781</v>
      </c>
      <c r="AN293" s="77">
        <v>7583</v>
      </c>
      <c r="AO293" s="79">
        <v>42775</v>
      </c>
      <c r="AP293" s="76">
        <v>65000</v>
      </c>
      <c r="AQ293" s="76">
        <v>0</v>
      </c>
      <c r="AR293" s="77">
        <v>729</v>
      </c>
      <c r="AS293" s="77">
        <v>48</v>
      </c>
      <c r="AT293" s="78">
        <v>169.84</v>
      </c>
      <c r="AU293" s="77">
        <v>4</v>
      </c>
      <c r="AV293" s="76">
        <v>6.16</v>
      </c>
      <c r="AW293" s="76">
        <v>5.83</v>
      </c>
      <c r="AX293" s="76">
        <v>6.5</v>
      </c>
      <c r="AY293" s="76">
        <v>1.68</v>
      </c>
      <c r="AZ293" s="76">
        <v>1.68</v>
      </c>
      <c r="BA293" s="76">
        <v>0.89</v>
      </c>
      <c r="BB293" s="76">
        <v>9.99</v>
      </c>
      <c r="BC293" s="76">
        <v>23.99</v>
      </c>
      <c r="BD293" s="76">
        <v>7.13</v>
      </c>
      <c r="BE293" s="76">
        <v>17.760000000000002</v>
      </c>
      <c r="BF293" s="76">
        <v>5000</v>
      </c>
      <c r="BG293" s="76">
        <v>7000</v>
      </c>
      <c r="BH293" s="74" t="s">
        <v>109</v>
      </c>
      <c r="BI293" s="74"/>
      <c r="BJ293" s="74" t="s">
        <v>2458</v>
      </c>
      <c r="BK293" s="79"/>
      <c r="BL293" s="79"/>
      <c r="BM293" s="74"/>
      <c r="BN293" s="80">
        <v>548</v>
      </c>
      <c r="BO293" s="81"/>
      <c r="BP293" s="82"/>
      <c r="BQ293" s="83"/>
      <c r="BR293" s="84" t="s">
        <v>75</v>
      </c>
      <c r="BS293" s="84">
        <v>15</v>
      </c>
      <c r="BT293" s="85">
        <v>2</v>
      </c>
      <c r="BU293" s="85" t="s">
        <v>100</v>
      </c>
      <c r="BV293" s="85">
        <v>3</v>
      </c>
      <c r="BW293" s="85"/>
      <c r="BX293" s="86" t="s">
        <v>143</v>
      </c>
      <c r="BY293" s="87"/>
      <c r="BZ293" s="88">
        <v>548</v>
      </c>
      <c r="CA293" s="87" t="s">
        <v>144</v>
      </c>
      <c r="CB293" s="89" t="s">
        <v>145</v>
      </c>
      <c r="CC293" s="90">
        <v>6</v>
      </c>
      <c r="CD293" s="99"/>
      <c r="CE293" s="100">
        <f>VLOOKUP(AI293,[1]Plan1!$A$6:$D$52,2,0)</f>
        <v>400</v>
      </c>
      <c r="CF293" s="100">
        <f>VLOOKUP(AI293,[1]Plan1!$A$6:$D$52,4,0)</f>
        <v>1.7209302325581395</v>
      </c>
      <c r="CG293" s="100">
        <f t="shared" si="32"/>
        <v>229</v>
      </c>
      <c r="CH293" s="100">
        <f t="shared" si="33"/>
        <v>394</v>
      </c>
      <c r="CI293" s="87" t="s">
        <v>75</v>
      </c>
      <c r="CJ293" s="100">
        <f t="shared" si="34"/>
        <v>548</v>
      </c>
      <c r="CK293" s="101"/>
      <c r="CL293" s="101"/>
      <c r="CM293" s="101"/>
      <c r="CN293" s="102"/>
      <c r="CO293" s="102">
        <v>18</v>
      </c>
      <c r="CP293" s="102"/>
      <c r="CQ293" s="102"/>
      <c r="CR293" s="87">
        <f t="shared" si="35"/>
        <v>103024</v>
      </c>
      <c r="CS293" s="40">
        <f t="shared" si="39"/>
        <v>291</v>
      </c>
      <c r="CT293" s="40" t="str">
        <f>VLOOKUP(B293,Linha!$B$2:$C$60,2,FALSE)</f>
        <v>Flow1</v>
      </c>
      <c r="CU293" s="41" t="str">
        <f>IF(AI293&lt;=Parametros!$E$15,"OK","Não")</f>
        <v>Não</v>
      </c>
      <c r="CV293" s="41" t="str">
        <f>IF(AH293&lt;=Parametros!$E$16,"OK","Não")</f>
        <v>OK</v>
      </c>
      <c r="CW293" s="41" t="str">
        <f>IF(AX293&lt;=Parametros!$E$19,"OK","Não")</f>
        <v>OK</v>
      </c>
      <c r="CX293" s="41" t="str">
        <f t="shared" si="36"/>
        <v>Não</v>
      </c>
      <c r="CY293" s="41" t="str">
        <f t="shared" si="37"/>
        <v>Sim</v>
      </c>
      <c r="CZ293" s="41" t="str">
        <f>IF(AND(Parametros!$E$17="Sim",Parametros!$E$18="Sim"),IF(AND(OR(CT293="Flow1",AND(CT293="Flow2",Parametros!$H$7="Fechada")),AI293&lt;=Parametros!$E$15,AH293&lt;Parametros!$E$16,AX293&lt;Parametros!$E$19,CX293&lt;&gt;Parametros!$E$17,CY293&lt;&gt;Parametros!$E$18),"Sim","Não"),
IF(AND(Parametros!$E$17="Sim",Parametros!$E$18="Não"),IF(AND(OR(CT293="Flow1",AND(CT293="Flow2",Parametros!$H$7="Fechada")),AI293&lt;=Parametros!$E$15,AH293&lt;Parametros!$E$16,AX293&lt;Parametros!$E$19,CX293&lt;&gt;Parametros!$E$17),"Sim","Não"),
IF(AND(Parametros!$E$17="Não",Parametros!$E$18="Sim"),IF(AND(OR(CT293="Flow1",AND(CT293="Flow2",Parametros!$H$7="Fechada")),AI293&lt;=Parametros!$E$15,AH293&lt;Parametros!$E$16,AX293&lt;Parametros!$E$19,CY293&lt;&gt;Parametros!$E$18),"Sim","Não"),
IF(AND(OR(CT293="Flow1",AND(CT293="Flow2",Parametros!$H$7="Fechada")),AI293&lt;=Parametros!$E$15,AH293&lt;Parametros!$E$16,AX293&lt;Parametros!$E$19),"Sim","Não"))))</f>
        <v>Não</v>
      </c>
      <c r="DA293" s="41" t="str">
        <f t="shared" si="38"/>
        <v>ok</v>
      </c>
      <c r="DB293" s="40">
        <f>IF(AND(CT293="Flow1",CZ293="Sim"),4,IF(CT293=Parametros!$D$6,1,IF(CT293=Parametros!$D$7,IF(Parametros!$H$7="Aberta",2,IF('Sequencia APO'!CZ293="Sim",4,1)),IF(CT293=Parametros!$D$9,3,IF(CT293=Parametros!$D$8,4,"Erro")))))</f>
        <v>1</v>
      </c>
      <c r="DC293" s="40">
        <f>IFERROR(VLOOKUP($Q293,Ferts!$A$1:$B$16,2,FALSE),0)</f>
        <v>0</v>
      </c>
      <c r="DD293" s="42">
        <f>(IF(DB293=1,Parametros!$M$6,IF(DB293=2,Parametros!$M$7,IF(DB293=3,Parametros!$M$8,IF(DB293=4,Parametros!$M$9,"Erro"))))*(DC293+1))*60</f>
        <v>38.112851481411589</v>
      </c>
    </row>
    <row r="294" spans="1:108">
      <c r="A294" s="74" t="s">
        <v>864</v>
      </c>
      <c r="B294" s="74" t="s">
        <v>98</v>
      </c>
      <c r="C294" s="74" t="s">
        <v>132</v>
      </c>
      <c r="D294" s="74" t="s">
        <v>132</v>
      </c>
      <c r="E294" s="74" t="s">
        <v>1447</v>
      </c>
      <c r="F294" s="74" t="s">
        <v>1448</v>
      </c>
      <c r="G294" s="74" t="s">
        <v>1449</v>
      </c>
      <c r="H294" s="74" t="s">
        <v>133</v>
      </c>
      <c r="I294" s="74" t="s">
        <v>100</v>
      </c>
      <c r="J294" s="74" t="s">
        <v>101</v>
      </c>
      <c r="K294" s="74" t="s">
        <v>136</v>
      </c>
      <c r="L294" s="74" t="s">
        <v>1450</v>
      </c>
      <c r="M294" s="74" t="s">
        <v>1402</v>
      </c>
      <c r="N294" s="75">
        <v>10</v>
      </c>
      <c r="O294" s="75">
        <v>10</v>
      </c>
      <c r="P294" s="74" t="s">
        <v>137</v>
      </c>
      <c r="Q294" s="74" t="s">
        <v>1451</v>
      </c>
      <c r="R294" s="74" t="s">
        <v>138</v>
      </c>
      <c r="S294" s="74" t="s">
        <v>139</v>
      </c>
      <c r="T294" s="74" t="s">
        <v>140</v>
      </c>
      <c r="U294" s="74" t="s">
        <v>105</v>
      </c>
      <c r="V294" s="74" t="s">
        <v>191</v>
      </c>
      <c r="W294" s="74" t="s">
        <v>107</v>
      </c>
      <c r="X294" s="74" t="s">
        <v>127</v>
      </c>
      <c r="Y294" s="74" t="s">
        <v>108</v>
      </c>
      <c r="Z294" s="74"/>
      <c r="AA294" s="76">
        <v>41553.33</v>
      </c>
      <c r="AB294" s="76">
        <v>44336.074000000001</v>
      </c>
      <c r="AC294" s="76">
        <v>167</v>
      </c>
      <c r="AD294" s="76">
        <v>163</v>
      </c>
      <c r="AE294" s="77">
        <v>575</v>
      </c>
      <c r="AF294" s="76">
        <v>2.875</v>
      </c>
      <c r="AG294" s="77">
        <v>82</v>
      </c>
      <c r="AH294" s="78">
        <v>10.97</v>
      </c>
      <c r="AI294" s="78">
        <v>168.3</v>
      </c>
      <c r="AJ294" s="79">
        <v>42768</v>
      </c>
      <c r="AK294" s="79">
        <v>42781</v>
      </c>
      <c r="AL294" s="79">
        <v>42781</v>
      </c>
      <c r="AM294" s="79">
        <v>42782</v>
      </c>
      <c r="AN294" s="77">
        <v>37715</v>
      </c>
      <c r="AO294" s="79">
        <v>42762</v>
      </c>
      <c r="AP294" s="76">
        <v>39246.048000000003</v>
      </c>
      <c r="AQ294" s="76">
        <v>0</v>
      </c>
      <c r="AR294" s="77">
        <v>579</v>
      </c>
      <c r="AS294" s="77">
        <v>42</v>
      </c>
      <c r="AT294" s="78">
        <v>542.08000000000004</v>
      </c>
      <c r="AU294" s="77">
        <v>1</v>
      </c>
      <c r="AV294" s="76">
        <v>0</v>
      </c>
      <c r="AW294" s="76">
        <v>12.28</v>
      </c>
      <c r="AX294" s="76">
        <v>12.7</v>
      </c>
      <c r="AY294" s="76">
        <v>0.8</v>
      </c>
      <c r="AZ294" s="76">
        <v>1.26</v>
      </c>
      <c r="BA294" s="76">
        <v>1.37</v>
      </c>
      <c r="BB294" s="76">
        <v>1.65</v>
      </c>
      <c r="BC294" s="76">
        <v>12.28</v>
      </c>
      <c r="BD294" s="76">
        <v>10.87</v>
      </c>
      <c r="BE294" s="76">
        <v>22.73</v>
      </c>
      <c r="BF294" s="76">
        <v>10973</v>
      </c>
      <c r="BG294" s="76">
        <v>12802</v>
      </c>
      <c r="BH294" s="74" t="s">
        <v>109</v>
      </c>
      <c r="BI294" s="74"/>
      <c r="BJ294" s="74" t="s">
        <v>1452</v>
      </c>
      <c r="BK294" s="79"/>
      <c r="BL294" s="79"/>
      <c r="BM294" s="74"/>
      <c r="BN294" s="80">
        <v>82</v>
      </c>
      <c r="BO294" s="81"/>
      <c r="BP294" s="82"/>
      <c r="BQ294" s="83"/>
      <c r="BR294" s="84" t="s">
        <v>75</v>
      </c>
      <c r="BS294" s="84">
        <v>15</v>
      </c>
      <c r="BT294" s="85">
        <v>2</v>
      </c>
      <c r="BU294" s="85" t="s">
        <v>100</v>
      </c>
      <c r="BV294" s="85">
        <v>3</v>
      </c>
      <c r="BW294" s="85"/>
      <c r="BX294" s="86" t="s">
        <v>143</v>
      </c>
      <c r="BY294" s="87"/>
      <c r="BZ294" s="88">
        <v>82</v>
      </c>
      <c r="CA294" s="87" t="s">
        <v>144</v>
      </c>
      <c r="CB294" s="89" t="s">
        <v>112</v>
      </c>
      <c r="CC294" s="90">
        <v>19</v>
      </c>
      <c r="CD294" s="99"/>
      <c r="CE294" s="100">
        <f>VLOOKUP(AI294,[1]Plan1!$A$6:$D$52,2,0)</f>
        <v>400</v>
      </c>
      <c r="CF294" s="100">
        <f>VLOOKUP(AI294,[1]Plan1!$A$6:$D$52,4,0)</f>
        <v>1.7209302325581395</v>
      </c>
      <c r="CG294" s="100">
        <f t="shared" si="32"/>
        <v>104</v>
      </c>
      <c r="CH294" s="100">
        <f t="shared" si="33"/>
        <v>179</v>
      </c>
      <c r="CI294" s="87" t="s">
        <v>75</v>
      </c>
      <c r="CJ294" s="100">
        <f t="shared" si="34"/>
        <v>82</v>
      </c>
      <c r="CK294" s="101"/>
      <c r="CL294" s="101"/>
      <c r="CM294" s="101"/>
      <c r="CN294" s="102"/>
      <c r="CO294" s="102"/>
      <c r="CP294" s="102">
        <v>12</v>
      </c>
      <c r="CQ294" s="102"/>
      <c r="CR294" s="87">
        <f t="shared" si="35"/>
        <v>47150</v>
      </c>
      <c r="CS294" s="40">
        <f t="shared" si="39"/>
        <v>292</v>
      </c>
      <c r="CT294" s="40" t="str">
        <f>VLOOKUP(B294,Linha!$B$2:$C$60,2,FALSE)</f>
        <v>Flow1</v>
      </c>
      <c r="CU294" s="41" t="str">
        <f>IF(AI294&lt;=Parametros!$E$15,"OK","Não")</f>
        <v>Não</v>
      </c>
      <c r="CV294" s="41" t="str">
        <f>IF(AH294&lt;=Parametros!$E$16,"OK","Não")</f>
        <v>OK</v>
      </c>
      <c r="CW294" s="41" t="str">
        <f>IF(AX294&lt;=Parametros!$E$19,"OK","Não")</f>
        <v>OK</v>
      </c>
      <c r="CX294" s="41" t="str">
        <f t="shared" si="36"/>
        <v>Sim</v>
      </c>
      <c r="CY294" s="41" t="str">
        <f t="shared" si="37"/>
        <v>Sim</v>
      </c>
      <c r="CZ294" s="41" t="str">
        <f>IF(AND(Parametros!$E$17="Sim",Parametros!$E$18="Sim"),IF(AND(OR(CT294="Flow1",AND(CT294="Flow2",Parametros!$H$7="Fechada")),AI294&lt;=Parametros!$E$15,AH294&lt;Parametros!$E$16,AX294&lt;Parametros!$E$19,CX294&lt;&gt;Parametros!$E$17,CY294&lt;&gt;Parametros!$E$18),"Sim","Não"),
IF(AND(Parametros!$E$17="Sim",Parametros!$E$18="Não"),IF(AND(OR(CT294="Flow1",AND(CT294="Flow2",Parametros!$H$7="Fechada")),AI294&lt;=Parametros!$E$15,AH294&lt;Parametros!$E$16,AX294&lt;Parametros!$E$19,CX294&lt;&gt;Parametros!$E$17),"Sim","Não"),
IF(AND(Parametros!$E$17="Não",Parametros!$E$18="Sim"),IF(AND(OR(CT294="Flow1",AND(CT294="Flow2",Parametros!$H$7="Fechada")),AI294&lt;=Parametros!$E$15,AH294&lt;Parametros!$E$16,AX294&lt;Parametros!$E$19,CY294&lt;&gt;Parametros!$E$18),"Sim","Não"),
IF(AND(OR(CT294="Flow1",AND(CT294="Flow2",Parametros!$H$7="Fechada")),AI294&lt;=Parametros!$E$15,AH294&lt;Parametros!$E$16,AX294&lt;Parametros!$E$19),"Sim","Não"))))</f>
        <v>Não</v>
      </c>
      <c r="DA294" s="41" t="str">
        <f t="shared" si="38"/>
        <v>ok</v>
      </c>
      <c r="DB294" s="40">
        <f>IF(AND(CT294="Flow1",CZ294="Sim"),4,IF(CT294=Parametros!$D$6,1,IF(CT294=Parametros!$D$7,IF(Parametros!$H$7="Aberta",2,IF('Sequencia APO'!CZ294="Sim",4,1)),IF(CT294=Parametros!$D$9,3,IF(CT294=Parametros!$D$8,4,"Erro")))))</f>
        <v>1</v>
      </c>
      <c r="DC294" s="40">
        <f>IFERROR(VLOOKUP($Q294,Ferts!$A$1:$B$16,2,FALSE),0)</f>
        <v>0</v>
      </c>
      <c r="DD294" s="42">
        <f>(IF(DB294=1,Parametros!$M$6,IF(DB294=2,Parametros!$M$7,IF(DB294=3,Parametros!$M$8,IF(DB294=4,Parametros!$M$9,"Erro"))))*(DC294+1))*60</f>
        <v>38.112851481411589</v>
      </c>
    </row>
    <row r="295" spans="1:108">
      <c r="A295" s="74" t="s">
        <v>865</v>
      </c>
      <c r="B295" s="74" t="s">
        <v>98</v>
      </c>
      <c r="C295" s="74" t="s">
        <v>132</v>
      </c>
      <c r="D295" s="74" t="s">
        <v>132</v>
      </c>
      <c r="E295" s="74" t="s">
        <v>1454</v>
      </c>
      <c r="F295" s="74" t="s">
        <v>1455</v>
      </c>
      <c r="G295" s="74" t="s">
        <v>1456</v>
      </c>
      <c r="H295" s="74" t="s">
        <v>133</v>
      </c>
      <c r="I295" s="74" t="s">
        <v>100</v>
      </c>
      <c r="J295" s="74" t="s">
        <v>101</v>
      </c>
      <c r="K295" s="74" t="s">
        <v>136</v>
      </c>
      <c r="L295" s="74" t="s">
        <v>1457</v>
      </c>
      <c r="M295" s="74" t="s">
        <v>1402</v>
      </c>
      <c r="N295" s="75">
        <v>10</v>
      </c>
      <c r="O295" s="75">
        <v>10</v>
      </c>
      <c r="P295" s="74" t="s">
        <v>137</v>
      </c>
      <c r="Q295" s="74" t="s">
        <v>1458</v>
      </c>
      <c r="R295" s="74" t="s">
        <v>138</v>
      </c>
      <c r="S295" s="74" t="s">
        <v>139</v>
      </c>
      <c r="T295" s="74" t="s">
        <v>140</v>
      </c>
      <c r="U295" s="74" t="s">
        <v>105</v>
      </c>
      <c r="V295" s="74" t="s">
        <v>191</v>
      </c>
      <c r="W295" s="74" t="s">
        <v>107</v>
      </c>
      <c r="X295" s="74" t="s">
        <v>127</v>
      </c>
      <c r="Y295" s="74" t="s">
        <v>108</v>
      </c>
      <c r="Z295" s="74"/>
      <c r="AA295" s="76">
        <v>20777.759999999998</v>
      </c>
      <c r="AB295" s="76">
        <v>21829.448</v>
      </c>
      <c r="AC295" s="76">
        <v>167</v>
      </c>
      <c r="AD295" s="76">
        <v>163</v>
      </c>
      <c r="AE295" s="77">
        <v>893</v>
      </c>
      <c r="AF295" s="76">
        <v>4.4649999999999999</v>
      </c>
      <c r="AG295" s="77">
        <v>26</v>
      </c>
      <c r="AH295" s="78">
        <v>10.97</v>
      </c>
      <c r="AI295" s="78">
        <v>168.3</v>
      </c>
      <c r="AJ295" s="79">
        <v>42768</v>
      </c>
      <c r="AK295" s="79">
        <v>42782</v>
      </c>
      <c r="AL295" s="79">
        <v>42782</v>
      </c>
      <c r="AM295" s="79">
        <v>42782</v>
      </c>
      <c r="AN295" s="77">
        <v>1726</v>
      </c>
      <c r="AO295" s="79">
        <v>42762</v>
      </c>
      <c r="AP295" s="76">
        <v>19623.024000000001</v>
      </c>
      <c r="AQ295" s="76">
        <v>0</v>
      </c>
      <c r="AR295" s="77">
        <v>895</v>
      </c>
      <c r="AS295" s="77">
        <v>27</v>
      </c>
      <c r="AT295" s="78">
        <v>283.83999999999997</v>
      </c>
      <c r="AU295" s="77">
        <v>3</v>
      </c>
      <c r="AV295" s="76">
        <v>6.68</v>
      </c>
      <c r="AW295" s="76">
        <v>6.06</v>
      </c>
      <c r="AX295" s="76">
        <v>6.68</v>
      </c>
      <c r="AY295" s="76">
        <v>0.8</v>
      </c>
      <c r="AZ295" s="76">
        <v>1.26</v>
      </c>
      <c r="BA295" s="76">
        <v>1.37</v>
      </c>
      <c r="BB295" s="76">
        <v>1.65</v>
      </c>
      <c r="BC295" s="76">
        <v>19.07</v>
      </c>
      <c r="BD295" s="76">
        <v>10.87</v>
      </c>
      <c r="BE295" s="76">
        <v>22.73</v>
      </c>
      <c r="BF295" s="76">
        <v>5480</v>
      </c>
      <c r="BG295" s="76">
        <v>6700</v>
      </c>
      <c r="BH295" s="74" t="s">
        <v>109</v>
      </c>
      <c r="BI295" s="74"/>
      <c r="BJ295" s="74" t="s">
        <v>1459</v>
      </c>
      <c r="BK295" s="79"/>
      <c r="BL295" s="79"/>
      <c r="BM295" s="74"/>
      <c r="BN295" s="80">
        <v>78</v>
      </c>
      <c r="BO295" s="81"/>
      <c r="BP295" s="82"/>
      <c r="BQ295" s="83"/>
      <c r="BR295" s="84" t="s">
        <v>75</v>
      </c>
      <c r="BS295" s="84">
        <v>16</v>
      </c>
      <c r="BT295" s="85">
        <v>2</v>
      </c>
      <c r="BU295" s="85" t="s">
        <v>100</v>
      </c>
      <c r="BV295" s="85">
        <v>3</v>
      </c>
      <c r="BW295" s="85"/>
      <c r="BX295" s="86" t="s">
        <v>143</v>
      </c>
      <c r="BY295" s="87"/>
      <c r="BZ295" s="88">
        <v>78</v>
      </c>
      <c r="CA295" s="87" t="s">
        <v>144</v>
      </c>
      <c r="CB295" s="89" t="s">
        <v>112</v>
      </c>
      <c r="CC295" s="90">
        <v>20</v>
      </c>
      <c r="CD295" s="99"/>
      <c r="CE295" s="100">
        <f>VLOOKUP(AI295,[1]Plan1!$A$6:$D$52,2,0)</f>
        <v>400</v>
      </c>
      <c r="CF295" s="100">
        <f>VLOOKUP(AI295,[1]Plan1!$A$6:$D$52,4,0)</f>
        <v>1.7209302325581395</v>
      </c>
      <c r="CG295" s="100">
        <f t="shared" si="32"/>
        <v>52</v>
      </c>
      <c r="CH295" s="100">
        <f t="shared" si="33"/>
        <v>89</v>
      </c>
      <c r="CI295" s="87" t="s">
        <v>75</v>
      </c>
      <c r="CJ295" s="100">
        <f t="shared" si="34"/>
        <v>78</v>
      </c>
      <c r="CK295" s="101"/>
      <c r="CL295" s="101"/>
      <c r="CM295" s="101"/>
      <c r="CN295" s="102"/>
      <c r="CO295" s="102"/>
      <c r="CP295" s="102">
        <v>4</v>
      </c>
      <c r="CQ295" s="102"/>
      <c r="CR295" s="87">
        <f t="shared" si="35"/>
        <v>23218</v>
      </c>
      <c r="CS295" s="40">
        <f t="shared" si="39"/>
        <v>293</v>
      </c>
      <c r="CT295" s="40" t="str">
        <f>VLOOKUP(B295,Linha!$B$2:$C$60,2,FALSE)</f>
        <v>Flow1</v>
      </c>
      <c r="CU295" s="41" t="str">
        <f>IF(AI295&lt;=Parametros!$E$15,"OK","Não")</f>
        <v>Não</v>
      </c>
      <c r="CV295" s="41" t="str">
        <f>IF(AH295&lt;=Parametros!$E$16,"OK","Não")</f>
        <v>OK</v>
      </c>
      <c r="CW295" s="41" t="str">
        <f>IF(AX295&lt;=Parametros!$E$19,"OK","Não")</f>
        <v>OK</v>
      </c>
      <c r="CX295" s="41" t="str">
        <f t="shared" si="36"/>
        <v>Sim</v>
      </c>
      <c r="CY295" s="41" t="str">
        <f t="shared" si="37"/>
        <v>Sim</v>
      </c>
      <c r="CZ295" s="41" t="str">
        <f>IF(AND(Parametros!$E$17="Sim",Parametros!$E$18="Sim"),IF(AND(OR(CT295="Flow1",AND(CT295="Flow2",Parametros!$H$7="Fechada")),AI295&lt;=Parametros!$E$15,AH295&lt;Parametros!$E$16,AX295&lt;Parametros!$E$19,CX295&lt;&gt;Parametros!$E$17,CY295&lt;&gt;Parametros!$E$18),"Sim","Não"),
IF(AND(Parametros!$E$17="Sim",Parametros!$E$18="Não"),IF(AND(OR(CT295="Flow1",AND(CT295="Flow2",Parametros!$H$7="Fechada")),AI295&lt;=Parametros!$E$15,AH295&lt;Parametros!$E$16,AX295&lt;Parametros!$E$19,CX295&lt;&gt;Parametros!$E$17),"Sim","Não"),
IF(AND(Parametros!$E$17="Não",Parametros!$E$18="Sim"),IF(AND(OR(CT295="Flow1",AND(CT295="Flow2",Parametros!$H$7="Fechada")),AI295&lt;=Parametros!$E$15,AH295&lt;Parametros!$E$16,AX295&lt;Parametros!$E$19,CY295&lt;&gt;Parametros!$E$18),"Sim","Não"),
IF(AND(OR(CT295="Flow1",AND(CT295="Flow2",Parametros!$H$7="Fechada")),AI295&lt;=Parametros!$E$15,AH295&lt;Parametros!$E$16,AX295&lt;Parametros!$E$19),"Sim","Não"))))</f>
        <v>Não</v>
      </c>
      <c r="DA295" s="41" t="str">
        <f t="shared" si="38"/>
        <v>ok</v>
      </c>
      <c r="DB295" s="40">
        <f>IF(AND(CT295="Flow1",CZ295="Sim"),4,IF(CT295=Parametros!$D$6,1,IF(CT295=Parametros!$D$7,IF(Parametros!$H$7="Aberta",2,IF('Sequencia APO'!CZ295="Sim",4,1)),IF(CT295=Parametros!$D$9,3,IF(CT295=Parametros!$D$8,4,"Erro")))))</f>
        <v>1</v>
      </c>
      <c r="DC295" s="40">
        <f>IFERROR(VLOOKUP($Q295,Ferts!$A$1:$B$16,2,FALSE),0)</f>
        <v>0</v>
      </c>
      <c r="DD295" s="42">
        <f>(IF(DB295=1,Parametros!$M$6,IF(DB295=2,Parametros!$M$7,IF(DB295=3,Parametros!$M$8,IF(DB295=4,Parametros!$M$9,"Erro"))))*(DC295+1))*60</f>
        <v>38.112851481411589</v>
      </c>
    </row>
    <row r="296" spans="1:108">
      <c r="A296" s="74" t="s">
        <v>866</v>
      </c>
      <c r="B296" s="74" t="s">
        <v>98</v>
      </c>
      <c r="C296" s="74" t="s">
        <v>132</v>
      </c>
      <c r="D296" s="74" t="s">
        <v>132</v>
      </c>
      <c r="E296" s="74" t="s">
        <v>1440</v>
      </c>
      <c r="F296" s="74" t="s">
        <v>1441</v>
      </c>
      <c r="G296" s="74" t="s">
        <v>1442</v>
      </c>
      <c r="H296" s="74" t="s">
        <v>187</v>
      </c>
      <c r="I296" s="74" t="s">
        <v>100</v>
      </c>
      <c r="J296" s="74" t="s">
        <v>101</v>
      </c>
      <c r="K296" s="74" t="s">
        <v>136</v>
      </c>
      <c r="L296" s="74" t="s">
        <v>1443</v>
      </c>
      <c r="M296" s="74" t="s">
        <v>1405</v>
      </c>
      <c r="N296" s="75">
        <v>10</v>
      </c>
      <c r="O296" s="75">
        <v>10</v>
      </c>
      <c r="P296" s="74" t="s">
        <v>137</v>
      </c>
      <c r="Q296" s="74" t="s">
        <v>1444</v>
      </c>
      <c r="R296" s="74" t="s">
        <v>138</v>
      </c>
      <c r="S296" s="74" t="s">
        <v>139</v>
      </c>
      <c r="T296" s="74" t="s">
        <v>140</v>
      </c>
      <c r="U296" s="74" t="s">
        <v>105</v>
      </c>
      <c r="V296" s="74" t="s">
        <v>191</v>
      </c>
      <c r="W296" s="74" t="s">
        <v>107</v>
      </c>
      <c r="X296" s="74" t="s">
        <v>127</v>
      </c>
      <c r="Y296" s="74" t="s">
        <v>108</v>
      </c>
      <c r="Z296" s="74"/>
      <c r="AA296" s="76">
        <v>14982.796</v>
      </c>
      <c r="AB296" s="76">
        <v>16400.319</v>
      </c>
      <c r="AC296" s="76">
        <v>167</v>
      </c>
      <c r="AD296" s="76">
        <v>163</v>
      </c>
      <c r="AE296" s="77">
        <v>579</v>
      </c>
      <c r="AF296" s="76">
        <v>2.895</v>
      </c>
      <c r="AG296" s="77">
        <v>30</v>
      </c>
      <c r="AH296" s="78">
        <v>11</v>
      </c>
      <c r="AI296" s="78">
        <v>168.3</v>
      </c>
      <c r="AJ296" s="79">
        <v>42768</v>
      </c>
      <c r="AK296" s="79">
        <v>42782</v>
      </c>
      <c r="AL296" s="79">
        <v>42782</v>
      </c>
      <c r="AM296" s="79">
        <v>42782</v>
      </c>
      <c r="AN296" s="77">
        <v>919</v>
      </c>
      <c r="AO296" s="79">
        <v>42762</v>
      </c>
      <c r="AP296" s="76">
        <v>14148.816000000001</v>
      </c>
      <c r="AQ296" s="76">
        <v>0</v>
      </c>
      <c r="AR296" s="77">
        <v>584</v>
      </c>
      <c r="AS296" s="77">
        <v>42</v>
      </c>
      <c r="AT296" s="78">
        <v>533.41</v>
      </c>
      <c r="AU296" s="77">
        <v>1</v>
      </c>
      <c r="AV296" s="76">
        <v>0</v>
      </c>
      <c r="AW296" s="76">
        <v>12.35</v>
      </c>
      <c r="AX296" s="76">
        <v>12.77</v>
      </c>
      <c r="AY296" s="76">
        <v>0.8</v>
      </c>
      <c r="AZ296" s="76">
        <v>1.26</v>
      </c>
      <c r="BA296" s="76">
        <v>1.38</v>
      </c>
      <c r="BB296" s="76">
        <v>1.65</v>
      </c>
      <c r="BC296" s="76">
        <v>12.35</v>
      </c>
      <c r="BD296" s="76">
        <v>10.89</v>
      </c>
      <c r="BE296" s="76">
        <v>22.75</v>
      </c>
      <c r="BF296" s="76">
        <v>10973</v>
      </c>
      <c r="BG296" s="76">
        <v>12802</v>
      </c>
      <c r="BH296" s="74" t="s">
        <v>109</v>
      </c>
      <c r="BI296" s="74"/>
      <c r="BJ296" s="74" t="s">
        <v>1445</v>
      </c>
      <c r="BK296" s="79"/>
      <c r="BL296" s="79"/>
      <c r="BM296" s="74"/>
      <c r="BN296" s="80">
        <v>30</v>
      </c>
      <c r="BO296" s="81"/>
      <c r="BP296" s="82"/>
      <c r="BQ296" s="83"/>
      <c r="BR296" s="84" t="s">
        <v>75</v>
      </c>
      <c r="BS296" s="84">
        <v>16</v>
      </c>
      <c r="BT296" s="85">
        <v>2</v>
      </c>
      <c r="BU296" s="85" t="s">
        <v>100</v>
      </c>
      <c r="BV296" s="85">
        <v>3</v>
      </c>
      <c r="BW296" s="85"/>
      <c r="BX296" s="86" t="s">
        <v>143</v>
      </c>
      <c r="BY296" s="87"/>
      <c r="BZ296" s="88">
        <v>30</v>
      </c>
      <c r="CA296" s="87" t="s">
        <v>144</v>
      </c>
      <c r="CB296" s="89" t="s">
        <v>112</v>
      </c>
      <c r="CC296" s="90">
        <v>20</v>
      </c>
      <c r="CD296" s="99"/>
      <c r="CE296" s="100">
        <f>VLOOKUP(AI296,[1]Plan1!$A$6:$D$52,2,0)</f>
        <v>400</v>
      </c>
      <c r="CF296" s="100">
        <f>VLOOKUP(AI296,[1]Plan1!$A$6:$D$52,4,0)</f>
        <v>1.7209302325581395</v>
      </c>
      <c r="CG296" s="100">
        <f t="shared" si="32"/>
        <v>37</v>
      </c>
      <c r="CH296" s="100">
        <f t="shared" si="33"/>
        <v>64</v>
      </c>
      <c r="CI296" s="87" t="s">
        <v>75</v>
      </c>
      <c r="CJ296" s="100">
        <f t="shared" si="34"/>
        <v>30</v>
      </c>
      <c r="CK296" s="101"/>
      <c r="CL296" s="101"/>
      <c r="CM296" s="101"/>
      <c r="CN296" s="102"/>
      <c r="CO296" s="102">
        <v>16</v>
      </c>
      <c r="CP296" s="102"/>
      <c r="CQ296" s="102"/>
      <c r="CR296" s="87">
        <f t="shared" si="35"/>
        <v>17370</v>
      </c>
      <c r="CS296" s="40">
        <f t="shared" si="39"/>
        <v>294</v>
      </c>
      <c r="CT296" s="40" t="str">
        <f>VLOOKUP(B296,Linha!$B$2:$C$60,2,FALSE)</f>
        <v>Flow1</v>
      </c>
      <c r="CU296" s="41" t="str">
        <f>IF(AI296&lt;=Parametros!$E$15,"OK","Não")</f>
        <v>Não</v>
      </c>
      <c r="CV296" s="41" t="str">
        <f>IF(AH296&lt;=Parametros!$E$16,"OK","Não")</f>
        <v>OK</v>
      </c>
      <c r="CW296" s="41" t="str">
        <f>IF(AX296&lt;=Parametros!$E$19,"OK","Não")</f>
        <v>OK</v>
      </c>
      <c r="CX296" s="41" t="str">
        <f t="shared" si="36"/>
        <v>Sim</v>
      </c>
      <c r="CY296" s="41" t="str">
        <f t="shared" si="37"/>
        <v>Sim</v>
      </c>
      <c r="CZ296" s="41" t="str">
        <f>IF(AND(Parametros!$E$17="Sim",Parametros!$E$18="Sim"),IF(AND(OR(CT296="Flow1",AND(CT296="Flow2",Parametros!$H$7="Fechada")),AI296&lt;=Parametros!$E$15,AH296&lt;Parametros!$E$16,AX296&lt;Parametros!$E$19,CX296&lt;&gt;Parametros!$E$17,CY296&lt;&gt;Parametros!$E$18),"Sim","Não"),
IF(AND(Parametros!$E$17="Sim",Parametros!$E$18="Não"),IF(AND(OR(CT296="Flow1",AND(CT296="Flow2",Parametros!$H$7="Fechada")),AI296&lt;=Parametros!$E$15,AH296&lt;Parametros!$E$16,AX296&lt;Parametros!$E$19,CX296&lt;&gt;Parametros!$E$17),"Sim","Não"),
IF(AND(Parametros!$E$17="Não",Parametros!$E$18="Sim"),IF(AND(OR(CT296="Flow1",AND(CT296="Flow2",Parametros!$H$7="Fechada")),AI296&lt;=Parametros!$E$15,AH296&lt;Parametros!$E$16,AX296&lt;Parametros!$E$19,CY296&lt;&gt;Parametros!$E$18),"Sim","Não"),
IF(AND(OR(CT296="Flow1",AND(CT296="Flow2",Parametros!$H$7="Fechada")),AI296&lt;=Parametros!$E$15,AH296&lt;Parametros!$E$16,AX296&lt;Parametros!$E$19),"Sim","Não"))))</f>
        <v>Não</v>
      </c>
      <c r="DA296" s="41" t="str">
        <f t="shared" si="38"/>
        <v>ok</v>
      </c>
      <c r="DB296" s="40">
        <f>IF(AND(CT296="Flow1",CZ296="Sim"),4,IF(CT296=Parametros!$D$6,1,IF(CT296=Parametros!$D$7,IF(Parametros!$H$7="Aberta",2,IF('Sequencia APO'!CZ296="Sim",4,1)),IF(CT296=Parametros!$D$9,3,IF(CT296=Parametros!$D$8,4,"Erro")))))</f>
        <v>1</v>
      </c>
      <c r="DC296" s="40">
        <f>IFERROR(VLOOKUP($Q296,Ferts!$A$1:$B$16,2,FALSE),0)</f>
        <v>0</v>
      </c>
      <c r="DD296" s="42">
        <f>(IF(DB296=1,Parametros!$M$6,IF(DB296=2,Parametros!$M$7,IF(DB296=3,Parametros!$M$8,IF(DB296=4,Parametros!$M$9,"Erro"))))*(DC296+1))*60</f>
        <v>38.112851481411589</v>
      </c>
    </row>
    <row r="297" spans="1:108">
      <c r="A297" s="74" t="s">
        <v>867</v>
      </c>
      <c r="B297" s="74" t="s">
        <v>98</v>
      </c>
      <c r="C297" s="74" t="s">
        <v>132</v>
      </c>
      <c r="D297" s="74" t="s">
        <v>132</v>
      </c>
      <c r="E297" s="74" t="s">
        <v>1464</v>
      </c>
      <c r="F297" s="74" t="s">
        <v>1465</v>
      </c>
      <c r="G297" s="74" t="s">
        <v>1466</v>
      </c>
      <c r="H297" s="74" t="s">
        <v>187</v>
      </c>
      <c r="I297" s="74" t="s">
        <v>100</v>
      </c>
      <c r="J297" s="74" t="s">
        <v>101</v>
      </c>
      <c r="K297" s="74" t="s">
        <v>209</v>
      </c>
      <c r="L297" s="74" t="s">
        <v>1467</v>
      </c>
      <c r="M297" s="74" t="s">
        <v>210</v>
      </c>
      <c r="N297" s="75">
        <v>1</v>
      </c>
      <c r="O297" s="75">
        <v>0</v>
      </c>
      <c r="P297" s="74" t="s">
        <v>137</v>
      </c>
      <c r="Q297" s="74" t="s">
        <v>1468</v>
      </c>
      <c r="R297" s="74" t="s">
        <v>138</v>
      </c>
      <c r="S297" s="74" t="s">
        <v>139</v>
      </c>
      <c r="T297" s="74" t="s">
        <v>140</v>
      </c>
      <c r="U297" s="74" t="s">
        <v>105</v>
      </c>
      <c r="V297" s="74" t="s">
        <v>191</v>
      </c>
      <c r="W297" s="74" t="s">
        <v>107</v>
      </c>
      <c r="X297" s="74" t="s">
        <v>127</v>
      </c>
      <c r="Y297" s="74" t="s">
        <v>108</v>
      </c>
      <c r="Z297" s="74"/>
      <c r="AA297" s="76">
        <v>111218.89200000001</v>
      </c>
      <c r="AB297" s="76">
        <v>121951.516</v>
      </c>
      <c r="AC297" s="76">
        <v>162</v>
      </c>
      <c r="AD297" s="76">
        <v>158</v>
      </c>
      <c r="AE297" s="77">
        <v>692</v>
      </c>
      <c r="AF297" s="76">
        <v>3.46</v>
      </c>
      <c r="AG297" s="77">
        <v>188</v>
      </c>
      <c r="AH297" s="78">
        <v>14.3</v>
      </c>
      <c r="AI297" s="78">
        <v>168.3</v>
      </c>
      <c r="AJ297" s="79">
        <v>42768</v>
      </c>
      <c r="AK297" s="79">
        <v>42782</v>
      </c>
      <c r="AL297" s="79">
        <v>42782</v>
      </c>
      <c r="AM297" s="79">
        <v>42782</v>
      </c>
      <c r="AN297" s="77">
        <v>6699</v>
      </c>
      <c r="AO297" s="79">
        <v>42762</v>
      </c>
      <c r="AP297" s="76">
        <v>58004.112000000001</v>
      </c>
      <c r="AQ297" s="76">
        <v>0</v>
      </c>
      <c r="AR297" s="77">
        <v>691</v>
      </c>
      <c r="AS297" s="77">
        <v>36</v>
      </c>
      <c r="AT297" s="78">
        <v>629.45000000000005</v>
      </c>
      <c r="AU297" s="77">
        <v>1</v>
      </c>
      <c r="AV297" s="76">
        <v>0</v>
      </c>
      <c r="AW297" s="76">
        <v>11.35</v>
      </c>
      <c r="AX297" s="76">
        <v>11.71</v>
      </c>
      <c r="AY297" s="76">
        <v>0.8</v>
      </c>
      <c r="AZ297" s="76">
        <v>1.26</v>
      </c>
      <c r="BA297" s="76">
        <v>1.79</v>
      </c>
      <c r="BB297" s="76">
        <v>2.15</v>
      </c>
      <c r="BC297" s="76">
        <v>11.62</v>
      </c>
      <c r="BD297" s="76">
        <v>14.09</v>
      </c>
      <c r="BE297" s="76">
        <v>25.93</v>
      </c>
      <c r="BF297" s="76">
        <v>10973</v>
      </c>
      <c r="BG297" s="76">
        <v>11734</v>
      </c>
      <c r="BH297" s="74" t="s">
        <v>109</v>
      </c>
      <c r="BI297" s="74"/>
      <c r="BJ297" s="74" t="s">
        <v>1469</v>
      </c>
      <c r="BK297" s="79"/>
      <c r="BL297" s="79"/>
      <c r="BM297" s="74"/>
      <c r="BN297" s="80">
        <v>188</v>
      </c>
      <c r="BO297" s="81"/>
      <c r="BP297" s="82"/>
      <c r="BQ297" s="83"/>
      <c r="BR297" s="84" t="s">
        <v>75</v>
      </c>
      <c r="BS297" s="84">
        <v>16</v>
      </c>
      <c r="BT297" s="85">
        <v>2</v>
      </c>
      <c r="BU297" s="85" t="s">
        <v>100</v>
      </c>
      <c r="BV297" s="85">
        <v>3</v>
      </c>
      <c r="BW297" s="85"/>
      <c r="BX297" s="86" t="s">
        <v>143</v>
      </c>
      <c r="BY297" s="87"/>
      <c r="BZ297" s="88">
        <v>188</v>
      </c>
      <c r="CA297" s="87" t="s">
        <v>144</v>
      </c>
      <c r="CB297" s="89" t="s">
        <v>112</v>
      </c>
      <c r="CC297" s="90">
        <v>20</v>
      </c>
      <c r="CD297" s="99"/>
      <c r="CE297" s="100">
        <f>VLOOKUP(AI297,[1]Plan1!$A$6:$D$52,2,0)</f>
        <v>400</v>
      </c>
      <c r="CF297" s="100">
        <f>VLOOKUP(AI297,[1]Plan1!$A$6:$D$52,4,0)</f>
        <v>1.7209302325581395</v>
      </c>
      <c r="CG297" s="100">
        <f t="shared" si="32"/>
        <v>278</v>
      </c>
      <c r="CH297" s="100">
        <f t="shared" si="33"/>
        <v>478</v>
      </c>
      <c r="CI297" s="87" t="s">
        <v>75</v>
      </c>
      <c r="CJ297" s="100">
        <f t="shared" si="34"/>
        <v>188</v>
      </c>
      <c r="CK297" s="101"/>
      <c r="CL297" s="101"/>
      <c r="CM297" s="101"/>
      <c r="CN297" s="102"/>
      <c r="CO297" s="102"/>
      <c r="CP297" s="102">
        <v>6</v>
      </c>
      <c r="CQ297" s="102"/>
      <c r="CR297" s="87">
        <f t="shared" si="35"/>
        <v>130096</v>
      </c>
      <c r="CS297" s="40">
        <f t="shared" si="39"/>
        <v>295</v>
      </c>
      <c r="CT297" s="40" t="str">
        <f>VLOOKUP(B297,Linha!$B$2:$C$60,2,FALSE)</f>
        <v>Flow1</v>
      </c>
      <c r="CU297" s="41" t="str">
        <f>IF(AI297&lt;=Parametros!$E$15,"OK","Não")</f>
        <v>Não</v>
      </c>
      <c r="CV297" s="41" t="str">
        <f>IF(AH297&lt;=Parametros!$E$16,"OK","Não")</f>
        <v>Não</v>
      </c>
      <c r="CW297" s="41" t="str">
        <f>IF(AX297&lt;=Parametros!$E$19,"OK","Não")</f>
        <v>OK</v>
      </c>
      <c r="CX297" s="41" t="str">
        <f t="shared" si="36"/>
        <v>Sim</v>
      </c>
      <c r="CY297" s="41" t="str">
        <f t="shared" si="37"/>
        <v>Sim</v>
      </c>
      <c r="CZ297" s="41" t="str">
        <f>IF(AND(Parametros!$E$17="Sim",Parametros!$E$18="Sim"),IF(AND(OR(CT297="Flow1",AND(CT297="Flow2",Parametros!$H$7="Fechada")),AI297&lt;=Parametros!$E$15,AH297&lt;Parametros!$E$16,AX297&lt;Parametros!$E$19,CX297&lt;&gt;Parametros!$E$17,CY297&lt;&gt;Parametros!$E$18),"Sim","Não"),
IF(AND(Parametros!$E$17="Sim",Parametros!$E$18="Não"),IF(AND(OR(CT297="Flow1",AND(CT297="Flow2",Parametros!$H$7="Fechada")),AI297&lt;=Parametros!$E$15,AH297&lt;Parametros!$E$16,AX297&lt;Parametros!$E$19,CX297&lt;&gt;Parametros!$E$17),"Sim","Não"),
IF(AND(Parametros!$E$17="Não",Parametros!$E$18="Sim"),IF(AND(OR(CT297="Flow1",AND(CT297="Flow2",Parametros!$H$7="Fechada")),AI297&lt;=Parametros!$E$15,AH297&lt;Parametros!$E$16,AX297&lt;Parametros!$E$19,CY297&lt;&gt;Parametros!$E$18),"Sim","Não"),
IF(AND(OR(CT297="Flow1",AND(CT297="Flow2",Parametros!$H$7="Fechada")),AI297&lt;=Parametros!$E$15,AH297&lt;Parametros!$E$16,AX297&lt;Parametros!$E$19),"Sim","Não"))))</f>
        <v>Não</v>
      </c>
      <c r="DA297" s="41" t="str">
        <f t="shared" si="38"/>
        <v>ok</v>
      </c>
      <c r="DB297" s="40">
        <f>IF(AND(CT297="Flow1",CZ297="Sim"),4,IF(CT297=Parametros!$D$6,1,IF(CT297=Parametros!$D$7,IF(Parametros!$H$7="Aberta",2,IF('Sequencia APO'!CZ297="Sim",4,1)),IF(CT297=Parametros!$D$9,3,IF(CT297=Parametros!$D$8,4,"Erro")))))</f>
        <v>1</v>
      </c>
      <c r="DC297" s="40">
        <f>IFERROR(VLOOKUP($Q297,Ferts!$A$1:$B$16,2,FALSE),0)</f>
        <v>0</v>
      </c>
      <c r="DD297" s="42">
        <f>(IF(DB297=1,Parametros!$M$6,IF(DB297=2,Parametros!$M$7,IF(DB297=3,Parametros!$M$8,IF(DB297=4,Parametros!$M$9,"Erro"))))*(DC297+1))*60</f>
        <v>38.112851481411589</v>
      </c>
    </row>
    <row r="298" spans="1:108">
      <c r="A298" s="74" t="s">
        <v>871</v>
      </c>
      <c r="B298" s="74" t="s">
        <v>160</v>
      </c>
      <c r="C298" s="74" t="s">
        <v>118</v>
      </c>
      <c r="D298" s="74" t="s">
        <v>99</v>
      </c>
      <c r="E298" s="74" t="s">
        <v>3677</v>
      </c>
      <c r="F298" s="74" t="s">
        <v>1432</v>
      </c>
      <c r="G298" s="74" t="s">
        <v>3678</v>
      </c>
      <c r="H298" s="74" t="s">
        <v>170</v>
      </c>
      <c r="I298" s="74" t="s">
        <v>100</v>
      </c>
      <c r="J298" s="74" t="s">
        <v>101</v>
      </c>
      <c r="K298" s="74" t="s">
        <v>1433</v>
      </c>
      <c r="L298" s="74" t="s">
        <v>1434</v>
      </c>
      <c r="M298" s="74" t="s">
        <v>172</v>
      </c>
      <c r="N298" s="75">
        <v>10</v>
      </c>
      <c r="O298" s="75">
        <v>10</v>
      </c>
      <c r="P298" s="74" t="s">
        <v>362</v>
      </c>
      <c r="Q298" s="74" t="s">
        <v>1435</v>
      </c>
      <c r="R298" s="74" t="s">
        <v>289</v>
      </c>
      <c r="S298" s="74"/>
      <c r="T298" s="74" t="s">
        <v>114</v>
      </c>
      <c r="U298" s="74" t="s">
        <v>124</v>
      </c>
      <c r="V298" s="74" t="s">
        <v>125</v>
      </c>
      <c r="W298" s="74" t="s">
        <v>126</v>
      </c>
      <c r="X298" s="74" t="s">
        <v>127</v>
      </c>
      <c r="Y298" s="74" t="s">
        <v>108</v>
      </c>
      <c r="Z298" s="74" t="s">
        <v>128</v>
      </c>
      <c r="AA298" s="76">
        <v>3935.4879999999998</v>
      </c>
      <c r="AB298" s="76">
        <v>0</v>
      </c>
      <c r="AC298" s="76">
        <v>167</v>
      </c>
      <c r="AD298" s="76">
        <v>168</v>
      </c>
      <c r="AE298" s="77">
        <v>885</v>
      </c>
      <c r="AF298" s="76">
        <v>4.4249999999999998</v>
      </c>
      <c r="AG298" s="77">
        <v>5</v>
      </c>
      <c r="AH298" s="78">
        <v>9</v>
      </c>
      <c r="AI298" s="78">
        <v>146</v>
      </c>
      <c r="AJ298" s="79">
        <v>42809</v>
      </c>
      <c r="AK298" s="79">
        <v>42782</v>
      </c>
      <c r="AL298" s="79">
        <v>42782</v>
      </c>
      <c r="AM298" s="79">
        <v>42782</v>
      </c>
      <c r="AN298" s="77">
        <v>361</v>
      </c>
      <c r="AO298" s="79">
        <v>42794</v>
      </c>
      <c r="AP298" s="76">
        <v>2500</v>
      </c>
      <c r="AQ298" s="76">
        <v>0</v>
      </c>
      <c r="AR298" s="77">
        <v>860</v>
      </c>
      <c r="AS298" s="77">
        <v>5</v>
      </c>
      <c r="AT298" s="78">
        <v>264.57</v>
      </c>
      <c r="AU298" s="77">
        <v>3</v>
      </c>
      <c r="AV298" s="76">
        <v>8.73</v>
      </c>
      <c r="AW298" s="76">
        <v>9.0399999999999991</v>
      </c>
      <c r="AX298" s="76">
        <v>10.01</v>
      </c>
      <c r="AY298" s="76">
        <v>1.46</v>
      </c>
      <c r="AZ298" s="76">
        <v>1.46</v>
      </c>
      <c r="BA298" s="76">
        <v>0.9</v>
      </c>
      <c r="BB298" s="76">
        <v>0.9</v>
      </c>
      <c r="BC298" s="76">
        <v>22.67</v>
      </c>
      <c r="BD298" s="76">
        <v>8.9700000000000006</v>
      </c>
      <c r="BE298" s="76">
        <v>20.82</v>
      </c>
      <c r="BF298" s="76">
        <v>8650</v>
      </c>
      <c r="BG298" s="76">
        <v>8750</v>
      </c>
      <c r="BH298" s="74" t="s">
        <v>109</v>
      </c>
      <c r="BI298" s="74"/>
      <c r="BJ298" s="74" t="s">
        <v>3679</v>
      </c>
      <c r="BK298" s="79"/>
      <c r="BL298" s="79"/>
      <c r="BM298" s="74"/>
      <c r="BN298" s="80"/>
      <c r="BO298" s="81"/>
      <c r="BP298" s="82">
        <v>15</v>
      </c>
      <c r="BQ298" s="83"/>
      <c r="BR298" s="84" t="s">
        <v>129</v>
      </c>
      <c r="BS298" s="84">
        <v>16</v>
      </c>
      <c r="BT298" s="85">
        <v>2</v>
      </c>
      <c r="BU298" s="85" t="s">
        <v>100</v>
      </c>
      <c r="BV298" s="85">
        <v>3</v>
      </c>
      <c r="BW298" s="85"/>
      <c r="BX298" s="86" t="s">
        <v>130</v>
      </c>
      <c r="BY298" s="87"/>
      <c r="BZ298" s="88">
        <v>15</v>
      </c>
      <c r="CA298" s="87" t="s">
        <v>111</v>
      </c>
      <c r="CB298" s="89" t="s">
        <v>145</v>
      </c>
      <c r="CC298" s="90">
        <v>-12</v>
      </c>
      <c r="CD298" s="99"/>
      <c r="CE298" s="100">
        <f>VLOOKUP(AI298,[1]Plan1!$A$6:$D$52,2,0)</f>
        <v>682</v>
      </c>
      <c r="CF298" s="100">
        <f>VLOOKUP(AI298,[1]Plan1!$A$6:$D$52,4,0)</f>
        <v>2.25</v>
      </c>
      <c r="CG298" s="100">
        <f t="shared" si="32"/>
        <v>6</v>
      </c>
      <c r="CH298" s="100">
        <f t="shared" si="33"/>
        <v>14</v>
      </c>
      <c r="CI298" s="87" t="s">
        <v>129</v>
      </c>
      <c r="CJ298" s="100">
        <f t="shared" si="34"/>
        <v>15</v>
      </c>
      <c r="CK298" s="101"/>
      <c r="CL298" s="101"/>
      <c r="CM298" s="101"/>
      <c r="CN298" s="102"/>
      <c r="CO298" s="102">
        <v>13</v>
      </c>
      <c r="CP298" s="102"/>
      <c r="CQ298" s="102"/>
      <c r="CR298" s="87">
        <f t="shared" si="35"/>
        <v>4425</v>
      </c>
      <c r="CS298" s="40">
        <f t="shared" si="39"/>
        <v>296</v>
      </c>
      <c r="CT298" s="40" t="str">
        <f>VLOOKUP(B298,Linha!$B$2:$C$60,2,FALSE)</f>
        <v>Flow1</v>
      </c>
      <c r="CU298" s="41" t="str">
        <f>IF(AI298&lt;=Parametros!$E$15,"OK","Não")</f>
        <v>Não</v>
      </c>
      <c r="CV298" s="41" t="str">
        <f>IF(AH298&lt;=Parametros!$E$16,"OK","Não")</f>
        <v>OK</v>
      </c>
      <c r="CW298" s="41" t="str">
        <f>IF(AX298&lt;=Parametros!$E$19,"OK","Não")</f>
        <v>OK</v>
      </c>
      <c r="CX298" s="41" t="str">
        <f t="shared" si="36"/>
        <v>Não</v>
      </c>
      <c r="CY298" s="41" t="str">
        <f t="shared" si="37"/>
        <v>Não</v>
      </c>
      <c r="CZ298" s="41" t="str">
        <f>IF(AND(Parametros!$E$17="Sim",Parametros!$E$18="Sim"),IF(AND(OR(CT298="Flow1",AND(CT298="Flow2",Parametros!$H$7="Fechada")),AI298&lt;=Parametros!$E$15,AH298&lt;Parametros!$E$16,AX298&lt;Parametros!$E$19,CX298&lt;&gt;Parametros!$E$17,CY298&lt;&gt;Parametros!$E$18),"Sim","Não"),
IF(AND(Parametros!$E$17="Sim",Parametros!$E$18="Não"),IF(AND(OR(CT298="Flow1",AND(CT298="Flow2",Parametros!$H$7="Fechada")),AI298&lt;=Parametros!$E$15,AH298&lt;Parametros!$E$16,AX298&lt;Parametros!$E$19,CX298&lt;&gt;Parametros!$E$17),"Sim","Não"),
IF(AND(Parametros!$E$17="Não",Parametros!$E$18="Sim"),IF(AND(OR(CT298="Flow1",AND(CT298="Flow2",Parametros!$H$7="Fechada")),AI298&lt;=Parametros!$E$15,AH298&lt;Parametros!$E$16,AX298&lt;Parametros!$E$19,CY298&lt;&gt;Parametros!$E$18),"Sim","Não"),
IF(AND(OR(CT298="Flow1",AND(CT298="Flow2",Parametros!$H$7="Fechada")),AI298&lt;=Parametros!$E$15,AH298&lt;Parametros!$E$16,AX298&lt;Parametros!$E$19),"Sim","Não"))))</f>
        <v>Não</v>
      </c>
      <c r="DA298" s="41" t="str">
        <f t="shared" si="38"/>
        <v>ok</v>
      </c>
      <c r="DB298" s="40">
        <f>IF(AND(CT298="Flow1",CZ298="Sim"),4,IF(CT298=Parametros!$D$6,1,IF(CT298=Parametros!$D$7,IF(Parametros!$H$7="Aberta",2,IF('Sequencia APO'!CZ298="Sim",4,1)),IF(CT298=Parametros!$D$9,3,IF(CT298=Parametros!$D$8,4,"Erro")))))</f>
        <v>1</v>
      </c>
      <c r="DC298" s="40">
        <f>IFERROR(VLOOKUP($Q298,Ferts!$A$1:$B$16,2,FALSE),0)</f>
        <v>0</v>
      </c>
      <c r="DD298" s="42">
        <f>(IF(DB298=1,Parametros!$M$6,IF(DB298=2,Parametros!$M$7,IF(DB298=3,Parametros!$M$8,IF(DB298=4,Parametros!$M$9,"Erro"))))*(DC298+1))*60</f>
        <v>38.112851481411589</v>
      </c>
    </row>
    <row r="299" spans="1:108">
      <c r="A299" s="74" t="s">
        <v>874</v>
      </c>
      <c r="B299" s="74" t="s">
        <v>98</v>
      </c>
      <c r="C299" s="74" t="s">
        <v>99</v>
      </c>
      <c r="D299" s="74" t="s">
        <v>99</v>
      </c>
      <c r="E299" s="74" t="s">
        <v>3680</v>
      </c>
      <c r="F299" s="74" t="s">
        <v>1414</v>
      </c>
      <c r="G299" s="74" t="s">
        <v>3681</v>
      </c>
      <c r="H299" s="74" t="s">
        <v>196</v>
      </c>
      <c r="I299" s="74" t="s">
        <v>100</v>
      </c>
      <c r="J299" s="74" t="s">
        <v>101</v>
      </c>
      <c r="K299" s="74" t="s">
        <v>3682</v>
      </c>
      <c r="L299" s="74" t="s">
        <v>1415</v>
      </c>
      <c r="M299" s="74" t="s">
        <v>1411</v>
      </c>
      <c r="N299" s="75">
        <v>10</v>
      </c>
      <c r="O299" s="75">
        <v>10</v>
      </c>
      <c r="P299" s="74" t="s">
        <v>362</v>
      </c>
      <c r="Q299" s="74" t="s">
        <v>1416</v>
      </c>
      <c r="R299" s="74" t="s">
        <v>522</v>
      </c>
      <c r="S299" s="74" t="s">
        <v>113</v>
      </c>
      <c r="T299" s="74" t="s">
        <v>114</v>
      </c>
      <c r="U299" s="74" t="s">
        <v>156</v>
      </c>
      <c r="V299" s="74" t="s">
        <v>1412</v>
      </c>
      <c r="W299" s="74" t="s">
        <v>337</v>
      </c>
      <c r="X299" s="74" t="s">
        <v>127</v>
      </c>
      <c r="Y299" s="74" t="s">
        <v>108</v>
      </c>
      <c r="Z299" s="74"/>
      <c r="AA299" s="76">
        <v>34345.35</v>
      </c>
      <c r="AB299" s="76">
        <v>0</v>
      </c>
      <c r="AC299" s="76">
        <v>178</v>
      </c>
      <c r="AD299" s="76">
        <v>175.5</v>
      </c>
      <c r="AE299" s="77">
        <v>480</v>
      </c>
      <c r="AF299" s="76">
        <v>2.4</v>
      </c>
      <c r="AG299" s="77">
        <v>90</v>
      </c>
      <c r="AH299" s="78">
        <v>4.5</v>
      </c>
      <c r="AI299" s="78">
        <v>165.1</v>
      </c>
      <c r="AJ299" s="79">
        <v>42790</v>
      </c>
      <c r="AK299" s="79">
        <v>42782</v>
      </c>
      <c r="AL299" s="79">
        <v>42782</v>
      </c>
      <c r="AM299" s="79">
        <v>42782</v>
      </c>
      <c r="AN299" s="77">
        <v>4613</v>
      </c>
      <c r="AO299" s="79">
        <v>42783</v>
      </c>
      <c r="AP299" s="76">
        <v>24000</v>
      </c>
      <c r="AQ299" s="76">
        <v>0</v>
      </c>
      <c r="AR299" s="77">
        <v>457</v>
      </c>
      <c r="AS299" s="77">
        <v>90</v>
      </c>
      <c r="AT299" s="78">
        <v>226.51</v>
      </c>
      <c r="AU299" s="77">
        <v>2</v>
      </c>
      <c r="AV299" s="76">
        <v>11.4</v>
      </c>
      <c r="AW299" s="76">
        <v>11.34</v>
      </c>
      <c r="AX299" s="76">
        <v>12</v>
      </c>
      <c r="AY299" s="76">
        <v>1.65</v>
      </c>
      <c r="AZ299" s="76">
        <v>1.65</v>
      </c>
      <c r="BA299" s="76">
        <v>0.56000000000000005</v>
      </c>
      <c r="BB299" s="76">
        <v>0.56000000000000005</v>
      </c>
      <c r="BC299" s="76">
        <v>23.91</v>
      </c>
      <c r="BD299" s="76">
        <v>4.5</v>
      </c>
      <c r="BE299" s="76">
        <v>13.41</v>
      </c>
      <c r="BF299" s="76">
        <v>666</v>
      </c>
      <c r="BG299" s="76">
        <v>672.66</v>
      </c>
      <c r="BH299" s="74" t="s">
        <v>109</v>
      </c>
      <c r="BI299" s="74"/>
      <c r="BJ299" s="74" t="s">
        <v>3683</v>
      </c>
      <c r="BK299" s="79"/>
      <c r="BL299" s="79"/>
      <c r="BM299" s="74"/>
      <c r="BN299" s="80">
        <v>180</v>
      </c>
      <c r="BO299" s="81"/>
      <c r="BP299" s="82"/>
      <c r="BQ299" s="83"/>
      <c r="BR299" s="84" t="s">
        <v>75</v>
      </c>
      <c r="BS299" s="84">
        <v>16</v>
      </c>
      <c r="BT299" s="85">
        <v>2</v>
      </c>
      <c r="BU299" s="85" t="s">
        <v>100</v>
      </c>
      <c r="BV299" s="85">
        <v>3</v>
      </c>
      <c r="BW299" s="85"/>
      <c r="BX299" s="86" t="s">
        <v>143</v>
      </c>
      <c r="BY299" s="87"/>
      <c r="BZ299" s="88">
        <v>180</v>
      </c>
      <c r="CA299" s="87" t="s">
        <v>144</v>
      </c>
      <c r="CB299" s="89" t="s">
        <v>145</v>
      </c>
      <c r="CC299" s="90">
        <v>-1</v>
      </c>
      <c r="CD299" s="99"/>
      <c r="CE299" s="100">
        <f>VLOOKUP(AI299,[1]Plan1!$A$6:$D$52,2,0)</f>
        <v>480</v>
      </c>
      <c r="CF299" s="100">
        <f>VLOOKUP(AI299,[1]Plan1!$A$6:$D$52,4,0)</f>
        <v>1.25</v>
      </c>
      <c r="CG299" s="100">
        <f t="shared" si="32"/>
        <v>72</v>
      </c>
      <c r="CH299" s="100">
        <f t="shared" si="33"/>
        <v>90</v>
      </c>
      <c r="CI299" s="87" t="s">
        <v>75</v>
      </c>
      <c r="CJ299" s="100">
        <f t="shared" si="34"/>
        <v>180</v>
      </c>
      <c r="CK299" s="101"/>
      <c r="CL299" s="101"/>
      <c r="CM299" s="101"/>
      <c r="CN299" s="102"/>
      <c r="CO299" s="102">
        <f>CH299</f>
        <v>90</v>
      </c>
      <c r="CP299" s="102"/>
      <c r="CQ299" s="102"/>
      <c r="CR299" s="87">
        <f t="shared" si="35"/>
        <v>43200</v>
      </c>
      <c r="CS299" s="40">
        <f t="shared" si="39"/>
        <v>297</v>
      </c>
      <c r="CT299" s="40" t="str">
        <f>VLOOKUP(B299,Linha!$B$2:$C$60,2,FALSE)</f>
        <v>Flow1</v>
      </c>
      <c r="CU299" s="41" t="str">
        <f>IF(AI299&lt;=Parametros!$E$15,"OK","Não")</f>
        <v>Não</v>
      </c>
      <c r="CV299" s="41" t="str">
        <f>IF(AH299&lt;=Parametros!$E$16,"OK","Não")</f>
        <v>OK</v>
      </c>
      <c r="CW299" s="41" t="str">
        <f>IF(AX299&lt;=Parametros!$E$19,"OK","Não")</f>
        <v>OK</v>
      </c>
      <c r="CX299" s="41" t="str">
        <f t="shared" si="36"/>
        <v>Não</v>
      </c>
      <c r="CY299" s="41" t="str">
        <f t="shared" si="37"/>
        <v>Não</v>
      </c>
      <c r="CZ299" s="41" t="str">
        <f>IF(AND(Parametros!$E$17="Sim",Parametros!$E$18="Sim"),IF(AND(OR(CT299="Flow1",AND(CT299="Flow2",Parametros!$H$7="Fechada")),AI299&lt;=Parametros!$E$15,AH299&lt;Parametros!$E$16,AX299&lt;Parametros!$E$19,CX299&lt;&gt;Parametros!$E$17,CY299&lt;&gt;Parametros!$E$18),"Sim","Não"),
IF(AND(Parametros!$E$17="Sim",Parametros!$E$18="Não"),IF(AND(OR(CT299="Flow1",AND(CT299="Flow2",Parametros!$H$7="Fechada")),AI299&lt;=Parametros!$E$15,AH299&lt;Parametros!$E$16,AX299&lt;Parametros!$E$19,CX299&lt;&gt;Parametros!$E$17),"Sim","Não"),
IF(AND(Parametros!$E$17="Não",Parametros!$E$18="Sim"),IF(AND(OR(CT299="Flow1",AND(CT299="Flow2",Parametros!$H$7="Fechada")),AI299&lt;=Parametros!$E$15,AH299&lt;Parametros!$E$16,AX299&lt;Parametros!$E$19,CY299&lt;&gt;Parametros!$E$18),"Sim","Não"),
IF(AND(OR(CT299="Flow1",AND(CT299="Flow2",Parametros!$H$7="Fechada")),AI299&lt;=Parametros!$E$15,AH299&lt;Parametros!$E$16,AX299&lt;Parametros!$E$19),"Sim","Não"))))</f>
        <v>Não</v>
      </c>
      <c r="DA299" s="41" t="str">
        <f t="shared" si="38"/>
        <v>ok</v>
      </c>
      <c r="DB299" s="40">
        <f>IF(AND(CT299="Flow1",CZ299="Sim"),4,IF(CT299=Parametros!$D$6,1,IF(CT299=Parametros!$D$7,IF(Parametros!$H$7="Aberta",2,IF('Sequencia APO'!CZ299="Sim",4,1)),IF(CT299=Parametros!$D$9,3,IF(CT299=Parametros!$D$8,4,"Erro")))))</f>
        <v>1</v>
      </c>
      <c r="DC299" s="40">
        <f>IFERROR(VLOOKUP($Q299,Ferts!$A$1:$B$16,2,FALSE),0)</f>
        <v>0</v>
      </c>
      <c r="DD299" s="42">
        <f>(IF(DB299=1,Parametros!$M$6,IF(DB299=2,Parametros!$M$7,IF(DB299=3,Parametros!$M$8,IF(DB299=4,Parametros!$M$9,"Erro"))))*(DC299+1))*60</f>
        <v>38.112851481411589</v>
      </c>
    </row>
    <row r="300" spans="1:108">
      <c r="A300" s="74" t="s">
        <v>875</v>
      </c>
      <c r="B300" s="74" t="s">
        <v>98</v>
      </c>
      <c r="C300" s="74" t="s">
        <v>99</v>
      </c>
      <c r="D300" s="74" t="s">
        <v>99</v>
      </c>
      <c r="E300" s="74" t="s">
        <v>3684</v>
      </c>
      <c r="F300" s="74" t="s">
        <v>3332</v>
      </c>
      <c r="G300" s="74" t="s">
        <v>3333</v>
      </c>
      <c r="H300" s="74" t="s">
        <v>147</v>
      </c>
      <c r="I300" s="74" t="s">
        <v>100</v>
      </c>
      <c r="J300" s="74" t="s">
        <v>101</v>
      </c>
      <c r="K300" s="74" t="s">
        <v>364</v>
      </c>
      <c r="L300" s="74" t="s">
        <v>3334</v>
      </c>
      <c r="M300" s="74" t="s">
        <v>603</v>
      </c>
      <c r="N300" s="75">
        <v>10</v>
      </c>
      <c r="O300" s="75">
        <v>0</v>
      </c>
      <c r="P300" s="74" t="s">
        <v>365</v>
      </c>
      <c r="Q300" s="74" t="s">
        <v>3335</v>
      </c>
      <c r="R300" s="74" t="s">
        <v>283</v>
      </c>
      <c r="S300" s="74"/>
      <c r="T300" s="74" t="s">
        <v>114</v>
      </c>
      <c r="U300" s="74" t="s">
        <v>156</v>
      </c>
      <c r="V300" s="74" t="s">
        <v>507</v>
      </c>
      <c r="W300" s="74" t="s">
        <v>126</v>
      </c>
      <c r="X300" s="74" t="s">
        <v>127</v>
      </c>
      <c r="Y300" s="74" t="s">
        <v>108</v>
      </c>
      <c r="Z300" s="74"/>
      <c r="AA300" s="76">
        <v>892.59299999999996</v>
      </c>
      <c r="AB300" s="76">
        <v>0</v>
      </c>
      <c r="AC300" s="76">
        <v>178</v>
      </c>
      <c r="AD300" s="76">
        <v>173</v>
      </c>
      <c r="AE300" s="77">
        <v>665</v>
      </c>
      <c r="AF300" s="76">
        <v>3.3250000000000002</v>
      </c>
      <c r="AG300" s="77">
        <v>2</v>
      </c>
      <c r="AH300" s="78">
        <v>6.35</v>
      </c>
      <c r="AI300" s="78">
        <v>156</v>
      </c>
      <c r="AJ300" s="79">
        <v>42820</v>
      </c>
      <c r="AK300" s="79">
        <v>42782</v>
      </c>
      <c r="AL300" s="79">
        <v>42782</v>
      </c>
      <c r="AM300" s="79">
        <v>42782</v>
      </c>
      <c r="AN300" s="77">
        <v>80</v>
      </c>
      <c r="AO300" s="79">
        <v>42801</v>
      </c>
      <c r="AP300" s="76">
        <v>1534.8</v>
      </c>
      <c r="AQ300" s="76">
        <v>0</v>
      </c>
      <c r="AR300" s="77">
        <v>657</v>
      </c>
      <c r="AS300" s="77">
        <v>54</v>
      </c>
      <c r="AT300" s="78">
        <v>201.27</v>
      </c>
      <c r="AU300" s="77">
        <v>3</v>
      </c>
      <c r="AV300" s="76">
        <v>8.58</v>
      </c>
      <c r="AW300" s="76">
        <v>8.4499999999999993</v>
      </c>
      <c r="AX300" s="76">
        <v>9.39</v>
      </c>
      <c r="AY300" s="76">
        <v>1.56</v>
      </c>
      <c r="AZ300" s="76">
        <v>1.56</v>
      </c>
      <c r="BA300" s="76">
        <v>0.64</v>
      </c>
      <c r="BB300" s="76">
        <v>0.64</v>
      </c>
      <c r="BC300" s="76">
        <v>23.93</v>
      </c>
      <c r="BD300" s="76">
        <v>6.29</v>
      </c>
      <c r="BE300" s="76">
        <v>16.37</v>
      </c>
      <c r="BF300" s="76">
        <v>8400</v>
      </c>
      <c r="BG300" s="76">
        <v>8600</v>
      </c>
      <c r="BH300" s="74" t="s">
        <v>109</v>
      </c>
      <c r="BI300" s="74"/>
      <c r="BJ300" s="74" t="s">
        <v>3336</v>
      </c>
      <c r="BK300" s="79"/>
      <c r="BL300" s="79"/>
      <c r="BM300" s="74"/>
      <c r="BN300" s="80">
        <v>6</v>
      </c>
      <c r="BO300" s="81"/>
      <c r="BP300" s="82"/>
      <c r="BQ300" s="83"/>
      <c r="BR300" s="84" t="s">
        <v>75</v>
      </c>
      <c r="BS300" s="84">
        <v>16</v>
      </c>
      <c r="BT300" s="85">
        <v>2</v>
      </c>
      <c r="BU300" s="85" t="s">
        <v>100</v>
      </c>
      <c r="BV300" s="85">
        <v>3</v>
      </c>
      <c r="BW300" s="85"/>
      <c r="BX300" s="86" t="s">
        <v>143</v>
      </c>
      <c r="BY300" s="87"/>
      <c r="BZ300" s="88">
        <v>6</v>
      </c>
      <c r="CA300" s="87" t="s">
        <v>144</v>
      </c>
      <c r="CB300" s="89" t="s">
        <v>116</v>
      </c>
      <c r="CC300" s="90">
        <v>-19</v>
      </c>
      <c r="CD300" s="99"/>
      <c r="CE300" s="100">
        <f>VLOOKUP(AI300,[1]Plan1!$A$6:$D$52,2,0)</f>
        <v>665</v>
      </c>
      <c r="CF300" s="100">
        <f>VLOOKUP(AI300,[1]Plan1!$A$6:$D$52,4,0)</f>
        <v>2.125</v>
      </c>
      <c r="CG300" s="100">
        <f t="shared" si="32"/>
        <v>1</v>
      </c>
      <c r="CH300" s="100">
        <f t="shared" si="33"/>
        <v>2</v>
      </c>
      <c r="CI300" s="87" t="s">
        <v>75</v>
      </c>
      <c r="CJ300" s="100">
        <f t="shared" si="34"/>
        <v>6</v>
      </c>
      <c r="CK300" s="101"/>
      <c r="CL300" s="101"/>
      <c r="CM300" s="101"/>
      <c r="CN300" s="102"/>
      <c r="CO300" s="102">
        <v>16</v>
      </c>
      <c r="CP300" s="102"/>
      <c r="CQ300" s="102"/>
      <c r="CR300" s="87">
        <f t="shared" si="35"/>
        <v>1330</v>
      </c>
      <c r="CS300" s="40">
        <f t="shared" si="39"/>
        <v>298</v>
      </c>
      <c r="CT300" s="40" t="str">
        <f>VLOOKUP(B300,Linha!$B$2:$C$60,2,FALSE)</f>
        <v>Flow1</v>
      </c>
      <c r="CU300" s="41" t="str">
        <f>IF(AI300&lt;=Parametros!$E$15,"OK","Não")</f>
        <v>Não</v>
      </c>
      <c r="CV300" s="41" t="str">
        <f>IF(AH300&lt;=Parametros!$E$16,"OK","Não")</f>
        <v>OK</v>
      </c>
      <c r="CW300" s="41" t="str">
        <f>IF(AX300&lt;=Parametros!$E$19,"OK","Não")</f>
        <v>OK</v>
      </c>
      <c r="CX300" s="41" t="str">
        <f t="shared" si="36"/>
        <v>Não</v>
      </c>
      <c r="CY300" s="41" t="str">
        <f t="shared" si="37"/>
        <v>Não</v>
      </c>
      <c r="CZ300" s="41" t="str">
        <f>IF(AND(Parametros!$E$17="Sim",Parametros!$E$18="Sim"),IF(AND(OR(CT300="Flow1",AND(CT300="Flow2",Parametros!$H$7="Fechada")),AI300&lt;=Parametros!$E$15,AH300&lt;Parametros!$E$16,AX300&lt;Parametros!$E$19,CX300&lt;&gt;Parametros!$E$17,CY300&lt;&gt;Parametros!$E$18),"Sim","Não"),
IF(AND(Parametros!$E$17="Sim",Parametros!$E$18="Não"),IF(AND(OR(CT300="Flow1",AND(CT300="Flow2",Parametros!$H$7="Fechada")),AI300&lt;=Parametros!$E$15,AH300&lt;Parametros!$E$16,AX300&lt;Parametros!$E$19,CX300&lt;&gt;Parametros!$E$17),"Sim","Não"),
IF(AND(Parametros!$E$17="Não",Parametros!$E$18="Sim"),IF(AND(OR(CT300="Flow1",AND(CT300="Flow2",Parametros!$H$7="Fechada")),AI300&lt;=Parametros!$E$15,AH300&lt;Parametros!$E$16,AX300&lt;Parametros!$E$19,CY300&lt;&gt;Parametros!$E$18),"Sim","Não"),
IF(AND(OR(CT300="Flow1",AND(CT300="Flow2",Parametros!$H$7="Fechada")),AI300&lt;=Parametros!$E$15,AH300&lt;Parametros!$E$16,AX300&lt;Parametros!$E$19),"Sim","Não"))))</f>
        <v>Não</v>
      </c>
      <c r="DA300" s="41" t="str">
        <f t="shared" si="38"/>
        <v>ok</v>
      </c>
      <c r="DB300" s="40">
        <f>IF(AND(CT300="Flow1",CZ300="Sim"),4,IF(CT300=Parametros!$D$6,1,IF(CT300=Parametros!$D$7,IF(Parametros!$H$7="Aberta",2,IF('Sequencia APO'!CZ300="Sim",4,1)),IF(CT300=Parametros!$D$9,3,IF(CT300=Parametros!$D$8,4,"Erro")))))</f>
        <v>1</v>
      </c>
      <c r="DC300" s="40">
        <f>IFERROR(VLOOKUP($Q300,Ferts!$A$1:$B$16,2,FALSE),0)</f>
        <v>0</v>
      </c>
      <c r="DD300" s="42">
        <f>(IF(DB300=1,Parametros!$M$6,IF(DB300=2,Parametros!$M$7,IF(DB300=3,Parametros!$M$8,IF(DB300=4,Parametros!$M$9,"Erro"))))*(DC300+1))*60</f>
        <v>38.112851481411589</v>
      </c>
    </row>
    <row r="301" spans="1:108">
      <c r="A301" s="74" t="s">
        <v>876</v>
      </c>
      <c r="B301" s="74" t="s">
        <v>98</v>
      </c>
      <c r="C301" s="74" t="s">
        <v>99</v>
      </c>
      <c r="D301" s="74" t="s">
        <v>99</v>
      </c>
      <c r="E301" s="74" t="s">
        <v>3685</v>
      </c>
      <c r="F301" s="74" t="s">
        <v>3686</v>
      </c>
      <c r="G301" s="74" t="s">
        <v>3687</v>
      </c>
      <c r="H301" s="74" t="s">
        <v>147</v>
      </c>
      <c r="I301" s="74" t="s">
        <v>100</v>
      </c>
      <c r="J301" s="74" t="s">
        <v>101</v>
      </c>
      <c r="K301" s="74" t="s">
        <v>364</v>
      </c>
      <c r="L301" s="74" t="s">
        <v>3688</v>
      </c>
      <c r="M301" s="74" t="s">
        <v>603</v>
      </c>
      <c r="N301" s="75">
        <v>10</v>
      </c>
      <c r="O301" s="75">
        <v>10</v>
      </c>
      <c r="P301" s="74" t="s">
        <v>365</v>
      </c>
      <c r="Q301" s="74" t="s">
        <v>3689</v>
      </c>
      <c r="R301" s="74" t="s">
        <v>283</v>
      </c>
      <c r="S301" s="74"/>
      <c r="T301" s="74" t="s">
        <v>114</v>
      </c>
      <c r="U301" s="74" t="s">
        <v>156</v>
      </c>
      <c r="V301" s="74" t="s">
        <v>507</v>
      </c>
      <c r="W301" s="74" t="s">
        <v>126</v>
      </c>
      <c r="X301" s="74" t="s">
        <v>127</v>
      </c>
      <c r="Y301" s="74" t="s">
        <v>108</v>
      </c>
      <c r="Z301" s="74"/>
      <c r="AA301" s="76">
        <v>4600.88</v>
      </c>
      <c r="AB301" s="76">
        <v>0</v>
      </c>
      <c r="AC301" s="76">
        <v>172</v>
      </c>
      <c r="AD301" s="76">
        <v>173</v>
      </c>
      <c r="AE301" s="77">
        <v>676</v>
      </c>
      <c r="AF301" s="76">
        <v>3.38</v>
      </c>
      <c r="AG301" s="77">
        <v>9</v>
      </c>
      <c r="AH301" s="78">
        <v>6.35</v>
      </c>
      <c r="AI301" s="78">
        <v>156</v>
      </c>
      <c r="AJ301" s="79">
        <v>42848</v>
      </c>
      <c r="AK301" s="79">
        <v>42782</v>
      </c>
      <c r="AL301" s="79">
        <v>42782</v>
      </c>
      <c r="AM301" s="79">
        <v>42782</v>
      </c>
      <c r="AN301" s="77">
        <v>474</v>
      </c>
      <c r="AO301" s="79">
        <v>42829</v>
      </c>
      <c r="AP301" s="76">
        <v>4000</v>
      </c>
      <c r="AQ301" s="76">
        <v>0</v>
      </c>
      <c r="AR301" s="77">
        <v>659</v>
      </c>
      <c r="AS301" s="77">
        <v>13</v>
      </c>
      <c r="AT301" s="78">
        <v>302.32</v>
      </c>
      <c r="AU301" s="77">
        <v>2</v>
      </c>
      <c r="AV301" s="76">
        <v>12.59</v>
      </c>
      <c r="AW301" s="76">
        <v>12.89</v>
      </c>
      <c r="AX301" s="76">
        <v>13.83</v>
      </c>
      <c r="AY301" s="76">
        <v>1.56</v>
      </c>
      <c r="AZ301" s="76">
        <v>1.56</v>
      </c>
      <c r="BA301" s="76">
        <v>0.64</v>
      </c>
      <c r="BB301" s="76">
        <v>1.1100000000000001</v>
      </c>
      <c r="BC301" s="76">
        <v>23.81</v>
      </c>
      <c r="BD301" s="76">
        <v>6.43</v>
      </c>
      <c r="BE301" s="76">
        <v>16.61</v>
      </c>
      <c r="BF301" s="76">
        <v>12410</v>
      </c>
      <c r="BG301" s="76">
        <v>12610</v>
      </c>
      <c r="BH301" s="74" t="s">
        <v>109</v>
      </c>
      <c r="BI301" s="74"/>
      <c r="BJ301" s="74" t="s">
        <v>3690</v>
      </c>
      <c r="BK301" s="79"/>
      <c r="BL301" s="79"/>
      <c r="BM301" s="74"/>
      <c r="BN301" s="80">
        <v>18</v>
      </c>
      <c r="BO301" s="81"/>
      <c r="BP301" s="82"/>
      <c r="BQ301" s="83"/>
      <c r="BR301" s="84" t="s">
        <v>75</v>
      </c>
      <c r="BS301" s="84">
        <v>16</v>
      </c>
      <c r="BT301" s="85">
        <v>2</v>
      </c>
      <c r="BU301" s="85" t="s">
        <v>100</v>
      </c>
      <c r="BV301" s="85">
        <v>3</v>
      </c>
      <c r="BW301" s="85"/>
      <c r="BX301" s="86" t="s">
        <v>143</v>
      </c>
      <c r="BY301" s="87"/>
      <c r="BZ301" s="88">
        <v>18</v>
      </c>
      <c r="CA301" s="87" t="s">
        <v>144</v>
      </c>
      <c r="CB301" s="89" t="s">
        <v>116</v>
      </c>
      <c r="CC301" s="90">
        <v>-47</v>
      </c>
      <c r="CD301" s="99"/>
      <c r="CE301" s="100">
        <f>VLOOKUP(AI301,[1]Plan1!$A$6:$D$52,2,0)</f>
        <v>665</v>
      </c>
      <c r="CF301" s="100">
        <f>VLOOKUP(AI301,[1]Plan1!$A$6:$D$52,4,0)</f>
        <v>2.125</v>
      </c>
      <c r="CG301" s="100">
        <f t="shared" si="32"/>
        <v>7</v>
      </c>
      <c r="CH301" s="100">
        <f t="shared" si="33"/>
        <v>15</v>
      </c>
      <c r="CI301" s="87" t="s">
        <v>75</v>
      </c>
      <c r="CJ301" s="100">
        <f t="shared" si="34"/>
        <v>18</v>
      </c>
      <c r="CK301" s="101"/>
      <c r="CL301" s="101"/>
      <c r="CM301" s="101"/>
      <c r="CN301" s="102">
        <v>576</v>
      </c>
      <c r="CO301" s="102"/>
      <c r="CP301" s="102"/>
      <c r="CQ301" s="102"/>
      <c r="CR301" s="87">
        <f t="shared" si="35"/>
        <v>6084</v>
      </c>
      <c r="CS301" s="40">
        <f t="shared" si="39"/>
        <v>299</v>
      </c>
      <c r="CT301" s="40" t="str">
        <f>VLOOKUP(B301,Linha!$B$2:$C$60,2,FALSE)</f>
        <v>Flow1</v>
      </c>
      <c r="CU301" s="41" t="str">
        <f>IF(AI301&lt;=Parametros!$E$15,"OK","Não")</f>
        <v>Não</v>
      </c>
      <c r="CV301" s="41" t="str">
        <f>IF(AH301&lt;=Parametros!$E$16,"OK","Não")</f>
        <v>OK</v>
      </c>
      <c r="CW301" s="41" t="str">
        <f>IF(AX301&lt;=Parametros!$E$19,"OK","Não")</f>
        <v>Não</v>
      </c>
      <c r="CX301" s="41" t="str">
        <f t="shared" si="36"/>
        <v>Não</v>
      </c>
      <c r="CY301" s="41" t="str">
        <f t="shared" si="37"/>
        <v>Não</v>
      </c>
      <c r="CZ301" s="41" t="str">
        <f>IF(AND(Parametros!$E$17="Sim",Parametros!$E$18="Sim"),IF(AND(OR(CT301="Flow1",AND(CT301="Flow2",Parametros!$H$7="Fechada")),AI301&lt;=Parametros!$E$15,AH301&lt;Parametros!$E$16,AX301&lt;Parametros!$E$19,CX301&lt;&gt;Parametros!$E$17,CY301&lt;&gt;Parametros!$E$18),"Sim","Não"),
IF(AND(Parametros!$E$17="Sim",Parametros!$E$18="Não"),IF(AND(OR(CT301="Flow1",AND(CT301="Flow2",Parametros!$H$7="Fechada")),AI301&lt;=Parametros!$E$15,AH301&lt;Parametros!$E$16,AX301&lt;Parametros!$E$19,CX301&lt;&gt;Parametros!$E$17),"Sim","Não"),
IF(AND(Parametros!$E$17="Não",Parametros!$E$18="Sim"),IF(AND(OR(CT301="Flow1",AND(CT301="Flow2",Parametros!$H$7="Fechada")),AI301&lt;=Parametros!$E$15,AH301&lt;Parametros!$E$16,AX301&lt;Parametros!$E$19,CY301&lt;&gt;Parametros!$E$18),"Sim","Não"),
IF(AND(OR(CT301="Flow1",AND(CT301="Flow2",Parametros!$H$7="Fechada")),AI301&lt;=Parametros!$E$15,AH301&lt;Parametros!$E$16,AX301&lt;Parametros!$E$19),"Sim","Não"))))</f>
        <v>Não</v>
      </c>
      <c r="DA301" s="41" t="str">
        <f t="shared" si="38"/>
        <v>ok</v>
      </c>
      <c r="DB301" s="40">
        <f>IF(AND(CT301="Flow1",CZ301="Sim"),4,IF(CT301=Parametros!$D$6,1,IF(CT301=Parametros!$D$7,IF(Parametros!$H$7="Aberta",2,IF('Sequencia APO'!CZ301="Sim",4,1)),IF(CT301=Parametros!$D$9,3,IF(CT301=Parametros!$D$8,4,"Erro")))))</f>
        <v>1</v>
      </c>
      <c r="DC301" s="40">
        <f>IFERROR(VLOOKUP($Q301,Ferts!$A$1:$B$16,2,FALSE),0)</f>
        <v>0</v>
      </c>
      <c r="DD301" s="42">
        <f>(IF(DB301=1,Parametros!$M$6,IF(DB301=2,Parametros!$M$7,IF(DB301=3,Parametros!$M$8,IF(DB301=4,Parametros!$M$9,"Erro"))))*(DC301+1))*60</f>
        <v>38.112851481411589</v>
      </c>
    </row>
    <row r="302" spans="1:108">
      <c r="A302" s="74" t="s">
        <v>878</v>
      </c>
      <c r="B302" s="74" t="s">
        <v>98</v>
      </c>
      <c r="C302" s="74" t="s">
        <v>99</v>
      </c>
      <c r="D302" s="74" t="s">
        <v>99</v>
      </c>
      <c r="E302" s="74" t="s">
        <v>3691</v>
      </c>
      <c r="F302" s="74" t="s">
        <v>3692</v>
      </c>
      <c r="G302" s="74" t="s">
        <v>3693</v>
      </c>
      <c r="H302" s="74" t="s">
        <v>147</v>
      </c>
      <c r="I302" s="74" t="s">
        <v>100</v>
      </c>
      <c r="J302" s="74" t="s">
        <v>101</v>
      </c>
      <c r="K302" s="74" t="s">
        <v>364</v>
      </c>
      <c r="L302" s="74" t="s">
        <v>2460</v>
      </c>
      <c r="M302" s="74" t="s">
        <v>603</v>
      </c>
      <c r="N302" s="75">
        <v>10</v>
      </c>
      <c r="O302" s="75">
        <v>10</v>
      </c>
      <c r="P302" s="74" t="s">
        <v>365</v>
      </c>
      <c r="Q302" s="74" t="s">
        <v>3694</v>
      </c>
      <c r="R302" s="74" t="s">
        <v>283</v>
      </c>
      <c r="S302" s="74"/>
      <c r="T302" s="74" t="s">
        <v>114</v>
      </c>
      <c r="U302" s="74" t="s">
        <v>156</v>
      </c>
      <c r="V302" s="74" t="s">
        <v>507</v>
      </c>
      <c r="W302" s="74" t="s">
        <v>337</v>
      </c>
      <c r="X302" s="74" t="s">
        <v>127</v>
      </c>
      <c r="Y302" s="74" t="s">
        <v>108</v>
      </c>
      <c r="Z302" s="74"/>
      <c r="AA302" s="76">
        <v>5770.7070000000003</v>
      </c>
      <c r="AB302" s="76">
        <v>0</v>
      </c>
      <c r="AC302" s="76">
        <v>167</v>
      </c>
      <c r="AD302" s="76">
        <v>168</v>
      </c>
      <c r="AE302" s="77">
        <v>962</v>
      </c>
      <c r="AF302" s="76">
        <v>4.8099999999999996</v>
      </c>
      <c r="AG302" s="77">
        <v>7</v>
      </c>
      <c r="AH302" s="78">
        <v>9.52</v>
      </c>
      <c r="AI302" s="78">
        <v>156</v>
      </c>
      <c r="AJ302" s="79">
        <v>42848</v>
      </c>
      <c r="AK302" s="79">
        <v>42782</v>
      </c>
      <c r="AL302" s="79">
        <v>42782</v>
      </c>
      <c r="AM302" s="79">
        <v>42782</v>
      </c>
      <c r="AN302" s="77">
        <v>464</v>
      </c>
      <c r="AO302" s="79">
        <v>42829</v>
      </c>
      <c r="AP302" s="76">
        <v>5000</v>
      </c>
      <c r="AQ302" s="76">
        <v>0</v>
      </c>
      <c r="AR302" s="77">
        <v>920</v>
      </c>
      <c r="AS302" s="77">
        <v>9</v>
      </c>
      <c r="AT302" s="78">
        <v>446.19</v>
      </c>
      <c r="AU302" s="77">
        <v>3</v>
      </c>
      <c r="AV302" s="76">
        <v>8.3699999999999992</v>
      </c>
      <c r="AW302" s="76">
        <v>8.3000000000000007</v>
      </c>
      <c r="AX302" s="76">
        <v>9.2100000000000009</v>
      </c>
      <c r="AY302" s="76">
        <v>1.56</v>
      </c>
      <c r="AZ302" s="76">
        <v>1.56</v>
      </c>
      <c r="BA302" s="76">
        <v>0.95</v>
      </c>
      <c r="BB302" s="76">
        <v>1.43</v>
      </c>
      <c r="BC302" s="76">
        <v>23.06</v>
      </c>
      <c r="BD302" s="76">
        <v>9.6199999999999992</v>
      </c>
      <c r="BE302" s="76">
        <v>21.48</v>
      </c>
      <c r="BF302" s="76">
        <v>1580</v>
      </c>
      <c r="BG302" s="76">
        <v>1605</v>
      </c>
      <c r="BH302" s="74" t="s">
        <v>109</v>
      </c>
      <c r="BI302" s="74"/>
      <c r="BJ302" s="74" t="s">
        <v>3695</v>
      </c>
      <c r="BK302" s="79"/>
      <c r="BL302" s="79"/>
      <c r="BM302" s="74"/>
      <c r="BN302" s="80">
        <v>21</v>
      </c>
      <c r="BO302" s="81"/>
      <c r="BP302" s="82"/>
      <c r="BQ302" s="83"/>
      <c r="BR302" s="84" t="s">
        <v>75</v>
      </c>
      <c r="BS302" s="84">
        <v>16</v>
      </c>
      <c r="BT302" s="85">
        <v>2</v>
      </c>
      <c r="BU302" s="85" t="s">
        <v>100</v>
      </c>
      <c r="BV302" s="85">
        <v>3</v>
      </c>
      <c r="BW302" s="85"/>
      <c r="BX302" s="86" t="s">
        <v>143</v>
      </c>
      <c r="BY302" s="87"/>
      <c r="BZ302" s="88">
        <v>21</v>
      </c>
      <c r="CA302" s="87" t="s">
        <v>144</v>
      </c>
      <c r="CB302" s="89" t="s">
        <v>116</v>
      </c>
      <c r="CC302" s="90">
        <v>-47</v>
      </c>
      <c r="CD302" s="99"/>
      <c r="CE302" s="100">
        <f>VLOOKUP(AI302,[1]Plan1!$A$6:$D$52,2,0)</f>
        <v>665</v>
      </c>
      <c r="CF302" s="100">
        <f>VLOOKUP(AI302,[1]Plan1!$A$6:$D$52,4,0)</f>
        <v>2.125</v>
      </c>
      <c r="CG302" s="100">
        <f t="shared" si="32"/>
        <v>9</v>
      </c>
      <c r="CH302" s="100">
        <f t="shared" si="33"/>
        <v>19</v>
      </c>
      <c r="CI302" s="87" t="s">
        <v>75</v>
      </c>
      <c r="CJ302" s="100">
        <f t="shared" si="34"/>
        <v>21</v>
      </c>
      <c r="CK302" s="101"/>
      <c r="CL302" s="101"/>
      <c r="CM302" s="101"/>
      <c r="CN302" s="102">
        <v>291</v>
      </c>
      <c r="CO302" s="102"/>
      <c r="CP302" s="102"/>
      <c r="CQ302" s="102"/>
      <c r="CR302" s="87">
        <f t="shared" si="35"/>
        <v>6734</v>
      </c>
      <c r="CS302" s="40">
        <f t="shared" si="39"/>
        <v>300</v>
      </c>
      <c r="CT302" s="40" t="str">
        <f>VLOOKUP(B302,Linha!$B$2:$C$60,2,FALSE)</f>
        <v>Flow1</v>
      </c>
      <c r="CU302" s="41" t="str">
        <f>IF(AI302&lt;=Parametros!$E$15,"OK","Não")</f>
        <v>Não</v>
      </c>
      <c r="CV302" s="41" t="str">
        <f>IF(AH302&lt;=Parametros!$E$16,"OK","Não")</f>
        <v>OK</v>
      </c>
      <c r="CW302" s="41" t="str">
        <f>IF(AX302&lt;=Parametros!$E$19,"OK","Não")</f>
        <v>OK</v>
      </c>
      <c r="CX302" s="41" t="str">
        <f t="shared" si="36"/>
        <v>Não</v>
      </c>
      <c r="CY302" s="41" t="str">
        <f t="shared" si="37"/>
        <v>Não</v>
      </c>
      <c r="CZ302" s="41" t="str">
        <f>IF(AND(Parametros!$E$17="Sim",Parametros!$E$18="Sim"),IF(AND(OR(CT302="Flow1",AND(CT302="Flow2",Parametros!$H$7="Fechada")),AI302&lt;=Parametros!$E$15,AH302&lt;Parametros!$E$16,AX302&lt;Parametros!$E$19,CX302&lt;&gt;Parametros!$E$17,CY302&lt;&gt;Parametros!$E$18),"Sim","Não"),
IF(AND(Parametros!$E$17="Sim",Parametros!$E$18="Não"),IF(AND(OR(CT302="Flow1",AND(CT302="Flow2",Parametros!$H$7="Fechada")),AI302&lt;=Parametros!$E$15,AH302&lt;Parametros!$E$16,AX302&lt;Parametros!$E$19,CX302&lt;&gt;Parametros!$E$17),"Sim","Não"),
IF(AND(Parametros!$E$17="Não",Parametros!$E$18="Sim"),IF(AND(OR(CT302="Flow1",AND(CT302="Flow2",Parametros!$H$7="Fechada")),AI302&lt;=Parametros!$E$15,AH302&lt;Parametros!$E$16,AX302&lt;Parametros!$E$19,CY302&lt;&gt;Parametros!$E$18),"Sim","Não"),
IF(AND(OR(CT302="Flow1",AND(CT302="Flow2",Parametros!$H$7="Fechada")),AI302&lt;=Parametros!$E$15,AH302&lt;Parametros!$E$16,AX302&lt;Parametros!$E$19),"Sim","Não"))))</f>
        <v>Não</v>
      </c>
      <c r="DA302" s="41" t="str">
        <f t="shared" si="38"/>
        <v>ok</v>
      </c>
      <c r="DB302" s="40">
        <f>IF(AND(CT302="Flow1",CZ302="Sim"),4,IF(CT302=Parametros!$D$6,1,IF(CT302=Parametros!$D$7,IF(Parametros!$H$7="Aberta",2,IF('Sequencia APO'!CZ302="Sim",4,1)),IF(CT302=Parametros!$D$9,3,IF(CT302=Parametros!$D$8,4,"Erro")))))</f>
        <v>1</v>
      </c>
      <c r="DC302" s="40">
        <f>IFERROR(VLOOKUP($Q302,Ferts!$A$1:$B$16,2,FALSE),0)</f>
        <v>0</v>
      </c>
      <c r="DD302" s="42">
        <f>(IF(DB302=1,Parametros!$M$6,IF(DB302=2,Parametros!$M$7,IF(DB302=3,Parametros!$M$8,IF(DB302=4,Parametros!$M$9,"Erro"))))*(DC302+1))*60</f>
        <v>38.112851481411589</v>
      </c>
    </row>
    <row r="303" spans="1:108">
      <c r="A303" s="74" t="s">
        <v>879</v>
      </c>
      <c r="B303" s="74" t="s">
        <v>98</v>
      </c>
      <c r="C303" s="74" t="s">
        <v>99</v>
      </c>
      <c r="D303" s="74" t="s">
        <v>99</v>
      </c>
      <c r="E303" s="74" t="s">
        <v>3696</v>
      </c>
      <c r="F303" s="74" t="s">
        <v>3337</v>
      </c>
      <c r="G303" s="74" t="s">
        <v>3338</v>
      </c>
      <c r="H303" s="74" t="s">
        <v>147</v>
      </c>
      <c r="I303" s="74" t="s">
        <v>100</v>
      </c>
      <c r="J303" s="74" t="s">
        <v>101</v>
      </c>
      <c r="K303" s="74" t="s">
        <v>364</v>
      </c>
      <c r="L303" s="74" t="s">
        <v>3339</v>
      </c>
      <c r="M303" s="74" t="s">
        <v>603</v>
      </c>
      <c r="N303" s="75">
        <v>10</v>
      </c>
      <c r="O303" s="75">
        <v>0</v>
      </c>
      <c r="P303" s="74" t="s">
        <v>365</v>
      </c>
      <c r="Q303" s="74" t="s">
        <v>3340</v>
      </c>
      <c r="R303" s="74" t="s">
        <v>283</v>
      </c>
      <c r="S303" s="74"/>
      <c r="T303" s="74" t="s">
        <v>114</v>
      </c>
      <c r="U303" s="74" t="s">
        <v>156</v>
      </c>
      <c r="V303" s="74" t="s">
        <v>507</v>
      </c>
      <c r="W303" s="74" t="s">
        <v>107</v>
      </c>
      <c r="X303" s="74" t="s">
        <v>127</v>
      </c>
      <c r="Y303" s="74" t="s">
        <v>108</v>
      </c>
      <c r="Z303" s="74"/>
      <c r="AA303" s="76">
        <v>7276.6180000000004</v>
      </c>
      <c r="AB303" s="76">
        <v>0</v>
      </c>
      <c r="AC303" s="76">
        <v>167</v>
      </c>
      <c r="AD303" s="76">
        <v>168</v>
      </c>
      <c r="AE303" s="77">
        <v>902</v>
      </c>
      <c r="AF303" s="76">
        <v>4.51</v>
      </c>
      <c r="AG303" s="77">
        <v>9</v>
      </c>
      <c r="AH303" s="78">
        <v>9.5</v>
      </c>
      <c r="AI303" s="78">
        <v>156</v>
      </c>
      <c r="AJ303" s="79">
        <v>42820</v>
      </c>
      <c r="AK303" s="79">
        <v>42782</v>
      </c>
      <c r="AL303" s="79">
        <v>42782</v>
      </c>
      <c r="AM303" s="79">
        <v>42782</v>
      </c>
      <c r="AN303" s="77">
        <v>589</v>
      </c>
      <c r="AO303" s="79">
        <v>42801</v>
      </c>
      <c r="AP303" s="76">
        <v>2100</v>
      </c>
      <c r="AQ303" s="76">
        <v>0</v>
      </c>
      <c r="AR303" s="77">
        <v>910</v>
      </c>
      <c r="AS303" s="77">
        <v>9</v>
      </c>
      <c r="AT303" s="78">
        <v>428.49</v>
      </c>
      <c r="AU303" s="77">
        <v>2</v>
      </c>
      <c r="AV303" s="76">
        <v>12.28</v>
      </c>
      <c r="AW303" s="76">
        <v>11.84</v>
      </c>
      <c r="AX303" s="76">
        <v>12.71</v>
      </c>
      <c r="AY303" s="76">
        <v>1.56</v>
      </c>
      <c r="AZ303" s="76">
        <v>1.56</v>
      </c>
      <c r="BA303" s="76">
        <v>1.19</v>
      </c>
      <c r="BB303" s="76">
        <v>1.43</v>
      </c>
      <c r="BC303" s="76">
        <v>22.25</v>
      </c>
      <c r="BD303" s="76">
        <v>9.33</v>
      </c>
      <c r="BE303" s="76">
        <v>21.19</v>
      </c>
      <c r="BF303" s="76">
        <v>8400</v>
      </c>
      <c r="BG303" s="76">
        <v>13000</v>
      </c>
      <c r="BH303" s="74" t="s">
        <v>109</v>
      </c>
      <c r="BI303" s="74"/>
      <c r="BJ303" s="74" t="s">
        <v>3341</v>
      </c>
      <c r="BK303" s="79"/>
      <c r="BL303" s="79"/>
      <c r="BM303" s="74"/>
      <c r="BN303" s="80">
        <v>18</v>
      </c>
      <c r="BO303" s="81"/>
      <c r="BP303" s="82"/>
      <c r="BQ303" s="83"/>
      <c r="BR303" s="84" t="s">
        <v>75</v>
      </c>
      <c r="BS303" s="84">
        <v>16</v>
      </c>
      <c r="BT303" s="85">
        <v>2</v>
      </c>
      <c r="BU303" s="85" t="s">
        <v>100</v>
      </c>
      <c r="BV303" s="85">
        <v>3</v>
      </c>
      <c r="BW303" s="85"/>
      <c r="BX303" s="86" t="s">
        <v>143</v>
      </c>
      <c r="BY303" s="87"/>
      <c r="BZ303" s="88">
        <v>18</v>
      </c>
      <c r="CA303" s="87" t="s">
        <v>144</v>
      </c>
      <c r="CB303" s="89" t="s">
        <v>116</v>
      </c>
      <c r="CC303" s="90">
        <v>-19</v>
      </c>
      <c r="CD303" s="99"/>
      <c r="CE303" s="100">
        <f>VLOOKUP(AI303,[1]Plan1!$A$6:$D$52,2,0)</f>
        <v>665</v>
      </c>
      <c r="CF303" s="100">
        <f>VLOOKUP(AI303,[1]Plan1!$A$6:$D$52,4,0)</f>
        <v>2.125</v>
      </c>
      <c r="CG303" s="100">
        <f t="shared" si="32"/>
        <v>11</v>
      </c>
      <c r="CH303" s="100">
        <f t="shared" si="33"/>
        <v>23</v>
      </c>
      <c r="CI303" s="87" t="s">
        <v>75</v>
      </c>
      <c r="CJ303" s="100">
        <f t="shared" si="34"/>
        <v>18</v>
      </c>
      <c r="CK303" s="101"/>
      <c r="CL303" s="101"/>
      <c r="CM303" s="101"/>
      <c r="CN303" s="102">
        <v>236</v>
      </c>
      <c r="CO303" s="102"/>
      <c r="CP303" s="102"/>
      <c r="CQ303" s="102"/>
      <c r="CR303" s="87">
        <f t="shared" si="35"/>
        <v>8118</v>
      </c>
      <c r="CS303" s="40">
        <f t="shared" si="39"/>
        <v>301</v>
      </c>
      <c r="CT303" s="40" t="str">
        <f>VLOOKUP(B303,Linha!$B$2:$C$60,2,FALSE)</f>
        <v>Flow1</v>
      </c>
      <c r="CU303" s="41" t="str">
        <f>IF(AI303&lt;=Parametros!$E$15,"OK","Não")</f>
        <v>Não</v>
      </c>
      <c r="CV303" s="41" t="str">
        <f>IF(AH303&lt;=Parametros!$E$16,"OK","Não")</f>
        <v>OK</v>
      </c>
      <c r="CW303" s="41" t="str">
        <f>IF(AX303&lt;=Parametros!$E$19,"OK","Não")</f>
        <v>OK</v>
      </c>
      <c r="CX303" s="41" t="str">
        <f t="shared" si="36"/>
        <v>Não</v>
      </c>
      <c r="CY303" s="41" t="str">
        <f t="shared" si="37"/>
        <v>Não</v>
      </c>
      <c r="CZ303" s="41" t="str">
        <f>IF(AND(Parametros!$E$17="Sim",Parametros!$E$18="Sim"),IF(AND(OR(CT303="Flow1",AND(CT303="Flow2",Parametros!$H$7="Fechada")),AI303&lt;=Parametros!$E$15,AH303&lt;Parametros!$E$16,AX303&lt;Parametros!$E$19,CX303&lt;&gt;Parametros!$E$17,CY303&lt;&gt;Parametros!$E$18),"Sim","Não"),
IF(AND(Parametros!$E$17="Sim",Parametros!$E$18="Não"),IF(AND(OR(CT303="Flow1",AND(CT303="Flow2",Parametros!$H$7="Fechada")),AI303&lt;=Parametros!$E$15,AH303&lt;Parametros!$E$16,AX303&lt;Parametros!$E$19,CX303&lt;&gt;Parametros!$E$17),"Sim","Não"),
IF(AND(Parametros!$E$17="Não",Parametros!$E$18="Sim"),IF(AND(OR(CT303="Flow1",AND(CT303="Flow2",Parametros!$H$7="Fechada")),AI303&lt;=Parametros!$E$15,AH303&lt;Parametros!$E$16,AX303&lt;Parametros!$E$19,CY303&lt;&gt;Parametros!$E$18),"Sim","Não"),
IF(AND(OR(CT303="Flow1",AND(CT303="Flow2",Parametros!$H$7="Fechada")),AI303&lt;=Parametros!$E$15,AH303&lt;Parametros!$E$16,AX303&lt;Parametros!$E$19),"Sim","Não"))))</f>
        <v>Não</v>
      </c>
      <c r="DA303" s="41" t="str">
        <f t="shared" si="38"/>
        <v>ok</v>
      </c>
      <c r="DB303" s="40">
        <f>IF(AND(CT303="Flow1",CZ303="Sim"),4,IF(CT303=Parametros!$D$6,1,IF(CT303=Parametros!$D$7,IF(Parametros!$H$7="Aberta",2,IF('Sequencia APO'!CZ303="Sim",4,1)),IF(CT303=Parametros!$D$9,3,IF(CT303=Parametros!$D$8,4,"Erro")))))</f>
        <v>1</v>
      </c>
      <c r="DC303" s="40">
        <f>IFERROR(VLOOKUP($Q303,Ferts!$A$1:$B$16,2,FALSE),0)</f>
        <v>0</v>
      </c>
      <c r="DD303" s="42">
        <f>(IF(DB303=1,Parametros!$M$6,IF(DB303=2,Parametros!$M$7,IF(DB303=3,Parametros!$M$8,IF(DB303=4,Parametros!$M$9,"Erro"))))*(DC303+1))*60</f>
        <v>38.112851481411589</v>
      </c>
    </row>
    <row r="304" spans="1:108">
      <c r="A304" s="74" t="s">
        <v>885</v>
      </c>
      <c r="B304" s="74" t="s">
        <v>98</v>
      </c>
      <c r="C304" s="74" t="s">
        <v>99</v>
      </c>
      <c r="D304" s="74" t="s">
        <v>99</v>
      </c>
      <c r="E304" s="74" t="s">
        <v>3697</v>
      </c>
      <c r="F304" s="74" t="s">
        <v>3698</v>
      </c>
      <c r="G304" s="74" t="s">
        <v>3699</v>
      </c>
      <c r="H304" s="74" t="s">
        <v>147</v>
      </c>
      <c r="I304" s="74" t="s">
        <v>100</v>
      </c>
      <c r="J304" s="74" t="s">
        <v>101</v>
      </c>
      <c r="K304" s="74" t="s">
        <v>364</v>
      </c>
      <c r="L304" s="74" t="s">
        <v>3700</v>
      </c>
      <c r="M304" s="74" t="s">
        <v>603</v>
      </c>
      <c r="N304" s="75">
        <v>10</v>
      </c>
      <c r="O304" s="75">
        <v>0</v>
      </c>
      <c r="P304" s="74" t="s">
        <v>365</v>
      </c>
      <c r="Q304" s="74" t="s">
        <v>3701</v>
      </c>
      <c r="R304" s="74" t="s">
        <v>283</v>
      </c>
      <c r="S304" s="74"/>
      <c r="T304" s="74" t="s">
        <v>114</v>
      </c>
      <c r="U304" s="74" t="s">
        <v>156</v>
      </c>
      <c r="V304" s="74" t="s">
        <v>507</v>
      </c>
      <c r="W304" s="74" t="s">
        <v>126</v>
      </c>
      <c r="X304" s="74" t="s">
        <v>127</v>
      </c>
      <c r="Y304" s="74" t="s">
        <v>108</v>
      </c>
      <c r="Z304" s="74"/>
      <c r="AA304" s="76">
        <v>8007.5820000000003</v>
      </c>
      <c r="AB304" s="76">
        <v>0</v>
      </c>
      <c r="AC304" s="76">
        <v>172</v>
      </c>
      <c r="AD304" s="76">
        <v>168</v>
      </c>
      <c r="AE304" s="77">
        <v>665</v>
      </c>
      <c r="AF304" s="76">
        <v>3.3250000000000002</v>
      </c>
      <c r="AG304" s="77">
        <v>15</v>
      </c>
      <c r="AH304" s="78">
        <v>7.94</v>
      </c>
      <c r="AI304" s="78">
        <v>153</v>
      </c>
      <c r="AJ304" s="79">
        <v>42808</v>
      </c>
      <c r="AK304" s="79">
        <v>42782</v>
      </c>
      <c r="AL304" s="79">
        <v>42782</v>
      </c>
      <c r="AM304" s="79">
        <v>42782</v>
      </c>
      <c r="AN304" s="77">
        <v>831</v>
      </c>
      <c r="AO304" s="79">
        <v>42789</v>
      </c>
      <c r="AP304" s="76">
        <v>7000</v>
      </c>
      <c r="AQ304" s="76">
        <v>0</v>
      </c>
      <c r="AR304" s="77">
        <v>667</v>
      </c>
      <c r="AS304" s="77">
        <v>13</v>
      </c>
      <c r="AT304" s="78">
        <v>298.86</v>
      </c>
      <c r="AU304" s="77">
        <v>2</v>
      </c>
      <c r="AV304" s="76">
        <v>10.27</v>
      </c>
      <c r="AW304" s="76">
        <v>10.42</v>
      </c>
      <c r="AX304" s="76">
        <v>11.09</v>
      </c>
      <c r="AY304" s="76">
        <v>1.53</v>
      </c>
      <c r="AZ304" s="76">
        <v>1.53</v>
      </c>
      <c r="BA304" s="76">
        <v>0.79</v>
      </c>
      <c r="BB304" s="76">
        <v>1.19</v>
      </c>
      <c r="BC304" s="76">
        <v>18.88</v>
      </c>
      <c r="BD304" s="76">
        <v>8.0500000000000007</v>
      </c>
      <c r="BE304" s="76">
        <v>19.29</v>
      </c>
      <c r="BF304" s="76">
        <v>10092</v>
      </c>
      <c r="BG304" s="76">
        <v>10292</v>
      </c>
      <c r="BH304" s="74" t="s">
        <v>109</v>
      </c>
      <c r="BI304" s="74"/>
      <c r="BJ304" s="74" t="s">
        <v>3702</v>
      </c>
      <c r="BK304" s="79"/>
      <c r="BL304" s="79"/>
      <c r="BM304" s="74"/>
      <c r="BN304" s="80">
        <v>30</v>
      </c>
      <c r="BO304" s="81"/>
      <c r="BP304" s="82"/>
      <c r="BQ304" s="83"/>
      <c r="BR304" s="84" t="s">
        <v>75</v>
      </c>
      <c r="BS304" s="84">
        <v>16</v>
      </c>
      <c r="BT304" s="85">
        <v>2</v>
      </c>
      <c r="BU304" s="85" t="s">
        <v>100</v>
      </c>
      <c r="BV304" s="85">
        <v>3</v>
      </c>
      <c r="BW304" s="85"/>
      <c r="BX304" s="86" t="s">
        <v>143</v>
      </c>
      <c r="BY304" s="87"/>
      <c r="BZ304" s="88">
        <v>30</v>
      </c>
      <c r="CA304" s="87" t="s">
        <v>144</v>
      </c>
      <c r="CB304" s="89" t="s">
        <v>145</v>
      </c>
      <c r="CC304" s="90">
        <v>-7</v>
      </c>
      <c r="CD304" s="99"/>
      <c r="CE304" s="100">
        <f>VLOOKUP(AI304,[1]Plan1!$A$6:$D$52,2,0)</f>
        <v>537</v>
      </c>
      <c r="CF304" s="100">
        <f>VLOOKUP(AI304,[1]Plan1!$A$6:$D$52,4,0)</f>
        <v>1.2941176470588236</v>
      </c>
      <c r="CG304" s="100">
        <f t="shared" si="32"/>
        <v>15</v>
      </c>
      <c r="CH304" s="100">
        <f t="shared" si="33"/>
        <v>19</v>
      </c>
      <c r="CI304" s="87" t="s">
        <v>75</v>
      </c>
      <c r="CJ304" s="100">
        <f t="shared" si="34"/>
        <v>30</v>
      </c>
      <c r="CK304" s="101"/>
      <c r="CL304" s="101"/>
      <c r="CM304" s="101"/>
      <c r="CN304" s="102">
        <v>1560</v>
      </c>
      <c r="CO304" s="102"/>
      <c r="CP304" s="102"/>
      <c r="CQ304" s="102"/>
      <c r="CR304" s="87">
        <f t="shared" si="35"/>
        <v>9975</v>
      </c>
      <c r="CS304" s="40">
        <f t="shared" si="39"/>
        <v>302</v>
      </c>
      <c r="CT304" s="40" t="str">
        <f>VLOOKUP(B304,Linha!$B$2:$C$60,2,FALSE)</f>
        <v>Flow1</v>
      </c>
      <c r="CU304" s="41" t="str">
        <f>IF(AI304&lt;=Parametros!$E$15,"OK","Não")</f>
        <v>Não</v>
      </c>
      <c r="CV304" s="41" t="str">
        <f>IF(AH304&lt;=Parametros!$E$16,"OK","Não")</f>
        <v>OK</v>
      </c>
      <c r="CW304" s="41" t="str">
        <f>IF(AX304&lt;=Parametros!$E$19,"OK","Não")</f>
        <v>OK</v>
      </c>
      <c r="CX304" s="41" t="str">
        <f t="shared" si="36"/>
        <v>Não</v>
      </c>
      <c r="CY304" s="41" t="str">
        <f t="shared" si="37"/>
        <v>Não</v>
      </c>
      <c r="CZ304" s="41" t="str">
        <f>IF(AND(Parametros!$E$17="Sim",Parametros!$E$18="Sim"),IF(AND(OR(CT304="Flow1",AND(CT304="Flow2",Parametros!$H$7="Fechada")),AI304&lt;=Parametros!$E$15,AH304&lt;Parametros!$E$16,AX304&lt;Parametros!$E$19,CX304&lt;&gt;Parametros!$E$17,CY304&lt;&gt;Parametros!$E$18),"Sim","Não"),
IF(AND(Parametros!$E$17="Sim",Parametros!$E$18="Não"),IF(AND(OR(CT304="Flow1",AND(CT304="Flow2",Parametros!$H$7="Fechada")),AI304&lt;=Parametros!$E$15,AH304&lt;Parametros!$E$16,AX304&lt;Parametros!$E$19,CX304&lt;&gt;Parametros!$E$17),"Sim","Não"),
IF(AND(Parametros!$E$17="Não",Parametros!$E$18="Sim"),IF(AND(OR(CT304="Flow1",AND(CT304="Flow2",Parametros!$H$7="Fechada")),AI304&lt;=Parametros!$E$15,AH304&lt;Parametros!$E$16,AX304&lt;Parametros!$E$19,CY304&lt;&gt;Parametros!$E$18),"Sim","Não"),
IF(AND(OR(CT304="Flow1",AND(CT304="Flow2",Parametros!$H$7="Fechada")),AI304&lt;=Parametros!$E$15,AH304&lt;Parametros!$E$16,AX304&lt;Parametros!$E$19),"Sim","Não"))))</f>
        <v>Não</v>
      </c>
      <c r="DA304" s="41" t="str">
        <f t="shared" si="38"/>
        <v>ok</v>
      </c>
      <c r="DB304" s="40">
        <f>IF(AND(CT304="Flow1",CZ304="Sim"),4,IF(CT304=Parametros!$D$6,1,IF(CT304=Parametros!$D$7,IF(Parametros!$H$7="Aberta",2,IF('Sequencia APO'!CZ304="Sim",4,1)),IF(CT304=Parametros!$D$9,3,IF(CT304=Parametros!$D$8,4,"Erro")))))</f>
        <v>1</v>
      </c>
      <c r="DC304" s="40">
        <f>IFERROR(VLOOKUP($Q304,Ferts!$A$1:$B$16,2,FALSE),0)</f>
        <v>0</v>
      </c>
      <c r="DD304" s="42">
        <f>(IF(DB304=1,Parametros!$M$6,IF(DB304=2,Parametros!$M$7,IF(DB304=3,Parametros!$M$8,IF(DB304=4,Parametros!$M$9,"Erro"))))*(DC304+1))*60</f>
        <v>38.112851481411589</v>
      </c>
    </row>
    <row r="305" spans="1:108">
      <c r="A305" s="74" t="s">
        <v>886</v>
      </c>
      <c r="B305" s="74" t="s">
        <v>98</v>
      </c>
      <c r="C305" s="74" t="s">
        <v>99</v>
      </c>
      <c r="D305" s="74" t="s">
        <v>99</v>
      </c>
      <c r="E305" s="74" t="s">
        <v>3703</v>
      </c>
      <c r="F305" s="74" t="s">
        <v>3327</v>
      </c>
      <c r="G305" s="74" t="s">
        <v>3328</v>
      </c>
      <c r="H305" s="74" t="s">
        <v>147</v>
      </c>
      <c r="I305" s="74" t="s">
        <v>100</v>
      </c>
      <c r="J305" s="74" t="s">
        <v>101</v>
      </c>
      <c r="K305" s="74" t="s">
        <v>364</v>
      </c>
      <c r="L305" s="74" t="s">
        <v>3329</v>
      </c>
      <c r="M305" s="74" t="s">
        <v>603</v>
      </c>
      <c r="N305" s="75">
        <v>10</v>
      </c>
      <c r="O305" s="75">
        <v>0</v>
      </c>
      <c r="P305" s="74" t="s">
        <v>365</v>
      </c>
      <c r="Q305" s="74" t="s">
        <v>3330</v>
      </c>
      <c r="R305" s="74" t="s">
        <v>283</v>
      </c>
      <c r="S305" s="74"/>
      <c r="T305" s="74" t="s">
        <v>114</v>
      </c>
      <c r="U305" s="74" t="s">
        <v>156</v>
      </c>
      <c r="V305" s="74" t="s">
        <v>629</v>
      </c>
      <c r="W305" s="74" t="s">
        <v>126</v>
      </c>
      <c r="X305" s="74" t="s">
        <v>127</v>
      </c>
      <c r="Y305" s="74" t="s">
        <v>108</v>
      </c>
      <c r="Z305" s="74"/>
      <c r="AA305" s="76">
        <v>10908.144</v>
      </c>
      <c r="AB305" s="76">
        <v>0</v>
      </c>
      <c r="AC305" s="76">
        <v>172</v>
      </c>
      <c r="AD305" s="76">
        <v>168</v>
      </c>
      <c r="AE305" s="77">
        <v>662</v>
      </c>
      <c r="AF305" s="76">
        <v>3.31</v>
      </c>
      <c r="AG305" s="77">
        <v>20</v>
      </c>
      <c r="AH305" s="78">
        <v>7.94</v>
      </c>
      <c r="AI305" s="78">
        <v>153</v>
      </c>
      <c r="AJ305" s="79">
        <v>42824</v>
      </c>
      <c r="AK305" s="79">
        <v>42782</v>
      </c>
      <c r="AL305" s="79">
        <v>42782</v>
      </c>
      <c r="AM305" s="79">
        <v>42782</v>
      </c>
      <c r="AN305" s="77">
        <v>976</v>
      </c>
      <c r="AO305" s="79">
        <v>42805</v>
      </c>
      <c r="AP305" s="76">
        <v>3411.24</v>
      </c>
      <c r="AQ305" s="76">
        <v>0</v>
      </c>
      <c r="AR305" s="77">
        <v>670</v>
      </c>
      <c r="AS305" s="77">
        <v>20</v>
      </c>
      <c r="AT305" s="78">
        <v>295.94</v>
      </c>
      <c r="AU305" s="77">
        <v>2</v>
      </c>
      <c r="AV305" s="76">
        <v>10.17</v>
      </c>
      <c r="AW305" s="76">
        <v>10.42</v>
      </c>
      <c r="AX305" s="76">
        <v>11.09</v>
      </c>
      <c r="AY305" s="76">
        <v>1.53</v>
      </c>
      <c r="AZ305" s="76">
        <v>1.53</v>
      </c>
      <c r="BA305" s="76">
        <v>0.79</v>
      </c>
      <c r="BB305" s="76">
        <v>1.19</v>
      </c>
      <c r="BC305" s="76">
        <v>18.8</v>
      </c>
      <c r="BD305" s="76">
        <v>8.0500000000000007</v>
      </c>
      <c r="BE305" s="76">
        <v>19.29</v>
      </c>
      <c r="BF305" s="76">
        <v>10092</v>
      </c>
      <c r="BG305" s="76">
        <v>10192</v>
      </c>
      <c r="BH305" s="74" t="s">
        <v>109</v>
      </c>
      <c r="BI305" s="74"/>
      <c r="BJ305" s="74" t="s">
        <v>3331</v>
      </c>
      <c r="BK305" s="79"/>
      <c r="BL305" s="79"/>
      <c r="BM305" s="74"/>
      <c r="BN305" s="80">
        <v>40</v>
      </c>
      <c r="BO305" s="81"/>
      <c r="BP305" s="82"/>
      <c r="BQ305" s="83"/>
      <c r="BR305" s="84" t="s">
        <v>75</v>
      </c>
      <c r="BS305" s="84">
        <v>16</v>
      </c>
      <c r="BT305" s="85">
        <v>2</v>
      </c>
      <c r="BU305" s="85" t="s">
        <v>100</v>
      </c>
      <c r="BV305" s="85">
        <v>3</v>
      </c>
      <c r="BW305" s="85"/>
      <c r="BX305" s="86" t="s">
        <v>143</v>
      </c>
      <c r="BY305" s="87"/>
      <c r="BZ305" s="88">
        <v>40</v>
      </c>
      <c r="CA305" s="87" t="s">
        <v>144</v>
      </c>
      <c r="CB305" s="89" t="s">
        <v>116</v>
      </c>
      <c r="CC305" s="90">
        <v>-23</v>
      </c>
      <c r="CD305" s="99"/>
      <c r="CE305" s="100">
        <f>VLOOKUP(AI305,[1]Plan1!$A$6:$D$52,2,0)</f>
        <v>537</v>
      </c>
      <c r="CF305" s="100">
        <f>VLOOKUP(AI305,[1]Plan1!$A$6:$D$52,4,0)</f>
        <v>1.2941176470588236</v>
      </c>
      <c r="CG305" s="100">
        <f t="shared" si="32"/>
        <v>20</v>
      </c>
      <c r="CH305" s="100">
        <f t="shared" si="33"/>
        <v>26</v>
      </c>
      <c r="CI305" s="87" t="s">
        <v>75</v>
      </c>
      <c r="CJ305" s="100">
        <f t="shared" si="34"/>
        <v>40</v>
      </c>
      <c r="CK305" s="101"/>
      <c r="CL305" s="101"/>
      <c r="CM305" s="101"/>
      <c r="CN305" s="102"/>
      <c r="CO305" s="102">
        <v>11</v>
      </c>
      <c r="CP305" s="102"/>
      <c r="CQ305" s="102"/>
      <c r="CR305" s="87">
        <f t="shared" si="35"/>
        <v>13240</v>
      </c>
      <c r="CS305" s="40">
        <f t="shared" si="39"/>
        <v>303</v>
      </c>
      <c r="CT305" s="40" t="str">
        <f>VLOOKUP(B305,Linha!$B$2:$C$60,2,FALSE)</f>
        <v>Flow1</v>
      </c>
      <c r="CU305" s="41" t="str">
        <f>IF(AI305&lt;=Parametros!$E$15,"OK","Não")</f>
        <v>Não</v>
      </c>
      <c r="CV305" s="41" t="str">
        <f>IF(AH305&lt;=Parametros!$E$16,"OK","Não")</f>
        <v>OK</v>
      </c>
      <c r="CW305" s="41" t="str">
        <f>IF(AX305&lt;=Parametros!$E$19,"OK","Não")</f>
        <v>OK</v>
      </c>
      <c r="CX305" s="41" t="str">
        <f t="shared" si="36"/>
        <v>Não</v>
      </c>
      <c r="CY305" s="41" t="str">
        <f t="shared" si="37"/>
        <v>Não</v>
      </c>
      <c r="CZ305" s="41" t="str">
        <f>IF(AND(Parametros!$E$17="Sim",Parametros!$E$18="Sim"),IF(AND(OR(CT305="Flow1",AND(CT305="Flow2",Parametros!$H$7="Fechada")),AI305&lt;=Parametros!$E$15,AH305&lt;Parametros!$E$16,AX305&lt;Parametros!$E$19,CX305&lt;&gt;Parametros!$E$17,CY305&lt;&gt;Parametros!$E$18),"Sim","Não"),
IF(AND(Parametros!$E$17="Sim",Parametros!$E$18="Não"),IF(AND(OR(CT305="Flow1",AND(CT305="Flow2",Parametros!$H$7="Fechada")),AI305&lt;=Parametros!$E$15,AH305&lt;Parametros!$E$16,AX305&lt;Parametros!$E$19,CX305&lt;&gt;Parametros!$E$17),"Sim","Não"),
IF(AND(Parametros!$E$17="Não",Parametros!$E$18="Sim"),IF(AND(OR(CT305="Flow1",AND(CT305="Flow2",Parametros!$H$7="Fechada")),AI305&lt;=Parametros!$E$15,AH305&lt;Parametros!$E$16,AX305&lt;Parametros!$E$19,CY305&lt;&gt;Parametros!$E$18),"Sim","Não"),
IF(AND(OR(CT305="Flow1",AND(CT305="Flow2",Parametros!$H$7="Fechada")),AI305&lt;=Parametros!$E$15,AH305&lt;Parametros!$E$16,AX305&lt;Parametros!$E$19),"Sim","Não"))))</f>
        <v>Não</v>
      </c>
      <c r="DA305" s="41" t="str">
        <f t="shared" si="38"/>
        <v>ok</v>
      </c>
      <c r="DB305" s="40">
        <f>IF(AND(CT305="Flow1",CZ305="Sim"),4,IF(CT305=Parametros!$D$6,1,IF(CT305=Parametros!$D$7,IF(Parametros!$H$7="Aberta",2,IF('Sequencia APO'!CZ305="Sim",4,1)),IF(CT305=Parametros!$D$9,3,IF(CT305=Parametros!$D$8,4,"Erro")))))</f>
        <v>1</v>
      </c>
      <c r="DC305" s="40">
        <f>IFERROR(VLOOKUP($Q305,Ferts!$A$1:$B$16,2,FALSE),0)</f>
        <v>0</v>
      </c>
      <c r="DD305" s="42">
        <f>(IF(DB305=1,Parametros!$M$6,IF(DB305=2,Parametros!$M$7,IF(DB305=3,Parametros!$M$8,IF(DB305=4,Parametros!$M$9,"Erro"))))*(DC305+1))*60</f>
        <v>38.112851481411589</v>
      </c>
    </row>
    <row r="306" spans="1:108">
      <c r="A306" s="74" t="s">
        <v>887</v>
      </c>
      <c r="B306" s="74" t="s">
        <v>98</v>
      </c>
      <c r="C306" s="74" t="s">
        <v>99</v>
      </c>
      <c r="D306" s="74" t="s">
        <v>99</v>
      </c>
      <c r="E306" s="74" t="s">
        <v>3704</v>
      </c>
      <c r="F306" s="74" t="s">
        <v>3705</v>
      </c>
      <c r="G306" s="74" t="s">
        <v>3706</v>
      </c>
      <c r="H306" s="74" t="s">
        <v>147</v>
      </c>
      <c r="I306" s="74" t="s">
        <v>100</v>
      </c>
      <c r="J306" s="74" t="s">
        <v>101</v>
      </c>
      <c r="K306" s="74" t="s">
        <v>364</v>
      </c>
      <c r="L306" s="74" t="s">
        <v>3707</v>
      </c>
      <c r="M306" s="74" t="s">
        <v>603</v>
      </c>
      <c r="N306" s="75">
        <v>10</v>
      </c>
      <c r="O306" s="75">
        <v>10</v>
      </c>
      <c r="P306" s="74" t="s">
        <v>365</v>
      </c>
      <c r="Q306" s="74" t="s">
        <v>3708</v>
      </c>
      <c r="R306" s="74" t="s">
        <v>283</v>
      </c>
      <c r="S306" s="74"/>
      <c r="T306" s="74" t="s">
        <v>114</v>
      </c>
      <c r="U306" s="74" t="s">
        <v>156</v>
      </c>
      <c r="V306" s="74" t="s">
        <v>507</v>
      </c>
      <c r="W306" s="74" t="s">
        <v>126</v>
      </c>
      <c r="X306" s="74" t="s">
        <v>127</v>
      </c>
      <c r="Y306" s="74" t="s">
        <v>108</v>
      </c>
      <c r="Z306" s="74"/>
      <c r="AA306" s="76">
        <v>31994.014999999999</v>
      </c>
      <c r="AB306" s="76">
        <v>0</v>
      </c>
      <c r="AC306" s="76">
        <v>172</v>
      </c>
      <c r="AD306" s="76">
        <v>168</v>
      </c>
      <c r="AE306" s="77">
        <v>765</v>
      </c>
      <c r="AF306" s="76">
        <v>3.8250000000000002</v>
      </c>
      <c r="AG306" s="77">
        <v>50</v>
      </c>
      <c r="AH306" s="78">
        <v>7.94</v>
      </c>
      <c r="AI306" s="78">
        <v>153</v>
      </c>
      <c r="AJ306" s="79">
        <v>42848</v>
      </c>
      <c r="AK306" s="79">
        <v>42782</v>
      </c>
      <c r="AL306" s="79">
        <v>42782</v>
      </c>
      <c r="AM306" s="79">
        <v>42782</v>
      </c>
      <c r="AN306" s="77">
        <v>2588</v>
      </c>
      <c r="AO306" s="79">
        <v>42829</v>
      </c>
      <c r="AP306" s="76">
        <v>28000</v>
      </c>
      <c r="AQ306" s="76">
        <v>0</v>
      </c>
      <c r="AR306" s="77">
        <v>763</v>
      </c>
      <c r="AS306" s="77">
        <v>11</v>
      </c>
      <c r="AT306" s="78">
        <v>229.88</v>
      </c>
      <c r="AU306" s="77">
        <v>3</v>
      </c>
      <c r="AV306" s="76">
        <v>7.91</v>
      </c>
      <c r="AW306" s="76">
        <v>8.15</v>
      </c>
      <c r="AX306" s="76">
        <v>8.92</v>
      </c>
      <c r="AY306" s="76">
        <v>1.53</v>
      </c>
      <c r="AZ306" s="76">
        <v>1.53</v>
      </c>
      <c r="BA306" s="76">
        <v>0.79</v>
      </c>
      <c r="BB306" s="76">
        <v>1.19</v>
      </c>
      <c r="BC306" s="76">
        <v>21.72</v>
      </c>
      <c r="BD306" s="76">
        <v>8.0500000000000007</v>
      </c>
      <c r="BE306" s="76">
        <v>19.29</v>
      </c>
      <c r="BF306" s="76">
        <v>7728</v>
      </c>
      <c r="BG306" s="76">
        <v>7928</v>
      </c>
      <c r="BH306" s="74" t="s">
        <v>109</v>
      </c>
      <c r="BI306" s="74"/>
      <c r="BJ306" s="74" t="s">
        <v>3709</v>
      </c>
      <c r="BK306" s="79"/>
      <c r="BL306" s="79"/>
      <c r="BM306" s="74"/>
      <c r="BN306" s="80">
        <v>150</v>
      </c>
      <c r="BO306" s="81"/>
      <c r="BP306" s="82"/>
      <c r="BQ306" s="83"/>
      <c r="BR306" s="84" t="s">
        <v>75</v>
      </c>
      <c r="BS306" s="84">
        <v>16</v>
      </c>
      <c r="BT306" s="85">
        <v>2</v>
      </c>
      <c r="BU306" s="85" t="s">
        <v>100</v>
      </c>
      <c r="BV306" s="85">
        <v>3</v>
      </c>
      <c r="BW306" s="85"/>
      <c r="BX306" s="86" t="s">
        <v>143</v>
      </c>
      <c r="BY306" s="87"/>
      <c r="BZ306" s="88">
        <v>150</v>
      </c>
      <c r="CA306" s="87" t="s">
        <v>144</v>
      </c>
      <c r="CB306" s="89" t="s">
        <v>116</v>
      </c>
      <c r="CC306" s="90">
        <v>-47</v>
      </c>
      <c r="CD306" s="99"/>
      <c r="CE306" s="100">
        <f>VLOOKUP(AI306,[1]Plan1!$A$6:$D$52,2,0)</f>
        <v>537</v>
      </c>
      <c r="CF306" s="100">
        <f>VLOOKUP(AI306,[1]Plan1!$A$6:$D$52,4,0)</f>
        <v>1.2941176470588236</v>
      </c>
      <c r="CG306" s="100">
        <f t="shared" si="32"/>
        <v>60</v>
      </c>
      <c r="CH306" s="100">
        <f t="shared" si="33"/>
        <v>78</v>
      </c>
      <c r="CI306" s="87" t="s">
        <v>75</v>
      </c>
      <c r="CJ306" s="100">
        <f t="shared" si="34"/>
        <v>150</v>
      </c>
      <c r="CK306" s="101"/>
      <c r="CL306" s="101"/>
      <c r="CM306" s="101"/>
      <c r="CN306" s="102">
        <v>69</v>
      </c>
      <c r="CO306" s="102"/>
      <c r="CP306" s="102"/>
      <c r="CQ306" s="102"/>
      <c r="CR306" s="87">
        <f t="shared" si="35"/>
        <v>38250</v>
      </c>
      <c r="CS306" s="40">
        <f t="shared" si="39"/>
        <v>304</v>
      </c>
      <c r="CT306" s="40" t="str">
        <f>VLOOKUP(B306,Linha!$B$2:$C$60,2,FALSE)</f>
        <v>Flow1</v>
      </c>
      <c r="CU306" s="41" t="str">
        <f>IF(AI306&lt;=Parametros!$E$15,"OK","Não")</f>
        <v>Não</v>
      </c>
      <c r="CV306" s="41" t="str">
        <f>IF(AH306&lt;=Parametros!$E$16,"OK","Não")</f>
        <v>OK</v>
      </c>
      <c r="CW306" s="41" t="str">
        <f>IF(AX306&lt;=Parametros!$E$19,"OK","Não")</f>
        <v>OK</v>
      </c>
      <c r="CX306" s="41" t="str">
        <f t="shared" si="36"/>
        <v>Não</v>
      </c>
      <c r="CY306" s="41" t="str">
        <f t="shared" si="37"/>
        <v>Não</v>
      </c>
      <c r="CZ306" s="41" t="str">
        <f>IF(AND(Parametros!$E$17="Sim",Parametros!$E$18="Sim"),IF(AND(OR(CT306="Flow1",AND(CT306="Flow2",Parametros!$H$7="Fechada")),AI306&lt;=Parametros!$E$15,AH306&lt;Parametros!$E$16,AX306&lt;Parametros!$E$19,CX306&lt;&gt;Parametros!$E$17,CY306&lt;&gt;Parametros!$E$18),"Sim","Não"),
IF(AND(Parametros!$E$17="Sim",Parametros!$E$18="Não"),IF(AND(OR(CT306="Flow1",AND(CT306="Flow2",Parametros!$H$7="Fechada")),AI306&lt;=Parametros!$E$15,AH306&lt;Parametros!$E$16,AX306&lt;Parametros!$E$19,CX306&lt;&gt;Parametros!$E$17),"Sim","Não"),
IF(AND(Parametros!$E$17="Não",Parametros!$E$18="Sim"),IF(AND(OR(CT306="Flow1",AND(CT306="Flow2",Parametros!$H$7="Fechada")),AI306&lt;=Parametros!$E$15,AH306&lt;Parametros!$E$16,AX306&lt;Parametros!$E$19,CY306&lt;&gt;Parametros!$E$18),"Sim","Não"),
IF(AND(OR(CT306="Flow1",AND(CT306="Flow2",Parametros!$H$7="Fechada")),AI306&lt;=Parametros!$E$15,AH306&lt;Parametros!$E$16,AX306&lt;Parametros!$E$19),"Sim","Não"))))</f>
        <v>Não</v>
      </c>
      <c r="DA306" s="41" t="str">
        <f t="shared" si="38"/>
        <v>ok</v>
      </c>
      <c r="DB306" s="40">
        <f>IF(AND(CT306="Flow1",CZ306="Sim"),4,IF(CT306=Parametros!$D$6,1,IF(CT306=Parametros!$D$7,IF(Parametros!$H$7="Aberta",2,IF('Sequencia APO'!CZ306="Sim",4,1)),IF(CT306=Parametros!$D$9,3,IF(CT306=Parametros!$D$8,4,"Erro")))))</f>
        <v>1</v>
      </c>
      <c r="DC306" s="40">
        <f>IFERROR(VLOOKUP($Q306,Ferts!$A$1:$B$16,2,FALSE),0)</f>
        <v>0</v>
      </c>
      <c r="DD306" s="42">
        <f>(IF(DB306=1,Parametros!$M$6,IF(DB306=2,Parametros!$M$7,IF(DB306=3,Parametros!$M$8,IF(DB306=4,Parametros!$M$9,"Erro"))))*(DC306+1))*60</f>
        <v>38.112851481411589</v>
      </c>
    </row>
    <row r="307" spans="1:108">
      <c r="A307" s="74" t="s">
        <v>888</v>
      </c>
      <c r="B307" s="74" t="s">
        <v>98</v>
      </c>
      <c r="C307" s="74" t="s">
        <v>99</v>
      </c>
      <c r="D307" s="74" t="s">
        <v>99</v>
      </c>
      <c r="E307" s="74" t="s">
        <v>3710</v>
      </c>
      <c r="F307" s="74" t="s">
        <v>3319</v>
      </c>
      <c r="G307" s="74" t="s">
        <v>3320</v>
      </c>
      <c r="H307" s="74" t="s">
        <v>3131</v>
      </c>
      <c r="I307" s="74" t="s">
        <v>100</v>
      </c>
      <c r="J307" s="74" t="s">
        <v>101</v>
      </c>
      <c r="K307" s="74" t="s">
        <v>3180</v>
      </c>
      <c r="L307" s="74" t="s">
        <v>3321</v>
      </c>
      <c r="M307" s="74" t="s">
        <v>3134</v>
      </c>
      <c r="N307" s="75">
        <v>10</v>
      </c>
      <c r="O307" s="75">
        <v>10</v>
      </c>
      <c r="P307" s="74" t="s">
        <v>137</v>
      </c>
      <c r="Q307" s="74" t="s">
        <v>3322</v>
      </c>
      <c r="R307" s="74" t="s">
        <v>283</v>
      </c>
      <c r="S307" s="74"/>
      <c r="T307" s="74" t="s">
        <v>114</v>
      </c>
      <c r="U307" s="74" t="s">
        <v>156</v>
      </c>
      <c r="V307" s="74" t="s">
        <v>507</v>
      </c>
      <c r="W307" s="74" t="s">
        <v>107</v>
      </c>
      <c r="X307" s="74" t="s">
        <v>127</v>
      </c>
      <c r="Y307" s="74" t="s">
        <v>108</v>
      </c>
      <c r="Z307" s="74"/>
      <c r="AA307" s="76">
        <v>6066.5739999999996</v>
      </c>
      <c r="AB307" s="76">
        <v>0</v>
      </c>
      <c r="AC307" s="76">
        <v>167</v>
      </c>
      <c r="AD307" s="76">
        <v>168</v>
      </c>
      <c r="AE307" s="77">
        <v>966</v>
      </c>
      <c r="AF307" s="76">
        <v>4.83</v>
      </c>
      <c r="AG307" s="77">
        <v>7</v>
      </c>
      <c r="AH307" s="78">
        <v>9.5</v>
      </c>
      <c r="AI307" s="78">
        <v>168.3</v>
      </c>
      <c r="AJ307" s="79">
        <v>42810</v>
      </c>
      <c r="AK307" s="79">
        <v>42782</v>
      </c>
      <c r="AL307" s="79">
        <v>42782</v>
      </c>
      <c r="AM307" s="79">
        <v>42782</v>
      </c>
      <c r="AN307" s="77">
        <v>465</v>
      </c>
      <c r="AO307" s="79">
        <v>42791</v>
      </c>
      <c r="AP307" s="76">
        <v>5000</v>
      </c>
      <c r="AQ307" s="76">
        <v>0</v>
      </c>
      <c r="AR307" s="77">
        <v>523</v>
      </c>
      <c r="AS307" s="77">
        <v>16</v>
      </c>
      <c r="AT307" s="78">
        <v>477.28</v>
      </c>
      <c r="AU307" s="77">
        <v>2</v>
      </c>
      <c r="AV307" s="76">
        <v>12.01</v>
      </c>
      <c r="AW307" s="76">
        <v>11.58</v>
      </c>
      <c r="AX307" s="76">
        <v>12.44</v>
      </c>
      <c r="AY307" s="76">
        <v>1.68</v>
      </c>
      <c r="AZ307" s="76">
        <v>1.68</v>
      </c>
      <c r="BA307" s="76">
        <v>1.19</v>
      </c>
      <c r="BB307" s="76">
        <v>1.43</v>
      </c>
      <c r="BC307" s="76">
        <v>23.51</v>
      </c>
      <c r="BD307" s="76">
        <v>9.4700000000000006</v>
      </c>
      <c r="BE307" s="76">
        <v>21.33</v>
      </c>
      <c r="BF307" s="76">
        <v>11400</v>
      </c>
      <c r="BG307" s="76">
        <v>13000</v>
      </c>
      <c r="BH307" s="74" t="s">
        <v>109</v>
      </c>
      <c r="BI307" s="74"/>
      <c r="BJ307" s="74" t="s">
        <v>3323</v>
      </c>
      <c r="BK307" s="79"/>
      <c r="BL307" s="79"/>
      <c r="BM307" s="74"/>
      <c r="BN307" s="80">
        <v>14</v>
      </c>
      <c r="BO307" s="81"/>
      <c r="BP307" s="82"/>
      <c r="BQ307" s="83"/>
      <c r="BR307" s="84" t="s">
        <v>75</v>
      </c>
      <c r="BS307" s="84">
        <v>16</v>
      </c>
      <c r="BT307" s="85">
        <v>2</v>
      </c>
      <c r="BU307" s="85" t="s">
        <v>100</v>
      </c>
      <c r="BV307" s="85">
        <v>3</v>
      </c>
      <c r="BW307" s="85"/>
      <c r="BX307" s="86" t="s">
        <v>143</v>
      </c>
      <c r="BY307" s="87"/>
      <c r="BZ307" s="88">
        <v>14</v>
      </c>
      <c r="CA307" s="87" t="s">
        <v>144</v>
      </c>
      <c r="CB307" s="89" t="s">
        <v>145</v>
      </c>
      <c r="CC307" s="90">
        <v>-9</v>
      </c>
      <c r="CD307" s="99"/>
      <c r="CE307" s="100">
        <f>VLOOKUP(AI307,[1]Plan1!$A$6:$D$52,2,0)</f>
        <v>400</v>
      </c>
      <c r="CF307" s="100">
        <f>VLOOKUP(AI307,[1]Plan1!$A$6:$D$52,4,0)</f>
        <v>1.7209302325581395</v>
      </c>
      <c r="CG307" s="100">
        <f t="shared" si="32"/>
        <v>15</v>
      </c>
      <c r="CH307" s="100">
        <f t="shared" si="33"/>
        <v>26</v>
      </c>
      <c r="CI307" s="87" t="s">
        <v>75</v>
      </c>
      <c r="CJ307" s="100">
        <f t="shared" si="34"/>
        <v>14</v>
      </c>
      <c r="CK307" s="101"/>
      <c r="CL307" s="101"/>
      <c r="CM307" s="101"/>
      <c r="CN307" s="102">
        <v>72</v>
      </c>
      <c r="CO307" s="102"/>
      <c r="CP307" s="102"/>
      <c r="CQ307" s="102"/>
      <c r="CR307" s="87">
        <f t="shared" si="35"/>
        <v>6762</v>
      </c>
      <c r="CS307" s="40">
        <f t="shared" si="39"/>
        <v>305</v>
      </c>
      <c r="CT307" s="40" t="str">
        <f>VLOOKUP(B307,Linha!$B$2:$C$60,2,FALSE)</f>
        <v>Flow1</v>
      </c>
      <c r="CU307" s="41" t="str">
        <f>IF(AI307&lt;=Parametros!$E$15,"OK","Não")</f>
        <v>Não</v>
      </c>
      <c r="CV307" s="41" t="str">
        <f>IF(AH307&lt;=Parametros!$E$16,"OK","Não")</f>
        <v>OK</v>
      </c>
      <c r="CW307" s="41" t="str">
        <f>IF(AX307&lt;=Parametros!$E$19,"OK","Não")</f>
        <v>OK</v>
      </c>
      <c r="CX307" s="41" t="str">
        <f t="shared" si="36"/>
        <v>Não</v>
      </c>
      <c r="CY307" s="41" t="str">
        <f t="shared" si="37"/>
        <v>Não</v>
      </c>
      <c r="CZ307" s="41" t="str">
        <f>IF(AND(Parametros!$E$17="Sim",Parametros!$E$18="Sim"),IF(AND(OR(CT307="Flow1",AND(CT307="Flow2",Parametros!$H$7="Fechada")),AI307&lt;=Parametros!$E$15,AH307&lt;Parametros!$E$16,AX307&lt;Parametros!$E$19,CX307&lt;&gt;Parametros!$E$17,CY307&lt;&gt;Parametros!$E$18),"Sim","Não"),
IF(AND(Parametros!$E$17="Sim",Parametros!$E$18="Não"),IF(AND(OR(CT307="Flow1",AND(CT307="Flow2",Parametros!$H$7="Fechada")),AI307&lt;=Parametros!$E$15,AH307&lt;Parametros!$E$16,AX307&lt;Parametros!$E$19,CX307&lt;&gt;Parametros!$E$17),"Sim","Não"),
IF(AND(Parametros!$E$17="Não",Parametros!$E$18="Sim"),IF(AND(OR(CT307="Flow1",AND(CT307="Flow2",Parametros!$H$7="Fechada")),AI307&lt;=Parametros!$E$15,AH307&lt;Parametros!$E$16,AX307&lt;Parametros!$E$19,CY307&lt;&gt;Parametros!$E$18),"Sim","Não"),
IF(AND(OR(CT307="Flow1",AND(CT307="Flow2",Parametros!$H$7="Fechada")),AI307&lt;=Parametros!$E$15,AH307&lt;Parametros!$E$16,AX307&lt;Parametros!$E$19),"Sim","Não"))))</f>
        <v>Não</v>
      </c>
      <c r="DA307" s="41" t="str">
        <f t="shared" si="38"/>
        <v>ok</v>
      </c>
      <c r="DB307" s="40">
        <f>IF(AND(CT307="Flow1",CZ307="Sim"),4,IF(CT307=Parametros!$D$6,1,IF(CT307=Parametros!$D$7,IF(Parametros!$H$7="Aberta",2,IF('Sequencia APO'!CZ307="Sim",4,1)),IF(CT307=Parametros!$D$9,3,IF(CT307=Parametros!$D$8,4,"Erro")))))</f>
        <v>1</v>
      </c>
      <c r="DC307" s="40">
        <f>IFERROR(VLOOKUP($Q307,Ferts!$A$1:$B$16,2,FALSE),0)</f>
        <v>0</v>
      </c>
      <c r="DD307" s="42">
        <f>(IF(DB307=1,Parametros!$M$6,IF(DB307=2,Parametros!$M$7,IF(DB307=3,Parametros!$M$8,IF(DB307=4,Parametros!$M$9,"Erro"))))*(DC307+1))*60</f>
        <v>38.112851481411589</v>
      </c>
    </row>
    <row r="308" spans="1:108">
      <c r="A308" s="74" t="s">
        <v>892</v>
      </c>
      <c r="B308" s="74" t="s">
        <v>117</v>
      </c>
      <c r="C308" s="74" t="s">
        <v>118</v>
      </c>
      <c r="D308" s="74" t="s">
        <v>99</v>
      </c>
      <c r="E308" s="74" t="s">
        <v>3711</v>
      </c>
      <c r="F308" s="74" t="s">
        <v>2461</v>
      </c>
      <c r="G308" s="74" t="s">
        <v>3712</v>
      </c>
      <c r="H308" s="74" t="s">
        <v>285</v>
      </c>
      <c r="I308" s="74" t="s">
        <v>100</v>
      </c>
      <c r="J308" s="74" t="s">
        <v>101</v>
      </c>
      <c r="K308" s="74" t="s">
        <v>361</v>
      </c>
      <c r="L308" s="74" t="s">
        <v>2462</v>
      </c>
      <c r="M308" s="74" t="s">
        <v>288</v>
      </c>
      <c r="N308" s="75">
        <v>10</v>
      </c>
      <c r="O308" s="75">
        <v>10</v>
      </c>
      <c r="P308" s="74" t="s">
        <v>362</v>
      </c>
      <c r="Q308" s="74" t="s">
        <v>2463</v>
      </c>
      <c r="R308" s="74" t="s">
        <v>289</v>
      </c>
      <c r="S308" s="74"/>
      <c r="T308" s="74" t="s">
        <v>114</v>
      </c>
      <c r="U308" s="74" t="s">
        <v>124</v>
      </c>
      <c r="V308" s="74" t="s">
        <v>125</v>
      </c>
      <c r="W308" s="74" t="s">
        <v>107</v>
      </c>
      <c r="X308" s="74" t="s">
        <v>127</v>
      </c>
      <c r="Y308" s="74" t="s">
        <v>108</v>
      </c>
      <c r="Z308" s="74" t="s">
        <v>128</v>
      </c>
      <c r="AA308" s="76">
        <v>17239.188999999998</v>
      </c>
      <c r="AB308" s="76">
        <v>0</v>
      </c>
      <c r="AC308" s="76">
        <v>167</v>
      </c>
      <c r="AD308" s="76">
        <v>168</v>
      </c>
      <c r="AE308" s="77">
        <v>719</v>
      </c>
      <c r="AF308" s="76">
        <v>3.5950000000000002</v>
      </c>
      <c r="AG308" s="77">
        <v>27</v>
      </c>
      <c r="AH308" s="78">
        <v>9.5299999999999994</v>
      </c>
      <c r="AI308" s="78">
        <v>168.3</v>
      </c>
      <c r="AJ308" s="79">
        <v>42789</v>
      </c>
      <c r="AK308" s="79">
        <v>42782</v>
      </c>
      <c r="AL308" s="79">
        <v>42782</v>
      </c>
      <c r="AM308" s="79">
        <v>42782</v>
      </c>
      <c r="AN308" s="77">
        <v>1604</v>
      </c>
      <c r="AO308" s="79">
        <v>42774</v>
      </c>
      <c r="AP308" s="76">
        <v>5000</v>
      </c>
      <c r="AQ308" s="76">
        <v>2622</v>
      </c>
      <c r="AR308" s="77">
        <v>711</v>
      </c>
      <c r="AS308" s="77">
        <v>18</v>
      </c>
      <c r="AT308" s="78">
        <v>338.77</v>
      </c>
      <c r="AU308" s="77">
        <v>2</v>
      </c>
      <c r="AV308" s="76">
        <v>9.27</v>
      </c>
      <c r="AW308" s="76">
        <v>8.7100000000000009</v>
      </c>
      <c r="AX308" s="76">
        <v>9.2799999999999994</v>
      </c>
      <c r="AY308" s="76">
        <v>1.68</v>
      </c>
      <c r="AZ308" s="76">
        <v>1.68</v>
      </c>
      <c r="BA308" s="76">
        <v>0.95</v>
      </c>
      <c r="BB308" s="76">
        <v>0.95</v>
      </c>
      <c r="BC308" s="76">
        <v>17.63</v>
      </c>
      <c r="BD308" s="76">
        <v>9.39</v>
      </c>
      <c r="BE308" s="76">
        <v>21.25</v>
      </c>
      <c r="BF308" s="76">
        <v>8700</v>
      </c>
      <c r="BG308" s="76">
        <v>9300</v>
      </c>
      <c r="BH308" s="74" t="s">
        <v>109</v>
      </c>
      <c r="BI308" s="74"/>
      <c r="BJ308" s="74" t="s">
        <v>3713</v>
      </c>
      <c r="BK308" s="79"/>
      <c r="BL308" s="79"/>
      <c r="BM308" s="74"/>
      <c r="BN308" s="80"/>
      <c r="BO308" s="81"/>
      <c r="BP308" s="82">
        <v>54</v>
      </c>
      <c r="BQ308" s="83"/>
      <c r="BR308" s="84" t="s">
        <v>129</v>
      </c>
      <c r="BS308" s="84">
        <v>16</v>
      </c>
      <c r="BT308" s="85">
        <v>2</v>
      </c>
      <c r="BU308" s="85" t="s">
        <v>100</v>
      </c>
      <c r="BV308" s="85">
        <v>3</v>
      </c>
      <c r="BW308" s="85"/>
      <c r="BX308" s="86" t="s">
        <v>130</v>
      </c>
      <c r="BY308" s="87"/>
      <c r="BZ308" s="88">
        <v>54</v>
      </c>
      <c r="CA308" s="87" t="s">
        <v>111</v>
      </c>
      <c r="CB308" s="89" t="s">
        <v>145</v>
      </c>
      <c r="CC308" s="90">
        <v>8</v>
      </c>
      <c r="CD308" s="99"/>
      <c r="CE308" s="100">
        <f>VLOOKUP(AI308,[1]Plan1!$A$6:$D$52,2,0)</f>
        <v>400</v>
      </c>
      <c r="CF308" s="100">
        <f>VLOOKUP(AI308,[1]Plan1!$A$6:$D$52,4,0)</f>
        <v>1.7209302325581395</v>
      </c>
      <c r="CG308" s="100">
        <f t="shared" si="32"/>
        <v>43</v>
      </c>
      <c r="CH308" s="100">
        <f t="shared" si="33"/>
        <v>74</v>
      </c>
      <c r="CI308" s="87" t="s">
        <v>129</v>
      </c>
      <c r="CJ308" s="100">
        <f t="shared" si="34"/>
        <v>54</v>
      </c>
      <c r="CK308" s="101"/>
      <c r="CL308" s="101"/>
      <c r="CM308" s="101"/>
      <c r="CN308" s="102">
        <v>6</v>
      </c>
      <c r="CO308" s="102"/>
      <c r="CP308" s="102"/>
      <c r="CQ308" s="102"/>
      <c r="CR308" s="87">
        <f t="shared" si="35"/>
        <v>19413</v>
      </c>
      <c r="CS308" s="40">
        <f t="shared" si="39"/>
        <v>306</v>
      </c>
      <c r="CT308" s="40" t="str">
        <f>VLOOKUP(B308,Linha!$B$2:$C$60,2,FALSE)</f>
        <v>Despacho direto</v>
      </c>
      <c r="CU308" s="41" t="str">
        <f>IF(AI308&lt;=Parametros!$E$15,"OK","Não")</f>
        <v>Não</v>
      </c>
      <c r="CV308" s="41" t="str">
        <f>IF(AH308&lt;=Parametros!$E$16,"OK","Não")</f>
        <v>OK</v>
      </c>
      <c r="CW308" s="41" t="str">
        <f>IF(AX308&lt;=Parametros!$E$19,"OK","Não")</f>
        <v>OK</v>
      </c>
      <c r="CX308" s="41" t="str">
        <f t="shared" si="36"/>
        <v>Não</v>
      </c>
      <c r="CY308" s="41" t="str">
        <f t="shared" si="37"/>
        <v>Não</v>
      </c>
      <c r="CZ308" s="41" t="str">
        <f>IF(AND(Parametros!$E$17="Sim",Parametros!$E$18="Sim"),IF(AND(OR(CT308="Flow1",AND(CT308="Flow2",Parametros!$H$7="Fechada")),AI308&lt;=Parametros!$E$15,AH308&lt;Parametros!$E$16,AX308&lt;Parametros!$E$19,CX308&lt;&gt;Parametros!$E$17,CY308&lt;&gt;Parametros!$E$18),"Sim","Não"),
IF(AND(Parametros!$E$17="Sim",Parametros!$E$18="Não"),IF(AND(OR(CT308="Flow1",AND(CT308="Flow2",Parametros!$H$7="Fechada")),AI308&lt;=Parametros!$E$15,AH308&lt;Parametros!$E$16,AX308&lt;Parametros!$E$19,CX308&lt;&gt;Parametros!$E$17),"Sim","Não"),
IF(AND(Parametros!$E$17="Não",Parametros!$E$18="Sim"),IF(AND(OR(CT308="Flow1",AND(CT308="Flow2",Parametros!$H$7="Fechada")),AI308&lt;=Parametros!$E$15,AH308&lt;Parametros!$E$16,AX308&lt;Parametros!$E$19,CY308&lt;&gt;Parametros!$E$18),"Sim","Não"),
IF(AND(OR(CT308="Flow1",AND(CT308="Flow2",Parametros!$H$7="Fechada")),AI308&lt;=Parametros!$E$15,AH308&lt;Parametros!$E$16,AX308&lt;Parametros!$E$19),"Sim","Não"))))</f>
        <v>Não</v>
      </c>
      <c r="DA308" s="41" t="str">
        <f t="shared" si="38"/>
        <v>ok</v>
      </c>
      <c r="DB308" s="40">
        <f>IF(AND(CT308="Flow1",CZ308="Sim"),4,IF(CT308=Parametros!$D$6,1,IF(CT308=Parametros!$D$7,IF(Parametros!$H$7="Aberta",2,IF('Sequencia APO'!CZ308="Sim",4,1)),IF(CT308=Parametros!$D$9,3,IF(CT308=Parametros!$D$8,4,"Erro")))))</f>
        <v>3</v>
      </c>
      <c r="DC308" s="40">
        <f>IFERROR(VLOOKUP($Q308,Ferts!$A$1:$B$16,2,FALSE),0)</f>
        <v>0</v>
      </c>
      <c r="DD308" s="42">
        <f>(IF(DB308=1,Parametros!$M$6,IF(DB308=2,Parametros!$M$7,IF(DB308=3,Parametros!$M$8,IF(DB308=4,Parametros!$M$9,"Erro"))))*(DC308+1))*60</f>
        <v>33.660000000000004</v>
      </c>
    </row>
    <row r="309" spans="1:108">
      <c r="A309" s="74" t="s">
        <v>893</v>
      </c>
      <c r="B309" s="74" t="s">
        <v>98</v>
      </c>
      <c r="C309" s="74" t="s">
        <v>99</v>
      </c>
      <c r="D309" s="74" t="s">
        <v>99</v>
      </c>
      <c r="E309" s="74" t="s">
        <v>2714</v>
      </c>
      <c r="F309" s="74" t="s">
        <v>2715</v>
      </c>
      <c r="G309" s="74" t="s">
        <v>2716</v>
      </c>
      <c r="H309" s="74" t="s">
        <v>170</v>
      </c>
      <c r="I309" s="74" t="s">
        <v>100</v>
      </c>
      <c r="J309" s="74" t="s">
        <v>101</v>
      </c>
      <c r="K309" s="74" t="s">
        <v>336</v>
      </c>
      <c r="L309" s="74" t="s">
        <v>2717</v>
      </c>
      <c r="M309" s="74" t="s">
        <v>172</v>
      </c>
      <c r="N309" s="75">
        <v>10</v>
      </c>
      <c r="O309" s="75">
        <v>10</v>
      </c>
      <c r="P309" s="74" t="s">
        <v>154</v>
      </c>
      <c r="Q309" s="74" t="s">
        <v>2718</v>
      </c>
      <c r="R309" s="74" t="s">
        <v>155</v>
      </c>
      <c r="S309" s="74" t="s">
        <v>113</v>
      </c>
      <c r="T309" s="74" t="s">
        <v>114</v>
      </c>
      <c r="U309" s="74" t="s">
        <v>156</v>
      </c>
      <c r="V309" s="74" t="s">
        <v>157</v>
      </c>
      <c r="W309" s="74" t="s">
        <v>107</v>
      </c>
      <c r="X309" s="74" t="s">
        <v>127</v>
      </c>
      <c r="Y309" s="74" t="s">
        <v>108</v>
      </c>
      <c r="Z309" s="74" t="s">
        <v>158</v>
      </c>
      <c r="AA309" s="76">
        <v>5215.6099999999997</v>
      </c>
      <c r="AB309" s="76">
        <v>0</v>
      </c>
      <c r="AC309" s="76">
        <v>167</v>
      </c>
      <c r="AD309" s="76">
        <v>163</v>
      </c>
      <c r="AE309" s="77">
        <v>588</v>
      </c>
      <c r="AF309" s="76">
        <v>2.94</v>
      </c>
      <c r="AG309" s="77">
        <v>10</v>
      </c>
      <c r="AH309" s="78">
        <v>10.97</v>
      </c>
      <c r="AI309" s="78">
        <v>168.3</v>
      </c>
      <c r="AJ309" s="79">
        <v>42790</v>
      </c>
      <c r="AK309" s="79">
        <v>42782</v>
      </c>
      <c r="AL309" s="79">
        <v>42782</v>
      </c>
      <c r="AM309" s="79">
        <v>42782</v>
      </c>
      <c r="AN309" s="77">
        <v>337</v>
      </c>
      <c r="AO309" s="79">
        <v>42784</v>
      </c>
      <c r="AP309" s="76">
        <v>5000</v>
      </c>
      <c r="AQ309" s="76">
        <v>0</v>
      </c>
      <c r="AR309" s="77">
        <v>577</v>
      </c>
      <c r="AS309" s="77">
        <v>22</v>
      </c>
      <c r="AT309" s="78">
        <v>540.86</v>
      </c>
      <c r="AU309" s="77">
        <v>1</v>
      </c>
      <c r="AV309" s="76">
        <v>0</v>
      </c>
      <c r="AW309" s="76">
        <v>12.48</v>
      </c>
      <c r="AX309" s="76">
        <v>12.97</v>
      </c>
      <c r="AY309" s="76">
        <v>1.68</v>
      </c>
      <c r="AZ309" s="76">
        <v>1.68</v>
      </c>
      <c r="BA309" s="76">
        <v>1.37</v>
      </c>
      <c r="BB309" s="76">
        <v>9.99</v>
      </c>
      <c r="BC309" s="76">
        <v>12.53</v>
      </c>
      <c r="BD309" s="76">
        <v>10.9</v>
      </c>
      <c r="BE309" s="76">
        <v>22.76</v>
      </c>
      <c r="BF309" s="76">
        <v>11000</v>
      </c>
      <c r="BG309" s="76">
        <v>13000</v>
      </c>
      <c r="BH309" s="74" t="s">
        <v>109</v>
      </c>
      <c r="BI309" s="74"/>
      <c r="BJ309" s="74" t="s">
        <v>2719</v>
      </c>
      <c r="BK309" s="79"/>
      <c r="BL309" s="79"/>
      <c r="BM309" s="74"/>
      <c r="BN309" s="80">
        <v>10</v>
      </c>
      <c r="BO309" s="81"/>
      <c r="BP309" s="82"/>
      <c r="BQ309" s="83"/>
      <c r="BR309" s="84" t="s">
        <v>75</v>
      </c>
      <c r="BS309" s="84">
        <v>16</v>
      </c>
      <c r="BT309" s="85">
        <v>2</v>
      </c>
      <c r="BU309" s="85" t="s">
        <v>100</v>
      </c>
      <c r="BV309" s="85">
        <v>3</v>
      </c>
      <c r="BW309" s="85"/>
      <c r="BX309" s="86" t="s">
        <v>143</v>
      </c>
      <c r="BY309" s="87"/>
      <c r="BZ309" s="88">
        <v>10</v>
      </c>
      <c r="CA309" s="87" t="s">
        <v>144</v>
      </c>
      <c r="CB309" s="89" t="s">
        <v>145</v>
      </c>
      <c r="CC309" s="90">
        <v>-2</v>
      </c>
      <c r="CD309" s="99"/>
      <c r="CE309" s="100">
        <f>VLOOKUP(AI309,[1]Plan1!$A$6:$D$52,2,0)</f>
        <v>400</v>
      </c>
      <c r="CF309" s="100">
        <f>VLOOKUP(AI309,[1]Plan1!$A$6:$D$52,4,0)</f>
        <v>1.7209302325581395</v>
      </c>
      <c r="CG309" s="100">
        <f t="shared" si="32"/>
        <v>13</v>
      </c>
      <c r="CH309" s="100">
        <f t="shared" si="33"/>
        <v>22</v>
      </c>
      <c r="CI309" s="87" t="s">
        <v>75</v>
      </c>
      <c r="CJ309" s="100">
        <f t="shared" si="34"/>
        <v>10</v>
      </c>
      <c r="CK309" s="101"/>
      <c r="CL309" s="101"/>
      <c r="CM309" s="101"/>
      <c r="CN309" s="102">
        <f>CH309</f>
        <v>22</v>
      </c>
      <c r="CO309" s="102"/>
      <c r="CP309" s="102"/>
      <c r="CQ309" s="102"/>
      <c r="CR309" s="87">
        <f t="shared" si="35"/>
        <v>5880</v>
      </c>
      <c r="CS309" s="40">
        <f t="shared" si="39"/>
        <v>307</v>
      </c>
      <c r="CT309" s="40" t="str">
        <f>VLOOKUP(B309,Linha!$B$2:$C$60,2,FALSE)</f>
        <v>Flow1</v>
      </c>
      <c r="CU309" s="41" t="str">
        <f>IF(AI309&lt;=Parametros!$E$15,"OK","Não")</f>
        <v>Não</v>
      </c>
      <c r="CV309" s="41" t="str">
        <f>IF(AH309&lt;=Parametros!$E$16,"OK","Não")</f>
        <v>OK</v>
      </c>
      <c r="CW309" s="41" t="str">
        <f>IF(AX309&lt;=Parametros!$E$19,"OK","Não")</f>
        <v>OK</v>
      </c>
      <c r="CX309" s="41" t="str">
        <f t="shared" si="36"/>
        <v>Não</v>
      </c>
      <c r="CY309" s="41" t="str">
        <f t="shared" si="37"/>
        <v>Não</v>
      </c>
      <c r="CZ309" s="41" t="str">
        <f>IF(AND(Parametros!$E$17="Sim",Parametros!$E$18="Sim"),IF(AND(OR(CT309="Flow1",AND(CT309="Flow2",Parametros!$H$7="Fechada")),AI309&lt;=Parametros!$E$15,AH309&lt;Parametros!$E$16,AX309&lt;Parametros!$E$19,CX309&lt;&gt;Parametros!$E$17,CY309&lt;&gt;Parametros!$E$18),"Sim","Não"),
IF(AND(Parametros!$E$17="Sim",Parametros!$E$18="Não"),IF(AND(OR(CT309="Flow1",AND(CT309="Flow2",Parametros!$H$7="Fechada")),AI309&lt;=Parametros!$E$15,AH309&lt;Parametros!$E$16,AX309&lt;Parametros!$E$19,CX309&lt;&gt;Parametros!$E$17),"Sim","Não"),
IF(AND(Parametros!$E$17="Não",Parametros!$E$18="Sim"),IF(AND(OR(CT309="Flow1",AND(CT309="Flow2",Parametros!$H$7="Fechada")),AI309&lt;=Parametros!$E$15,AH309&lt;Parametros!$E$16,AX309&lt;Parametros!$E$19,CY309&lt;&gt;Parametros!$E$18),"Sim","Não"),
IF(AND(OR(CT309="Flow1",AND(CT309="Flow2",Parametros!$H$7="Fechada")),AI309&lt;=Parametros!$E$15,AH309&lt;Parametros!$E$16,AX309&lt;Parametros!$E$19),"Sim","Não"))))</f>
        <v>Não</v>
      </c>
      <c r="DA309" s="41" t="str">
        <f t="shared" si="38"/>
        <v>ok</v>
      </c>
      <c r="DB309" s="40">
        <f>IF(AND(CT309="Flow1",CZ309="Sim"),4,IF(CT309=Parametros!$D$6,1,IF(CT309=Parametros!$D$7,IF(Parametros!$H$7="Aberta",2,IF('Sequencia APO'!CZ309="Sim",4,1)),IF(CT309=Parametros!$D$9,3,IF(CT309=Parametros!$D$8,4,"Erro")))))</f>
        <v>1</v>
      </c>
      <c r="DC309" s="40">
        <f>IFERROR(VLOOKUP($Q309,Ferts!$A$1:$B$16,2,FALSE),0)</f>
        <v>0</v>
      </c>
      <c r="DD309" s="42">
        <f>(IF(DB309=1,Parametros!$M$6,IF(DB309=2,Parametros!$M$7,IF(DB309=3,Parametros!$M$8,IF(DB309=4,Parametros!$M$9,"Erro"))))*(DC309+1))*60</f>
        <v>38.112851481411589</v>
      </c>
    </row>
    <row r="310" spans="1:108">
      <c r="A310" s="74" t="s">
        <v>900</v>
      </c>
      <c r="B310" s="74" t="s">
        <v>98</v>
      </c>
      <c r="C310" s="74" t="s">
        <v>99</v>
      </c>
      <c r="D310" s="74" t="s">
        <v>99</v>
      </c>
      <c r="E310" s="74" t="s">
        <v>2720</v>
      </c>
      <c r="F310" s="74" t="s">
        <v>2721</v>
      </c>
      <c r="G310" s="74" t="s">
        <v>2722</v>
      </c>
      <c r="H310" s="74" t="s">
        <v>481</v>
      </c>
      <c r="I310" s="74" t="s">
        <v>100</v>
      </c>
      <c r="J310" s="74" t="s">
        <v>101</v>
      </c>
      <c r="K310" s="74" t="s">
        <v>329</v>
      </c>
      <c r="L310" s="74" t="s">
        <v>2723</v>
      </c>
      <c r="M310" s="74" t="s">
        <v>206</v>
      </c>
      <c r="N310" s="75">
        <v>5</v>
      </c>
      <c r="O310" s="75">
        <v>10</v>
      </c>
      <c r="P310" s="74" t="s">
        <v>137</v>
      </c>
      <c r="Q310" s="74" t="s">
        <v>2724</v>
      </c>
      <c r="R310" s="74" t="s">
        <v>138</v>
      </c>
      <c r="S310" s="74" t="s">
        <v>113</v>
      </c>
      <c r="T310" s="74" t="s">
        <v>149</v>
      </c>
      <c r="U310" s="74" t="s">
        <v>156</v>
      </c>
      <c r="V310" s="74" t="s">
        <v>191</v>
      </c>
      <c r="W310" s="74" t="s">
        <v>107</v>
      </c>
      <c r="X310" s="74" t="s">
        <v>127</v>
      </c>
      <c r="Y310" s="74" t="s">
        <v>108</v>
      </c>
      <c r="Z310" s="74"/>
      <c r="AA310" s="76">
        <v>5332.7830000000004</v>
      </c>
      <c r="AB310" s="76">
        <v>0</v>
      </c>
      <c r="AC310" s="76">
        <v>167</v>
      </c>
      <c r="AD310" s="76">
        <v>163</v>
      </c>
      <c r="AE310" s="77">
        <v>848</v>
      </c>
      <c r="AF310" s="76">
        <v>4.24</v>
      </c>
      <c r="AG310" s="77">
        <v>7</v>
      </c>
      <c r="AH310" s="78">
        <v>11</v>
      </c>
      <c r="AI310" s="78">
        <v>168.3</v>
      </c>
      <c r="AJ310" s="79">
        <v>42787</v>
      </c>
      <c r="AK310" s="79">
        <v>42782</v>
      </c>
      <c r="AL310" s="79">
        <v>42782</v>
      </c>
      <c r="AM310" s="79">
        <v>42782</v>
      </c>
      <c r="AN310" s="77">
        <v>408</v>
      </c>
      <c r="AO310" s="79">
        <v>42781</v>
      </c>
      <c r="AP310" s="76">
        <v>10000</v>
      </c>
      <c r="AQ310" s="76">
        <v>4636</v>
      </c>
      <c r="AR310" s="77">
        <v>895</v>
      </c>
      <c r="AS310" s="77">
        <v>27</v>
      </c>
      <c r="AT310" s="78">
        <v>283.87</v>
      </c>
      <c r="AU310" s="77">
        <v>3</v>
      </c>
      <c r="AV310" s="76">
        <v>6.19</v>
      </c>
      <c r="AW310" s="76">
        <v>5.86</v>
      </c>
      <c r="AX310" s="76">
        <v>6.52</v>
      </c>
      <c r="AY310" s="76">
        <v>0.8</v>
      </c>
      <c r="AZ310" s="76">
        <v>1.26</v>
      </c>
      <c r="BA310" s="76">
        <v>1.38</v>
      </c>
      <c r="BB310" s="76">
        <v>1.65</v>
      </c>
      <c r="BC310" s="76">
        <v>18.02</v>
      </c>
      <c r="BD310" s="76">
        <v>10.93</v>
      </c>
      <c r="BE310" s="76">
        <v>22.79</v>
      </c>
      <c r="BF310" s="76">
        <v>5000</v>
      </c>
      <c r="BG310" s="76">
        <v>7000</v>
      </c>
      <c r="BH310" s="74" t="s">
        <v>109</v>
      </c>
      <c r="BI310" s="74"/>
      <c r="BJ310" s="74" t="s">
        <v>3714</v>
      </c>
      <c r="BK310" s="79"/>
      <c r="BL310" s="79"/>
      <c r="BM310" s="74"/>
      <c r="BN310" s="80">
        <v>21</v>
      </c>
      <c r="BO310" s="81"/>
      <c r="BP310" s="82"/>
      <c r="BQ310" s="83"/>
      <c r="BR310" s="84" t="s">
        <v>75</v>
      </c>
      <c r="BS310" s="84">
        <v>16</v>
      </c>
      <c r="BT310" s="85">
        <v>2</v>
      </c>
      <c r="BU310" s="85" t="s">
        <v>100</v>
      </c>
      <c r="BV310" s="85">
        <v>3</v>
      </c>
      <c r="BW310" s="85"/>
      <c r="BX310" s="86" t="s">
        <v>143</v>
      </c>
      <c r="BY310" s="87"/>
      <c r="BZ310" s="88">
        <v>21</v>
      </c>
      <c r="CA310" s="87" t="s">
        <v>144</v>
      </c>
      <c r="CB310" s="89" t="s">
        <v>145</v>
      </c>
      <c r="CC310" s="90">
        <v>1</v>
      </c>
      <c r="CD310" s="99"/>
      <c r="CE310" s="100">
        <f>VLOOKUP(AI310,[1]Plan1!$A$6:$D$52,2,0)</f>
        <v>400</v>
      </c>
      <c r="CF310" s="100">
        <f>VLOOKUP(AI310,[1]Plan1!$A$6:$D$52,4,0)</f>
        <v>1.7209302325581395</v>
      </c>
      <c r="CG310" s="100">
        <f t="shared" si="32"/>
        <v>13</v>
      </c>
      <c r="CH310" s="100">
        <f t="shared" si="33"/>
        <v>22</v>
      </c>
      <c r="CI310" s="87" t="s">
        <v>75</v>
      </c>
      <c r="CJ310" s="100">
        <f t="shared" si="34"/>
        <v>21</v>
      </c>
      <c r="CK310" s="101"/>
      <c r="CL310" s="101"/>
      <c r="CM310" s="101"/>
      <c r="CN310" s="102"/>
      <c r="CO310" s="102">
        <v>14</v>
      </c>
      <c r="CP310" s="102"/>
      <c r="CQ310" s="102"/>
      <c r="CR310" s="87">
        <f t="shared" si="35"/>
        <v>5936</v>
      </c>
      <c r="CS310" s="40">
        <f t="shared" si="39"/>
        <v>308</v>
      </c>
      <c r="CT310" s="40" t="str">
        <f>VLOOKUP(B310,Linha!$B$2:$C$60,2,FALSE)</f>
        <v>Flow1</v>
      </c>
      <c r="CU310" s="41" t="str">
        <f>IF(AI310&lt;=Parametros!$E$15,"OK","Não")</f>
        <v>Não</v>
      </c>
      <c r="CV310" s="41" t="str">
        <f>IF(AH310&lt;=Parametros!$E$16,"OK","Não")</f>
        <v>OK</v>
      </c>
      <c r="CW310" s="41" t="str">
        <f>IF(AX310&lt;=Parametros!$E$19,"OK","Não")</f>
        <v>OK</v>
      </c>
      <c r="CX310" s="41" t="str">
        <f t="shared" si="36"/>
        <v>Não</v>
      </c>
      <c r="CY310" s="41" t="str">
        <f t="shared" si="37"/>
        <v>Sim</v>
      </c>
      <c r="CZ310" s="41" t="str">
        <f>IF(AND(Parametros!$E$17="Sim",Parametros!$E$18="Sim"),IF(AND(OR(CT310="Flow1",AND(CT310="Flow2",Parametros!$H$7="Fechada")),AI310&lt;=Parametros!$E$15,AH310&lt;Parametros!$E$16,AX310&lt;Parametros!$E$19,CX310&lt;&gt;Parametros!$E$17,CY310&lt;&gt;Parametros!$E$18),"Sim","Não"),
IF(AND(Parametros!$E$17="Sim",Parametros!$E$18="Não"),IF(AND(OR(CT310="Flow1",AND(CT310="Flow2",Parametros!$H$7="Fechada")),AI310&lt;=Parametros!$E$15,AH310&lt;Parametros!$E$16,AX310&lt;Parametros!$E$19,CX310&lt;&gt;Parametros!$E$17),"Sim","Não"),
IF(AND(Parametros!$E$17="Não",Parametros!$E$18="Sim"),IF(AND(OR(CT310="Flow1",AND(CT310="Flow2",Parametros!$H$7="Fechada")),AI310&lt;=Parametros!$E$15,AH310&lt;Parametros!$E$16,AX310&lt;Parametros!$E$19,CY310&lt;&gt;Parametros!$E$18),"Sim","Não"),
IF(AND(OR(CT310="Flow1",AND(CT310="Flow2",Parametros!$H$7="Fechada")),AI310&lt;=Parametros!$E$15,AH310&lt;Parametros!$E$16,AX310&lt;Parametros!$E$19),"Sim","Não"))))</f>
        <v>Não</v>
      </c>
      <c r="DA310" s="41" t="str">
        <f t="shared" si="38"/>
        <v>ok</v>
      </c>
      <c r="DB310" s="40">
        <f>IF(AND(CT310="Flow1",CZ310="Sim"),4,IF(CT310=Parametros!$D$6,1,IF(CT310=Parametros!$D$7,IF(Parametros!$H$7="Aberta",2,IF('Sequencia APO'!CZ310="Sim",4,1)),IF(CT310=Parametros!$D$9,3,IF(CT310=Parametros!$D$8,4,"Erro")))))</f>
        <v>1</v>
      </c>
      <c r="DC310" s="40">
        <f>IFERROR(VLOOKUP($Q310,Ferts!$A$1:$B$16,2,FALSE),0)</f>
        <v>0</v>
      </c>
      <c r="DD310" s="42">
        <f>(IF(DB310=1,Parametros!$M$6,IF(DB310=2,Parametros!$M$7,IF(DB310=3,Parametros!$M$8,IF(DB310=4,Parametros!$M$9,"Erro"))))*(DC310+1))*60</f>
        <v>38.112851481411589</v>
      </c>
    </row>
    <row r="311" spans="1:108">
      <c r="A311" s="74" t="s">
        <v>905</v>
      </c>
      <c r="B311" s="74" t="s">
        <v>117</v>
      </c>
      <c r="C311" s="74" t="s">
        <v>118</v>
      </c>
      <c r="D311" s="74" t="s">
        <v>99</v>
      </c>
      <c r="E311" s="74" t="s">
        <v>3715</v>
      </c>
      <c r="F311" s="74" t="s">
        <v>3324</v>
      </c>
      <c r="G311" s="74" t="s">
        <v>3716</v>
      </c>
      <c r="H311" s="74" t="s">
        <v>285</v>
      </c>
      <c r="I311" s="74" t="s">
        <v>100</v>
      </c>
      <c r="J311" s="74" t="s">
        <v>101</v>
      </c>
      <c r="K311" s="74" t="s">
        <v>321</v>
      </c>
      <c r="L311" s="74" t="s">
        <v>3325</v>
      </c>
      <c r="M311" s="74" t="s">
        <v>288</v>
      </c>
      <c r="N311" s="75">
        <v>10</v>
      </c>
      <c r="O311" s="75">
        <v>10</v>
      </c>
      <c r="P311" s="74" t="s">
        <v>137</v>
      </c>
      <c r="Q311" s="74" t="s">
        <v>3717</v>
      </c>
      <c r="R311" s="74" t="s">
        <v>289</v>
      </c>
      <c r="S311" s="74"/>
      <c r="T311" s="74" t="s">
        <v>114</v>
      </c>
      <c r="U311" s="74" t="s">
        <v>124</v>
      </c>
      <c r="V311" s="74" t="s">
        <v>125</v>
      </c>
      <c r="W311" s="74" t="s">
        <v>107</v>
      </c>
      <c r="X311" s="74" t="s">
        <v>127</v>
      </c>
      <c r="Y311" s="74" t="s">
        <v>108</v>
      </c>
      <c r="Z311" s="74" t="s">
        <v>128</v>
      </c>
      <c r="AA311" s="76">
        <v>1402.26</v>
      </c>
      <c r="AB311" s="76">
        <v>0</v>
      </c>
      <c r="AC311" s="76">
        <v>167</v>
      </c>
      <c r="AD311" s="76">
        <v>163</v>
      </c>
      <c r="AE311" s="77">
        <v>868</v>
      </c>
      <c r="AF311" s="76">
        <v>4.34</v>
      </c>
      <c r="AG311" s="77">
        <v>2</v>
      </c>
      <c r="AH311" s="78">
        <v>10.97</v>
      </c>
      <c r="AI311" s="78">
        <v>168.3</v>
      </c>
      <c r="AJ311" s="79">
        <v>42805</v>
      </c>
      <c r="AK311" s="79">
        <v>42782</v>
      </c>
      <c r="AL311" s="79">
        <v>42782</v>
      </c>
      <c r="AM311" s="79">
        <v>42782</v>
      </c>
      <c r="AN311" s="77">
        <v>141</v>
      </c>
      <c r="AO311" s="79">
        <v>42792</v>
      </c>
      <c r="AP311" s="76">
        <v>1900</v>
      </c>
      <c r="AQ311" s="76">
        <v>0</v>
      </c>
      <c r="AR311" s="77">
        <v>432</v>
      </c>
      <c r="AS311" s="77">
        <v>10</v>
      </c>
      <c r="AT311" s="78">
        <v>403.47</v>
      </c>
      <c r="AU311" s="77">
        <v>2</v>
      </c>
      <c r="AV311" s="76">
        <v>9.68</v>
      </c>
      <c r="AW311" s="76">
        <v>9.17</v>
      </c>
      <c r="AX311" s="76">
        <v>9.85</v>
      </c>
      <c r="AY311" s="76">
        <v>1.68</v>
      </c>
      <c r="AZ311" s="76">
        <v>1.68</v>
      </c>
      <c r="BA311" s="76">
        <v>1.1000000000000001</v>
      </c>
      <c r="BB311" s="76">
        <v>1.1000000000000001</v>
      </c>
      <c r="BC311" s="76">
        <v>18.489999999999998</v>
      </c>
      <c r="BD311" s="76">
        <v>10.9</v>
      </c>
      <c r="BE311" s="76">
        <v>22.76</v>
      </c>
      <c r="BF311" s="76">
        <v>9100</v>
      </c>
      <c r="BG311" s="76">
        <v>9700</v>
      </c>
      <c r="BH311" s="74" t="s">
        <v>109</v>
      </c>
      <c r="BI311" s="74"/>
      <c r="BJ311" s="74" t="s">
        <v>3718</v>
      </c>
      <c r="BK311" s="79"/>
      <c r="BL311" s="79"/>
      <c r="BM311" s="74"/>
      <c r="BN311" s="80"/>
      <c r="BO311" s="81"/>
      <c r="BP311" s="82">
        <v>4</v>
      </c>
      <c r="BQ311" s="83"/>
      <c r="BR311" s="84" t="s">
        <v>129</v>
      </c>
      <c r="BS311" s="84">
        <v>16</v>
      </c>
      <c r="BT311" s="85">
        <v>2</v>
      </c>
      <c r="BU311" s="85" t="s">
        <v>100</v>
      </c>
      <c r="BV311" s="85">
        <v>3</v>
      </c>
      <c r="BW311" s="85"/>
      <c r="BX311" s="86" t="s">
        <v>130</v>
      </c>
      <c r="BY311" s="87"/>
      <c r="BZ311" s="88">
        <v>4</v>
      </c>
      <c r="CA311" s="87" t="s">
        <v>111</v>
      </c>
      <c r="CB311" s="89" t="s">
        <v>145</v>
      </c>
      <c r="CC311" s="90">
        <v>-10</v>
      </c>
      <c r="CD311" s="99"/>
      <c r="CE311" s="100">
        <f>VLOOKUP(AI311,[1]Plan1!$A$6:$D$52,2,0)</f>
        <v>400</v>
      </c>
      <c r="CF311" s="100">
        <f>VLOOKUP(AI311,[1]Plan1!$A$6:$D$52,4,0)</f>
        <v>1.7209302325581395</v>
      </c>
      <c r="CG311" s="100">
        <f t="shared" si="32"/>
        <v>4</v>
      </c>
      <c r="CH311" s="100">
        <f t="shared" si="33"/>
        <v>7</v>
      </c>
      <c r="CI311" s="87" t="s">
        <v>129</v>
      </c>
      <c r="CJ311" s="100">
        <f t="shared" si="34"/>
        <v>4</v>
      </c>
      <c r="CK311" s="101"/>
      <c r="CL311" s="101"/>
      <c r="CM311" s="101"/>
      <c r="CN311" s="102"/>
      <c r="CO311" s="102"/>
      <c r="CP311" s="102">
        <v>6</v>
      </c>
      <c r="CQ311" s="102"/>
      <c r="CR311" s="87">
        <f t="shared" si="35"/>
        <v>1736</v>
      </c>
      <c r="CS311" s="40">
        <f t="shared" si="39"/>
        <v>309</v>
      </c>
      <c r="CT311" s="40" t="str">
        <f>VLOOKUP(B311,Linha!$B$2:$C$60,2,FALSE)</f>
        <v>Despacho direto</v>
      </c>
      <c r="CU311" s="41" t="str">
        <f>IF(AI311&lt;=Parametros!$E$15,"OK","Não")</f>
        <v>Não</v>
      </c>
      <c r="CV311" s="41" t="str">
        <f>IF(AH311&lt;=Parametros!$E$16,"OK","Não")</f>
        <v>OK</v>
      </c>
      <c r="CW311" s="41" t="str">
        <f>IF(AX311&lt;=Parametros!$E$19,"OK","Não")</f>
        <v>OK</v>
      </c>
      <c r="CX311" s="41" t="str">
        <f t="shared" si="36"/>
        <v>Não</v>
      </c>
      <c r="CY311" s="41" t="str">
        <f t="shared" si="37"/>
        <v>Não</v>
      </c>
      <c r="CZ311" s="41" t="str">
        <f>IF(AND(Parametros!$E$17="Sim",Parametros!$E$18="Sim"),IF(AND(OR(CT311="Flow1",AND(CT311="Flow2",Parametros!$H$7="Fechada")),AI311&lt;=Parametros!$E$15,AH311&lt;Parametros!$E$16,AX311&lt;Parametros!$E$19,CX311&lt;&gt;Parametros!$E$17,CY311&lt;&gt;Parametros!$E$18),"Sim","Não"),
IF(AND(Parametros!$E$17="Sim",Parametros!$E$18="Não"),IF(AND(OR(CT311="Flow1",AND(CT311="Flow2",Parametros!$H$7="Fechada")),AI311&lt;=Parametros!$E$15,AH311&lt;Parametros!$E$16,AX311&lt;Parametros!$E$19,CX311&lt;&gt;Parametros!$E$17),"Sim","Não"),
IF(AND(Parametros!$E$17="Não",Parametros!$E$18="Sim"),IF(AND(OR(CT311="Flow1",AND(CT311="Flow2",Parametros!$H$7="Fechada")),AI311&lt;=Parametros!$E$15,AH311&lt;Parametros!$E$16,AX311&lt;Parametros!$E$19,CY311&lt;&gt;Parametros!$E$18),"Sim","Não"),
IF(AND(OR(CT311="Flow1",AND(CT311="Flow2",Parametros!$H$7="Fechada")),AI311&lt;=Parametros!$E$15,AH311&lt;Parametros!$E$16,AX311&lt;Parametros!$E$19),"Sim","Não"))))</f>
        <v>Não</v>
      </c>
      <c r="DA311" s="41" t="str">
        <f t="shared" si="38"/>
        <v>ok</v>
      </c>
      <c r="DB311" s="40">
        <f>IF(AND(CT311="Flow1",CZ311="Sim"),4,IF(CT311=Parametros!$D$6,1,IF(CT311=Parametros!$D$7,IF(Parametros!$H$7="Aberta",2,IF('Sequencia APO'!CZ311="Sim",4,1)),IF(CT311=Parametros!$D$9,3,IF(CT311=Parametros!$D$8,4,"Erro")))))</f>
        <v>3</v>
      </c>
      <c r="DC311" s="40">
        <f>IFERROR(VLOOKUP($Q311,Ferts!$A$1:$B$16,2,FALSE),0)</f>
        <v>0</v>
      </c>
      <c r="DD311" s="42">
        <f>(IF(DB311=1,Parametros!$M$6,IF(DB311=2,Parametros!$M$7,IF(DB311=3,Parametros!$M$8,IF(DB311=4,Parametros!$M$9,"Erro"))))*(DC311+1))*60</f>
        <v>33.660000000000004</v>
      </c>
    </row>
    <row r="312" spans="1:108">
      <c r="A312" s="74" t="s">
        <v>912</v>
      </c>
      <c r="B312" s="74" t="s">
        <v>117</v>
      </c>
      <c r="C312" s="74" t="s">
        <v>118</v>
      </c>
      <c r="D312" s="74" t="s">
        <v>99</v>
      </c>
      <c r="E312" s="74" t="s">
        <v>3719</v>
      </c>
      <c r="F312" s="74" t="s">
        <v>2471</v>
      </c>
      <c r="G312" s="74" t="s">
        <v>3720</v>
      </c>
      <c r="H312" s="74" t="s">
        <v>285</v>
      </c>
      <c r="I312" s="74" t="s">
        <v>100</v>
      </c>
      <c r="J312" s="74" t="s">
        <v>101</v>
      </c>
      <c r="K312" s="74" t="s">
        <v>384</v>
      </c>
      <c r="L312" s="74" t="s">
        <v>2472</v>
      </c>
      <c r="M312" s="74" t="s">
        <v>288</v>
      </c>
      <c r="N312" s="75">
        <v>10</v>
      </c>
      <c r="O312" s="75">
        <v>0</v>
      </c>
      <c r="P312" s="74" t="s">
        <v>362</v>
      </c>
      <c r="Q312" s="74" t="s">
        <v>2473</v>
      </c>
      <c r="R312" s="74" t="s">
        <v>289</v>
      </c>
      <c r="S312" s="74"/>
      <c r="T312" s="74" t="s">
        <v>114</v>
      </c>
      <c r="U312" s="74" t="s">
        <v>124</v>
      </c>
      <c r="V312" s="74" t="s">
        <v>125</v>
      </c>
      <c r="W312" s="74" t="s">
        <v>107</v>
      </c>
      <c r="X312" s="74" t="s">
        <v>127</v>
      </c>
      <c r="Y312" s="74" t="s">
        <v>108</v>
      </c>
      <c r="Z312" s="74" t="s">
        <v>128</v>
      </c>
      <c r="AA312" s="76">
        <v>5700</v>
      </c>
      <c r="AB312" s="76">
        <v>0</v>
      </c>
      <c r="AC312" s="76">
        <v>167</v>
      </c>
      <c r="AD312" s="76">
        <v>163</v>
      </c>
      <c r="AE312" s="77">
        <v>892</v>
      </c>
      <c r="AF312" s="76">
        <v>4.46</v>
      </c>
      <c r="AG312" s="77">
        <v>7</v>
      </c>
      <c r="AH312" s="78">
        <v>10.97</v>
      </c>
      <c r="AI312" s="78">
        <v>168.3</v>
      </c>
      <c r="AJ312" s="79">
        <v>42796</v>
      </c>
      <c r="AK312" s="79">
        <v>42782</v>
      </c>
      <c r="AL312" s="79">
        <v>42782</v>
      </c>
      <c r="AM312" s="79">
        <v>42782</v>
      </c>
      <c r="AN312" s="77">
        <v>426</v>
      </c>
      <c r="AO312" s="79">
        <v>42776</v>
      </c>
      <c r="AP312" s="76">
        <v>5000</v>
      </c>
      <c r="AQ312" s="76">
        <v>0</v>
      </c>
      <c r="AR312" s="77">
        <v>885</v>
      </c>
      <c r="AS312" s="77">
        <v>14</v>
      </c>
      <c r="AT312" s="78">
        <v>421.34</v>
      </c>
      <c r="AU312" s="77">
        <v>2</v>
      </c>
      <c r="AV312" s="76">
        <v>9.8800000000000008</v>
      </c>
      <c r="AW312" s="76">
        <v>9.5</v>
      </c>
      <c r="AX312" s="76">
        <v>10.199999999999999</v>
      </c>
      <c r="AY312" s="76">
        <v>1.68</v>
      </c>
      <c r="AZ312" s="76">
        <v>1.68</v>
      </c>
      <c r="BA312" s="76">
        <v>1.0900000000000001</v>
      </c>
      <c r="BB312" s="76">
        <v>1.1000000000000001</v>
      </c>
      <c r="BC312" s="76">
        <v>19</v>
      </c>
      <c r="BD312" s="76">
        <v>10.9</v>
      </c>
      <c r="BE312" s="76">
        <v>22.76</v>
      </c>
      <c r="BF312" s="76">
        <v>9500</v>
      </c>
      <c r="BG312" s="76">
        <v>9900</v>
      </c>
      <c r="BH312" s="74" t="s">
        <v>109</v>
      </c>
      <c r="BI312" s="74"/>
      <c r="BJ312" s="74" t="s">
        <v>3721</v>
      </c>
      <c r="BK312" s="79"/>
      <c r="BL312" s="79"/>
      <c r="BM312" s="74"/>
      <c r="BN312" s="80"/>
      <c r="BO312" s="81"/>
      <c r="BP312" s="82">
        <v>14</v>
      </c>
      <c r="BQ312" s="83"/>
      <c r="BR312" s="84" t="s">
        <v>129</v>
      </c>
      <c r="BS312" s="84">
        <v>16</v>
      </c>
      <c r="BT312" s="85">
        <v>2</v>
      </c>
      <c r="BU312" s="85" t="s">
        <v>100</v>
      </c>
      <c r="BV312" s="85">
        <v>3</v>
      </c>
      <c r="BW312" s="85"/>
      <c r="BX312" s="86" t="s">
        <v>130</v>
      </c>
      <c r="BY312" s="87"/>
      <c r="BZ312" s="88">
        <v>14</v>
      </c>
      <c r="CA312" s="87" t="s">
        <v>111</v>
      </c>
      <c r="CB312" s="89" t="s">
        <v>145</v>
      </c>
      <c r="CC312" s="90">
        <v>6</v>
      </c>
      <c r="CD312" s="99"/>
      <c r="CE312" s="100">
        <f>VLOOKUP(AI312,[1]Plan1!$A$6:$D$52,2,0)</f>
        <v>400</v>
      </c>
      <c r="CF312" s="100">
        <f>VLOOKUP(AI312,[1]Plan1!$A$6:$D$52,4,0)</f>
        <v>1.7209302325581395</v>
      </c>
      <c r="CG312" s="100">
        <f t="shared" si="32"/>
        <v>14</v>
      </c>
      <c r="CH312" s="100">
        <f t="shared" si="33"/>
        <v>24</v>
      </c>
      <c r="CI312" s="87" t="s">
        <v>129</v>
      </c>
      <c r="CJ312" s="100">
        <f t="shared" si="34"/>
        <v>14</v>
      </c>
      <c r="CK312" s="101"/>
      <c r="CL312" s="101"/>
      <c r="CM312" s="101"/>
      <c r="CN312" s="102"/>
      <c r="CO312" s="102">
        <f>CH312</f>
        <v>24</v>
      </c>
      <c r="CP312" s="102"/>
      <c r="CQ312" s="102"/>
      <c r="CR312" s="87">
        <f t="shared" si="35"/>
        <v>6244</v>
      </c>
      <c r="CS312" s="40">
        <f t="shared" si="39"/>
        <v>310</v>
      </c>
      <c r="CT312" s="40" t="str">
        <f>VLOOKUP(B312,Linha!$B$2:$C$60,2,FALSE)</f>
        <v>Despacho direto</v>
      </c>
      <c r="CU312" s="41" t="str">
        <f>IF(AI312&lt;=Parametros!$E$15,"OK","Não")</f>
        <v>Não</v>
      </c>
      <c r="CV312" s="41" t="str">
        <f>IF(AH312&lt;=Parametros!$E$16,"OK","Não")</f>
        <v>OK</v>
      </c>
      <c r="CW312" s="41" t="str">
        <f>IF(AX312&lt;=Parametros!$E$19,"OK","Não")</f>
        <v>OK</v>
      </c>
      <c r="CX312" s="41" t="str">
        <f t="shared" si="36"/>
        <v>Não</v>
      </c>
      <c r="CY312" s="41" t="str">
        <f t="shared" si="37"/>
        <v>Não</v>
      </c>
      <c r="CZ312" s="41" t="str">
        <f>IF(AND(Parametros!$E$17="Sim",Parametros!$E$18="Sim"),IF(AND(OR(CT312="Flow1",AND(CT312="Flow2",Parametros!$H$7="Fechada")),AI312&lt;=Parametros!$E$15,AH312&lt;Parametros!$E$16,AX312&lt;Parametros!$E$19,CX312&lt;&gt;Parametros!$E$17,CY312&lt;&gt;Parametros!$E$18),"Sim","Não"),
IF(AND(Parametros!$E$17="Sim",Parametros!$E$18="Não"),IF(AND(OR(CT312="Flow1",AND(CT312="Flow2",Parametros!$H$7="Fechada")),AI312&lt;=Parametros!$E$15,AH312&lt;Parametros!$E$16,AX312&lt;Parametros!$E$19,CX312&lt;&gt;Parametros!$E$17),"Sim","Não"),
IF(AND(Parametros!$E$17="Não",Parametros!$E$18="Sim"),IF(AND(OR(CT312="Flow1",AND(CT312="Flow2",Parametros!$H$7="Fechada")),AI312&lt;=Parametros!$E$15,AH312&lt;Parametros!$E$16,AX312&lt;Parametros!$E$19,CY312&lt;&gt;Parametros!$E$18),"Sim","Não"),
IF(AND(OR(CT312="Flow1",AND(CT312="Flow2",Parametros!$H$7="Fechada")),AI312&lt;=Parametros!$E$15,AH312&lt;Parametros!$E$16,AX312&lt;Parametros!$E$19),"Sim","Não"))))</f>
        <v>Não</v>
      </c>
      <c r="DA312" s="41" t="str">
        <f t="shared" si="38"/>
        <v>ok</v>
      </c>
      <c r="DB312" s="40">
        <f>IF(AND(CT312="Flow1",CZ312="Sim"),4,IF(CT312=Parametros!$D$6,1,IF(CT312=Parametros!$D$7,IF(Parametros!$H$7="Aberta",2,IF('Sequencia APO'!CZ312="Sim",4,1)),IF(CT312=Parametros!$D$9,3,IF(CT312=Parametros!$D$8,4,"Erro")))))</f>
        <v>3</v>
      </c>
      <c r="DC312" s="40">
        <f>IFERROR(VLOOKUP($Q312,Ferts!$A$1:$B$16,2,FALSE),0)</f>
        <v>0</v>
      </c>
      <c r="DD312" s="42">
        <f>(IF(DB312=1,Parametros!$M$6,IF(DB312=2,Parametros!$M$7,IF(DB312=3,Parametros!$M$8,IF(DB312=4,Parametros!$M$9,"Erro"))))*(DC312+1))*60</f>
        <v>33.660000000000004</v>
      </c>
    </row>
    <row r="313" spans="1:108">
      <c r="A313" s="74" t="s">
        <v>913</v>
      </c>
      <c r="B313" s="74" t="s">
        <v>98</v>
      </c>
      <c r="C313" s="74" t="s">
        <v>99</v>
      </c>
      <c r="D313" s="74" t="s">
        <v>99</v>
      </c>
      <c r="E313" s="74" t="s">
        <v>2464</v>
      </c>
      <c r="F313" s="74" t="s">
        <v>2465</v>
      </c>
      <c r="G313" s="74" t="s">
        <v>2466</v>
      </c>
      <c r="H313" s="74" t="s">
        <v>724</v>
      </c>
      <c r="I313" s="74" t="s">
        <v>100</v>
      </c>
      <c r="J313" s="74" t="s">
        <v>101</v>
      </c>
      <c r="K313" s="74" t="s">
        <v>725</v>
      </c>
      <c r="L313" s="74" t="s">
        <v>2467</v>
      </c>
      <c r="M313" s="74" t="s">
        <v>726</v>
      </c>
      <c r="N313" s="75">
        <v>10</v>
      </c>
      <c r="O313" s="75">
        <v>0</v>
      </c>
      <c r="P313" s="74" t="s">
        <v>186</v>
      </c>
      <c r="Q313" s="74" t="s">
        <v>2468</v>
      </c>
      <c r="R313" s="74" t="s">
        <v>727</v>
      </c>
      <c r="S313" s="74" t="s">
        <v>113</v>
      </c>
      <c r="T313" s="74" t="s">
        <v>114</v>
      </c>
      <c r="U313" s="74" t="s">
        <v>156</v>
      </c>
      <c r="V313" s="74" t="s">
        <v>728</v>
      </c>
      <c r="W313" s="74" t="s">
        <v>126</v>
      </c>
      <c r="X313" s="74" t="s">
        <v>729</v>
      </c>
      <c r="Y313" s="74" t="s">
        <v>108</v>
      </c>
      <c r="Z313" s="74"/>
      <c r="AA313" s="76">
        <v>5739.9769999999999</v>
      </c>
      <c r="AB313" s="76">
        <v>6124.3720000000003</v>
      </c>
      <c r="AC313" s="76">
        <v>167</v>
      </c>
      <c r="AD313" s="76">
        <v>163</v>
      </c>
      <c r="AE313" s="77">
        <v>577</v>
      </c>
      <c r="AF313" s="76">
        <v>2.8849999999999998</v>
      </c>
      <c r="AG313" s="77">
        <v>12</v>
      </c>
      <c r="AH313" s="78">
        <v>11</v>
      </c>
      <c r="AI313" s="78">
        <v>168.3</v>
      </c>
      <c r="AJ313" s="79">
        <v>42791</v>
      </c>
      <c r="AK313" s="79">
        <v>42782</v>
      </c>
      <c r="AL313" s="79">
        <v>42782</v>
      </c>
      <c r="AM313" s="79">
        <v>42782</v>
      </c>
      <c r="AN313" s="77">
        <v>353</v>
      </c>
      <c r="AO313" s="79">
        <v>42784</v>
      </c>
      <c r="AP313" s="76">
        <v>10000</v>
      </c>
      <c r="AQ313" s="76">
        <v>0</v>
      </c>
      <c r="AR313" s="77">
        <v>579</v>
      </c>
      <c r="AS313" s="77">
        <v>34</v>
      </c>
      <c r="AT313" s="78">
        <v>514.16999999999996</v>
      </c>
      <c r="AU313" s="77">
        <v>1</v>
      </c>
      <c r="AV313" s="76">
        <v>0</v>
      </c>
      <c r="AW313" s="76">
        <v>12.26</v>
      </c>
      <c r="AX313" s="76">
        <v>12.68</v>
      </c>
      <c r="AY313" s="76">
        <v>1.68</v>
      </c>
      <c r="AZ313" s="76">
        <v>1.68</v>
      </c>
      <c r="BA313" s="76">
        <v>1.38</v>
      </c>
      <c r="BB313" s="76">
        <v>1.65</v>
      </c>
      <c r="BC313" s="76">
        <v>12.26</v>
      </c>
      <c r="BD313" s="76">
        <v>10.93</v>
      </c>
      <c r="BE313" s="76">
        <v>22.79</v>
      </c>
      <c r="BF313" s="76">
        <v>12000</v>
      </c>
      <c r="BG313" s="76">
        <v>12100</v>
      </c>
      <c r="BH313" s="74" t="s">
        <v>109</v>
      </c>
      <c r="BI313" s="74"/>
      <c r="BJ313" s="74" t="s">
        <v>2469</v>
      </c>
      <c r="BK313" s="79"/>
      <c r="BL313" s="79"/>
      <c r="BM313" s="74"/>
      <c r="BN313" s="80">
        <v>12</v>
      </c>
      <c r="BO313" s="81"/>
      <c r="BP313" s="82"/>
      <c r="BQ313" s="83"/>
      <c r="BR313" s="84" t="s">
        <v>75</v>
      </c>
      <c r="BS313" s="84">
        <v>16</v>
      </c>
      <c r="BT313" s="85">
        <v>2</v>
      </c>
      <c r="BU313" s="85" t="s">
        <v>100</v>
      </c>
      <c r="BV313" s="85">
        <v>3</v>
      </c>
      <c r="BW313" s="85"/>
      <c r="BX313" s="86" t="s">
        <v>143</v>
      </c>
      <c r="BY313" s="87"/>
      <c r="BZ313" s="88">
        <v>12</v>
      </c>
      <c r="CA313" s="87" t="s">
        <v>144</v>
      </c>
      <c r="CB313" s="89" t="s">
        <v>145</v>
      </c>
      <c r="CC313" s="90">
        <v>-2</v>
      </c>
      <c r="CD313" s="99"/>
      <c r="CE313" s="100">
        <f>VLOOKUP(AI313,[1]Plan1!$A$6:$D$52,2,0)</f>
        <v>400</v>
      </c>
      <c r="CF313" s="100">
        <f>VLOOKUP(AI313,[1]Plan1!$A$6:$D$52,4,0)</f>
        <v>1.7209302325581395</v>
      </c>
      <c r="CG313" s="100">
        <f t="shared" si="32"/>
        <v>14</v>
      </c>
      <c r="CH313" s="100">
        <f t="shared" si="33"/>
        <v>24</v>
      </c>
      <c r="CI313" s="87" t="s">
        <v>75</v>
      </c>
      <c r="CJ313" s="100">
        <f t="shared" si="34"/>
        <v>12</v>
      </c>
      <c r="CK313" s="101"/>
      <c r="CL313" s="101"/>
      <c r="CM313" s="101"/>
      <c r="CN313" s="102"/>
      <c r="CO313" s="102">
        <v>12</v>
      </c>
      <c r="CP313" s="102"/>
      <c r="CQ313" s="102"/>
      <c r="CR313" s="87">
        <f t="shared" si="35"/>
        <v>6924</v>
      </c>
      <c r="CS313" s="40">
        <f t="shared" si="39"/>
        <v>311</v>
      </c>
      <c r="CT313" s="40" t="str">
        <f>VLOOKUP(B313,Linha!$B$2:$C$60,2,FALSE)</f>
        <v>Flow1</v>
      </c>
      <c r="CU313" s="41" t="str">
        <f>IF(AI313&lt;=Parametros!$E$15,"OK","Não")</f>
        <v>Não</v>
      </c>
      <c r="CV313" s="41" t="str">
        <f>IF(AH313&lt;=Parametros!$E$16,"OK","Não")</f>
        <v>OK</v>
      </c>
      <c r="CW313" s="41" t="str">
        <f>IF(AX313&lt;=Parametros!$E$19,"OK","Não")</f>
        <v>OK</v>
      </c>
      <c r="CX313" s="41" t="str">
        <f t="shared" si="36"/>
        <v>Não</v>
      </c>
      <c r="CY313" s="41" t="str">
        <f t="shared" si="37"/>
        <v>Não</v>
      </c>
      <c r="CZ313" s="41" t="str">
        <f>IF(AND(Parametros!$E$17="Sim",Parametros!$E$18="Sim"),IF(AND(OR(CT313="Flow1",AND(CT313="Flow2",Parametros!$H$7="Fechada")),AI313&lt;=Parametros!$E$15,AH313&lt;Parametros!$E$16,AX313&lt;Parametros!$E$19,CX313&lt;&gt;Parametros!$E$17,CY313&lt;&gt;Parametros!$E$18),"Sim","Não"),
IF(AND(Parametros!$E$17="Sim",Parametros!$E$18="Não"),IF(AND(OR(CT313="Flow1",AND(CT313="Flow2",Parametros!$H$7="Fechada")),AI313&lt;=Parametros!$E$15,AH313&lt;Parametros!$E$16,AX313&lt;Parametros!$E$19,CX313&lt;&gt;Parametros!$E$17),"Sim","Não"),
IF(AND(Parametros!$E$17="Não",Parametros!$E$18="Sim"),IF(AND(OR(CT313="Flow1",AND(CT313="Flow2",Parametros!$H$7="Fechada")),AI313&lt;=Parametros!$E$15,AH313&lt;Parametros!$E$16,AX313&lt;Parametros!$E$19,CY313&lt;&gt;Parametros!$E$18),"Sim","Não"),
IF(AND(OR(CT313="Flow1",AND(CT313="Flow2",Parametros!$H$7="Fechada")),AI313&lt;=Parametros!$E$15,AH313&lt;Parametros!$E$16,AX313&lt;Parametros!$E$19),"Sim","Não"))))</f>
        <v>Não</v>
      </c>
      <c r="DA313" s="41" t="str">
        <f t="shared" si="38"/>
        <v>ok</v>
      </c>
      <c r="DB313" s="40">
        <f>IF(AND(CT313="Flow1",CZ313="Sim"),4,IF(CT313=Parametros!$D$6,1,IF(CT313=Parametros!$D$7,IF(Parametros!$H$7="Aberta",2,IF('Sequencia APO'!CZ313="Sim",4,1)),IF(CT313=Parametros!$D$9,3,IF(CT313=Parametros!$D$8,4,"Erro")))))</f>
        <v>1</v>
      </c>
      <c r="DC313" s="40">
        <f>IFERROR(VLOOKUP($Q313,Ferts!$A$1:$B$16,2,FALSE),0)</f>
        <v>0</v>
      </c>
      <c r="DD313" s="42">
        <f>(IF(DB313=1,Parametros!$M$6,IF(DB313=2,Parametros!$M$7,IF(DB313=3,Parametros!$M$8,IF(DB313=4,Parametros!$M$9,"Erro"))))*(DC313+1))*60</f>
        <v>38.112851481411589</v>
      </c>
    </row>
    <row r="314" spans="1:108">
      <c r="A314" s="74" t="s">
        <v>914</v>
      </c>
      <c r="B314" s="74" t="s">
        <v>117</v>
      </c>
      <c r="C314" s="74" t="s">
        <v>118</v>
      </c>
      <c r="D314" s="74" t="s">
        <v>99</v>
      </c>
      <c r="E314" s="74" t="s">
        <v>2470</v>
      </c>
      <c r="F314" s="74" t="s">
        <v>2471</v>
      </c>
      <c r="G314" s="74" t="s">
        <v>3326</v>
      </c>
      <c r="H314" s="74" t="s">
        <v>285</v>
      </c>
      <c r="I314" s="74" t="s">
        <v>100</v>
      </c>
      <c r="J314" s="74" t="s">
        <v>101</v>
      </c>
      <c r="K314" s="74" t="s">
        <v>384</v>
      </c>
      <c r="L314" s="74" t="s">
        <v>2472</v>
      </c>
      <c r="M314" s="74" t="s">
        <v>288</v>
      </c>
      <c r="N314" s="75">
        <v>10</v>
      </c>
      <c r="O314" s="75">
        <v>0</v>
      </c>
      <c r="P314" s="74" t="s">
        <v>362</v>
      </c>
      <c r="Q314" s="74" t="s">
        <v>2473</v>
      </c>
      <c r="R314" s="74" t="s">
        <v>289</v>
      </c>
      <c r="S314" s="74"/>
      <c r="T314" s="74" t="s">
        <v>114</v>
      </c>
      <c r="U314" s="74" t="s">
        <v>124</v>
      </c>
      <c r="V314" s="74" t="s">
        <v>125</v>
      </c>
      <c r="W314" s="74" t="s">
        <v>107</v>
      </c>
      <c r="X314" s="74" t="s">
        <v>127</v>
      </c>
      <c r="Y314" s="74" t="s">
        <v>108</v>
      </c>
      <c r="Z314" s="74" t="s">
        <v>128</v>
      </c>
      <c r="AA314" s="76">
        <v>3030.8530000000001</v>
      </c>
      <c r="AB314" s="76">
        <v>3165.6779999999999</v>
      </c>
      <c r="AC314" s="76">
        <v>167</v>
      </c>
      <c r="AD314" s="76">
        <v>163</v>
      </c>
      <c r="AE314" s="77">
        <v>890</v>
      </c>
      <c r="AF314" s="76">
        <v>4.45</v>
      </c>
      <c r="AG314" s="77">
        <v>4</v>
      </c>
      <c r="AH314" s="78">
        <v>10.97</v>
      </c>
      <c r="AI314" s="78">
        <v>168.3</v>
      </c>
      <c r="AJ314" s="79">
        <v>42818</v>
      </c>
      <c r="AK314" s="79">
        <v>42782</v>
      </c>
      <c r="AL314" s="79">
        <v>42782</v>
      </c>
      <c r="AM314" s="79">
        <v>42782</v>
      </c>
      <c r="AN314" s="77">
        <v>226</v>
      </c>
      <c r="AO314" s="79">
        <v>42798</v>
      </c>
      <c r="AP314" s="76">
        <v>5000</v>
      </c>
      <c r="AQ314" s="76">
        <v>0</v>
      </c>
      <c r="AR314" s="77">
        <v>885</v>
      </c>
      <c r="AS314" s="77">
        <v>14</v>
      </c>
      <c r="AT314" s="78">
        <v>421.34</v>
      </c>
      <c r="AU314" s="77">
        <v>2</v>
      </c>
      <c r="AV314" s="76">
        <v>9.84</v>
      </c>
      <c r="AW314" s="76">
        <v>9.5</v>
      </c>
      <c r="AX314" s="76">
        <v>10.199999999999999</v>
      </c>
      <c r="AY314" s="76">
        <v>1.68</v>
      </c>
      <c r="AZ314" s="76">
        <v>1.68</v>
      </c>
      <c r="BA314" s="76">
        <v>1.0900000000000001</v>
      </c>
      <c r="BB314" s="76">
        <v>1.1000000000000001</v>
      </c>
      <c r="BC314" s="76">
        <v>18.96</v>
      </c>
      <c r="BD314" s="76">
        <v>10.9</v>
      </c>
      <c r="BE314" s="76">
        <v>22.76</v>
      </c>
      <c r="BF314" s="76">
        <v>9500</v>
      </c>
      <c r="BG314" s="76">
        <v>9900</v>
      </c>
      <c r="BH314" s="74" t="s">
        <v>109</v>
      </c>
      <c r="BI314" s="74"/>
      <c r="BJ314" s="74" t="s">
        <v>3722</v>
      </c>
      <c r="BK314" s="79"/>
      <c r="BL314" s="79"/>
      <c r="BM314" s="74"/>
      <c r="BN314" s="80"/>
      <c r="BO314" s="81"/>
      <c r="BP314" s="82">
        <v>8</v>
      </c>
      <c r="BQ314" s="83"/>
      <c r="BR314" s="84" t="s">
        <v>129</v>
      </c>
      <c r="BS314" s="84">
        <v>16</v>
      </c>
      <c r="BT314" s="85">
        <v>2</v>
      </c>
      <c r="BU314" s="85" t="s">
        <v>100</v>
      </c>
      <c r="BV314" s="85">
        <v>3</v>
      </c>
      <c r="BW314" s="85"/>
      <c r="BX314" s="86" t="s">
        <v>130</v>
      </c>
      <c r="BY314" s="87"/>
      <c r="BZ314" s="88">
        <v>8</v>
      </c>
      <c r="CA314" s="87" t="s">
        <v>111</v>
      </c>
      <c r="CB314" s="89" t="s">
        <v>116</v>
      </c>
      <c r="CC314" s="90">
        <v>-16</v>
      </c>
      <c r="CD314" s="99"/>
      <c r="CE314" s="100">
        <f>VLOOKUP(AI314,[1]Plan1!$A$6:$D$52,2,0)</f>
        <v>400</v>
      </c>
      <c r="CF314" s="100">
        <f>VLOOKUP(AI314,[1]Plan1!$A$6:$D$52,4,0)</f>
        <v>1.7209302325581395</v>
      </c>
      <c r="CG314" s="100">
        <f t="shared" si="32"/>
        <v>8</v>
      </c>
      <c r="CH314" s="100">
        <f t="shared" si="33"/>
        <v>14</v>
      </c>
      <c r="CI314" s="87" t="s">
        <v>129</v>
      </c>
      <c r="CJ314" s="100">
        <f t="shared" si="34"/>
        <v>8</v>
      </c>
      <c r="CK314" s="101"/>
      <c r="CL314" s="101"/>
      <c r="CM314" s="101"/>
      <c r="CN314" s="102"/>
      <c r="CO314" s="102"/>
      <c r="CP314" s="102">
        <v>15</v>
      </c>
      <c r="CQ314" s="102"/>
      <c r="CR314" s="87">
        <f t="shared" si="35"/>
        <v>3560</v>
      </c>
      <c r="CS314" s="40">
        <f t="shared" si="39"/>
        <v>312</v>
      </c>
      <c r="CT314" s="40" t="str">
        <f>VLOOKUP(B314,Linha!$B$2:$C$60,2,FALSE)</f>
        <v>Despacho direto</v>
      </c>
      <c r="CU314" s="41" t="str">
        <f>IF(AI314&lt;=Parametros!$E$15,"OK","Não")</f>
        <v>Não</v>
      </c>
      <c r="CV314" s="41" t="str">
        <f>IF(AH314&lt;=Parametros!$E$16,"OK","Não")</f>
        <v>OK</v>
      </c>
      <c r="CW314" s="41" t="str">
        <f>IF(AX314&lt;=Parametros!$E$19,"OK","Não")</f>
        <v>OK</v>
      </c>
      <c r="CX314" s="41" t="str">
        <f t="shared" si="36"/>
        <v>Não</v>
      </c>
      <c r="CY314" s="41" t="str">
        <f t="shared" si="37"/>
        <v>Não</v>
      </c>
      <c r="CZ314" s="41" t="str">
        <f>IF(AND(Parametros!$E$17="Sim",Parametros!$E$18="Sim"),IF(AND(OR(CT314="Flow1",AND(CT314="Flow2",Parametros!$H$7="Fechada")),AI314&lt;=Parametros!$E$15,AH314&lt;Parametros!$E$16,AX314&lt;Parametros!$E$19,CX314&lt;&gt;Parametros!$E$17,CY314&lt;&gt;Parametros!$E$18),"Sim","Não"),
IF(AND(Parametros!$E$17="Sim",Parametros!$E$18="Não"),IF(AND(OR(CT314="Flow1",AND(CT314="Flow2",Parametros!$H$7="Fechada")),AI314&lt;=Parametros!$E$15,AH314&lt;Parametros!$E$16,AX314&lt;Parametros!$E$19,CX314&lt;&gt;Parametros!$E$17),"Sim","Não"),
IF(AND(Parametros!$E$17="Não",Parametros!$E$18="Sim"),IF(AND(OR(CT314="Flow1",AND(CT314="Flow2",Parametros!$H$7="Fechada")),AI314&lt;=Parametros!$E$15,AH314&lt;Parametros!$E$16,AX314&lt;Parametros!$E$19,CY314&lt;&gt;Parametros!$E$18),"Sim","Não"),
IF(AND(OR(CT314="Flow1",AND(CT314="Flow2",Parametros!$H$7="Fechada")),AI314&lt;=Parametros!$E$15,AH314&lt;Parametros!$E$16,AX314&lt;Parametros!$E$19),"Sim","Não"))))</f>
        <v>Não</v>
      </c>
      <c r="DA314" s="41" t="str">
        <f t="shared" si="38"/>
        <v>ok</v>
      </c>
      <c r="DB314" s="40">
        <f>IF(AND(CT314="Flow1",CZ314="Sim"),4,IF(CT314=Parametros!$D$6,1,IF(CT314=Parametros!$D$7,IF(Parametros!$H$7="Aberta",2,IF('Sequencia APO'!CZ314="Sim",4,1)),IF(CT314=Parametros!$D$9,3,IF(CT314=Parametros!$D$8,4,"Erro")))))</f>
        <v>3</v>
      </c>
      <c r="DC314" s="40">
        <f>IFERROR(VLOOKUP($Q314,Ferts!$A$1:$B$16,2,FALSE),0)</f>
        <v>0</v>
      </c>
      <c r="DD314" s="42">
        <f>(IF(DB314=1,Parametros!$M$6,IF(DB314=2,Parametros!$M$7,IF(DB314=3,Parametros!$M$8,IF(DB314=4,Parametros!$M$9,"Erro"))))*(DC314+1))*60</f>
        <v>33.660000000000004</v>
      </c>
    </row>
    <row r="315" spans="1:108">
      <c r="A315" s="74" t="s">
        <v>915</v>
      </c>
      <c r="B315" s="74" t="s">
        <v>98</v>
      </c>
      <c r="C315" s="74" t="s">
        <v>99</v>
      </c>
      <c r="D315" s="74" t="s">
        <v>99</v>
      </c>
      <c r="E315" s="74" t="s">
        <v>2474</v>
      </c>
      <c r="F315" s="74" t="s">
        <v>2475</v>
      </c>
      <c r="G315" s="74" t="s">
        <v>2476</v>
      </c>
      <c r="H315" s="74" t="s">
        <v>147</v>
      </c>
      <c r="I315" s="74" t="s">
        <v>100</v>
      </c>
      <c r="J315" s="74" t="s">
        <v>101</v>
      </c>
      <c r="K315" s="74" t="s">
        <v>204</v>
      </c>
      <c r="L315" s="74" t="s">
        <v>2477</v>
      </c>
      <c r="M315" s="74" t="s">
        <v>206</v>
      </c>
      <c r="N315" s="75">
        <v>10</v>
      </c>
      <c r="O315" s="75">
        <v>10</v>
      </c>
      <c r="P315" s="74" t="s">
        <v>137</v>
      </c>
      <c r="Q315" s="74" t="s">
        <v>2478</v>
      </c>
      <c r="R315" s="74" t="s">
        <v>138</v>
      </c>
      <c r="S315" s="74" t="s">
        <v>113</v>
      </c>
      <c r="T315" s="74" t="s">
        <v>149</v>
      </c>
      <c r="U315" s="74" t="s">
        <v>156</v>
      </c>
      <c r="V315" s="74" t="s">
        <v>208</v>
      </c>
      <c r="W315" s="74" t="s">
        <v>107</v>
      </c>
      <c r="X315" s="74" t="s">
        <v>127</v>
      </c>
      <c r="Y315" s="74" t="s">
        <v>108</v>
      </c>
      <c r="Z315" s="74"/>
      <c r="AA315" s="76">
        <v>42044.652999999998</v>
      </c>
      <c r="AB315" s="76">
        <v>0</v>
      </c>
      <c r="AC315" s="76">
        <v>167</v>
      </c>
      <c r="AD315" s="76">
        <v>163</v>
      </c>
      <c r="AE315" s="77">
        <v>566</v>
      </c>
      <c r="AF315" s="76">
        <v>2.83</v>
      </c>
      <c r="AG315" s="77">
        <v>86</v>
      </c>
      <c r="AH315" s="78">
        <v>10.97</v>
      </c>
      <c r="AI315" s="78">
        <v>168.3</v>
      </c>
      <c r="AJ315" s="79">
        <v>42786</v>
      </c>
      <c r="AK315" s="79">
        <v>42782</v>
      </c>
      <c r="AL315" s="79">
        <v>42782</v>
      </c>
      <c r="AM315" s="79">
        <v>42782</v>
      </c>
      <c r="AN315" s="77">
        <v>2653</v>
      </c>
      <c r="AO315" s="79">
        <v>42779</v>
      </c>
      <c r="AP315" s="76">
        <v>45000</v>
      </c>
      <c r="AQ315" s="76">
        <v>0</v>
      </c>
      <c r="AR315" s="77">
        <v>562</v>
      </c>
      <c r="AS315" s="77">
        <v>35</v>
      </c>
      <c r="AT315" s="78">
        <v>525.62</v>
      </c>
      <c r="AU315" s="77">
        <v>1</v>
      </c>
      <c r="AV315" s="76">
        <v>0</v>
      </c>
      <c r="AW315" s="76">
        <v>12.04</v>
      </c>
      <c r="AX315" s="76">
        <v>12.46</v>
      </c>
      <c r="AY315" s="76">
        <v>1.68</v>
      </c>
      <c r="AZ315" s="76">
        <v>1.68</v>
      </c>
      <c r="BA315" s="76">
        <v>1.37</v>
      </c>
      <c r="BB315" s="76">
        <v>9.99</v>
      </c>
      <c r="BC315" s="76">
        <v>12.06</v>
      </c>
      <c r="BD315" s="76">
        <v>10.9</v>
      </c>
      <c r="BE315" s="76">
        <v>22.76</v>
      </c>
      <c r="BF315" s="76">
        <v>11500</v>
      </c>
      <c r="BG315" s="76">
        <v>12500</v>
      </c>
      <c r="BH315" s="74" t="s">
        <v>109</v>
      </c>
      <c r="BI315" s="74"/>
      <c r="BJ315" s="74" t="s">
        <v>2479</v>
      </c>
      <c r="BK315" s="79"/>
      <c r="BL315" s="79"/>
      <c r="BM315" s="74"/>
      <c r="BN315" s="80">
        <v>86</v>
      </c>
      <c r="BO315" s="81"/>
      <c r="BP315" s="82"/>
      <c r="BQ315" s="83"/>
      <c r="BR315" s="84" t="s">
        <v>75</v>
      </c>
      <c r="BS315" s="84">
        <v>16</v>
      </c>
      <c r="BT315" s="85">
        <v>2</v>
      </c>
      <c r="BU315" s="85" t="s">
        <v>100</v>
      </c>
      <c r="BV315" s="85">
        <v>3</v>
      </c>
      <c r="BW315" s="85"/>
      <c r="BX315" s="86" t="s">
        <v>143</v>
      </c>
      <c r="BY315" s="87"/>
      <c r="BZ315" s="88">
        <v>86</v>
      </c>
      <c r="CA315" s="87" t="s">
        <v>144</v>
      </c>
      <c r="CB315" s="89" t="s">
        <v>145</v>
      </c>
      <c r="CC315" s="90">
        <v>3</v>
      </c>
      <c r="CD315" s="99"/>
      <c r="CE315" s="100">
        <f>VLOOKUP(AI315,[1]Plan1!$A$6:$D$52,2,0)</f>
        <v>400</v>
      </c>
      <c r="CF315" s="100">
        <f>VLOOKUP(AI315,[1]Plan1!$A$6:$D$52,4,0)</f>
        <v>1.7209302325581395</v>
      </c>
      <c r="CG315" s="100">
        <f t="shared" si="32"/>
        <v>105</v>
      </c>
      <c r="CH315" s="100">
        <f t="shared" si="33"/>
        <v>181</v>
      </c>
      <c r="CI315" s="87" t="s">
        <v>75</v>
      </c>
      <c r="CJ315" s="100">
        <f t="shared" si="34"/>
        <v>86</v>
      </c>
      <c r="CK315" s="101"/>
      <c r="CL315" s="101"/>
      <c r="CM315" s="101"/>
      <c r="CN315" s="102"/>
      <c r="CO315" s="102">
        <f>CH315</f>
        <v>181</v>
      </c>
      <c r="CP315" s="102"/>
      <c r="CQ315" s="102"/>
      <c r="CR315" s="87">
        <f t="shared" si="35"/>
        <v>48676</v>
      </c>
      <c r="CS315" s="40">
        <f t="shared" si="39"/>
        <v>313</v>
      </c>
      <c r="CT315" s="40" t="str">
        <f>VLOOKUP(B315,Linha!$B$2:$C$60,2,FALSE)</f>
        <v>Flow1</v>
      </c>
      <c r="CU315" s="41" t="str">
        <f>IF(AI315&lt;=Parametros!$E$15,"OK","Não")</f>
        <v>Não</v>
      </c>
      <c r="CV315" s="41" t="str">
        <f>IF(AH315&lt;=Parametros!$E$16,"OK","Não")</f>
        <v>OK</v>
      </c>
      <c r="CW315" s="41" t="str">
        <f>IF(AX315&lt;=Parametros!$E$19,"OK","Não")</f>
        <v>OK</v>
      </c>
      <c r="CX315" s="41" t="str">
        <f t="shared" si="36"/>
        <v>Não</v>
      </c>
      <c r="CY315" s="41" t="str">
        <f t="shared" si="37"/>
        <v>Sim</v>
      </c>
      <c r="CZ315" s="41" t="str">
        <f>IF(AND(Parametros!$E$17="Sim",Parametros!$E$18="Sim"),IF(AND(OR(CT315="Flow1",AND(CT315="Flow2",Parametros!$H$7="Fechada")),AI315&lt;=Parametros!$E$15,AH315&lt;Parametros!$E$16,AX315&lt;Parametros!$E$19,CX315&lt;&gt;Parametros!$E$17,CY315&lt;&gt;Parametros!$E$18),"Sim","Não"),
IF(AND(Parametros!$E$17="Sim",Parametros!$E$18="Não"),IF(AND(OR(CT315="Flow1",AND(CT315="Flow2",Parametros!$H$7="Fechada")),AI315&lt;=Parametros!$E$15,AH315&lt;Parametros!$E$16,AX315&lt;Parametros!$E$19,CX315&lt;&gt;Parametros!$E$17),"Sim","Não"),
IF(AND(Parametros!$E$17="Não",Parametros!$E$18="Sim"),IF(AND(OR(CT315="Flow1",AND(CT315="Flow2",Parametros!$H$7="Fechada")),AI315&lt;=Parametros!$E$15,AH315&lt;Parametros!$E$16,AX315&lt;Parametros!$E$19,CY315&lt;&gt;Parametros!$E$18),"Sim","Não"),
IF(AND(OR(CT315="Flow1",AND(CT315="Flow2",Parametros!$H$7="Fechada")),AI315&lt;=Parametros!$E$15,AH315&lt;Parametros!$E$16,AX315&lt;Parametros!$E$19),"Sim","Não"))))</f>
        <v>Não</v>
      </c>
      <c r="DA315" s="41" t="str">
        <f t="shared" si="38"/>
        <v>ok</v>
      </c>
      <c r="DB315" s="40">
        <f>IF(AND(CT315="Flow1",CZ315="Sim"),4,IF(CT315=Parametros!$D$6,1,IF(CT315=Parametros!$D$7,IF(Parametros!$H$7="Aberta",2,IF('Sequencia APO'!CZ315="Sim",4,1)),IF(CT315=Parametros!$D$9,3,IF(CT315=Parametros!$D$8,4,"Erro")))))</f>
        <v>1</v>
      </c>
      <c r="DC315" s="40">
        <f>IFERROR(VLOOKUP($Q315,Ferts!$A$1:$B$16,2,FALSE),0)</f>
        <v>0</v>
      </c>
      <c r="DD315" s="42">
        <f>(IF(DB315=1,Parametros!$M$6,IF(DB315=2,Parametros!$M$7,IF(DB315=3,Parametros!$M$8,IF(DB315=4,Parametros!$M$9,"Erro"))))*(DC315+1))*60</f>
        <v>38.112851481411589</v>
      </c>
    </row>
    <row r="316" spans="1:108">
      <c r="A316" s="74" t="s">
        <v>916</v>
      </c>
      <c r="B316" s="74" t="s">
        <v>117</v>
      </c>
      <c r="C316" s="74" t="s">
        <v>118</v>
      </c>
      <c r="D316" s="74" t="s">
        <v>99</v>
      </c>
      <c r="E316" s="74" t="s">
        <v>2725</v>
      </c>
      <c r="F316" s="74" t="s">
        <v>2726</v>
      </c>
      <c r="G316" s="74" t="s">
        <v>2727</v>
      </c>
      <c r="H316" s="74" t="s">
        <v>285</v>
      </c>
      <c r="I316" s="74" t="s">
        <v>100</v>
      </c>
      <c r="J316" s="74" t="s">
        <v>101</v>
      </c>
      <c r="K316" s="74" t="s">
        <v>384</v>
      </c>
      <c r="L316" s="74" t="s">
        <v>2728</v>
      </c>
      <c r="M316" s="74" t="s">
        <v>288</v>
      </c>
      <c r="N316" s="75">
        <v>10</v>
      </c>
      <c r="O316" s="75">
        <v>0</v>
      </c>
      <c r="P316" s="74" t="s">
        <v>362</v>
      </c>
      <c r="Q316" s="74" t="s">
        <v>2729</v>
      </c>
      <c r="R316" s="74" t="s">
        <v>289</v>
      </c>
      <c r="S316" s="74"/>
      <c r="T316" s="74" t="s">
        <v>114</v>
      </c>
      <c r="U316" s="74" t="s">
        <v>124</v>
      </c>
      <c r="V316" s="74" t="s">
        <v>125</v>
      </c>
      <c r="W316" s="74" t="s">
        <v>107</v>
      </c>
      <c r="X316" s="74" t="s">
        <v>127</v>
      </c>
      <c r="Y316" s="74" t="s">
        <v>108</v>
      </c>
      <c r="Z316" s="74" t="s">
        <v>128</v>
      </c>
      <c r="AA316" s="76">
        <v>2166</v>
      </c>
      <c r="AB316" s="76">
        <v>1464</v>
      </c>
      <c r="AC316" s="76">
        <v>162</v>
      </c>
      <c r="AD316" s="76">
        <v>161</v>
      </c>
      <c r="AE316" s="77">
        <v>489</v>
      </c>
      <c r="AF316" s="76">
        <v>2.4449999999999998</v>
      </c>
      <c r="AG316" s="77">
        <v>5</v>
      </c>
      <c r="AH316" s="78">
        <v>12.7</v>
      </c>
      <c r="AI316" s="78">
        <v>168.3</v>
      </c>
      <c r="AJ316" s="79">
        <v>42808</v>
      </c>
      <c r="AK316" s="79">
        <v>42782</v>
      </c>
      <c r="AL316" s="79">
        <v>42782</v>
      </c>
      <c r="AM316" s="79">
        <v>42782</v>
      </c>
      <c r="AN316" s="77">
        <v>162</v>
      </c>
      <c r="AO316" s="79">
        <v>42788</v>
      </c>
      <c r="AP316" s="76">
        <v>1900</v>
      </c>
      <c r="AQ316" s="76">
        <v>0</v>
      </c>
      <c r="AR316" s="77">
        <v>978</v>
      </c>
      <c r="AS316" s="77">
        <v>13</v>
      </c>
      <c r="AT316" s="78">
        <v>457.09</v>
      </c>
      <c r="AU316" s="77">
        <v>1</v>
      </c>
      <c r="AV316" s="76">
        <v>0</v>
      </c>
      <c r="AW316" s="76">
        <v>9.02</v>
      </c>
      <c r="AX316" s="76">
        <v>9.48</v>
      </c>
      <c r="AY316" s="76">
        <v>1.68</v>
      </c>
      <c r="AZ316" s="76">
        <v>1.68</v>
      </c>
      <c r="BA316" s="76">
        <v>1.27</v>
      </c>
      <c r="BB316" s="76">
        <v>1.27</v>
      </c>
      <c r="BC316" s="76">
        <v>9.17</v>
      </c>
      <c r="BD316" s="76">
        <v>12.5</v>
      </c>
      <c r="BE316" s="76">
        <v>24.35</v>
      </c>
      <c r="BF316" s="76">
        <v>8500</v>
      </c>
      <c r="BG316" s="76">
        <v>9500</v>
      </c>
      <c r="BH316" s="74" t="s">
        <v>109</v>
      </c>
      <c r="BI316" s="74"/>
      <c r="BJ316" s="74" t="s">
        <v>3723</v>
      </c>
      <c r="BK316" s="79"/>
      <c r="BL316" s="79"/>
      <c r="BM316" s="74"/>
      <c r="BN316" s="80"/>
      <c r="BO316" s="81"/>
      <c r="BP316" s="82">
        <v>5</v>
      </c>
      <c r="BQ316" s="83"/>
      <c r="BR316" s="84" t="s">
        <v>129</v>
      </c>
      <c r="BS316" s="84">
        <v>16</v>
      </c>
      <c r="BT316" s="85">
        <v>2</v>
      </c>
      <c r="BU316" s="85" t="s">
        <v>100</v>
      </c>
      <c r="BV316" s="85">
        <v>3</v>
      </c>
      <c r="BW316" s="85"/>
      <c r="BX316" s="86" t="s">
        <v>130</v>
      </c>
      <c r="BY316" s="87"/>
      <c r="BZ316" s="88">
        <v>5</v>
      </c>
      <c r="CA316" s="87" t="s">
        <v>111</v>
      </c>
      <c r="CB316" s="89" t="s">
        <v>145</v>
      </c>
      <c r="CC316" s="90">
        <v>-6</v>
      </c>
      <c r="CD316" s="99"/>
      <c r="CE316" s="100">
        <f>VLOOKUP(AI316,[1]Plan1!$A$6:$D$52,2,0)</f>
        <v>400</v>
      </c>
      <c r="CF316" s="100">
        <f>VLOOKUP(AI316,[1]Plan1!$A$6:$D$52,4,0)</f>
        <v>1.7209302325581395</v>
      </c>
      <c r="CG316" s="100">
        <f t="shared" si="32"/>
        <v>5</v>
      </c>
      <c r="CH316" s="100">
        <f t="shared" si="33"/>
        <v>9</v>
      </c>
      <c r="CI316" s="87" t="s">
        <v>129</v>
      </c>
      <c r="CJ316" s="100">
        <f t="shared" si="34"/>
        <v>5</v>
      </c>
      <c r="CK316" s="101"/>
      <c r="CL316" s="101"/>
      <c r="CM316" s="101"/>
      <c r="CN316" s="102"/>
      <c r="CO316" s="102"/>
      <c r="CP316" s="102">
        <v>10</v>
      </c>
      <c r="CQ316" s="102"/>
      <c r="CR316" s="87">
        <f t="shared" si="35"/>
        <v>2445</v>
      </c>
      <c r="CS316" s="40">
        <f t="shared" si="39"/>
        <v>314</v>
      </c>
      <c r="CT316" s="40" t="str">
        <f>VLOOKUP(B316,Linha!$B$2:$C$60,2,FALSE)</f>
        <v>Despacho direto</v>
      </c>
      <c r="CU316" s="41" t="str">
        <f>IF(AI316&lt;=Parametros!$E$15,"OK","Não")</f>
        <v>Não</v>
      </c>
      <c r="CV316" s="41" t="str">
        <f>IF(AH316&lt;=Parametros!$E$16,"OK","Não")</f>
        <v>OK</v>
      </c>
      <c r="CW316" s="41" t="str">
        <f>IF(AX316&lt;=Parametros!$E$19,"OK","Não")</f>
        <v>OK</v>
      </c>
      <c r="CX316" s="41" t="str">
        <f t="shared" si="36"/>
        <v>Não</v>
      </c>
      <c r="CY316" s="41" t="str">
        <f t="shared" si="37"/>
        <v>Não</v>
      </c>
      <c r="CZ316" s="41" t="str">
        <f>IF(AND(Parametros!$E$17="Sim",Parametros!$E$18="Sim"),IF(AND(OR(CT316="Flow1",AND(CT316="Flow2",Parametros!$H$7="Fechada")),AI316&lt;=Parametros!$E$15,AH316&lt;Parametros!$E$16,AX316&lt;Parametros!$E$19,CX316&lt;&gt;Parametros!$E$17,CY316&lt;&gt;Parametros!$E$18),"Sim","Não"),
IF(AND(Parametros!$E$17="Sim",Parametros!$E$18="Não"),IF(AND(OR(CT316="Flow1",AND(CT316="Flow2",Parametros!$H$7="Fechada")),AI316&lt;=Parametros!$E$15,AH316&lt;Parametros!$E$16,AX316&lt;Parametros!$E$19,CX316&lt;&gt;Parametros!$E$17),"Sim","Não"),
IF(AND(Parametros!$E$17="Não",Parametros!$E$18="Sim"),IF(AND(OR(CT316="Flow1",AND(CT316="Flow2",Parametros!$H$7="Fechada")),AI316&lt;=Parametros!$E$15,AH316&lt;Parametros!$E$16,AX316&lt;Parametros!$E$19,CY316&lt;&gt;Parametros!$E$18),"Sim","Não"),
IF(AND(OR(CT316="Flow1",AND(CT316="Flow2",Parametros!$H$7="Fechada")),AI316&lt;=Parametros!$E$15,AH316&lt;Parametros!$E$16,AX316&lt;Parametros!$E$19),"Sim","Não"))))</f>
        <v>Não</v>
      </c>
      <c r="DA316" s="41" t="str">
        <f t="shared" si="38"/>
        <v>ok</v>
      </c>
      <c r="DB316" s="40">
        <f>IF(AND(CT316="Flow1",CZ316="Sim"),4,IF(CT316=Parametros!$D$6,1,IF(CT316=Parametros!$D$7,IF(Parametros!$H$7="Aberta",2,IF('Sequencia APO'!CZ316="Sim",4,1)),IF(CT316=Parametros!$D$9,3,IF(CT316=Parametros!$D$8,4,"Erro")))))</f>
        <v>3</v>
      </c>
      <c r="DC316" s="40">
        <f>IFERROR(VLOOKUP($Q316,Ferts!$A$1:$B$16,2,FALSE),0)</f>
        <v>0</v>
      </c>
      <c r="DD316" s="42">
        <f>(IF(DB316=1,Parametros!$M$6,IF(DB316=2,Parametros!$M$7,IF(DB316=3,Parametros!$M$8,IF(DB316=4,Parametros!$M$9,"Erro"))))*(DC316+1))*60</f>
        <v>33.660000000000004</v>
      </c>
    </row>
    <row r="317" spans="1:108">
      <c r="A317" s="74" t="s">
        <v>917</v>
      </c>
      <c r="B317" s="74" t="s">
        <v>117</v>
      </c>
      <c r="C317" s="74" t="s">
        <v>118</v>
      </c>
      <c r="D317" s="74" t="s">
        <v>99</v>
      </c>
      <c r="E317" s="74" t="s">
        <v>2730</v>
      </c>
      <c r="F317" s="74" t="s">
        <v>2731</v>
      </c>
      <c r="G317" s="74" t="s">
        <v>2732</v>
      </c>
      <c r="H317" s="74" t="s">
        <v>285</v>
      </c>
      <c r="I317" s="74" t="s">
        <v>100</v>
      </c>
      <c r="J317" s="74" t="s">
        <v>101</v>
      </c>
      <c r="K317" s="74" t="s">
        <v>321</v>
      </c>
      <c r="L317" s="74" t="s">
        <v>2733</v>
      </c>
      <c r="M317" s="74" t="s">
        <v>288</v>
      </c>
      <c r="N317" s="75">
        <v>10</v>
      </c>
      <c r="O317" s="75">
        <v>10</v>
      </c>
      <c r="P317" s="74" t="s">
        <v>137</v>
      </c>
      <c r="Q317" s="74" t="s">
        <v>2734</v>
      </c>
      <c r="R317" s="74" t="s">
        <v>289</v>
      </c>
      <c r="S317" s="74"/>
      <c r="T317" s="74" t="s">
        <v>114</v>
      </c>
      <c r="U317" s="74" t="s">
        <v>124</v>
      </c>
      <c r="V317" s="74" t="s">
        <v>125</v>
      </c>
      <c r="W317" s="74" t="s">
        <v>107</v>
      </c>
      <c r="X317" s="74" t="s">
        <v>127</v>
      </c>
      <c r="Y317" s="74" t="s">
        <v>108</v>
      </c>
      <c r="Z317" s="74" t="s">
        <v>128</v>
      </c>
      <c r="AA317" s="76">
        <v>2147</v>
      </c>
      <c r="AB317" s="76">
        <v>2264.3980000000001</v>
      </c>
      <c r="AC317" s="76">
        <v>162</v>
      </c>
      <c r="AD317" s="76">
        <v>158</v>
      </c>
      <c r="AE317" s="77">
        <v>722</v>
      </c>
      <c r="AF317" s="76">
        <v>3.61</v>
      </c>
      <c r="AG317" s="77">
        <v>4</v>
      </c>
      <c r="AH317" s="78">
        <v>14.27</v>
      </c>
      <c r="AI317" s="78">
        <v>168.3</v>
      </c>
      <c r="AJ317" s="79">
        <v>42805</v>
      </c>
      <c r="AK317" s="79">
        <v>42782</v>
      </c>
      <c r="AL317" s="79">
        <v>42782</v>
      </c>
      <c r="AM317" s="79">
        <v>42782</v>
      </c>
      <c r="AN317" s="77">
        <v>200</v>
      </c>
      <c r="AO317" s="79">
        <v>42788</v>
      </c>
      <c r="AP317" s="76">
        <v>1900</v>
      </c>
      <c r="AQ317" s="76">
        <v>0</v>
      </c>
      <c r="AR317" s="77">
        <v>730</v>
      </c>
      <c r="AS317" s="77">
        <v>6</v>
      </c>
      <c r="AT317" s="78">
        <v>341.52</v>
      </c>
      <c r="AU317" s="77">
        <v>2</v>
      </c>
      <c r="AV317" s="76">
        <v>6.25</v>
      </c>
      <c r="AW317" s="76">
        <v>6</v>
      </c>
      <c r="AX317" s="76">
        <v>6.49</v>
      </c>
      <c r="AY317" s="76">
        <v>1.68</v>
      </c>
      <c r="AZ317" s="76">
        <v>1.68</v>
      </c>
      <c r="BA317" s="76">
        <v>1.42</v>
      </c>
      <c r="BB317" s="76">
        <v>1.42</v>
      </c>
      <c r="BC317" s="76">
        <v>12.16</v>
      </c>
      <c r="BD317" s="76">
        <v>14.04</v>
      </c>
      <c r="BE317" s="76">
        <v>25.88</v>
      </c>
      <c r="BF317" s="76">
        <v>6000</v>
      </c>
      <c r="BG317" s="76">
        <v>6300</v>
      </c>
      <c r="BH317" s="74" t="s">
        <v>109</v>
      </c>
      <c r="BI317" s="74"/>
      <c r="BJ317" s="74" t="s">
        <v>3724</v>
      </c>
      <c r="BK317" s="79"/>
      <c r="BL317" s="79"/>
      <c r="BM317" s="74"/>
      <c r="BN317" s="80"/>
      <c r="BO317" s="81"/>
      <c r="BP317" s="82">
        <v>8</v>
      </c>
      <c r="BQ317" s="83"/>
      <c r="BR317" s="84" t="s">
        <v>129</v>
      </c>
      <c r="BS317" s="84">
        <v>16</v>
      </c>
      <c r="BT317" s="85">
        <v>2</v>
      </c>
      <c r="BU317" s="85" t="s">
        <v>100</v>
      </c>
      <c r="BV317" s="85">
        <v>3</v>
      </c>
      <c r="BW317" s="85"/>
      <c r="BX317" s="86" t="s">
        <v>130</v>
      </c>
      <c r="BY317" s="87"/>
      <c r="BZ317" s="88">
        <v>8</v>
      </c>
      <c r="CA317" s="87" t="s">
        <v>111</v>
      </c>
      <c r="CB317" s="89" t="s">
        <v>145</v>
      </c>
      <c r="CC317" s="90">
        <v>-6</v>
      </c>
      <c r="CD317" s="99"/>
      <c r="CE317" s="100">
        <f>VLOOKUP(AI317,[1]Plan1!$A$6:$D$52,2,0)</f>
        <v>400</v>
      </c>
      <c r="CF317" s="100">
        <f>VLOOKUP(AI317,[1]Plan1!$A$6:$D$52,4,0)</f>
        <v>1.7209302325581395</v>
      </c>
      <c r="CG317" s="100">
        <f t="shared" si="32"/>
        <v>5</v>
      </c>
      <c r="CH317" s="100">
        <f t="shared" si="33"/>
        <v>9</v>
      </c>
      <c r="CI317" s="87" t="s">
        <v>129</v>
      </c>
      <c r="CJ317" s="100">
        <f t="shared" si="34"/>
        <v>8</v>
      </c>
      <c r="CK317" s="101"/>
      <c r="CL317" s="101"/>
      <c r="CM317" s="101"/>
      <c r="CN317" s="102">
        <v>123</v>
      </c>
      <c r="CO317" s="102"/>
      <c r="CP317" s="102"/>
      <c r="CQ317" s="102"/>
      <c r="CR317" s="87">
        <f t="shared" si="35"/>
        <v>2888</v>
      </c>
      <c r="CS317" s="40">
        <f t="shared" si="39"/>
        <v>315</v>
      </c>
      <c r="CT317" s="40" t="str">
        <f>VLOOKUP(B317,Linha!$B$2:$C$60,2,FALSE)</f>
        <v>Despacho direto</v>
      </c>
      <c r="CU317" s="41" t="str">
        <f>IF(AI317&lt;=Parametros!$E$15,"OK","Não")</f>
        <v>Não</v>
      </c>
      <c r="CV317" s="41" t="str">
        <f>IF(AH317&lt;=Parametros!$E$16,"OK","Não")</f>
        <v>Não</v>
      </c>
      <c r="CW317" s="41" t="str">
        <f>IF(AX317&lt;=Parametros!$E$19,"OK","Não")</f>
        <v>OK</v>
      </c>
      <c r="CX317" s="41" t="str">
        <f t="shared" si="36"/>
        <v>Não</v>
      </c>
      <c r="CY317" s="41" t="str">
        <f t="shared" si="37"/>
        <v>Não</v>
      </c>
      <c r="CZ317" s="41" t="str">
        <f>IF(AND(Parametros!$E$17="Sim",Parametros!$E$18="Sim"),IF(AND(OR(CT317="Flow1",AND(CT317="Flow2",Parametros!$H$7="Fechada")),AI317&lt;=Parametros!$E$15,AH317&lt;Parametros!$E$16,AX317&lt;Parametros!$E$19,CX317&lt;&gt;Parametros!$E$17,CY317&lt;&gt;Parametros!$E$18),"Sim","Não"),
IF(AND(Parametros!$E$17="Sim",Parametros!$E$18="Não"),IF(AND(OR(CT317="Flow1",AND(CT317="Flow2",Parametros!$H$7="Fechada")),AI317&lt;=Parametros!$E$15,AH317&lt;Parametros!$E$16,AX317&lt;Parametros!$E$19,CX317&lt;&gt;Parametros!$E$17),"Sim","Não"),
IF(AND(Parametros!$E$17="Não",Parametros!$E$18="Sim"),IF(AND(OR(CT317="Flow1",AND(CT317="Flow2",Parametros!$H$7="Fechada")),AI317&lt;=Parametros!$E$15,AH317&lt;Parametros!$E$16,AX317&lt;Parametros!$E$19,CY317&lt;&gt;Parametros!$E$18),"Sim","Não"),
IF(AND(OR(CT317="Flow1",AND(CT317="Flow2",Parametros!$H$7="Fechada")),AI317&lt;=Parametros!$E$15,AH317&lt;Parametros!$E$16,AX317&lt;Parametros!$E$19),"Sim","Não"))))</f>
        <v>Não</v>
      </c>
      <c r="DA317" s="41" t="str">
        <f t="shared" si="38"/>
        <v>ok</v>
      </c>
      <c r="DB317" s="40">
        <f>IF(AND(CT317="Flow1",CZ317="Sim"),4,IF(CT317=Parametros!$D$6,1,IF(CT317=Parametros!$D$7,IF(Parametros!$H$7="Aberta",2,IF('Sequencia APO'!CZ317="Sim",4,1)),IF(CT317=Parametros!$D$9,3,IF(CT317=Parametros!$D$8,4,"Erro")))))</f>
        <v>3</v>
      </c>
      <c r="DC317" s="40">
        <f>IFERROR(VLOOKUP($Q317,Ferts!$A$1:$B$16,2,FALSE),0)</f>
        <v>0</v>
      </c>
      <c r="DD317" s="42">
        <f>(IF(DB317=1,Parametros!$M$6,IF(DB317=2,Parametros!$M$7,IF(DB317=3,Parametros!$M$8,IF(DB317=4,Parametros!$M$9,"Erro"))))*(DC317+1))*60</f>
        <v>33.660000000000004</v>
      </c>
    </row>
    <row r="318" spans="1:108">
      <c r="A318" s="74" t="s">
        <v>918</v>
      </c>
      <c r="B318" s="74" t="s">
        <v>98</v>
      </c>
      <c r="C318" s="74" t="s">
        <v>132</v>
      </c>
      <c r="D318" s="74" t="s">
        <v>132</v>
      </c>
      <c r="E318" s="74" t="s">
        <v>1427</v>
      </c>
      <c r="F318" s="74" t="s">
        <v>1428</v>
      </c>
      <c r="G318" s="74" t="s">
        <v>1421</v>
      </c>
      <c r="H318" s="74" t="s">
        <v>532</v>
      </c>
      <c r="I318" s="74" t="s">
        <v>100</v>
      </c>
      <c r="J318" s="74" t="s">
        <v>101</v>
      </c>
      <c r="K318" s="74" t="s">
        <v>1422</v>
      </c>
      <c r="L318" s="74" t="s">
        <v>1429</v>
      </c>
      <c r="M318" s="74" t="s">
        <v>533</v>
      </c>
      <c r="N318" s="75">
        <v>3</v>
      </c>
      <c r="O318" s="75">
        <v>0</v>
      </c>
      <c r="P318" s="74" t="s">
        <v>534</v>
      </c>
      <c r="Q318" s="74" t="s">
        <v>1423</v>
      </c>
      <c r="R318" s="74" t="s">
        <v>102</v>
      </c>
      <c r="S318" s="74" t="s">
        <v>1424</v>
      </c>
      <c r="T318" s="74" t="s">
        <v>1425</v>
      </c>
      <c r="U318" s="74" t="s">
        <v>105</v>
      </c>
      <c r="V318" s="74" t="s">
        <v>559</v>
      </c>
      <c r="W318" s="74" t="s">
        <v>115</v>
      </c>
      <c r="X318" s="74" t="s">
        <v>127</v>
      </c>
      <c r="Y318" s="74" t="s">
        <v>108</v>
      </c>
      <c r="Z318" s="74"/>
      <c r="AA318" s="76">
        <v>110324.019</v>
      </c>
      <c r="AB318" s="76">
        <v>51000</v>
      </c>
      <c r="AC318" s="76">
        <v>167</v>
      </c>
      <c r="AD318" s="76">
        <v>163</v>
      </c>
      <c r="AE318" s="77">
        <v>1000</v>
      </c>
      <c r="AF318" s="76">
        <v>5</v>
      </c>
      <c r="AG318" s="77">
        <v>127</v>
      </c>
      <c r="AH318" s="78">
        <v>10.54</v>
      </c>
      <c r="AI318" s="78">
        <v>139.69999999999999</v>
      </c>
      <c r="AJ318" s="79">
        <v>42796</v>
      </c>
      <c r="AK318" s="79">
        <v>42782</v>
      </c>
      <c r="AL318" s="79">
        <v>42782</v>
      </c>
      <c r="AM318" s="79">
        <v>42782</v>
      </c>
      <c r="AN318" s="77">
        <v>6274</v>
      </c>
      <c r="AO318" s="79">
        <v>42770</v>
      </c>
      <c r="AP318" s="76">
        <v>255081.269</v>
      </c>
      <c r="AQ318" s="76">
        <v>0</v>
      </c>
      <c r="AR318" s="77">
        <v>958</v>
      </c>
      <c r="AS318" s="77">
        <v>47</v>
      </c>
      <c r="AT318" s="78">
        <v>447.99</v>
      </c>
      <c r="AU318" s="77">
        <v>2</v>
      </c>
      <c r="AV318" s="76">
        <v>13.78</v>
      </c>
      <c r="AW318" s="76">
        <v>13.46</v>
      </c>
      <c r="AX318" s="76">
        <v>14.21</v>
      </c>
      <c r="AY318" s="76">
        <v>0.5</v>
      </c>
      <c r="AZ318" s="76">
        <v>1.2</v>
      </c>
      <c r="BA318" s="76">
        <v>1.32</v>
      </c>
      <c r="BB318" s="76">
        <v>9.99</v>
      </c>
      <c r="BC318" s="76">
        <v>21.52</v>
      </c>
      <c r="BD318" s="76">
        <v>10.79</v>
      </c>
      <c r="BE318" s="76">
        <v>22.65</v>
      </c>
      <c r="BF318" s="76">
        <v>10970</v>
      </c>
      <c r="BG318" s="76">
        <v>13800</v>
      </c>
      <c r="BH318" s="74" t="s">
        <v>109</v>
      </c>
      <c r="BI318" s="74"/>
      <c r="BJ318" s="74" t="s">
        <v>1430</v>
      </c>
      <c r="BK318" s="79">
        <v>42780</v>
      </c>
      <c r="BL318" s="79"/>
      <c r="BM318" s="74"/>
      <c r="BN318" s="80">
        <v>254</v>
      </c>
      <c r="BO318" s="81"/>
      <c r="BP318" s="82"/>
      <c r="BQ318" s="83"/>
      <c r="BR318" s="84" t="s">
        <v>75</v>
      </c>
      <c r="BS318" s="84">
        <v>16</v>
      </c>
      <c r="BT318" s="85">
        <v>2</v>
      </c>
      <c r="BU318" s="85" t="s">
        <v>100</v>
      </c>
      <c r="BV318" s="85">
        <v>3</v>
      </c>
      <c r="BW318" s="85"/>
      <c r="BX318" s="86" t="s">
        <v>110</v>
      </c>
      <c r="BY318" s="87"/>
      <c r="BZ318" s="88">
        <v>254</v>
      </c>
      <c r="CA318" s="87" t="s">
        <v>111</v>
      </c>
      <c r="CB318" s="89" t="s">
        <v>112</v>
      </c>
      <c r="CC318" s="90">
        <v>12</v>
      </c>
      <c r="CD318" s="99"/>
      <c r="CE318" s="100">
        <f>VLOOKUP(AI318,[1]Plan1!$A$6:$D$52,2,0)</f>
        <v>385</v>
      </c>
      <c r="CF318" s="100">
        <f>VLOOKUP(AI318,[1]Plan1!$A$6:$D$52,4,0)</f>
        <v>1.5555555555555556</v>
      </c>
      <c r="CG318" s="100">
        <f t="shared" si="32"/>
        <v>287</v>
      </c>
      <c r="CH318" s="100">
        <f t="shared" si="33"/>
        <v>446</v>
      </c>
      <c r="CI318" s="87" t="s">
        <v>75</v>
      </c>
      <c r="CJ318" s="100">
        <f t="shared" si="34"/>
        <v>254</v>
      </c>
      <c r="CK318" s="101"/>
      <c r="CL318" s="101"/>
      <c r="CM318" s="101"/>
      <c r="CN318" s="102"/>
      <c r="CO318" s="102"/>
      <c r="CP318" s="102">
        <f>CH318</f>
        <v>446</v>
      </c>
      <c r="CQ318" s="102"/>
      <c r="CR318" s="87">
        <f t="shared" si="35"/>
        <v>127000</v>
      </c>
      <c r="CS318" s="40">
        <f t="shared" si="39"/>
        <v>316</v>
      </c>
      <c r="CT318" s="40" t="str">
        <f>VLOOKUP(B318,Linha!$B$2:$C$60,2,FALSE)</f>
        <v>Flow1</v>
      </c>
      <c r="CU318" s="41" t="str">
        <f>IF(AI318&lt;=Parametros!$E$15,"OK","Não")</f>
        <v>Não</v>
      </c>
      <c r="CV318" s="41" t="str">
        <f>IF(AH318&lt;=Parametros!$E$16,"OK","Não")</f>
        <v>OK</v>
      </c>
      <c r="CW318" s="41" t="str">
        <f>IF(AX318&lt;=Parametros!$E$19,"OK","Não")</f>
        <v>Não</v>
      </c>
      <c r="CX318" s="41" t="str">
        <f t="shared" si="36"/>
        <v>Não</v>
      </c>
      <c r="CY318" s="41" t="str">
        <f t="shared" si="37"/>
        <v>Não</v>
      </c>
      <c r="CZ318" s="41" t="str">
        <f>IF(AND(Parametros!$E$17="Sim",Parametros!$E$18="Sim"),IF(AND(OR(CT318="Flow1",AND(CT318="Flow2",Parametros!$H$7="Fechada")),AI318&lt;=Parametros!$E$15,AH318&lt;Parametros!$E$16,AX318&lt;Parametros!$E$19,CX318&lt;&gt;Parametros!$E$17,CY318&lt;&gt;Parametros!$E$18),"Sim","Não"),
IF(AND(Parametros!$E$17="Sim",Parametros!$E$18="Não"),IF(AND(OR(CT318="Flow1",AND(CT318="Flow2",Parametros!$H$7="Fechada")),AI318&lt;=Parametros!$E$15,AH318&lt;Parametros!$E$16,AX318&lt;Parametros!$E$19,CX318&lt;&gt;Parametros!$E$17),"Sim","Não"),
IF(AND(Parametros!$E$17="Não",Parametros!$E$18="Sim"),IF(AND(OR(CT318="Flow1",AND(CT318="Flow2",Parametros!$H$7="Fechada")),AI318&lt;=Parametros!$E$15,AH318&lt;Parametros!$E$16,AX318&lt;Parametros!$E$19,CY318&lt;&gt;Parametros!$E$18),"Sim","Não"),
IF(AND(OR(CT318="Flow1",AND(CT318="Flow2",Parametros!$H$7="Fechada")),AI318&lt;=Parametros!$E$15,AH318&lt;Parametros!$E$16,AX318&lt;Parametros!$E$19),"Sim","Não"))))</f>
        <v>Não</v>
      </c>
      <c r="DA318" s="41" t="str">
        <f t="shared" si="38"/>
        <v>ok</v>
      </c>
      <c r="DB318" s="40">
        <f>IF(AND(CT318="Flow1",CZ318="Sim"),4,IF(CT318=Parametros!$D$6,1,IF(CT318=Parametros!$D$7,IF(Parametros!$H$7="Aberta",2,IF('Sequencia APO'!CZ318="Sim",4,1)),IF(CT318=Parametros!$D$9,3,IF(CT318=Parametros!$D$8,4,"Erro")))))</f>
        <v>1</v>
      </c>
      <c r="DC318" s="40">
        <f>IFERROR(VLOOKUP($Q318,Ferts!$A$1:$B$16,2,FALSE),0)</f>
        <v>0</v>
      </c>
      <c r="DD318" s="42">
        <f>(IF(DB318=1,Parametros!$M$6,IF(DB318=2,Parametros!$M$7,IF(DB318=3,Parametros!$M$8,IF(DB318=4,Parametros!$M$9,"Erro"))))*(DC318+1))*60</f>
        <v>38.112851481411589</v>
      </c>
    </row>
    <row r="319" spans="1:108">
      <c r="A319" s="74" t="s">
        <v>920</v>
      </c>
      <c r="B319" s="74" t="s">
        <v>98</v>
      </c>
      <c r="C319" s="74" t="s">
        <v>99</v>
      </c>
      <c r="D319" s="74" t="s">
        <v>99</v>
      </c>
      <c r="E319" s="74" t="s">
        <v>2735</v>
      </c>
      <c r="F319" s="74" t="s">
        <v>2736</v>
      </c>
      <c r="G319" s="74" t="s">
        <v>2737</v>
      </c>
      <c r="H319" s="74" t="s">
        <v>170</v>
      </c>
      <c r="I319" s="74" t="s">
        <v>100</v>
      </c>
      <c r="J319" s="74" t="s">
        <v>101</v>
      </c>
      <c r="K319" s="74" t="s">
        <v>336</v>
      </c>
      <c r="L319" s="74" t="s">
        <v>2738</v>
      </c>
      <c r="M319" s="74" t="s">
        <v>172</v>
      </c>
      <c r="N319" s="75">
        <v>10</v>
      </c>
      <c r="O319" s="75">
        <v>10</v>
      </c>
      <c r="P319" s="74" t="s">
        <v>154</v>
      </c>
      <c r="Q319" s="74" t="s">
        <v>2739</v>
      </c>
      <c r="R319" s="74" t="s">
        <v>155</v>
      </c>
      <c r="S319" s="74" t="s">
        <v>113</v>
      </c>
      <c r="T319" s="74" t="s">
        <v>114</v>
      </c>
      <c r="U319" s="74" t="s">
        <v>156</v>
      </c>
      <c r="V319" s="74" t="s">
        <v>157</v>
      </c>
      <c r="W319" s="74" t="s">
        <v>107</v>
      </c>
      <c r="X319" s="74" t="s">
        <v>127</v>
      </c>
      <c r="Y319" s="74" t="s">
        <v>108</v>
      </c>
      <c r="Z319" s="74" t="s">
        <v>158</v>
      </c>
      <c r="AA319" s="76">
        <v>5217.3050000000003</v>
      </c>
      <c r="AB319" s="76">
        <v>0</v>
      </c>
      <c r="AC319" s="76">
        <v>167</v>
      </c>
      <c r="AD319" s="76">
        <v>163</v>
      </c>
      <c r="AE319" s="77">
        <v>590</v>
      </c>
      <c r="AF319" s="76">
        <v>2.95</v>
      </c>
      <c r="AG319" s="77">
        <v>11</v>
      </c>
      <c r="AH319" s="78">
        <v>11</v>
      </c>
      <c r="AI319" s="78">
        <v>177.8</v>
      </c>
      <c r="AJ319" s="79">
        <v>42790</v>
      </c>
      <c r="AK319" s="79">
        <v>42782</v>
      </c>
      <c r="AL319" s="79">
        <v>42782</v>
      </c>
      <c r="AM319" s="79">
        <v>42782</v>
      </c>
      <c r="AN319" s="77">
        <v>307</v>
      </c>
      <c r="AO319" s="79">
        <v>42784</v>
      </c>
      <c r="AP319" s="76">
        <v>5000</v>
      </c>
      <c r="AQ319" s="76">
        <v>0</v>
      </c>
      <c r="AR319" s="77">
        <v>628</v>
      </c>
      <c r="AS319" s="77">
        <v>56</v>
      </c>
      <c r="AT319" s="78">
        <v>574.14</v>
      </c>
      <c r="AU319" s="77">
        <v>1</v>
      </c>
      <c r="AV319" s="76">
        <v>0</v>
      </c>
      <c r="AW319" s="76">
        <v>11.73</v>
      </c>
      <c r="AX319" s="76">
        <v>12.21</v>
      </c>
      <c r="AY319" s="76">
        <v>1.78</v>
      </c>
      <c r="AZ319" s="76">
        <v>1.78</v>
      </c>
      <c r="BA319" s="76">
        <v>1.38</v>
      </c>
      <c r="BB319" s="76">
        <v>9.99</v>
      </c>
      <c r="BC319" s="76">
        <v>12.37</v>
      </c>
      <c r="BD319" s="76">
        <v>11.09</v>
      </c>
      <c r="BE319" s="76">
        <v>22.95</v>
      </c>
      <c r="BF319" s="76">
        <v>11000</v>
      </c>
      <c r="BG319" s="76">
        <v>13000</v>
      </c>
      <c r="BH319" s="74" t="s">
        <v>109</v>
      </c>
      <c r="BI319" s="74"/>
      <c r="BJ319" s="74" t="s">
        <v>2740</v>
      </c>
      <c r="BK319" s="79"/>
      <c r="BL319" s="79"/>
      <c r="BM319" s="74"/>
      <c r="BN319" s="80">
        <v>11</v>
      </c>
      <c r="BO319" s="81"/>
      <c r="BP319" s="82"/>
      <c r="BQ319" s="83"/>
      <c r="BR319" s="84" t="s">
        <v>75</v>
      </c>
      <c r="BS319" s="84">
        <v>16</v>
      </c>
      <c r="BT319" s="85">
        <v>2</v>
      </c>
      <c r="BU319" s="85" t="s">
        <v>100</v>
      </c>
      <c r="BV319" s="85">
        <v>3</v>
      </c>
      <c r="BW319" s="85"/>
      <c r="BX319" s="86" t="s">
        <v>143</v>
      </c>
      <c r="BY319" s="87"/>
      <c r="BZ319" s="88">
        <v>11</v>
      </c>
      <c r="CA319" s="87" t="s">
        <v>144</v>
      </c>
      <c r="CB319" s="89" t="s">
        <v>145</v>
      </c>
      <c r="CC319" s="90">
        <v>-2</v>
      </c>
      <c r="CD319" s="99"/>
      <c r="CE319" s="100">
        <f>VLOOKUP(AI319,[1]Plan1!$A$6:$D$52,2,0)</f>
        <v>556</v>
      </c>
      <c r="CF319" s="100">
        <f>VLOOKUP(AI319,[1]Plan1!$A$6:$D$52,4,0)</f>
        <v>1.4</v>
      </c>
      <c r="CG319" s="100">
        <f t="shared" si="32"/>
        <v>9</v>
      </c>
      <c r="CH319" s="100">
        <f t="shared" si="33"/>
        <v>13</v>
      </c>
      <c r="CI319" s="87" t="s">
        <v>75</v>
      </c>
      <c r="CJ319" s="100">
        <f t="shared" si="34"/>
        <v>11</v>
      </c>
      <c r="CK319" s="101"/>
      <c r="CL319" s="101"/>
      <c r="CM319" s="101"/>
      <c r="CN319" s="102"/>
      <c r="CO319" s="102"/>
      <c r="CP319" s="102">
        <v>16</v>
      </c>
      <c r="CQ319" s="102"/>
      <c r="CR319" s="87">
        <f t="shared" si="35"/>
        <v>6490</v>
      </c>
      <c r="CS319" s="40">
        <f t="shared" si="39"/>
        <v>317</v>
      </c>
      <c r="CT319" s="40" t="str">
        <f>VLOOKUP(B319,Linha!$B$2:$C$60,2,FALSE)</f>
        <v>Flow1</v>
      </c>
      <c r="CU319" s="41" t="str">
        <f>IF(AI319&lt;=Parametros!$E$15,"OK","Não")</f>
        <v>Não</v>
      </c>
      <c r="CV319" s="41" t="str">
        <f>IF(AH319&lt;=Parametros!$E$16,"OK","Não")</f>
        <v>OK</v>
      </c>
      <c r="CW319" s="41" t="str">
        <f>IF(AX319&lt;=Parametros!$E$19,"OK","Não")</f>
        <v>OK</v>
      </c>
      <c r="CX319" s="41" t="str">
        <f t="shared" si="36"/>
        <v>Não</v>
      </c>
      <c r="CY319" s="41" t="str">
        <f t="shared" si="37"/>
        <v>Não</v>
      </c>
      <c r="CZ319" s="41" t="str">
        <f>IF(AND(Parametros!$E$17="Sim",Parametros!$E$18="Sim"),IF(AND(OR(CT319="Flow1",AND(CT319="Flow2",Parametros!$H$7="Fechada")),AI319&lt;=Parametros!$E$15,AH319&lt;Parametros!$E$16,AX319&lt;Parametros!$E$19,CX319&lt;&gt;Parametros!$E$17,CY319&lt;&gt;Parametros!$E$18),"Sim","Não"),
IF(AND(Parametros!$E$17="Sim",Parametros!$E$18="Não"),IF(AND(OR(CT319="Flow1",AND(CT319="Flow2",Parametros!$H$7="Fechada")),AI319&lt;=Parametros!$E$15,AH319&lt;Parametros!$E$16,AX319&lt;Parametros!$E$19,CX319&lt;&gt;Parametros!$E$17),"Sim","Não"),
IF(AND(Parametros!$E$17="Não",Parametros!$E$18="Sim"),IF(AND(OR(CT319="Flow1",AND(CT319="Flow2",Parametros!$H$7="Fechada")),AI319&lt;=Parametros!$E$15,AH319&lt;Parametros!$E$16,AX319&lt;Parametros!$E$19,CY319&lt;&gt;Parametros!$E$18),"Sim","Não"),
IF(AND(OR(CT319="Flow1",AND(CT319="Flow2",Parametros!$H$7="Fechada")),AI319&lt;=Parametros!$E$15,AH319&lt;Parametros!$E$16,AX319&lt;Parametros!$E$19),"Sim","Não"))))</f>
        <v>Não</v>
      </c>
      <c r="DA319" s="41" t="str">
        <f t="shared" si="38"/>
        <v>ok</v>
      </c>
      <c r="DB319" s="40">
        <f>IF(AND(CT319="Flow1",CZ319="Sim"),4,IF(CT319=Parametros!$D$6,1,IF(CT319=Parametros!$D$7,IF(Parametros!$H$7="Aberta",2,IF('Sequencia APO'!CZ319="Sim",4,1)),IF(CT319=Parametros!$D$9,3,IF(CT319=Parametros!$D$8,4,"Erro")))))</f>
        <v>1</v>
      </c>
      <c r="DC319" s="40">
        <f>IFERROR(VLOOKUP($Q319,Ferts!$A$1:$B$16,2,FALSE),0)</f>
        <v>0</v>
      </c>
      <c r="DD319" s="42">
        <f>(IF(DB319=1,Parametros!$M$6,IF(DB319=2,Parametros!$M$7,IF(DB319=3,Parametros!$M$8,IF(DB319=4,Parametros!$M$9,"Erro"))))*(DC319+1))*60</f>
        <v>38.112851481411589</v>
      </c>
    </row>
    <row r="320" spans="1:108">
      <c r="A320" s="74" t="s">
        <v>924</v>
      </c>
      <c r="B320" s="74" t="s">
        <v>117</v>
      </c>
      <c r="C320" s="74" t="s">
        <v>118</v>
      </c>
      <c r="D320" s="74" t="s">
        <v>99</v>
      </c>
      <c r="E320" s="74" t="s">
        <v>2741</v>
      </c>
      <c r="F320" s="74" t="s">
        <v>2742</v>
      </c>
      <c r="G320" s="74" t="s">
        <v>3725</v>
      </c>
      <c r="H320" s="74" t="s">
        <v>285</v>
      </c>
      <c r="I320" s="74" t="s">
        <v>100</v>
      </c>
      <c r="J320" s="74" t="s">
        <v>101</v>
      </c>
      <c r="K320" s="74" t="s">
        <v>321</v>
      </c>
      <c r="L320" s="74" t="s">
        <v>2743</v>
      </c>
      <c r="M320" s="74" t="s">
        <v>288</v>
      </c>
      <c r="N320" s="75">
        <v>10</v>
      </c>
      <c r="O320" s="75">
        <v>10</v>
      </c>
      <c r="P320" s="74" t="s">
        <v>137</v>
      </c>
      <c r="Q320" s="74" t="s">
        <v>2744</v>
      </c>
      <c r="R320" s="74" t="s">
        <v>289</v>
      </c>
      <c r="S320" s="74"/>
      <c r="T320" s="74" t="s">
        <v>114</v>
      </c>
      <c r="U320" s="74" t="s">
        <v>124</v>
      </c>
      <c r="V320" s="74" t="s">
        <v>125</v>
      </c>
      <c r="W320" s="74" t="s">
        <v>107</v>
      </c>
      <c r="X320" s="74" t="s">
        <v>127</v>
      </c>
      <c r="Y320" s="74" t="s">
        <v>108</v>
      </c>
      <c r="Z320" s="74" t="s">
        <v>128</v>
      </c>
      <c r="AA320" s="76">
        <v>2196.0030000000002</v>
      </c>
      <c r="AB320" s="76">
        <v>0</v>
      </c>
      <c r="AC320" s="76">
        <v>162</v>
      </c>
      <c r="AD320" s="76">
        <v>161</v>
      </c>
      <c r="AE320" s="77">
        <v>668</v>
      </c>
      <c r="AF320" s="76">
        <v>3.34</v>
      </c>
      <c r="AG320" s="77">
        <v>5</v>
      </c>
      <c r="AH320" s="78">
        <v>12</v>
      </c>
      <c r="AI320" s="78">
        <v>177.8</v>
      </c>
      <c r="AJ320" s="79">
        <v>42815</v>
      </c>
      <c r="AK320" s="79">
        <v>42782</v>
      </c>
      <c r="AL320" s="79">
        <v>42782</v>
      </c>
      <c r="AM320" s="79">
        <v>42782</v>
      </c>
      <c r="AN320" s="77">
        <v>198</v>
      </c>
      <c r="AO320" s="79">
        <v>42802</v>
      </c>
      <c r="AP320" s="76">
        <v>1900</v>
      </c>
      <c r="AQ320" s="76">
        <v>0</v>
      </c>
      <c r="AR320" s="77">
        <v>669</v>
      </c>
      <c r="AS320" s="77">
        <v>7</v>
      </c>
      <c r="AT320" s="78">
        <v>316.5</v>
      </c>
      <c r="AU320" s="77">
        <v>2</v>
      </c>
      <c r="AV320" s="76">
        <v>6.43</v>
      </c>
      <c r="AW320" s="76">
        <v>6.09</v>
      </c>
      <c r="AX320" s="76">
        <v>6.58</v>
      </c>
      <c r="AY320" s="76">
        <v>1.78</v>
      </c>
      <c r="AZ320" s="76">
        <v>1.78</v>
      </c>
      <c r="BA320" s="76">
        <v>1.2</v>
      </c>
      <c r="BB320" s="76">
        <v>1.2</v>
      </c>
      <c r="BC320" s="76">
        <v>13.03</v>
      </c>
      <c r="BD320" s="76">
        <v>11.98</v>
      </c>
      <c r="BE320" s="76">
        <v>23.83</v>
      </c>
      <c r="BF320" s="76">
        <v>6000</v>
      </c>
      <c r="BG320" s="76">
        <v>6600</v>
      </c>
      <c r="BH320" s="74" t="s">
        <v>109</v>
      </c>
      <c r="BI320" s="74"/>
      <c r="BJ320" s="74" t="s">
        <v>3726</v>
      </c>
      <c r="BK320" s="79"/>
      <c r="BL320" s="79"/>
      <c r="BM320" s="74"/>
      <c r="BN320" s="80"/>
      <c r="BO320" s="81"/>
      <c r="BP320" s="82">
        <v>10</v>
      </c>
      <c r="BQ320" s="83"/>
      <c r="BR320" s="84" t="s">
        <v>129</v>
      </c>
      <c r="BS320" s="84">
        <v>16</v>
      </c>
      <c r="BT320" s="85">
        <v>2</v>
      </c>
      <c r="BU320" s="85" t="s">
        <v>100</v>
      </c>
      <c r="BV320" s="85">
        <v>3</v>
      </c>
      <c r="BW320" s="85"/>
      <c r="BX320" s="86" t="s">
        <v>130</v>
      </c>
      <c r="BY320" s="87"/>
      <c r="BZ320" s="88">
        <v>10</v>
      </c>
      <c r="CA320" s="87" t="s">
        <v>111</v>
      </c>
      <c r="CB320" s="89" t="s">
        <v>116</v>
      </c>
      <c r="CC320" s="90">
        <v>-20</v>
      </c>
      <c r="CD320" s="99"/>
      <c r="CE320" s="100">
        <f>VLOOKUP(AI320,[1]Plan1!$A$6:$D$52,2,0)</f>
        <v>556</v>
      </c>
      <c r="CF320" s="100">
        <f>VLOOKUP(AI320,[1]Plan1!$A$6:$D$52,4,0)</f>
        <v>1.4</v>
      </c>
      <c r="CG320" s="100">
        <f t="shared" ref="CG320:CG383" si="40">ROUND(AA320/CE320,0)</f>
        <v>4</v>
      </c>
      <c r="CH320" s="100">
        <f t="shared" ref="CH320:CH383" si="41">ROUND(CG320*CF320,0)</f>
        <v>6</v>
      </c>
      <c r="CI320" s="87" t="s">
        <v>129</v>
      </c>
      <c r="CJ320" s="100">
        <f t="shared" ref="CJ320:CJ383" si="42">IF(BZ320=0,CH320,BZ320)</f>
        <v>10</v>
      </c>
      <c r="CK320" s="101"/>
      <c r="CL320" s="101"/>
      <c r="CM320" s="101"/>
      <c r="CN320" s="102"/>
      <c r="CO320" s="102">
        <v>18</v>
      </c>
      <c r="CP320" s="102"/>
      <c r="CQ320" s="102"/>
      <c r="CR320" s="87">
        <f t="shared" si="35"/>
        <v>3340</v>
      </c>
      <c r="CS320" s="40">
        <f t="shared" si="39"/>
        <v>318</v>
      </c>
      <c r="CT320" s="40" t="str">
        <f>VLOOKUP(B320,Linha!$B$2:$C$60,2,FALSE)</f>
        <v>Despacho direto</v>
      </c>
      <c r="CU320" s="41" t="str">
        <f>IF(AI320&lt;=Parametros!$E$15,"OK","Não")</f>
        <v>Não</v>
      </c>
      <c r="CV320" s="41" t="str">
        <f>IF(AH320&lt;=Parametros!$E$16,"OK","Não")</f>
        <v>OK</v>
      </c>
      <c r="CW320" s="41" t="str">
        <f>IF(AX320&lt;=Parametros!$E$19,"OK","Não")</f>
        <v>OK</v>
      </c>
      <c r="CX320" s="41" t="str">
        <f t="shared" si="36"/>
        <v>Não</v>
      </c>
      <c r="CY320" s="41" t="str">
        <f t="shared" si="37"/>
        <v>Não</v>
      </c>
      <c r="CZ320" s="41" t="str">
        <f>IF(AND(Parametros!$E$17="Sim",Parametros!$E$18="Sim"),IF(AND(OR(CT320="Flow1",AND(CT320="Flow2",Parametros!$H$7="Fechada")),AI320&lt;=Parametros!$E$15,AH320&lt;Parametros!$E$16,AX320&lt;Parametros!$E$19,CX320&lt;&gt;Parametros!$E$17,CY320&lt;&gt;Parametros!$E$18),"Sim","Não"),
IF(AND(Parametros!$E$17="Sim",Parametros!$E$18="Não"),IF(AND(OR(CT320="Flow1",AND(CT320="Flow2",Parametros!$H$7="Fechada")),AI320&lt;=Parametros!$E$15,AH320&lt;Parametros!$E$16,AX320&lt;Parametros!$E$19,CX320&lt;&gt;Parametros!$E$17),"Sim","Não"),
IF(AND(Parametros!$E$17="Não",Parametros!$E$18="Sim"),IF(AND(OR(CT320="Flow1",AND(CT320="Flow2",Parametros!$H$7="Fechada")),AI320&lt;=Parametros!$E$15,AH320&lt;Parametros!$E$16,AX320&lt;Parametros!$E$19,CY320&lt;&gt;Parametros!$E$18),"Sim","Não"),
IF(AND(OR(CT320="Flow1",AND(CT320="Flow2",Parametros!$H$7="Fechada")),AI320&lt;=Parametros!$E$15,AH320&lt;Parametros!$E$16,AX320&lt;Parametros!$E$19),"Sim","Não"))))</f>
        <v>Não</v>
      </c>
      <c r="DA320" s="41" t="str">
        <f t="shared" si="38"/>
        <v>ok</v>
      </c>
      <c r="DB320" s="40">
        <f>IF(AND(CT320="Flow1",CZ320="Sim"),4,IF(CT320=Parametros!$D$6,1,IF(CT320=Parametros!$D$7,IF(Parametros!$H$7="Aberta",2,IF('Sequencia APO'!CZ320="Sim",4,1)),IF(CT320=Parametros!$D$9,3,IF(CT320=Parametros!$D$8,4,"Erro")))))</f>
        <v>3</v>
      </c>
      <c r="DC320" s="40">
        <f>IFERROR(VLOOKUP($Q320,Ferts!$A$1:$B$16,2,FALSE),0)</f>
        <v>0</v>
      </c>
      <c r="DD320" s="42">
        <f>(IF(DB320=1,Parametros!$M$6,IF(DB320=2,Parametros!$M$7,IF(DB320=3,Parametros!$M$8,IF(DB320=4,Parametros!$M$9,"Erro"))))*(DC320+1))*60</f>
        <v>33.660000000000004</v>
      </c>
    </row>
    <row r="321" spans="1:108">
      <c r="A321" s="74" t="s">
        <v>926</v>
      </c>
      <c r="B321" s="74" t="s">
        <v>117</v>
      </c>
      <c r="C321" s="74" t="s">
        <v>118</v>
      </c>
      <c r="D321" s="74" t="s">
        <v>99</v>
      </c>
      <c r="E321" s="74" t="s">
        <v>3727</v>
      </c>
      <c r="F321" s="74" t="s">
        <v>3728</v>
      </c>
      <c r="G321" s="74" t="s">
        <v>3729</v>
      </c>
      <c r="H321" s="74" t="s">
        <v>285</v>
      </c>
      <c r="I321" s="74" t="s">
        <v>100</v>
      </c>
      <c r="J321" s="74" t="s">
        <v>101</v>
      </c>
      <c r="K321" s="74" t="s">
        <v>361</v>
      </c>
      <c r="L321" s="74" t="s">
        <v>3730</v>
      </c>
      <c r="M321" s="74" t="s">
        <v>288</v>
      </c>
      <c r="N321" s="75">
        <v>10</v>
      </c>
      <c r="O321" s="75">
        <v>10</v>
      </c>
      <c r="P321" s="74" t="s">
        <v>362</v>
      </c>
      <c r="Q321" s="74" t="s">
        <v>3731</v>
      </c>
      <c r="R321" s="74" t="s">
        <v>289</v>
      </c>
      <c r="S321" s="74"/>
      <c r="T321" s="74" t="s">
        <v>114</v>
      </c>
      <c r="U321" s="74" t="s">
        <v>124</v>
      </c>
      <c r="V321" s="74" t="s">
        <v>125</v>
      </c>
      <c r="W321" s="74" t="s">
        <v>107</v>
      </c>
      <c r="X321" s="74" t="s">
        <v>127</v>
      </c>
      <c r="Y321" s="74" t="s">
        <v>108</v>
      </c>
      <c r="Z321" s="74" t="s">
        <v>128</v>
      </c>
      <c r="AA321" s="76">
        <v>3835</v>
      </c>
      <c r="AB321" s="76">
        <v>0</v>
      </c>
      <c r="AC321" s="76">
        <v>162</v>
      </c>
      <c r="AD321" s="76">
        <v>161</v>
      </c>
      <c r="AE321" s="77">
        <v>556</v>
      </c>
      <c r="AF321" s="76">
        <v>2.78</v>
      </c>
      <c r="AG321" s="77">
        <v>9</v>
      </c>
      <c r="AH321" s="78">
        <v>12</v>
      </c>
      <c r="AI321" s="78">
        <v>177.8</v>
      </c>
      <c r="AJ321" s="79">
        <v>42821</v>
      </c>
      <c r="AK321" s="79">
        <v>42782</v>
      </c>
      <c r="AL321" s="79">
        <v>42782</v>
      </c>
      <c r="AM321" s="79">
        <v>42782</v>
      </c>
      <c r="AN321" s="77">
        <v>317</v>
      </c>
      <c r="AO321" s="79">
        <v>42804</v>
      </c>
      <c r="AP321" s="76">
        <v>4000</v>
      </c>
      <c r="AQ321" s="76">
        <v>0</v>
      </c>
      <c r="AR321" s="77">
        <v>552</v>
      </c>
      <c r="AS321" s="77">
        <v>8</v>
      </c>
      <c r="AT321" s="78">
        <v>495.61</v>
      </c>
      <c r="AU321" s="77">
        <v>1</v>
      </c>
      <c r="AV321" s="76">
        <v>0</v>
      </c>
      <c r="AW321" s="76">
        <v>10.29</v>
      </c>
      <c r="AX321" s="76">
        <v>10.75</v>
      </c>
      <c r="AY321" s="76">
        <v>1.78</v>
      </c>
      <c r="AZ321" s="76">
        <v>1.78</v>
      </c>
      <c r="BA321" s="76">
        <v>1.2</v>
      </c>
      <c r="BB321" s="76">
        <v>1.2</v>
      </c>
      <c r="BC321" s="76">
        <v>10.84</v>
      </c>
      <c r="BD321" s="76">
        <v>11.98</v>
      </c>
      <c r="BE321" s="76">
        <v>23.83</v>
      </c>
      <c r="BF321" s="76">
        <v>9900</v>
      </c>
      <c r="BG321" s="76">
        <v>10100</v>
      </c>
      <c r="BH321" s="74" t="s">
        <v>109</v>
      </c>
      <c r="BI321" s="74"/>
      <c r="BJ321" s="74" t="s">
        <v>3732</v>
      </c>
      <c r="BK321" s="79"/>
      <c r="BL321" s="79"/>
      <c r="BM321" s="74"/>
      <c r="BN321" s="80"/>
      <c r="BO321" s="81"/>
      <c r="BP321" s="82">
        <v>9</v>
      </c>
      <c r="BQ321" s="83"/>
      <c r="BR321" s="84" t="s">
        <v>129</v>
      </c>
      <c r="BS321" s="84">
        <v>16</v>
      </c>
      <c r="BT321" s="85">
        <v>2</v>
      </c>
      <c r="BU321" s="85" t="s">
        <v>100</v>
      </c>
      <c r="BV321" s="85">
        <v>3</v>
      </c>
      <c r="BW321" s="85"/>
      <c r="BX321" s="86" t="s">
        <v>130</v>
      </c>
      <c r="BY321" s="87"/>
      <c r="BZ321" s="88">
        <v>9</v>
      </c>
      <c r="CA321" s="87" t="s">
        <v>111</v>
      </c>
      <c r="CB321" s="89" t="s">
        <v>116</v>
      </c>
      <c r="CC321" s="90">
        <v>-22</v>
      </c>
      <c r="CD321" s="99"/>
      <c r="CE321" s="100">
        <f>VLOOKUP(AI321,[1]Plan1!$A$6:$D$52,2,0)</f>
        <v>556</v>
      </c>
      <c r="CF321" s="100">
        <f>VLOOKUP(AI321,[1]Plan1!$A$6:$D$52,4,0)</f>
        <v>1.4</v>
      </c>
      <c r="CG321" s="100">
        <f t="shared" si="40"/>
        <v>7</v>
      </c>
      <c r="CH321" s="100">
        <f t="shared" si="41"/>
        <v>10</v>
      </c>
      <c r="CI321" s="87" t="s">
        <v>129</v>
      </c>
      <c r="CJ321" s="100">
        <f t="shared" si="42"/>
        <v>9</v>
      </c>
      <c r="CK321" s="101"/>
      <c r="CL321" s="101"/>
      <c r="CM321" s="101"/>
      <c r="CN321" s="102"/>
      <c r="CO321" s="102"/>
      <c r="CP321" s="102">
        <v>6</v>
      </c>
      <c r="CQ321" s="102"/>
      <c r="CR321" s="87">
        <f t="shared" si="35"/>
        <v>5004</v>
      </c>
      <c r="CS321" s="40">
        <f t="shared" si="39"/>
        <v>319</v>
      </c>
      <c r="CT321" s="40" t="str">
        <f>VLOOKUP(B321,Linha!$B$2:$C$60,2,FALSE)</f>
        <v>Despacho direto</v>
      </c>
      <c r="CU321" s="41" t="str">
        <f>IF(AI321&lt;=Parametros!$E$15,"OK","Não")</f>
        <v>Não</v>
      </c>
      <c r="CV321" s="41" t="str">
        <f>IF(AH321&lt;=Parametros!$E$16,"OK","Não")</f>
        <v>OK</v>
      </c>
      <c r="CW321" s="41" t="str">
        <f>IF(AX321&lt;=Parametros!$E$19,"OK","Não")</f>
        <v>OK</v>
      </c>
      <c r="CX321" s="41" t="str">
        <f t="shared" si="36"/>
        <v>Não</v>
      </c>
      <c r="CY321" s="41" t="str">
        <f t="shared" si="37"/>
        <v>Não</v>
      </c>
      <c r="CZ321" s="41" t="str">
        <f>IF(AND(Parametros!$E$17="Sim",Parametros!$E$18="Sim"),IF(AND(OR(CT321="Flow1",AND(CT321="Flow2",Parametros!$H$7="Fechada")),AI321&lt;=Parametros!$E$15,AH321&lt;Parametros!$E$16,AX321&lt;Parametros!$E$19,CX321&lt;&gt;Parametros!$E$17,CY321&lt;&gt;Parametros!$E$18),"Sim","Não"),
IF(AND(Parametros!$E$17="Sim",Parametros!$E$18="Não"),IF(AND(OR(CT321="Flow1",AND(CT321="Flow2",Parametros!$H$7="Fechada")),AI321&lt;=Parametros!$E$15,AH321&lt;Parametros!$E$16,AX321&lt;Parametros!$E$19,CX321&lt;&gt;Parametros!$E$17),"Sim","Não"),
IF(AND(Parametros!$E$17="Não",Parametros!$E$18="Sim"),IF(AND(OR(CT321="Flow1",AND(CT321="Flow2",Parametros!$H$7="Fechada")),AI321&lt;=Parametros!$E$15,AH321&lt;Parametros!$E$16,AX321&lt;Parametros!$E$19,CY321&lt;&gt;Parametros!$E$18),"Sim","Não"),
IF(AND(OR(CT321="Flow1",AND(CT321="Flow2",Parametros!$H$7="Fechada")),AI321&lt;=Parametros!$E$15,AH321&lt;Parametros!$E$16,AX321&lt;Parametros!$E$19),"Sim","Não"))))</f>
        <v>Não</v>
      </c>
      <c r="DA321" s="41" t="str">
        <f t="shared" si="38"/>
        <v>ok</v>
      </c>
      <c r="DB321" s="40">
        <f>IF(AND(CT321="Flow1",CZ321="Sim"),4,IF(CT321=Parametros!$D$6,1,IF(CT321=Parametros!$D$7,IF(Parametros!$H$7="Aberta",2,IF('Sequencia APO'!CZ321="Sim",4,1)),IF(CT321=Parametros!$D$9,3,IF(CT321=Parametros!$D$8,4,"Erro")))))</f>
        <v>3</v>
      </c>
      <c r="DC321" s="40">
        <f>IFERROR(VLOOKUP($Q321,Ferts!$A$1:$B$16,2,FALSE),0)</f>
        <v>0</v>
      </c>
      <c r="DD321" s="42">
        <f>(IF(DB321=1,Parametros!$M$6,IF(DB321=2,Parametros!$M$7,IF(DB321=3,Parametros!$M$8,IF(DB321=4,Parametros!$M$9,"Erro"))))*(DC321+1))*60</f>
        <v>33.660000000000004</v>
      </c>
    </row>
    <row r="322" spans="1:108">
      <c r="A322" s="74" t="s">
        <v>931</v>
      </c>
      <c r="B322" s="74" t="s">
        <v>98</v>
      </c>
      <c r="C322" s="74" t="s">
        <v>99</v>
      </c>
      <c r="D322" s="74" t="s">
        <v>99</v>
      </c>
      <c r="E322" s="74" t="s">
        <v>3733</v>
      </c>
      <c r="F322" s="74" t="s">
        <v>3342</v>
      </c>
      <c r="G322" s="74" t="s">
        <v>3343</v>
      </c>
      <c r="H322" s="74" t="s">
        <v>227</v>
      </c>
      <c r="I322" s="74" t="s">
        <v>100</v>
      </c>
      <c r="J322" s="74" t="s">
        <v>120</v>
      </c>
      <c r="K322" s="74" t="s">
        <v>264</v>
      </c>
      <c r="L322" s="74" t="s">
        <v>3344</v>
      </c>
      <c r="M322" s="74" t="s">
        <v>229</v>
      </c>
      <c r="N322" s="75">
        <v>0</v>
      </c>
      <c r="O322" s="75">
        <v>10</v>
      </c>
      <c r="P322" s="74" t="s">
        <v>137</v>
      </c>
      <c r="Q322" s="74" t="s">
        <v>3345</v>
      </c>
      <c r="R322" s="74" t="s">
        <v>230</v>
      </c>
      <c r="S322" s="74" t="s">
        <v>113</v>
      </c>
      <c r="T322" s="74" t="s">
        <v>114</v>
      </c>
      <c r="U322" s="74" t="s">
        <v>156</v>
      </c>
      <c r="V322" s="74" t="s">
        <v>252</v>
      </c>
      <c r="W322" s="74" t="s">
        <v>107</v>
      </c>
      <c r="X322" s="74" t="s">
        <v>127</v>
      </c>
      <c r="Y322" s="74" t="s">
        <v>108</v>
      </c>
      <c r="Z322" s="74"/>
      <c r="AA322" s="76">
        <v>3130.1819999999998</v>
      </c>
      <c r="AB322" s="76">
        <v>0</v>
      </c>
      <c r="AC322" s="76">
        <v>154</v>
      </c>
      <c r="AD322" s="76">
        <v>152.5</v>
      </c>
      <c r="AE322" s="77">
        <v>887</v>
      </c>
      <c r="AF322" s="76">
        <v>4.4349999999999996</v>
      </c>
      <c r="AG322" s="77">
        <v>4</v>
      </c>
      <c r="AH322" s="78">
        <v>15.9</v>
      </c>
      <c r="AI322" s="78">
        <v>177.8</v>
      </c>
      <c r="AJ322" s="79">
        <v>42787</v>
      </c>
      <c r="AK322" s="79">
        <v>42782</v>
      </c>
      <c r="AL322" s="79">
        <v>42782</v>
      </c>
      <c r="AM322" s="79">
        <v>42782</v>
      </c>
      <c r="AN322" s="77">
        <v>180</v>
      </c>
      <c r="AO322" s="79">
        <v>42781</v>
      </c>
      <c r="AP322" s="76">
        <v>3000</v>
      </c>
      <c r="AQ322" s="76">
        <v>0</v>
      </c>
      <c r="AR322" s="77">
        <v>667</v>
      </c>
      <c r="AS322" s="77">
        <v>52</v>
      </c>
      <c r="AT322" s="78">
        <v>626.54999999999995</v>
      </c>
      <c r="AU322" s="77">
        <v>2</v>
      </c>
      <c r="AV322" s="76">
        <v>6.58</v>
      </c>
      <c r="AW322" s="76">
        <v>6.33</v>
      </c>
      <c r="AX322" s="76">
        <v>6.82</v>
      </c>
      <c r="AY322" s="76">
        <v>1.4</v>
      </c>
      <c r="AZ322" s="76">
        <v>1.4</v>
      </c>
      <c r="BA322" s="76">
        <v>1.99</v>
      </c>
      <c r="BB322" s="76">
        <v>2.38</v>
      </c>
      <c r="BC322" s="76">
        <v>13.37</v>
      </c>
      <c r="BD322" s="76">
        <v>15.84</v>
      </c>
      <c r="BE322" s="76">
        <v>27.68</v>
      </c>
      <c r="BF322" s="76">
        <v>6000</v>
      </c>
      <c r="BG322" s="76">
        <v>10000</v>
      </c>
      <c r="BH322" s="74" t="s">
        <v>109</v>
      </c>
      <c r="BI322" s="74"/>
      <c r="BJ322" s="74" t="s">
        <v>3346</v>
      </c>
      <c r="BK322" s="79"/>
      <c r="BL322" s="79"/>
      <c r="BM322" s="74"/>
      <c r="BN322" s="80">
        <v>8</v>
      </c>
      <c r="BO322" s="81"/>
      <c r="BP322" s="82"/>
      <c r="BQ322" s="83"/>
      <c r="BR322" s="84" t="s">
        <v>75</v>
      </c>
      <c r="BS322" s="84">
        <v>16</v>
      </c>
      <c r="BT322" s="85">
        <v>2</v>
      </c>
      <c r="BU322" s="85" t="s">
        <v>100</v>
      </c>
      <c r="BV322" s="85">
        <v>3</v>
      </c>
      <c r="BW322" s="85"/>
      <c r="BX322" s="86" t="s">
        <v>143</v>
      </c>
      <c r="BY322" s="87"/>
      <c r="BZ322" s="88">
        <v>8</v>
      </c>
      <c r="CA322" s="87" t="s">
        <v>144</v>
      </c>
      <c r="CB322" s="89" t="s">
        <v>145</v>
      </c>
      <c r="CC322" s="90">
        <v>1</v>
      </c>
      <c r="CD322" s="99"/>
      <c r="CE322" s="100">
        <f>VLOOKUP(AI322,[1]Plan1!$A$6:$D$52,2,0)</f>
        <v>556</v>
      </c>
      <c r="CF322" s="100">
        <f>VLOOKUP(AI322,[1]Plan1!$A$6:$D$52,4,0)</f>
        <v>1.4</v>
      </c>
      <c r="CG322" s="100">
        <f t="shared" si="40"/>
        <v>6</v>
      </c>
      <c r="CH322" s="100">
        <f t="shared" si="41"/>
        <v>8</v>
      </c>
      <c r="CI322" s="87" t="s">
        <v>75</v>
      </c>
      <c r="CJ322" s="100">
        <f t="shared" si="42"/>
        <v>8</v>
      </c>
      <c r="CK322" s="101"/>
      <c r="CL322" s="101"/>
      <c r="CM322" s="101"/>
      <c r="CN322" s="102"/>
      <c r="CO322" s="102"/>
      <c r="CP322" s="102">
        <v>4</v>
      </c>
      <c r="CQ322" s="102"/>
      <c r="CR322" s="87">
        <f t="shared" si="35"/>
        <v>3548</v>
      </c>
      <c r="CS322" s="40">
        <f t="shared" si="39"/>
        <v>320</v>
      </c>
      <c r="CT322" s="40" t="str">
        <f>VLOOKUP(B322,Linha!$B$2:$C$60,2,FALSE)</f>
        <v>Flow1</v>
      </c>
      <c r="CU322" s="41" t="str">
        <f>IF(AI322&lt;=Parametros!$E$15,"OK","Não")</f>
        <v>Não</v>
      </c>
      <c r="CV322" s="41" t="str">
        <f>IF(AH322&lt;=Parametros!$E$16,"OK","Não")</f>
        <v>Não</v>
      </c>
      <c r="CW322" s="41" t="str">
        <f>IF(AX322&lt;=Parametros!$E$19,"OK","Não")</f>
        <v>OK</v>
      </c>
      <c r="CX322" s="41" t="str">
        <f t="shared" si="36"/>
        <v>Não</v>
      </c>
      <c r="CY322" s="41" t="str">
        <f t="shared" si="37"/>
        <v>Não</v>
      </c>
      <c r="CZ322" s="41" t="str">
        <f>IF(AND(Parametros!$E$17="Sim",Parametros!$E$18="Sim"),IF(AND(OR(CT322="Flow1",AND(CT322="Flow2",Parametros!$H$7="Fechada")),AI322&lt;=Parametros!$E$15,AH322&lt;Parametros!$E$16,AX322&lt;Parametros!$E$19,CX322&lt;&gt;Parametros!$E$17,CY322&lt;&gt;Parametros!$E$18),"Sim","Não"),
IF(AND(Parametros!$E$17="Sim",Parametros!$E$18="Não"),IF(AND(OR(CT322="Flow1",AND(CT322="Flow2",Parametros!$H$7="Fechada")),AI322&lt;=Parametros!$E$15,AH322&lt;Parametros!$E$16,AX322&lt;Parametros!$E$19,CX322&lt;&gt;Parametros!$E$17),"Sim","Não"),
IF(AND(Parametros!$E$17="Não",Parametros!$E$18="Sim"),IF(AND(OR(CT322="Flow1",AND(CT322="Flow2",Parametros!$H$7="Fechada")),AI322&lt;=Parametros!$E$15,AH322&lt;Parametros!$E$16,AX322&lt;Parametros!$E$19,CY322&lt;&gt;Parametros!$E$18),"Sim","Não"),
IF(AND(OR(CT322="Flow1",AND(CT322="Flow2",Parametros!$H$7="Fechada")),AI322&lt;=Parametros!$E$15,AH322&lt;Parametros!$E$16,AX322&lt;Parametros!$E$19),"Sim","Não"))))</f>
        <v>Não</v>
      </c>
      <c r="DA322" s="41" t="str">
        <f t="shared" si="38"/>
        <v>ok</v>
      </c>
      <c r="DB322" s="40">
        <f>IF(AND(CT322="Flow1",CZ322="Sim"),4,IF(CT322=Parametros!$D$6,1,IF(CT322=Parametros!$D$7,IF(Parametros!$H$7="Aberta",2,IF('Sequencia APO'!CZ322="Sim",4,1)),IF(CT322=Parametros!$D$9,3,IF(CT322=Parametros!$D$8,4,"Erro")))))</f>
        <v>1</v>
      </c>
      <c r="DC322" s="40">
        <f>IFERROR(VLOOKUP($Q322,Ferts!$A$1:$B$16,2,FALSE),0)</f>
        <v>0</v>
      </c>
      <c r="DD322" s="42">
        <f>(IF(DB322=1,Parametros!$M$6,IF(DB322=2,Parametros!$M$7,IF(DB322=3,Parametros!$M$8,IF(DB322=4,Parametros!$M$9,"Erro"))))*(DC322+1))*60</f>
        <v>38.112851481411589</v>
      </c>
    </row>
    <row r="323" spans="1:108">
      <c r="A323" s="74" t="s">
        <v>932</v>
      </c>
      <c r="B323" s="74" t="s">
        <v>117</v>
      </c>
      <c r="C323" s="74" t="s">
        <v>118</v>
      </c>
      <c r="D323" s="74" t="s">
        <v>99</v>
      </c>
      <c r="E323" s="74" t="s">
        <v>2480</v>
      </c>
      <c r="F323" s="74" t="s">
        <v>2481</v>
      </c>
      <c r="G323" s="74" t="s">
        <v>2482</v>
      </c>
      <c r="H323" s="74" t="s">
        <v>285</v>
      </c>
      <c r="I323" s="74" t="s">
        <v>100</v>
      </c>
      <c r="J323" s="74" t="s">
        <v>101</v>
      </c>
      <c r="K323" s="74" t="s">
        <v>384</v>
      </c>
      <c r="L323" s="74" t="s">
        <v>2483</v>
      </c>
      <c r="M323" s="74" t="s">
        <v>288</v>
      </c>
      <c r="N323" s="75">
        <v>10</v>
      </c>
      <c r="O323" s="75">
        <v>0</v>
      </c>
      <c r="P323" s="74" t="s">
        <v>362</v>
      </c>
      <c r="Q323" s="74" t="s">
        <v>2484</v>
      </c>
      <c r="R323" s="74" t="s">
        <v>289</v>
      </c>
      <c r="S323" s="74"/>
      <c r="T323" s="74" t="s">
        <v>114</v>
      </c>
      <c r="U323" s="74" t="s">
        <v>124</v>
      </c>
      <c r="V323" s="74" t="s">
        <v>125</v>
      </c>
      <c r="W323" s="74" t="s">
        <v>107</v>
      </c>
      <c r="X323" s="74" t="s">
        <v>127</v>
      </c>
      <c r="Y323" s="74" t="s">
        <v>108</v>
      </c>
      <c r="Z323" s="74" t="s">
        <v>128</v>
      </c>
      <c r="AA323" s="76">
        <v>407</v>
      </c>
      <c r="AB323" s="76">
        <v>434.23700000000002</v>
      </c>
      <c r="AC323" s="76">
        <v>162</v>
      </c>
      <c r="AD323" s="76">
        <v>158</v>
      </c>
      <c r="AE323" s="77">
        <v>537</v>
      </c>
      <c r="AF323" s="76">
        <v>2.6850000000000001</v>
      </c>
      <c r="AG323" s="77">
        <v>1</v>
      </c>
      <c r="AH323" s="78">
        <v>14.5</v>
      </c>
      <c r="AI323" s="78">
        <v>153</v>
      </c>
      <c r="AJ323" s="79">
        <v>42798</v>
      </c>
      <c r="AK323" s="79">
        <v>42782</v>
      </c>
      <c r="AL323" s="79">
        <v>42782</v>
      </c>
      <c r="AM323" s="79">
        <v>42782</v>
      </c>
      <c r="AN323" s="77">
        <v>30</v>
      </c>
      <c r="AO323" s="79">
        <v>42783</v>
      </c>
      <c r="AP323" s="76">
        <v>1900</v>
      </c>
      <c r="AQ323" s="76">
        <v>0</v>
      </c>
      <c r="AR323" s="77">
        <v>1000</v>
      </c>
      <c r="AS323" s="77">
        <v>13</v>
      </c>
      <c r="AT323" s="78">
        <v>468.55</v>
      </c>
      <c r="AU323" s="77">
        <v>1</v>
      </c>
      <c r="AV323" s="76">
        <v>0</v>
      </c>
      <c r="AW323" s="76">
        <v>9.4</v>
      </c>
      <c r="AX323" s="76">
        <v>9.86</v>
      </c>
      <c r="AY323" s="76">
        <v>1.53</v>
      </c>
      <c r="AZ323" s="76">
        <v>1.53</v>
      </c>
      <c r="BA323" s="76">
        <v>1.45</v>
      </c>
      <c r="BB323" s="76">
        <v>1.45</v>
      </c>
      <c r="BC323" s="76">
        <v>8.9</v>
      </c>
      <c r="BD323" s="76">
        <v>14.29</v>
      </c>
      <c r="BE323" s="76">
        <v>26.13</v>
      </c>
      <c r="BF323" s="76">
        <v>9000</v>
      </c>
      <c r="BG323" s="76">
        <v>10000</v>
      </c>
      <c r="BH323" s="74" t="s">
        <v>109</v>
      </c>
      <c r="BI323" s="74"/>
      <c r="BJ323" s="74" t="s">
        <v>3734</v>
      </c>
      <c r="BK323" s="79"/>
      <c r="BL323" s="79"/>
      <c r="BM323" s="74"/>
      <c r="BN323" s="80"/>
      <c r="BO323" s="81"/>
      <c r="BP323" s="82">
        <v>1</v>
      </c>
      <c r="BQ323" s="83"/>
      <c r="BR323" s="84" t="s">
        <v>129</v>
      </c>
      <c r="BS323" s="84">
        <v>16</v>
      </c>
      <c r="BT323" s="85">
        <v>2</v>
      </c>
      <c r="BU323" s="85" t="s">
        <v>100</v>
      </c>
      <c r="BV323" s="85">
        <v>3</v>
      </c>
      <c r="BW323" s="85"/>
      <c r="BX323" s="86" t="s">
        <v>130</v>
      </c>
      <c r="BY323" s="87"/>
      <c r="BZ323" s="88">
        <v>1</v>
      </c>
      <c r="CA323" s="87" t="s">
        <v>111</v>
      </c>
      <c r="CB323" s="89" t="s">
        <v>145</v>
      </c>
      <c r="CC323" s="90">
        <v>-1</v>
      </c>
      <c r="CD323" s="99"/>
      <c r="CE323" s="100">
        <f>VLOOKUP(AI323,[1]Plan1!$A$6:$D$52,2,0)</f>
        <v>537</v>
      </c>
      <c r="CF323" s="100">
        <f>VLOOKUP(AI323,[1]Plan1!$A$6:$D$52,4,0)</f>
        <v>1.2941176470588236</v>
      </c>
      <c r="CG323" s="100">
        <f t="shared" si="40"/>
        <v>1</v>
      </c>
      <c r="CH323" s="100">
        <f t="shared" si="41"/>
        <v>1</v>
      </c>
      <c r="CI323" s="87" t="s">
        <v>129</v>
      </c>
      <c r="CJ323" s="100">
        <f t="shared" si="42"/>
        <v>1</v>
      </c>
      <c r="CK323" s="101"/>
      <c r="CL323" s="101"/>
      <c r="CM323" s="101"/>
      <c r="CN323" s="102"/>
      <c r="CO323" s="102"/>
      <c r="CP323" s="102">
        <v>6</v>
      </c>
      <c r="CQ323" s="102"/>
      <c r="CR323" s="87">
        <f t="shared" ref="CR323:CR386" si="43">+AG323*AE323</f>
        <v>537</v>
      </c>
      <c r="CS323" s="40">
        <f t="shared" si="39"/>
        <v>321</v>
      </c>
      <c r="CT323" s="40" t="str">
        <f>VLOOKUP(B323,Linha!$B$2:$C$60,2,FALSE)</f>
        <v>Despacho direto</v>
      </c>
      <c r="CU323" s="41" t="str">
        <f>IF(AI323&lt;=Parametros!$E$15,"OK","Não")</f>
        <v>Não</v>
      </c>
      <c r="CV323" s="41" t="str">
        <f>IF(AH323&lt;=Parametros!$E$16,"OK","Não")</f>
        <v>Não</v>
      </c>
      <c r="CW323" s="41" t="str">
        <f>IF(AX323&lt;=Parametros!$E$19,"OK","Não")</f>
        <v>OK</v>
      </c>
      <c r="CX323" s="41" t="str">
        <f t="shared" ref="CX323:CX386" si="44">IF(AND(OR(U323="LAQUE SOMENTE SOBRE A MARCAÇÃO",U323="LAQUE INCOLOR"),BX323&lt;&gt;"Têmpera PC"),"Sim","Não")</f>
        <v>Não</v>
      </c>
      <c r="CY323" s="41" t="str">
        <f t="shared" si="37"/>
        <v>Não</v>
      </c>
      <c r="CZ323" s="41" t="str">
        <f>IF(AND(Parametros!$E$17="Sim",Parametros!$E$18="Sim"),IF(AND(OR(CT323="Flow1",AND(CT323="Flow2",Parametros!$H$7="Fechada")),AI323&lt;=Parametros!$E$15,AH323&lt;Parametros!$E$16,AX323&lt;Parametros!$E$19,CX323&lt;&gt;Parametros!$E$17,CY323&lt;&gt;Parametros!$E$18),"Sim","Não"),
IF(AND(Parametros!$E$17="Sim",Parametros!$E$18="Não"),IF(AND(OR(CT323="Flow1",AND(CT323="Flow2",Parametros!$H$7="Fechada")),AI323&lt;=Parametros!$E$15,AH323&lt;Parametros!$E$16,AX323&lt;Parametros!$E$19,CX323&lt;&gt;Parametros!$E$17),"Sim","Não"),
IF(AND(Parametros!$E$17="Não",Parametros!$E$18="Sim"),IF(AND(OR(CT323="Flow1",AND(CT323="Flow2",Parametros!$H$7="Fechada")),AI323&lt;=Parametros!$E$15,AH323&lt;Parametros!$E$16,AX323&lt;Parametros!$E$19,CY323&lt;&gt;Parametros!$E$18),"Sim","Não"),
IF(AND(OR(CT323="Flow1",AND(CT323="Flow2",Parametros!$H$7="Fechada")),AI323&lt;=Parametros!$E$15,AH323&lt;Parametros!$E$16,AX323&lt;Parametros!$E$19),"Sim","Não"))))</f>
        <v>Não</v>
      </c>
      <c r="DA323" s="41" t="str">
        <f t="shared" si="38"/>
        <v>ok</v>
      </c>
      <c r="DB323" s="40">
        <f>IF(AND(CT323="Flow1",CZ323="Sim"),4,IF(CT323=Parametros!$D$6,1,IF(CT323=Parametros!$D$7,IF(Parametros!$H$7="Aberta",2,IF('Sequencia APO'!CZ323="Sim",4,1)),IF(CT323=Parametros!$D$9,3,IF(CT323=Parametros!$D$8,4,"Erro")))))</f>
        <v>3</v>
      </c>
      <c r="DC323" s="40">
        <f>IFERROR(VLOOKUP($Q323,Ferts!$A$1:$B$16,2,FALSE),0)</f>
        <v>0</v>
      </c>
      <c r="DD323" s="42">
        <f>(IF(DB323=1,Parametros!$M$6,IF(DB323=2,Parametros!$M$7,IF(DB323=3,Parametros!$M$8,IF(DB323=4,Parametros!$M$9,"Erro"))))*(DC323+1))*60</f>
        <v>33.660000000000004</v>
      </c>
    </row>
    <row r="324" spans="1:108">
      <c r="A324" s="74" t="s">
        <v>933</v>
      </c>
      <c r="B324" s="74" t="s">
        <v>98</v>
      </c>
      <c r="C324" s="74" t="s">
        <v>99</v>
      </c>
      <c r="D324" s="74" t="s">
        <v>99</v>
      </c>
      <c r="E324" s="74" t="s">
        <v>2485</v>
      </c>
      <c r="F324" s="74" t="s">
        <v>2486</v>
      </c>
      <c r="G324" s="74" t="s">
        <v>3735</v>
      </c>
      <c r="H324" s="74" t="s">
        <v>227</v>
      </c>
      <c r="I324" s="74" t="s">
        <v>100</v>
      </c>
      <c r="J324" s="74" t="s">
        <v>120</v>
      </c>
      <c r="K324" s="74" t="s">
        <v>253</v>
      </c>
      <c r="L324" s="74" t="s">
        <v>2487</v>
      </c>
      <c r="M324" s="74" t="s">
        <v>229</v>
      </c>
      <c r="N324" s="75">
        <v>10</v>
      </c>
      <c r="O324" s="75">
        <v>10</v>
      </c>
      <c r="P324" s="74" t="s">
        <v>137</v>
      </c>
      <c r="Q324" s="74" t="s">
        <v>2488</v>
      </c>
      <c r="R324" s="74" t="s">
        <v>230</v>
      </c>
      <c r="S324" s="74" t="s">
        <v>113</v>
      </c>
      <c r="T324" s="74" t="s">
        <v>114</v>
      </c>
      <c r="U324" s="74" t="s">
        <v>156</v>
      </c>
      <c r="V324" s="74" t="s">
        <v>252</v>
      </c>
      <c r="W324" s="74" t="s">
        <v>107</v>
      </c>
      <c r="X324" s="74" t="s">
        <v>127</v>
      </c>
      <c r="Y324" s="74" t="s">
        <v>108</v>
      </c>
      <c r="Z324" s="74"/>
      <c r="AA324" s="76">
        <v>7174.2020000000002</v>
      </c>
      <c r="AB324" s="76">
        <v>0</v>
      </c>
      <c r="AC324" s="76">
        <v>154</v>
      </c>
      <c r="AD324" s="76">
        <v>152.5</v>
      </c>
      <c r="AE324" s="77">
        <v>674</v>
      </c>
      <c r="AF324" s="76">
        <v>3.37</v>
      </c>
      <c r="AG324" s="77">
        <v>14</v>
      </c>
      <c r="AH324" s="78">
        <v>16.7</v>
      </c>
      <c r="AI324" s="78">
        <v>153</v>
      </c>
      <c r="AJ324" s="79">
        <v>42746</v>
      </c>
      <c r="AK324" s="79">
        <v>42782</v>
      </c>
      <c r="AL324" s="79">
        <v>42782</v>
      </c>
      <c r="AM324" s="79">
        <v>42782</v>
      </c>
      <c r="AN324" s="77">
        <v>421</v>
      </c>
      <c r="AO324" s="79">
        <v>42739</v>
      </c>
      <c r="AP324" s="76">
        <v>5000</v>
      </c>
      <c r="AQ324" s="76">
        <v>0</v>
      </c>
      <c r="AR324" s="77">
        <v>728</v>
      </c>
      <c r="AS324" s="77">
        <v>49</v>
      </c>
      <c r="AT324" s="78">
        <v>665.7</v>
      </c>
      <c r="AU324" s="77">
        <v>1</v>
      </c>
      <c r="AV324" s="76">
        <v>0</v>
      </c>
      <c r="AW324" s="76">
        <v>10.55</v>
      </c>
      <c r="AX324" s="76">
        <v>11.02</v>
      </c>
      <c r="AY324" s="76">
        <v>1.2</v>
      </c>
      <c r="AZ324" s="76">
        <v>1.2</v>
      </c>
      <c r="BA324" s="76">
        <v>2.09</v>
      </c>
      <c r="BB324" s="76">
        <v>2.09</v>
      </c>
      <c r="BC324" s="76">
        <v>9.8000000000000007</v>
      </c>
      <c r="BD324" s="76">
        <v>16.48</v>
      </c>
      <c r="BE324" s="76">
        <v>28.32</v>
      </c>
      <c r="BF324" s="76">
        <v>8000</v>
      </c>
      <c r="BG324" s="76">
        <v>12000</v>
      </c>
      <c r="BH324" s="74" t="s">
        <v>3475</v>
      </c>
      <c r="BI324" s="74"/>
      <c r="BJ324" s="74" t="s">
        <v>3736</v>
      </c>
      <c r="BK324" s="79"/>
      <c r="BL324" s="79"/>
      <c r="BM324" s="74"/>
      <c r="BN324" s="80">
        <v>14</v>
      </c>
      <c r="BO324" s="81"/>
      <c r="BP324" s="82"/>
      <c r="BQ324" s="83"/>
      <c r="BR324" s="84" t="s">
        <v>75</v>
      </c>
      <c r="BS324" s="84">
        <v>16</v>
      </c>
      <c r="BT324" s="85">
        <v>2</v>
      </c>
      <c r="BU324" s="85" t="s">
        <v>100</v>
      </c>
      <c r="BV324" s="85">
        <v>3</v>
      </c>
      <c r="BW324" s="85"/>
      <c r="BX324" s="86" t="s">
        <v>143</v>
      </c>
      <c r="BY324" s="87"/>
      <c r="BZ324" s="88">
        <v>14</v>
      </c>
      <c r="CA324" s="87" t="s">
        <v>144</v>
      </c>
      <c r="CB324" s="89" t="s">
        <v>112</v>
      </c>
      <c r="CC324" s="90">
        <v>43</v>
      </c>
      <c r="CD324" s="99"/>
      <c r="CE324" s="100">
        <f>VLOOKUP(AI324,[1]Plan1!$A$6:$D$52,2,0)</f>
        <v>537</v>
      </c>
      <c r="CF324" s="100">
        <f>VLOOKUP(AI324,[1]Plan1!$A$6:$D$52,4,0)</f>
        <v>1.2941176470588236</v>
      </c>
      <c r="CG324" s="100">
        <f t="shared" si="40"/>
        <v>13</v>
      </c>
      <c r="CH324" s="100">
        <f t="shared" si="41"/>
        <v>17</v>
      </c>
      <c r="CI324" s="87" t="s">
        <v>75</v>
      </c>
      <c r="CJ324" s="100">
        <f t="shared" si="42"/>
        <v>14</v>
      </c>
      <c r="CK324" s="101"/>
      <c r="CL324" s="101"/>
      <c r="CM324" s="101"/>
      <c r="CN324" s="102"/>
      <c r="CO324" s="102">
        <v>34</v>
      </c>
      <c r="CP324" s="102"/>
      <c r="CQ324" s="102"/>
      <c r="CR324" s="87">
        <f t="shared" si="43"/>
        <v>9436</v>
      </c>
      <c r="CS324" s="40">
        <f t="shared" si="39"/>
        <v>322</v>
      </c>
      <c r="CT324" s="40" t="str">
        <f>VLOOKUP(B324,Linha!$B$2:$C$60,2,FALSE)</f>
        <v>Flow1</v>
      </c>
      <c r="CU324" s="41" t="str">
        <f>IF(AI324&lt;=Parametros!$E$15,"OK","Não")</f>
        <v>Não</v>
      </c>
      <c r="CV324" s="41" t="str">
        <f>IF(AH324&lt;=Parametros!$E$16,"OK","Não")</f>
        <v>Não</v>
      </c>
      <c r="CW324" s="41" t="str">
        <f>IF(AX324&lt;=Parametros!$E$19,"OK","Não")</f>
        <v>OK</v>
      </c>
      <c r="CX324" s="41" t="str">
        <f t="shared" si="44"/>
        <v>Não</v>
      </c>
      <c r="CY324" s="41" t="str">
        <f t="shared" ref="CY324:CY387" si="45">IF(OR(T324="PONTA CHANFRADA 30 GR.",T324="PONTA CHANFRADA 37,5 GR."),"Sim","Não")</f>
        <v>Não</v>
      </c>
      <c r="CZ324" s="41" t="str">
        <f>IF(AND(Parametros!$E$17="Sim",Parametros!$E$18="Sim"),IF(AND(OR(CT324="Flow1",AND(CT324="Flow2",Parametros!$H$7="Fechada")),AI324&lt;=Parametros!$E$15,AH324&lt;Parametros!$E$16,AX324&lt;Parametros!$E$19,CX324&lt;&gt;Parametros!$E$17,CY324&lt;&gt;Parametros!$E$18),"Sim","Não"),
IF(AND(Parametros!$E$17="Sim",Parametros!$E$18="Não"),IF(AND(OR(CT324="Flow1",AND(CT324="Flow2",Parametros!$H$7="Fechada")),AI324&lt;=Parametros!$E$15,AH324&lt;Parametros!$E$16,AX324&lt;Parametros!$E$19,CX324&lt;&gt;Parametros!$E$17),"Sim","Não"),
IF(AND(Parametros!$E$17="Não",Parametros!$E$18="Sim"),IF(AND(OR(CT324="Flow1",AND(CT324="Flow2",Parametros!$H$7="Fechada")),AI324&lt;=Parametros!$E$15,AH324&lt;Parametros!$E$16,AX324&lt;Parametros!$E$19,CY324&lt;&gt;Parametros!$E$18),"Sim","Não"),
IF(AND(OR(CT324="Flow1",AND(CT324="Flow2",Parametros!$H$7="Fechada")),AI324&lt;=Parametros!$E$15,AH324&lt;Parametros!$E$16,AX324&lt;Parametros!$E$19),"Sim","Não"))))</f>
        <v>Não</v>
      </c>
      <c r="DA324" s="41" t="str">
        <f t="shared" ref="DA324:DA387" si="46">IF(AND(CT324="Flow1",BQ324&lt;&gt;""),"Moveu para tubing","ok")</f>
        <v>ok</v>
      </c>
      <c r="DB324" s="40">
        <f>IF(AND(CT324="Flow1",CZ324="Sim"),4,IF(CT324=Parametros!$D$6,1,IF(CT324=Parametros!$D$7,IF(Parametros!$H$7="Aberta",2,IF('Sequencia APO'!CZ324="Sim",4,1)),IF(CT324=Parametros!$D$9,3,IF(CT324=Parametros!$D$8,4,"Erro")))))</f>
        <v>1</v>
      </c>
      <c r="DC324" s="40">
        <f>IFERROR(VLOOKUP($Q324,Ferts!$A$1:$B$16,2,FALSE),0)</f>
        <v>0</v>
      </c>
      <c r="DD324" s="42">
        <f>(IF(DB324=1,Parametros!$M$6,IF(DB324=2,Parametros!$M$7,IF(DB324=3,Parametros!$M$8,IF(DB324=4,Parametros!$M$9,"Erro"))))*(DC324+1))*60</f>
        <v>38.112851481411589</v>
      </c>
    </row>
    <row r="325" spans="1:108">
      <c r="A325" s="74" t="s">
        <v>936</v>
      </c>
      <c r="B325" s="74" t="s">
        <v>98</v>
      </c>
      <c r="C325" s="74" t="s">
        <v>99</v>
      </c>
      <c r="D325" s="74" t="s">
        <v>99</v>
      </c>
      <c r="E325" s="74" t="s">
        <v>3737</v>
      </c>
      <c r="F325" s="74" t="s">
        <v>2489</v>
      </c>
      <c r="G325" s="74" t="s">
        <v>2490</v>
      </c>
      <c r="H325" s="74" t="s">
        <v>227</v>
      </c>
      <c r="I325" s="74" t="s">
        <v>100</v>
      </c>
      <c r="J325" s="74" t="s">
        <v>120</v>
      </c>
      <c r="K325" s="74" t="s">
        <v>264</v>
      </c>
      <c r="L325" s="74" t="s">
        <v>2491</v>
      </c>
      <c r="M325" s="74" t="s">
        <v>229</v>
      </c>
      <c r="N325" s="75">
        <v>0</v>
      </c>
      <c r="O325" s="75">
        <v>10</v>
      </c>
      <c r="P325" s="74" t="s">
        <v>137</v>
      </c>
      <c r="Q325" s="74" t="s">
        <v>2492</v>
      </c>
      <c r="R325" s="74" t="s">
        <v>230</v>
      </c>
      <c r="S325" s="74" t="s">
        <v>113</v>
      </c>
      <c r="T325" s="74" t="s">
        <v>114</v>
      </c>
      <c r="U325" s="74" t="s">
        <v>156</v>
      </c>
      <c r="V325" s="74" t="s">
        <v>252</v>
      </c>
      <c r="W325" s="74" t="s">
        <v>107</v>
      </c>
      <c r="X325" s="74" t="s">
        <v>127</v>
      </c>
      <c r="Y325" s="74" t="s">
        <v>108</v>
      </c>
      <c r="Z325" s="74"/>
      <c r="AA325" s="76">
        <v>3130.6170000000002</v>
      </c>
      <c r="AB325" s="76">
        <v>0</v>
      </c>
      <c r="AC325" s="76">
        <v>147</v>
      </c>
      <c r="AD325" s="76">
        <v>147</v>
      </c>
      <c r="AE325" s="77">
        <v>897</v>
      </c>
      <c r="AF325" s="76">
        <v>4.4850000000000003</v>
      </c>
      <c r="AG325" s="77">
        <v>4</v>
      </c>
      <c r="AH325" s="78">
        <v>19</v>
      </c>
      <c r="AI325" s="78">
        <v>153</v>
      </c>
      <c r="AJ325" s="79">
        <v>42787</v>
      </c>
      <c r="AK325" s="79">
        <v>42782</v>
      </c>
      <c r="AL325" s="79">
        <v>42782</v>
      </c>
      <c r="AM325" s="79">
        <v>42782</v>
      </c>
      <c r="AN325" s="77">
        <v>203</v>
      </c>
      <c r="AO325" s="79">
        <v>42781</v>
      </c>
      <c r="AP325" s="76">
        <v>3000</v>
      </c>
      <c r="AQ325" s="76">
        <v>0</v>
      </c>
      <c r="AR325" s="77">
        <v>984</v>
      </c>
      <c r="AS325" s="77">
        <v>36</v>
      </c>
      <c r="AT325" s="78">
        <v>455.86</v>
      </c>
      <c r="AU325" s="77">
        <v>2</v>
      </c>
      <c r="AV325" s="76">
        <v>6.52</v>
      </c>
      <c r="AW325" s="76">
        <v>6.28</v>
      </c>
      <c r="AX325" s="76">
        <v>6.77</v>
      </c>
      <c r="AY325" s="76">
        <v>1.2</v>
      </c>
      <c r="AZ325" s="76">
        <v>1.2</v>
      </c>
      <c r="BA325" s="76">
        <v>2.38</v>
      </c>
      <c r="BB325" s="76">
        <v>2.38</v>
      </c>
      <c r="BC325" s="76">
        <v>11.6</v>
      </c>
      <c r="BD325" s="76">
        <v>18.79</v>
      </c>
      <c r="BE325" s="76">
        <v>30.62</v>
      </c>
      <c r="BF325" s="76">
        <v>6000</v>
      </c>
      <c r="BG325" s="76">
        <v>10000</v>
      </c>
      <c r="BH325" s="74" t="s">
        <v>109</v>
      </c>
      <c r="BI325" s="74"/>
      <c r="BJ325" s="74" t="s">
        <v>2493</v>
      </c>
      <c r="BK325" s="79"/>
      <c r="BL325" s="79"/>
      <c r="BM325" s="74"/>
      <c r="BN325" s="80">
        <v>8</v>
      </c>
      <c r="BO325" s="81"/>
      <c r="BP325" s="82"/>
      <c r="BQ325" s="83"/>
      <c r="BR325" s="84" t="s">
        <v>75</v>
      </c>
      <c r="BS325" s="84">
        <v>16</v>
      </c>
      <c r="BT325" s="85">
        <v>2</v>
      </c>
      <c r="BU325" s="85" t="s">
        <v>100</v>
      </c>
      <c r="BV325" s="85">
        <v>3</v>
      </c>
      <c r="BW325" s="85"/>
      <c r="BX325" s="86" t="s">
        <v>143</v>
      </c>
      <c r="BY325" s="87"/>
      <c r="BZ325" s="88">
        <v>8</v>
      </c>
      <c r="CA325" s="87" t="s">
        <v>144</v>
      </c>
      <c r="CB325" s="89" t="s">
        <v>145</v>
      </c>
      <c r="CC325" s="90">
        <v>1</v>
      </c>
      <c r="CD325" s="99"/>
      <c r="CE325" s="100">
        <f>VLOOKUP(AI325,[1]Plan1!$A$6:$D$52,2,0)</f>
        <v>537</v>
      </c>
      <c r="CF325" s="100">
        <f>VLOOKUP(AI325,[1]Plan1!$A$6:$D$52,4,0)</f>
        <v>1.2941176470588236</v>
      </c>
      <c r="CG325" s="100">
        <f t="shared" si="40"/>
        <v>6</v>
      </c>
      <c r="CH325" s="100">
        <f t="shared" si="41"/>
        <v>8</v>
      </c>
      <c r="CI325" s="87" t="s">
        <v>75</v>
      </c>
      <c r="CJ325" s="100">
        <f t="shared" si="42"/>
        <v>8</v>
      </c>
      <c r="CK325" s="101"/>
      <c r="CL325" s="101"/>
      <c r="CM325" s="101"/>
      <c r="CN325" s="102"/>
      <c r="CO325" s="102"/>
      <c r="CP325" s="102">
        <v>51</v>
      </c>
      <c r="CQ325" s="102"/>
      <c r="CR325" s="87">
        <f t="shared" si="43"/>
        <v>3588</v>
      </c>
      <c r="CS325" s="40">
        <f t="shared" ref="CS325:CS388" si="47">CS324+1</f>
        <v>323</v>
      </c>
      <c r="CT325" s="40" t="str">
        <f>VLOOKUP(B325,Linha!$B$2:$C$60,2,FALSE)</f>
        <v>Flow1</v>
      </c>
      <c r="CU325" s="41" t="str">
        <f>IF(AI325&lt;=Parametros!$E$15,"OK","Não")</f>
        <v>Não</v>
      </c>
      <c r="CV325" s="41" t="str">
        <f>IF(AH325&lt;=Parametros!$E$16,"OK","Não")</f>
        <v>Não</v>
      </c>
      <c r="CW325" s="41" t="str">
        <f>IF(AX325&lt;=Parametros!$E$19,"OK","Não")</f>
        <v>OK</v>
      </c>
      <c r="CX325" s="41" t="str">
        <f t="shared" si="44"/>
        <v>Não</v>
      </c>
      <c r="CY325" s="41" t="str">
        <f t="shared" si="45"/>
        <v>Não</v>
      </c>
      <c r="CZ325" s="41" t="str">
        <f>IF(AND(Parametros!$E$17="Sim",Parametros!$E$18="Sim"),IF(AND(OR(CT325="Flow1",AND(CT325="Flow2",Parametros!$H$7="Fechada")),AI325&lt;=Parametros!$E$15,AH325&lt;Parametros!$E$16,AX325&lt;Parametros!$E$19,CX325&lt;&gt;Parametros!$E$17,CY325&lt;&gt;Parametros!$E$18),"Sim","Não"),
IF(AND(Parametros!$E$17="Sim",Parametros!$E$18="Não"),IF(AND(OR(CT325="Flow1",AND(CT325="Flow2",Parametros!$H$7="Fechada")),AI325&lt;=Parametros!$E$15,AH325&lt;Parametros!$E$16,AX325&lt;Parametros!$E$19,CX325&lt;&gt;Parametros!$E$17),"Sim","Não"),
IF(AND(Parametros!$E$17="Não",Parametros!$E$18="Sim"),IF(AND(OR(CT325="Flow1",AND(CT325="Flow2",Parametros!$H$7="Fechada")),AI325&lt;=Parametros!$E$15,AH325&lt;Parametros!$E$16,AX325&lt;Parametros!$E$19,CY325&lt;&gt;Parametros!$E$18),"Sim","Não"),
IF(AND(OR(CT325="Flow1",AND(CT325="Flow2",Parametros!$H$7="Fechada")),AI325&lt;=Parametros!$E$15,AH325&lt;Parametros!$E$16,AX325&lt;Parametros!$E$19),"Sim","Não"))))</f>
        <v>Não</v>
      </c>
      <c r="DA325" s="41" t="str">
        <f t="shared" si="46"/>
        <v>ok</v>
      </c>
      <c r="DB325" s="40">
        <f>IF(AND(CT325="Flow1",CZ325="Sim"),4,IF(CT325=Parametros!$D$6,1,IF(CT325=Parametros!$D$7,IF(Parametros!$H$7="Aberta",2,IF('Sequencia APO'!CZ325="Sim",4,1)),IF(CT325=Parametros!$D$9,3,IF(CT325=Parametros!$D$8,4,"Erro")))))</f>
        <v>1</v>
      </c>
      <c r="DC325" s="40">
        <f>IFERROR(VLOOKUP($Q325,Ferts!$A$1:$B$16,2,FALSE),0)</f>
        <v>0</v>
      </c>
      <c r="DD325" s="42">
        <f>(IF(DB325=1,Parametros!$M$6,IF(DB325=2,Parametros!$M$7,IF(DB325=3,Parametros!$M$8,IF(DB325=4,Parametros!$M$9,"Erro"))))*(DC325+1))*60</f>
        <v>38.112851481411589</v>
      </c>
    </row>
    <row r="326" spans="1:108">
      <c r="A326" s="74" t="s">
        <v>937</v>
      </c>
      <c r="B326" s="74" t="s">
        <v>397</v>
      </c>
      <c r="C326" s="74" t="s">
        <v>398</v>
      </c>
      <c r="D326" s="74" t="s">
        <v>99</v>
      </c>
      <c r="E326" s="74" t="s">
        <v>3738</v>
      </c>
      <c r="F326" s="74" t="s">
        <v>2494</v>
      </c>
      <c r="G326" s="74" t="s">
        <v>3739</v>
      </c>
      <c r="H326" s="74" t="s">
        <v>335</v>
      </c>
      <c r="I326" s="74" t="s">
        <v>100</v>
      </c>
      <c r="J326" s="74" t="s">
        <v>120</v>
      </c>
      <c r="K326" s="74" t="s">
        <v>808</v>
      </c>
      <c r="L326" s="74" t="s">
        <v>2495</v>
      </c>
      <c r="M326" s="74" t="s">
        <v>810</v>
      </c>
      <c r="N326" s="75">
        <v>10</v>
      </c>
      <c r="O326" s="75">
        <v>10</v>
      </c>
      <c r="P326" s="74" t="s">
        <v>365</v>
      </c>
      <c r="Q326" s="74" t="s">
        <v>2496</v>
      </c>
      <c r="R326" s="74" t="s">
        <v>123</v>
      </c>
      <c r="S326" s="74"/>
      <c r="T326" s="74" t="s">
        <v>114</v>
      </c>
      <c r="U326" s="74" t="s">
        <v>124</v>
      </c>
      <c r="V326" s="74" t="s">
        <v>398</v>
      </c>
      <c r="W326" s="74" t="s">
        <v>337</v>
      </c>
      <c r="X326" s="74" t="s">
        <v>127</v>
      </c>
      <c r="Y326" s="74" t="s">
        <v>108</v>
      </c>
      <c r="Z326" s="74" t="s">
        <v>404</v>
      </c>
      <c r="AA326" s="76">
        <v>3670.29</v>
      </c>
      <c r="AB326" s="76">
        <v>0</v>
      </c>
      <c r="AC326" s="76">
        <v>141</v>
      </c>
      <c r="AD326" s="76">
        <v>134.5</v>
      </c>
      <c r="AE326" s="77">
        <v>922</v>
      </c>
      <c r="AF326" s="76">
        <v>4.6100000000000003</v>
      </c>
      <c r="AG326" s="77">
        <v>5</v>
      </c>
      <c r="AH326" s="78">
        <v>25.5</v>
      </c>
      <c r="AI326" s="78">
        <v>153</v>
      </c>
      <c r="AJ326" s="79">
        <v>42800</v>
      </c>
      <c r="AK326" s="79">
        <v>42782</v>
      </c>
      <c r="AL326" s="79">
        <v>42782</v>
      </c>
      <c r="AM326" s="79">
        <v>42782</v>
      </c>
      <c r="AN326" s="77">
        <v>207</v>
      </c>
      <c r="AO326" s="79">
        <v>42790</v>
      </c>
      <c r="AP326" s="76">
        <v>3096</v>
      </c>
      <c r="AQ326" s="76">
        <v>0</v>
      </c>
      <c r="AR326" s="77">
        <v>919</v>
      </c>
      <c r="AS326" s="77">
        <v>35</v>
      </c>
      <c r="AT326" s="78">
        <v>864.34</v>
      </c>
      <c r="AU326" s="77">
        <v>1</v>
      </c>
      <c r="AV326" s="76">
        <v>0</v>
      </c>
      <c r="AW326" s="76">
        <v>10.85</v>
      </c>
      <c r="AX326" s="76">
        <v>11.21</v>
      </c>
      <c r="AY326" s="76">
        <v>1.53</v>
      </c>
      <c r="AZ326" s="76">
        <v>1.53</v>
      </c>
      <c r="BA326" s="76">
        <v>2.5499999999999998</v>
      </c>
      <c r="BB326" s="76">
        <v>2.5499999999999998</v>
      </c>
      <c r="BC326" s="76">
        <v>9.18</v>
      </c>
      <c r="BD326" s="76">
        <v>25.4</v>
      </c>
      <c r="BE326" s="76">
        <v>37</v>
      </c>
      <c r="BF326" s="76">
        <v>770</v>
      </c>
      <c r="BG326" s="76">
        <v>775</v>
      </c>
      <c r="BH326" s="74" t="s">
        <v>109</v>
      </c>
      <c r="BI326" s="74"/>
      <c r="BJ326" s="74" t="s">
        <v>3740</v>
      </c>
      <c r="BK326" s="79"/>
      <c r="BL326" s="79"/>
      <c r="BM326" s="74"/>
      <c r="BN326" s="80"/>
      <c r="BO326" s="81"/>
      <c r="BP326" s="82">
        <v>5</v>
      </c>
      <c r="BQ326" s="83"/>
      <c r="BR326" s="84" t="s">
        <v>129</v>
      </c>
      <c r="BS326" s="84">
        <v>16</v>
      </c>
      <c r="BT326" s="85">
        <v>2</v>
      </c>
      <c r="BU326" s="85" t="s">
        <v>100</v>
      </c>
      <c r="BV326" s="85">
        <v>3</v>
      </c>
      <c r="BW326" s="85"/>
      <c r="BX326" s="86" t="s">
        <v>405</v>
      </c>
      <c r="BY326" s="87"/>
      <c r="BZ326" s="88">
        <v>5</v>
      </c>
      <c r="CA326" s="87" t="s">
        <v>111</v>
      </c>
      <c r="CB326" s="89" t="s">
        <v>145</v>
      </c>
      <c r="CC326" s="90">
        <v>-8</v>
      </c>
      <c r="CD326" s="99"/>
      <c r="CE326" s="100">
        <f>VLOOKUP(AI326,[1]Plan1!$A$6:$D$52,2,0)</f>
        <v>537</v>
      </c>
      <c r="CF326" s="100">
        <f>VLOOKUP(AI326,[1]Plan1!$A$6:$D$52,4,0)</f>
        <v>1.2941176470588236</v>
      </c>
      <c r="CG326" s="100">
        <f t="shared" si="40"/>
        <v>7</v>
      </c>
      <c r="CH326" s="100">
        <f t="shared" si="41"/>
        <v>9</v>
      </c>
      <c r="CI326" s="87" t="s">
        <v>129</v>
      </c>
      <c r="CJ326" s="100">
        <f t="shared" si="42"/>
        <v>5</v>
      </c>
      <c r="CK326" s="101"/>
      <c r="CL326" s="101"/>
      <c r="CM326" s="101"/>
      <c r="CN326" s="102"/>
      <c r="CO326" s="102"/>
      <c r="CP326" s="102">
        <v>33</v>
      </c>
      <c r="CQ326" s="102"/>
      <c r="CR326" s="87">
        <f t="shared" si="43"/>
        <v>4610</v>
      </c>
      <c r="CS326" s="40">
        <f t="shared" si="47"/>
        <v>324</v>
      </c>
      <c r="CT326" s="40" t="str">
        <f>VLOOKUP(B326,Linha!$B$2:$C$60,2,FALSE)</f>
        <v>Despacho direto</v>
      </c>
      <c r="CU326" s="41" t="str">
        <f>IF(AI326&lt;=Parametros!$E$15,"OK","Não")</f>
        <v>Não</v>
      </c>
      <c r="CV326" s="41" t="str">
        <f>IF(AH326&lt;=Parametros!$E$16,"OK","Não")</f>
        <v>Não</v>
      </c>
      <c r="CW326" s="41" t="str">
        <f>IF(AX326&lt;=Parametros!$E$19,"OK","Não")</f>
        <v>OK</v>
      </c>
      <c r="CX326" s="41" t="str">
        <f t="shared" si="44"/>
        <v>Não</v>
      </c>
      <c r="CY326" s="41" t="str">
        <f t="shared" si="45"/>
        <v>Não</v>
      </c>
      <c r="CZ326" s="41" t="str">
        <f>IF(AND(Parametros!$E$17="Sim",Parametros!$E$18="Sim"),IF(AND(OR(CT326="Flow1",AND(CT326="Flow2",Parametros!$H$7="Fechada")),AI326&lt;=Parametros!$E$15,AH326&lt;Parametros!$E$16,AX326&lt;Parametros!$E$19,CX326&lt;&gt;Parametros!$E$17,CY326&lt;&gt;Parametros!$E$18),"Sim","Não"),
IF(AND(Parametros!$E$17="Sim",Parametros!$E$18="Não"),IF(AND(OR(CT326="Flow1",AND(CT326="Flow2",Parametros!$H$7="Fechada")),AI326&lt;=Parametros!$E$15,AH326&lt;Parametros!$E$16,AX326&lt;Parametros!$E$19,CX326&lt;&gt;Parametros!$E$17),"Sim","Não"),
IF(AND(Parametros!$E$17="Não",Parametros!$E$18="Sim"),IF(AND(OR(CT326="Flow1",AND(CT326="Flow2",Parametros!$H$7="Fechada")),AI326&lt;=Parametros!$E$15,AH326&lt;Parametros!$E$16,AX326&lt;Parametros!$E$19,CY326&lt;&gt;Parametros!$E$18),"Sim","Não"),
IF(AND(OR(CT326="Flow1",AND(CT326="Flow2",Parametros!$H$7="Fechada")),AI326&lt;=Parametros!$E$15,AH326&lt;Parametros!$E$16,AX326&lt;Parametros!$E$19),"Sim","Não"))))</f>
        <v>Não</v>
      </c>
      <c r="DA326" s="41" t="str">
        <f t="shared" si="46"/>
        <v>ok</v>
      </c>
      <c r="DB326" s="40">
        <f>IF(AND(CT326="Flow1",CZ326="Sim"),4,IF(CT326=Parametros!$D$6,1,IF(CT326=Parametros!$D$7,IF(Parametros!$H$7="Aberta",2,IF('Sequencia APO'!CZ326="Sim",4,1)),IF(CT326=Parametros!$D$9,3,IF(CT326=Parametros!$D$8,4,"Erro")))))</f>
        <v>3</v>
      </c>
      <c r="DC326" s="40">
        <f>IFERROR(VLOOKUP($Q326,Ferts!$A$1:$B$16,2,FALSE),0)</f>
        <v>0</v>
      </c>
      <c r="DD326" s="42">
        <f>(IF(DB326=1,Parametros!$M$6,IF(DB326=2,Parametros!$M$7,IF(DB326=3,Parametros!$M$8,IF(DB326=4,Parametros!$M$9,"Erro"))))*(DC326+1))*60</f>
        <v>33.660000000000004</v>
      </c>
    </row>
    <row r="327" spans="1:108">
      <c r="A327" s="74" t="s">
        <v>940</v>
      </c>
      <c r="B327" s="74" t="s">
        <v>397</v>
      </c>
      <c r="C327" s="74" t="s">
        <v>398</v>
      </c>
      <c r="D327" s="74" t="s">
        <v>99</v>
      </c>
      <c r="E327" s="74" t="s">
        <v>3741</v>
      </c>
      <c r="F327" s="74" t="s">
        <v>2497</v>
      </c>
      <c r="G327" s="74" t="s">
        <v>3742</v>
      </c>
      <c r="H327" s="74" t="s">
        <v>335</v>
      </c>
      <c r="I327" s="74" t="s">
        <v>100</v>
      </c>
      <c r="J327" s="74" t="s">
        <v>120</v>
      </c>
      <c r="K327" s="74" t="s">
        <v>808</v>
      </c>
      <c r="L327" s="74" t="s">
        <v>2498</v>
      </c>
      <c r="M327" s="74" t="s">
        <v>810</v>
      </c>
      <c r="N327" s="75">
        <v>10</v>
      </c>
      <c r="O327" s="75">
        <v>10</v>
      </c>
      <c r="P327" s="74" t="s">
        <v>365</v>
      </c>
      <c r="Q327" s="74" t="s">
        <v>2499</v>
      </c>
      <c r="R327" s="74" t="s">
        <v>123</v>
      </c>
      <c r="S327" s="74"/>
      <c r="T327" s="74" t="s">
        <v>114</v>
      </c>
      <c r="U327" s="74" t="s">
        <v>124</v>
      </c>
      <c r="V327" s="74" t="s">
        <v>398</v>
      </c>
      <c r="W327" s="74" t="s">
        <v>337</v>
      </c>
      <c r="X327" s="74" t="s">
        <v>127</v>
      </c>
      <c r="Y327" s="74" t="s">
        <v>108</v>
      </c>
      <c r="Z327" s="74" t="s">
        <v>404</v>
      </c>
      <c r="AA327" s="76">
        <v>6088.96</v>
      </c>
      <c r="AB327" s="76">
        <v>0</v>
      </c>
      <c r="AC327" s="76">
        <v>141</v>
      </c>
      <c r="AD327" s="76">
        <v>134.5</v>
      </c>
      <c r="AE327" s="77">
        <v>924</v>
      </c>
      <c r="AF327" s="76">
        <v>4.62</v>
      </c>
      <c r="AG327" s="77">
        <v>8</v>
      </c>
      <c r="AH327" s="78">
        <v>25.5</v>
      </c>
      <c r="AI327" s="78">
        <v>153</v>
      </c>
      <c r="AJ327" s="79">
        <v>42800</v>
      </c>
      <c r="AK327" s="79">
        <v>42782</v>
      </c>
      <c r="AL327" s="79">
        <v>42782</v>
      </c>
      <c r="AM327" s="79">
        <v>42782</v>
      </c>
      <c r="AN327" s="77">
        <v>342</v>
      </c>
      <c r="AO327" s="79">
        <v>42790</v>
      </c>
      <c r="AP327" s="76">
        <v>2854.2</v>
      </c>
      <c r="AQ327" s="76">
        <v>0</v>
      </c>
      <c r="AR327" s="77">
        <v>921</v>
      </c>
      <c r="AS327" s="77">
        <v>35</v>
      </c>
      <c r="AT327" s="78">
        <v>865.94</v>
      </c>
      <c r="AU327" s="77">
        <v>1</v>
      </c>
      <c r="AV327" s="76">
        <v>0</v>
      </c>
      <c r="AW327" s="76">
        <v>10.88</v>
      </c>
      <c r="AX327" s="76">
        <v>11.23</v>
      </c>
      <c r="AY327" s="76">
        <v>1.53</v>
      </c>
      <c r="AZ327" s="76">
        <v>1.53</v>
      </c>
      <c r="BA327" s="76">
        <v>2.5499999999999998</v>
      </c>
      <c r="BB327" s="76">
        <v>2.5499999999999998</v>
      </c>
      <c r="BC327" s="76">
        <v>9.1999999999999993</v>
      </c>
      <c r="BD327" s="76">
        <v>25.4</v>
      </c>
      <c r="BE327" s="76">
        <v>37</v>
      </c>
      <c r="BF327" s="76">
        <v>720</v>
      </c>
      <c r="BG327" s="76">
        <v>725</v>
      </c>
      <c r="BH327" s="74" t="s">
        <v>109</v>
      </c>
      <c r="BI327" s="74"/>
      <c r="BJ327" s="74" t="s">
        <v>3743</v>
      </c>
      <c r="BK327" s="79"/>
      <c r="BL327" s="79"/>
      <c r="BM327" s="74"/>
      <c r="BN327" s="80"/>
      <c r="BO327" s="81"/>
      <c r="BP327" s="82">
        <v>8</v>
      </c>
      <c r="BQ327" s="83"/>
      <c r="BR327" s="84" t="s">
        <v>129</v>
      </c>
      <c r="BS327" s="84">
        <v>16</v>
      </c>
      <c r="BT327" s="85">
        <v>2</v>
      </c>
      <c r="BU327" s="85" t="s">
        <v>100</v>
      </c>
      <c r="BV327" s="85">
        <v>3</v>
      </c>
      <c r="BW327" s="85"/>
      <c r="BX327" s="86" t="s">
        <v>405</v>
      </c>
      <c r="BY327" s="87"/>
      <c r="BZ327" s="88">
        <v>8</v>
      </c>
      <c r="CA327" s="87" t="s">
        <v>111</v>
      </c>
      <c r="CB327" s="89" t="s">
        <v>145</v>
      </c>
      <c r="CC327" s="90">
        <v>-8</v>
      </c>
      <c r="CD327" s="99"/>
      <c r="CE327" s="100">
        <f>VLOOKUP(AI327,[1]Plan1!$A$6:$D$52,2,0)</f>
        <v>537</v>
      </c>
      <c r="CF327" s="100">
        <f>VLOOKUP(AI327,[1]Plan1!$A$6:$D$52,4,0)</f>
        <v>1.2941176470588236</v>
      </c>
      <c r="CG327" s="100">
        <f t="shared" si="40"/>
        <v>11</v>
      </c>
      <c r="CH327" s="100">
        <f t="shared" si="41"/>
        <v>14</v>
      </c>
      <c r="CI327" s="87" t="s">
        <v>129</v>
      </c>
      <c r="CJ327" s="100">
        <f t="shared" si="42"/>
        <v>8</v>
      </c>
      <c r="CK327" s="101"/>
      <c r="CL327" s="101"/>
      <c r="CM327" s="101"/>
      <c r="CN327" s="102"/>
      <c r="CO327" s="102">
        <v>15</v>
      </c>
      <c r="CP327" s="102"/>
      <c r="CQ327" s="102"/>
      <c r="CR327" s="87">
        <f t="shared" si="43"/>
        <v>7392</v>
      </c>
      <c r="CS327" s="40">
        <f t="shared" si="47"/>
        <v>325</v>
      </c>
      <c r="CT327" s="40" t="str">
        <f>VLOOKUP(B327,Linha!$B$2:$C$60,2,FALSE)</f>
        <v>Despacho direto</v>
      </c>
      <c r="CU327" s="41" t="str">
        <f>IF(AI327&lt;=Parametros!$E$15,"OK","Não")</f>
        <v>Não</v>
      </c>
      <c r="CV327" s="41" t="str">
        <f>IF(AH327&lt;=Parametros!$E$16,"OK","Não")</f>
        <v>Não</v>
      </c>
      <c r="CW327" s="41" t="str">
        <f>IF(AX327&lt;=Parametros!$E$19,"OK","Não")</f>
        <v>OK</v>
      </c>
      <c r="CX327" s="41" t="str">
        <f t="shared" si="44"/>
        <v>Não</v>
      </c>
      <c r="CY327" s="41" t="str">
        <f t="shared" si="45"/>
        <v>Não</v>
      </c>
      <c r="CZ327" s="41" t="str">
        <f>IF(AND(Parametros!$E$17="Sim",Parametros!$E$18="Sim"),IF(AND(OR(CT327="Flow1",AND(CT327="Flow2",Parametros!$H$7="Fechada")),AI327&lt;=Parametros!$E$15,AH327&lt;Parametros!$E$16,AX327&lt;Parametros!$E$19,CX327&lt;&gt;Parametros!$E$17,CY327&lt;&gt;Parametros!$E$18),"Sim","Não"),
IF(AND(Parametros!$E$17="Sim",Parametros!$E$18="Não"),IF(AND(OR(CT327="Flow1",AND(CT327="Flow2",Parametros!$H$7="Fechada")),AI327&lt;=Parametros!$E$15,AH327&lt;Parametros!$E$16,AX327&lt;Parametros!$E$19,CX327&lt;&gt;Parametros!$E$17),"Sim","Não"),
IF(AND(Parametros!$E$17="Não",Parametros!$E$18="Sim"),IF(AND(OR(CT327="Flow1",AND(CT327="Flow2",Parametros!$H$7="Fechada")),AI327&lt;=Parametros!$E$15,AH327&lt;Parametros!$E$16,AX327&lt;Parametros!$E$19,CY327&lt;&gt;Parametros!$E$18),"Sim","Não"),
IF(AND(OR(CT327="Flow1",AND(CT327="Flow2",Parametros!$H$7="Fechada")),AI327&lt;=Parametros!$E$15,AH327&lt;Parametros!$E$16,AX327&lt;Parametros!$E$19),"Sim","Não"))))</f>
        <v>Não</v>
      </c>
      <c r="DA327" s="41" t="str">
        <f t="shared" si="46"/>
        <v>ok</v>
      </c>
      <c r="DB327" s="40">
        <f>IF(AND(CT327="Flow1",CZ327="Sim"),4,IF(CT327=Parametros!$D$6,1,IF(CT327=Parametros!$D$7,IF(Parametros!$H$7="Aberta",2,IF('Sequencia APO'!CZ327="Sim",4,1)),IF(CT327=Parametros!$D$9,3,IF(CT327=Parametros!$D$8,4,"Erro")))))</f>
        <v>3</v>
      </c>
      <c r="DC327" s="40">
        <f>IFERROR(VLOOKUP($Q327,Ferts!$A$1:$B$16,2,FALSE),0)</f>
        <v>0</v>
      </c>
      <c r="DD327" s="42">
        <f>(IF(DB327=1,Parametros!$M$6,IF(DB327=2,Parametros!$M$7,IF(DB327=3,Parametros!$M$8,IF(DB327=4,Parametros!$M$9,"Erro"))))*(DC327+1))*60</f>
        <v>33.660000000000004</v>
      </c>
    </row>
    <row r="328" spans="1:108">
      <c r="A328" s="74" t="s">
        <v>942</v>
      </c>
      <c r="B328" s="74" t="s">
        <v>397</v>
      </c>
      <c r="C328" s="74" t="s">
        <v>398</v>
      </c>
      <c r="D328" s="74" t="s">
        <v>99</v>
      </c>
      <c r="E328" s="74" t="s">
        <v>3744</v>
      </c>
      <c r="F328" s="74" t="s">
        <v>2494</v>
      </c>
      <c r="G328" s="74" t="s">
        <v>3745</v>
      </c>
      <c r="H328" s="74" t="s">
        <v>335</v>
      </c>
      <c r="I328" s="74" t="s">
        <v>100</v>
      </c>
      <c r="J328" s="74" t="s">
        <v>120</v>
      </c>
      <c r="K328" s="74" t="s">
        <v>808</v>
      </c>
      <c r="L328" s="74" t="s">
        <v>2495</v>
      </c>
      <c r="M328" s="74" t="s">
        <v>810</v>
      </c>
      <c r="N328" s="75">
        <v>10</v>
      </c>
      <c r="O328" s="75">
        <v>10</v>
      </c>
      <c r="P328" s="74" t="s">
        <v>365</v>
      </c>
      <c r="Q328" s="74" t="s">
        <v>2496</v>
      </c>
      <c r="R328" s="74" t="s">
        <v>123</v>
      </c>
      <c r="S328" s="74"/>
      <c r="T328" s="74" t="s">
        <v>114</v>
      </c>
      <c r="U328" s="74" t="s">
        <v>124</v>
      </c>
      <c r="V328" s="74" t="s">
        <v>398</v>
      </c>
      <c r="W328" s="74" t="s">
        <v>337</v>
      </c>
      <c r="X328" s="74" t="s">
        <v>127</v>
      </c>
      <c r="Y328" s="74" t="s">
        <v>108</v>
      </c>
      <c r="Z328" s="74" t="s">
        <v>404</v>
      </c>
      <c r="AA328" s="76">
        <v>9391.2000000000007</v>
      </c>
      <c r="AB328" s="76">
        <v>0</v>
      </c>
      <c r="AC328" s="76">
        <v>141</v>
      </c>
      <c r="AD328" s="76">
        <v>134.5</v>
      </c>
      <c r="AE328" s="77">
        <v>919</v>
      </c>
      <c r="AF328" s="76">
        <v>4.5949999999999998</v>
      </c>
      <c r="AG328" s="77">
        <v>12</v>
      </c>
      <c r="AH328" s="78">
        <v>25.5</v>
      </c>
      <c r="AI328" s="78">
        <v>153</v>
      </c>
      <c r="AJ328" s="79">
        <v>42807</v>
      </c>
      <c r="AK328" s="79">
        <v>42782</v>
      </c>
      <c r="AL328" s="79">
        <v>42782</v>
      </c>
      <c r="AM328" s="79">
        <v>42782</v>
      </c>
      <c r="AN328" s="77">
        <v>526</v>
      </c>
      <c r="AO328" s="79">
        <v>42797</v>
      </c>
      <c r="AP328" s="76">
        <v>3096</v>
      </c>
      <c r="AQ328" s="76">
        <v>0</v>
      </c>
      <c r="AR328" s="77">
        <v>919</v>
      </c>
      <c r="AS328" s="77">
        <v>35</v>
      </c>
      <c r="AT328" s="78">
        <v>864.34</v>
      </c>
      <c r="AU328" s="77">
        <v>1</v>
      </c>
      <c r="AV328" s="76">
        <v>0</v>
      </c>
      <c r="AW328" s="76">
        <v>10.85</v>
      </c>
      <c r="AX328" s="76">
        <v>11.17</v>
      </c>
      <c r="AY328" s="76">
        <v>1.53</v>
      </c>
      <c r="AZ328" s="76">
        <v>1.53</v>
      </c>
      <c r="BA328" s="76">
        <v>2.5499999999999998</v>
      </c>
      <c r="BB328" s="76">
        <v>2.5499999999999998</v>
      </c>
      <c r="BC328" s="76">
        <v>9.15</v>
      </c>
      <c r="BD328" s="76">
        <v>25.4</v>
      </c>
      <c r="BE328" s="76">
        <v>37</v>
      </c>
      <c r="BF328" s="76">
        <v>770</v>
      </c>
      <c r="BG328" s="76">
        <v>775</v>
      </c>
      <c r="BH328" s="74" t="s">
        <v>109</v>
      </c>
      <c r="BI328" s="74"/>
      <c r="BJ328" s="74" t="s">
        <v>3746</v>
      </c>
      <c r="BK328" s="79"/>
      <c r="BL328" s="79"/>
      <c r="BM328" s="74"/>
      <c r="BN328" s="80"/>
      <c r="BO328" s="81"/>
      <c r="BP328" s="82">
        <v>12</v>
      </c>
      <c r="BQ328" s="83"/>
      <c r="BR328" s="84" t="s">
        <v>129</v>
      </c>
      <c r="BS328" s="84">
        <v>16</v>
      </c>
      <c r="BT328" s="85">
        <v>2</v>
      </c>
      <c r="BU328" s="85" t="s">
        <v>100</v>
      </c>
      <c r="BV328" s="85">
        <v>3</v>
      </c>
      <c r="BW328" s="85"/>
      <c r="BX328" s="86" t="s">
        <v>405</v>
      </c>
      <c r="BY328" s="87"/>
      <c r="BZ328" s="88">
        <v>12</v>
      </c>
      <c r="CA328" s="87" t="s">
        <v>111</v>
      </c>
      <c r="CB328" s="89" t="s">
        <v>116</v>
      </c>
      <c r="CC328" s="90">
        <v>-15</v>
      </c>
      <c r="CD328" s="99"/>
      <c r="CE328" s="100">
        <f>VLOOKUP(AI328,[1]Plan1!$A$6:$D$52,2,0)</f>
        <v>537</v>
      </c>
      <c r="CF328" s="100">
        <f>VLOOKUP(AI328,[1]Plan1!$A$6:$D$52,4,0)</f>
        <v>1.2941176470588236</v>
      </c>
      <c r="CG328" s="100">
        <f t="shared" si="40"/>
        <v>17</v>
      </c>
      <c r="CH328" s="100">
        <f t="shared" si="41"/>
        <v>22</v>
      </c>
      <c r="CI328" s="87" t="s">
        <v>129</v>
      </c>
      <c r="CJ328" s="100">
        <f t="shared" si="42"/>
        <v>12</v>
      </c>
      <c r="CK328" s="101"/>
      <c r="CL328" s="101"/>
      <c r="CM328" s="101"/>
      <c r="CN328" s="102"/>
      <c r="CO328" s="102"/>
      <c r="CP328" s="102">
        <v>20</v>
      </c>
      <c r="CQ328" s="102"/>
      <c r="CR328" s="87">
        <f t="shared" si="43"/>
        <v>11028</v>
      </c>
      <c r="CS328" s="40">
        <f t="shared" si="47"/>
        <v>326</v>
      </c>
      <c r="CT328" s="40" t="str">
        <f>VLOOKUP(B328,Linha!$B$2:$C$60,2,FALSE)</f>
        <v>Despacho direto</v>
      </c>
      <c r="CU328" s="41" t="str">
        <f>IF(AI328&lt;=Parametros!$E$15,"OK","Não")</f>
        <v>Não</v>
      </c>
      <c r="CV328" s="41" t="str">
        <f>IF(AH328&lt;=Parametros!$E$16,"OK","Não")</f>
        <v>Não</v>
      </c>
      <c r="CW328" s="41" t="str">
        <f>IF(AX328&lt;=Parametros!$E$19,"OK","Não")</f>
        <v>OK</v>
      </c>
      <c r="CX328" s="41" t="str">
        <f t="shared" si="44"/>
        <v>Não</v>
      </c>
      <c r="CY328" s="41" t="str">
        <f t="shared" si="45"/>
        <v>Não</v>
      </c>
      <c r="CZ328" s="41" t="str">
        <f>IF(AND(Parametros!$E$17="Sim",Parametros!$E$18="Sim"),IF(AND(OR(CT328="Flow1",AND(CT328="Flow2",Parametros!$H$7="Fechada")),AI328&lt;=Parametros!$E$15,AH328&lt;Parametros!$E$16,AX328&lt;Parametros!$E$19,CX328&lt;&gt;Parametros!$E$17,CY328&lt;&gt;Parametros!$E$18),"Sim","Não"),
IF(AND(Parametros!$E$17="Sim",Parametros!$E$18="Não"),IF(AND(OR(CT328="Flow1",AND(CT328="Flow2",Parametros!$H$7="Fechada")),AI328&lt;=Parametros!$E$15,AH328&lt;Parametros!$E$16,AX328&lt;Parametros!$E$19,CX328&lt;&gt;Parametros!$E$17),"Sim","Não"),
IF(AND(Parametros!$E$17="Não",Parametros!$E$18="Sim"),IF(AND(OR(CT328="Flow1",AND(CT328="Flow2",Parametros!$H$7="Fechada")),AI328&lt;=Parametros!$E$15,AH328&lt;Parametros!$E$16,AX328&lt;Parametros!$E$19,CY328&lt;&gt;Parametros!$E$18),"Sim","Não"),
IF(AND(OR(CT328="Flow1",AND(CT328="Flow2",Parametros!$H$7="Fechada")),AI328&lt;=Parametros!$E$15,AH328&lt;Parametros!$E$16,AX328&lt;Parametros!$E$19),"Sim","Não"))))</f>
        <v>Não</v>
      </c>
      <c r="DA328" s="41" t="str">
        <f t="shared" si="46"/>
        <v>ok</v>
      </c>
      <c r="DB328" s="40">
        <f>IF(AND(CT328="Flow1",CZ328="Sim"),4,IF(CT328=Parametros!$D$6,1,IF(CT328=Parametros!$D$7,IF(Parametros!$H$7="Aberta",2,IF('Sequencia APO'!CZ328="Sim",4,1)),IF(CT328=Parametros!$D$9,3,IF(CT328=Parametros!$D$8,4,"Erro")))))</f>
        <v>3</v>
      </c>
      <c r="DC328" s="40">
        <f>IFERROR(VLOOKUP($Q328,Ferts!$A$1:$B$16,2,FALSE),0)</f>
        <v>0</v>
      </c>
      <c r="DD328" s="42">
        <f>(IF(DB328=1,Parametros!$M$6,IF(DB328=2,Parametros!$M$7,IF(DB328=3,Parametros!$M$8,IF(DB328=4,Parametros!$M$9,"Erro"))))*(DC328+1))*60</f>
        <v>33.660000000000004</v>
      </c>
    </row>
    <row r="329" spans="1:108">
      <c r="A329" s="74" t="s">
        <v>947</v>
      </c>
      <c r="B329" s="74" t="s">
        <v>397</v>
      </c>
      <c r="C329" s="74" t="s">
        <v>398</v>
      </c>
      <c r="D329" s="74" t="s">
        <v>99</v>
      </c>
      <c r="E329" s="74" t="s">
        <v>3747</v>
      </c>
      <c r="F329" s="74" t="s">
        <v>2500</v>
      </c>
      <c r="G329" s="74" t="s">
        <v>3748</v>
      </c>
      <c r="H329" s="74" t="s">
        <v>335</v>
      </c>
      <c r="I329" s="74" t="s">
        <v>100</v>
      </c>
      <c r="J329" s="74" t="s">
        <v>120</v>
      </c>
      <c r="K329" s="74" t="s">
        <v>808</v>
      </c>
      <c r="L329" s="74" t="s">
        <v>2501</v>
      </c>
      <c r="M329" s="74" t="s">
        <v>810</v>
      </c>
      <c r="N329" s="75">
        <v>10</v>
      </c>
      <c r="O329" s="75">
        <v>10</v>
      </c>
      <c r="P329" s="74" t="s">
        <v>365</v>
      </c>
      <c r="Q329" s="74" t="s">
        <v>2503</v>
      </c>
      <c r="R329" s="74" t="s">
        <v>123</v>
      </c>
      <c r="S329" s="74"/>
      <c r="T329" s="74" t="s">
        <v>114</v>
      </c>
      <c r="U329" s="74" t="s">
        <v>124</v>
      </c>
      <c r="V329" s="74" t="s">
        <v>398</v>
      </c>
      <c r="W329" s="74" t="s">
        <v>337</v>
      </c>
      <c r="X329" s="74" t="s">
        <v>127</v>
      </c>
      <c r="Y329" s="74" t="s">
        <v>108</v>
      </c>
      <c r="Z329" s="74" t="s">
        <v>404</v>
      </c>
      <c r="AA329" s="76">
        <v>5129.96</v>
      </c>
      <c r="AB329" s="76">
        <v>0</v>
      </c>
      <c r="AC329" s="76">
        <v>141</v>
      </c>
      <c r="AD329" s="76">
        <v>134.5</v>
      </c>
      <c r="AE329" s="77">
        <v>827</v>
      </c>
      <c r="AF329" s="76">
        <v>4.1349999999999998</v>
      </c>
      <c r="AG329" s="77">
        <v>8</v>
      </c>
      <c r="AH329" s="78">
        <v>25.5</v>
      </c>
      <c r="AI329" s="78">
        <v>153</v>
      </c>
      <c r="AJ329" s="79">
        <v>42778</v>
      </c>
      <c r="AK329" s="79">
        <v>42782</v>
      </c>
      <c r="AL329" s="79">
        <v>42782</v>
      </c>
      <c r="AM329" s="79">
        <v>42782</v>
      </c>
      <c r="AN329" s="77">
        <v>289</v>
      </c>
      <c r="AO329" s="79">
        <v>42768</v>
      </c>
      <c r="AP329" s="76">
        <v>3916</v>
      </c>
      <c r="AQ329" s="76">
        <v>0</v>
      </c>
      <c r="AR329" s="77">
        <v>885</v>
      </c>
      <c r="AS329" s="77">
        <v>36</v>
      </c>
      <c r="AT329" s="78">
        <v>890</v>
      </c>
      <c r="AU329" s="77">
        <v>1</v>
      </c>
      <c r="AV329" s="76">
        <v>0</v>
      </c>
      <c r="AW329" s="76">
        <v>9.69</v>
      </c>
      <c r="AX329" s="76">
        <v>10.029999999999999</v>
      </c>
      <c r="AY329" s="76">
        <v>1.53</v>
      </c>
      <c r="AZ329" s="76">
        <v>1.53</v>
      </c>
      <c r="BA329" s="76">
        <v>2.5499999999999998</v>
      </c>
      <c r="BB329" s="76">
        <v>2.5499999999999998</v>
      </c>
      <c r="BC329" s="76">
        <v>8.23</v>
      </c>
      <c r="BD329" s="76">
        <v>25.4</v>
      </c>
      <c r="BE329" s="76">
        <v>37</v>
      </c>
      <c r="BF329" s="76">
        <v>740</v>
      </c>
      <c r="BG329" s="76">
        <v>745</v>
      </c>
      <c r="BH329" s="74" t="s">
        <v>109</v>
      </c>
      <c r="BI329" s="74"/>
      <c r="BJ329" s="74" t="s">
        <v>3749</v>
      </c>
      <c r="BK329" s="79"/>
      <c r="BL329" s="79"/>
      <c r="BM329" s="74"/>
      <c r="BN329" s="80"/>
      <c r="BO329" s="81"/>
      <c r="BP329" s="82">
        <v>8</v>
      </c>
      <c r="BQ329" s="83"/>
      <c r="BR329" s="84" t="s">
        <v>129</v>
      </c>
      <c r="BS329" s="84">
        <v>16</v>
      </c>
      <c r="BT329" s="85">
        <v>2</v>
      </c>
      <c r="BU329" s="85" t="s">
        <v>100</v>
      </c>
      <c r="BV329" s="85">
        <v>3</v>
      </c>
      <c r="BW329" s="85"/>
      <c r="BX329" s="86" t="s">
        <v>405</v>
      </c>
      <c r="BY329" s="87"/>
      <c r="BZ329" s="88">
        <v>8</v>
      </c>
      <c r="CA329" s="87" t="s">
        <v>111</v>
      </c>
      <c r="CB329" s="89" t="s">
        <v>112</v>
      </c>
      <c r="CC329" s="90">
        <v>14</v>
      </c>
      <c r="CD329" s="99"/>
      <c r="CE329" s="100">
        <f>VLOOKUP(AI329,[1]Plan1!$A$6:$D$52,2,0)</f>
        <v>537</v>
      </c>
      <c r="CF329" s="100">
        <f>VLOOKUP(AI329,[1]Plan1!$A$6:$D$52,4,0)</f>
        <v>1.2941176470588236</v>
      </c>
      <c r="CG329" s="100">
        <f t="shared" si="40"/>
        <v>10</v>
      </c>
      <c r="CH329" s="100">
        <f t="shared" si="41"/>
        <v>13</v>
      </c>
      <c r="CI329" s="87" t="s">
        <v>129</v>
      </c>
      <c r="CJ329" s="100">
        <f t="shared" si="42"/>
        <v>8</v>
      </c>
      <c r="CK329" s="101"/>
      <c r="CL329" s="101"/>
      <c r="CM329" s="101"/>
      <c r="CN329" s="102"/>
      <c r="CO329" s="102"/>
      <c r="CP329" s="102">
        <v>464</v>
      </c>
      <c r="CQ329" s="102"/>
      <c r="CR329" s="87">
        <f t="shared" si="43"/>
        <v>6616</v>
      </c>
      <c r="CS329" s="40">
        <f t="shared" si="47"/>
        <v>327</v>
      </c>
      <c r="CT329" s="40" t="str">
        <f>VLOOKUP(B329,Linha!$B$2:$C$60,2,FALSE)</f>
        <v>Despacho direto</v>
      </c>
      <c r="CU329" s="41" t="str">
        <f>IF(AI329&lt;=Parametros!$E$15,"OK","Não")</f>
        <v>Não</v>
      </c>
      <c r="CV329" s="41" t="str">
        <f>IF(AH329&lt;=Parametros!$E$16,"OK","Não")</f>
        <v>Não</v>
      </c>
      <c r="CW329" s="41" t="str">
        <f>IF(AX329&lt;=Parametros!$E$19,"OK","Não")</f>
        <v>OK</v>
      </c>
      <c r="CX329" s="41" t="str">
        <f t="shared" si="44"/>
        <v>Não</v>
      </c>
      <c r="CY329" s="41" t="str">
        <f t="shared" si="45"/>
        <v>Não</v>
      </c>
      <c r="CZ329" s="41" t="str">
        <f>IF(AND(Parametros!$E$17="Sim",Parametros!$E$18="Sim"),IF(AND(OR(CT329="Flow1",AND(CT329="Flow2",Parametros!$H$7="Fechada")),AI329&lt;=Parametros!$E$15,AH329&lt;Parametros!$E$16,AX329&lt;Parametros!$E$19,CX329&lt;&gt;Parametros!$E$17,CY329&lt;&gt;Parametros!$E$18),"Sim","Não"),
IF(AND(Parametros!$E$17="Sim",Parametros!$E$18="Não"),IF(AND(OR(CT329="Flow1",AND(CT329="Flow2",Parametros!$H$7="Fechada")),AI329&lt;=Parametros!$E$15,AH329&lt;Parametros!$E$16,AX329&lt;Parametros!$E$19,CX329&lt;&gt;Parametros!$E$17),"Sim","Não"),
IF(AND(Parametros!$E$17="Não",Parametros!$E$18="Sim"),IF(AND(OR(CT329="Flow1",AND(CT329="Flow2",Parametros!$H$7="Fechada")),AI329&lt;=Parametros!$E$15,AH329&lt;Parametros!$E$16,AX329&lt;Parametros!$E$19,CY329&lt;&gt;Parametros!$E$18),"Sim","Não"),
IF(AND(OR(CT329="Flow1",AND(CT329="Flow2",Parametros!$H$7="Fechada")),AI329&lt;=Parametros!$E$15,AH329&lt;Parametros!$E$16,AX329&lt;Parametros!$E$19),"Sim","Não"))))</f>
        <v>Não</v>
      </c>
      <c r="DA329" s="41" t="str">
        <f t="shared" si="46"/>
        <v>ok</v>
      </c>
      <c r="DB329" s="40">
        <f>IF(AND(CT329="Flow1",CZ329="Sim"),4,IF(CT329=Parametros!$D$6,1,IF(CT329=Parametros!$D$7,IF(Parametros!$H$7="Aberta",2,IF('Sequencia APO'!CZ329="Sim",4,1)),IF(CT329=Parametros!$D$9,3,IF(CT329=Parametros!$D$8,4,"Erro")))))</f>
        <v>3</v>
      </c>
      <c r="DC329" s="40">
        <f>IFERROR(VLOOKUP($Q329,Ferts!$A$1:$B$16,2,FALSE),0)</f>
        <v>0</v>
      </c>
      <c r="DD329" s="42">
        <f>(IF(DB329=1,Parametros!$M$6,IF(DB329=2,Parametros!$M$7,IF(DB329=3,Parametros!$M$8,IF(DB329=4,Parametros!$M$9,"Erro"))))*(DC329+1))*60</f>
        <v>33.660000000000004</v>
      </c>
    </row>
    <row r="330" spans="1:108">
      <c r="A330" s="74" t="s">
        <v>948</v>
      </c>
      <c r="B330" s="74" t="s">
        <v>397</v>
      </c>
      <c r="C330" s="74" t="s">
        <v>398</v>
      </c>
      <c r="D330" s="74" t="s">
        <v>99</v>
      </c>
      <c r="E330" s="74" t="s">
        <v>3750</v>
      </c>
      <c r="F330" s="74" t="s">
        <v>2497</v>
      </c>
      <c r="G330" s="74" t="s">
        <v>3751</v>
      </c>
      <c r="H330" s="74" t="s">
        <v>335</v>
      </c>
      <c r="I330" s="74" t="s">
        <v>100</v>
      </c>
      <c r="J330" s="74" t="s">
        <v>120</v>
      </c>
      <c r="K330" s="74" t="s">
        <v>808</v>
      </c>
      <c r="L330" s="74" t="s">
        <v>2498</v>
      </c>
      <c r="M330" s="74" t="s">
        <v>810</v>
      </c>
      <c r="N330" s="75">
        <v>10</v>
      </c>
      <c r="O330" s="75">
        <v>10</v>
      </c>
      <c r="P330" s="74" t="s">
        <v>365</v>
      </c>
      <c r="Q330" s="74" t="s">
        <v>2499</v>
      </c>
      <c r="R330" s="74" t="s">
        <v>123</v>
      </c>
      <c r="S330" s="74"/>
      <c r="T330" s="74" t="s">
        <v>114</v>
      </c>
      <c r="U330" s="74" t="s">
        <v>124</v>
      </c>
      <c r="V330" s="74" t="s">
        <v>398</v>
      </c>
      <c r="W330" s="74" t="s">
        <v>337</v>
      </c>
      <c r="X330" s="74" t="s">
        <v>127</v>
      </c>
      <c r="Y330" s="74" t="s">
        <v>108</v>
      </c>
      <c r="Z330" s="74" t="s">
        <v>404</v>
      </c>
      <c r="AA330" s="76">
        <v>3653.3760000000002</v>
      </c>
      <c r="AB330" s="76">
        <v>0</v>
      </c>
      <c r="AC330" s="76">
        <v>141</v>
      </c>
      <c r="AD330" s="76">
        <v>134.5</v>
      </c>
      <c r="AE330" s="77">
        <v>924</v>
      </c>
      <c r="AF330" s="76">
        <v>4.62</v>
      </c>
      <c r="AG330" s="77">
        <v>5</v>
      </c>
      <c r="AH330" s="78">
        <v>25.5</v>
      </c>
      <c r="AI330" s="78">
        <v>153</v>
      </c>
      <c r="AJ330" s="79">
        <v>42807</v>
      </c>
      <c r="AK330" s="79">
        <v>42782</v>
      </c>
      <c r="AL330" s="79">
        <v>42782</v>
      </c>
      <c r="AM330" s="79">
        <v>42782</v>
      </c>
      <c r="AN330" s="77">
        <v>205</v>
      </c>
      <c r="AO330" s="79">
        <v>42797</v>
      </c>
      <c r="AP330" s="76">
        <v>2854.2</v>
      </c>
      <c r="AQ330" s="76">
        <v>0</v>
      </c>
      <c r="AR330" s="77">
        <v>921</v>
      </c>
      <c r="AS330" s="77">
        <v>35</v>
      </c>
      <c r="AT330" s="78">
        <v>865.94</v>
      </c>
      <c r="AU330" s="77">
        <v>1</v>
      </c>
      <c r="AV330" s="76">
        <v>0</v>
      </c>
      <c r="AW330" s="76">
        <v>10.88</v>
      </c>
      <c r="AX330" s="76">
        <v>11.23</v>
      </c>
      <c r="AY330" s="76">
        <v>1.53</v>
      </c>
      <c r="AZ330" s="76">
        <v>1.53</v>
      </c>
      <c r="BA330" s="76">
        <v>2.5499999999999998</v>
      </c>
      <c r="BB330" s="76">
        <v>2.5499999999999998</v>
      </c>
      <c r="BC330" s="76">
        <v>9.1999999999999993</v>
      </c>
      <c r="BD330" s="76">
        <v>25.4</v>
      </c>
      <c r="BE330" s="76">
        <v>37</v>
      </c>
      <c r="BF330" s="76">
        <v>720</v>
      </c>
      <c r="BG330" s="76">
        <v>725</v>
      </c>
      <c r="BH330" s="74" t="s">
        <v>109</v>
      </c>
      <c r="BI330" s="74"/>
      <c r="BJ330" s="74" t="s">
        <v>3752</v>
      </c>
      <c r="BK330" s="79"/>
      <c r="BL330" s="79"/>
      <c r="BM330" s="74"/>
      <c r="BN330" s="80"/>
      <c r="BO330" s="81"/>
      <c r="BP330" s="82">
        <v>5</v>
      </c>
      <c r="BQ330" s="83"/>
      <c r="BR330" s="84" t="s">
        <v>129</v>
      </c>
      <c r="BS330" s="84">
        <v>16</v>
      </c>
      <c r="BT330" s="85">
        <v>2</v>
      </c>
      <c r="BU330" s="85" t="s">
        <v>100</v>
      </c>
      <c r="BV330" s="85">
        <v>3</v>
      </c>
      <c r="BW330" s="85"/>
      <c r="BX330" s="86" t="s">
        <v>405</v>
      </c>
      <c r="BY330" s="87"/>
      <c r="BZ330" s="88">
        <v>5</v>
      </c>
      <c r="CA330" s="87" t="s">
        <v>111</v>
      </c>
      <c r="CB330" s="89" t="s">
        <v>116</v>
      </c>
      <c r="CC330" s="90">
        <v>-15</v>
      </c>
      <c r="CD330" s="99"/>
      <c r="CE330" s="100">
        <f>VLOOKUP(AI330,[1]Plan1!$A$6:$D$52,2,0)</f>
        <v>537</v>
      </c>
      <c r="CF330" s="100">
        <f>VLOOKUP(AI330,[1]Plan1!$A$6:$D$52,4,0)</f>
        <v>1.2941176470588236</v>
      </c>
      <c r="CG330" s="100">
        <f t="shared" si="40"/>
        <v>7</v>
      </c>
      <c r="CH330" s="100">
        <f t="shared" si="41"/>
        <v>9</v>
      </c>
      <c r="CI330" s="87" t="s">
        <v>129</v>
      </c>
      <c r="CJ330" s="100">
        <f t="shared" si="42"/>
        <v>5</v>
      </c>
      <c r="CK330" s="101"/>
      <c r="CL330" s="101"/>
      <c r="CM330" s="101"/>
      <c r="CN330" s="102"/>
      <c r="CO330" s="102">
        <v>364</v>
      </c>
      <c r="CP330" s="102"/>
      <c r="CQ330" s="102"/>
      <c r="CR330" s="87">
        <f t="shared" si="43"/>
        <v>4620</v>
      </c>
      <c r="CS330" s="40">
        <f t="shared" si="47"/>
        <v>328</v>
      </c>
      <c r="CT330" s="40" t="str">
        <f>VLOOKUP(B330,Linha!$B$2:$C$60,2,FALSE)</f>
        <v>Despacho direto</v>
      </c>
      <c r="CU330" s="41" t="str">
        <f>IF(AI330&lt;=Parametros!$E$15,"OK","Não")</f>
        <v>Não</v>
      </c>
      <c r="CV330" s="41" t="str">
        <f>IF(AH330&lt;=Parametros!$E$16,"OK","Não")</f>
        <v>Não</v>
      </c>
      <c r="CW330" s="41" t="str">
        <f>IF(AX330&lt;=Parametros!$E$19,"OK","Não")</f>
        <v>OK</v>
      </c>
      <c r="CX330" s="41" t="str">
        <f t="shared" si="44"/>
        <v>Não</v>
      </c>
      <c r="CY330" s="41" t="str">
        <f t="shared" si="45"/>
        <v>Não</v>
      </c>
      <c r="CZ330" s="41" t="str">
        <f>IF(AND(Parametros!$E$17="Sim",Parametros!$E$18="Sim"),IF(AND(OR(CT330="Flow1",AND(CT330="Flow2",Parametros!$H$7="Fechada")),AI330&lt;=Parametros!$E$15,AH330&lt;Parametros!$E$16,AX330&lt;Parametros!$E$19,CX330&lt;&gt;Parametros!$E$17,CY330&lt;&gt;Parametros!$E$18),"Sim","Não"),
IF(AND(Parametros!$E$17="Sim",Parametros!$E$18="Não"),IF(AND(OR(CT330="Flow1",AND(CT330="Flow2",Parametros!$H$7="Fechada")),AI330&lt;=Parametros!$E$15,AH330&lt;Parametros!$E$16,AX330&lt;Parametros!$E$19,CX330&lt;&gt;Parametros!$E$17),"Sim","Não"),
IF(AND(Parametros!$E$17="Não",Parametros!$E$18="Sim"),IF(AND(OR(CT330="Flow1",AND(CT330="Flow2",Parametros!$H$7="Fechada")),AI330&lt;=Parametros!$E$15,AH330&lt;Parametros!$E$16,AX330&lt;Parametros!$E$19,CY330&lt;&gt;Parametros!$E$18),"Sim","Não"),
IF(AND(OR(CT330="Flow1",AND(CT330="Flow2",Parametros!$H$7="Fechada")),AI330&lt;=Parametros!$E$15,AH330&lt;Parametros!$E$16,AX330&lt;Parametros!$E$19),"Sim","Não"))))</f>
        <v>Não</v>
      </c>
      <c r="DA330" s="41" t="str">
        <f t="shared" si="46"/>
        <v>ok</v>
      </c>
      <c r="DB330" s="40">
        <f>IF(AND(CT330="Flow1",CZ330="Sim"),4,IF(CT330=Parametros!$D$6,1,IF(CT330=Parametros!$D$7,IF(Parametros!$H$7="Aberta",2,IF('Sequencia APO'!CZ330="Sim",4,1)),IF(CT330=Parametros!$D$9,3,IF(CT330=Parametros!$D$8,4,"Erro")))))</f>
        <v>3</v>
      </c>
      <c r="DC330" s="40">
        <f>IFERROR(VLOOKUP($Q330,Ferts!$A$1:$B$16,2,FALSE),0)</f>
        <v>0</v>
      </c>
      <c r="DD330" s="42">
        <f>(IF(DB330=1,Parametros!$M$6,IF(DB330=2,Parametros!$M$7,IF(DB330=3,Parametros!$M$8,IF(DB330=4,Parametros!$M$9,"Erro"))))*(DC330+1))*60</f>
        <v>33.660000000000004</v>
      </c>
    </row>
    <row r="331" spans="1:108">
      <c r="A331" s="74" t="s">
        <v>949</v>
      </c>
      <c r="B331" s="74" t="s">
        <v>397</v>
      </c>
      <c r="C331" s="74" t="s">
        <v>398</v>
      </c>
      <c r="D331" s="74" t="s">
        <v>99</v>
      </c>
      <c r="E331" s="74" t="s">
        <v>2502</v>
      </c>
      <c r="F331" s="74" t="s">
        <v>2500</v>
      </c>
      <c r="G331" s="74" t="s">
        <v>3753</v>
      </c>
      <c r="H331" s="74" t="s">
        <v>335</v>
      </c>
      <c r="I331" s="74" t="s">
        <v>100</v>
      </c>
      <c r="J331" s="74" t="s">
        <v>120</v>
      </c>
      <c r="K331" s="74" t="s">
        <v>808</v>
      </c>
      <c r="L331" s="74" t="s">
        <v>2501</v>
      </c>
      <c r="M331" s="74" t="s">
        <v>810</v>
      </c>
      <c r="N331" s="75">
        <v>10</v>
      </c>
      <c r="O331" s="75">
        <v>10</v>
      </c>
      <c r="P331" s="74" t="s">
        <v>365</v>
      </c>
      <c r="Q331" s="74" t="s">
        <v>2503</v>
      </c>
      <c r="R331" s="74" t="s">
        <v>123</v>
      </c>
      <c r="S331" s="74"/>
      <c r="T331" s="74" t="s">
        <v>114</v>
      </c>
      <c r="U331" s="74" t="s">
        <v>124</v>
      </c>
      <c r="V331" s="74" t="s">
        <v>398</v>
      </c>
      <c r="W331" s="74" t="s">
        <v>337</v>
      </c>
      <c r="X331" s="74" t="s">
        <v>127</v>
      </c>
      <c r="Y331" s="74" t="s">
        <v>108</v>
      </c>
      <c r="Z331" s="74" t="s">
        <v>404</v>
      </c>
      <c r="AA331" s="76">
        <v>5395.68</v>
      </c>
      <c r="AB331" s="76">
        <v>0</v>
      </c>
      <c r="AC331" s="76">
        <v>141</v>
      </c>
      <c r="AD331" s="76">
        <v>134.5</v>
      </c>
      <c r="AE331" s="77">
        <v>827</v>
      </c>
      <c r="AF331" s="76">
        <v>4.1349999999999998</v>
      </c>
      <c r="AG331" s="77">
        <v>8</v>
      </c>
      <c r="AH331" s="78">
        <v>25.5</v>
      </c>
      <c r="AI331" s="78">
        <v>153</v>
      </c>
      <c r="AJ331" s="79">
        <v>42796</v>
      </c>
      <c r="AK331" s="79">
        <v>42782</v>
      </c>
      <c r="AL331" s="79">
        <v>42782</v>
      </c>
      <c r="AM331" s="79">
        <v>42782</v>
      </c>
      <c r="AN331" s="77">
        <v>304</v>
      </c>
      <c r="AO331" s="79">
        <v>42786</v>
      </c>
      <c r="AP331" s="76">
        <v>1958</v>
      </c>
      <c r="AQ331" s="76">
        <v>0</v>
      </c>
      <c r="AR331" s="77">
        <v>885</v>
      </c>
      <c r="AS331" s="77">
        <v>36</v>
      </c>
      <c r="AT331" s="78">
        <v>890</v>
      </c>
      <c r="AU331" s="77">
        <v>1</v>
      </c>
      <c r="AV331" s="76">
        <v>0</v>
      </c>
      <c r="AW331" s="76">
        <v>9.69</v>
      </c>
      <c r="AX331" s="76">
        <v>10.029999999999999</v>
      </c>
      <c r="AY331" s="76">
        <v>1.53</v>
      </c>
      <c r="AZ331" s="76">
        <v>1.53</v>
      </c>
      <c r="BA331" s="76">
        <v>2.5499999999999998</v>
      </c>
      <c r="BB331" s="76">
        <v>2.5499999999999998</v>
      </c>
      <c r="BC331" s="76">
        <v>8.23</v>
      </c>
      <c r="BD331" s="76">
        <v>25.4</v>
      </c>
      <c r="BE331" s="76">
        <v>37</v>
      </c>
      <c r="BF331" s="76">
        <v>740</v>
      </c>
      <c r="BG331" s="76">
        <v>745</v>
      </c>
      <c r="BH331" s="74" t="s">
        <v>109</v>
      </c>
      <c r="BI331" s="74"/>
      <c r="BJ331" s="74" t="s">
        <v>3754</v>
      </c>
      <c r="BK331" s="79"/>
      <c r="BL331" s="79"/>
      <c r="BM331" s="74"/>
      <c r="BN331" s="80"/>
      <c r="BO331" s="81"/>
      <c r="BP331" s="82">
        <v>8</v>
      </c>
      <c r="BQ331" s="83"/>
      <c r="BR331" s="84" t="s">
        <v>129</v>
      </c>
      <c r="BS331" s="84">
        <v>16</v>
      </c>
      <c r="BT331" s="85">
        <v>2</v>
      </c>
      <c r="BU331" s="85" t="s">
        <v>100</v>
      </c>
      <c r="BV331" s="85">
        <v>3</v>
      </c>
      <c r="BW331" s="85"/>
      <c r="BX331" s="86" t="s">
        <v>405</v>
      </c>
      <c r="BY331" s="87"/>
      <c r="BZ331" s="88">
        <v>8</v>
      </c>
      <c r="CA331" s="87" t="s">
        <v>111</v>
      </c>
      <c r="CB331" s="89" t="s">
        <v>145</v>
      </c>
      <c r="CC331" s="90">
        <v>-4</v>
      </c>
      <c r="CD331" s="99"/>
      <c r="CE331" s="100">
        <f>VLOOKUP(AI331,[1]Plan1!$A$6:$D$52,2,0)</f>
        <v>537</v>
      </c>
      <c r="CF331" s="100">
        <f>VLOOKUP(AI331,[1]Plan1!$A$6:$D$52,4,0)</f>
        <v>1.2941176470588236</v>
      </c>
      <c r="CG331" s="100">
        <f t="shared" si="40"/>
        <v>10</v>
      </c>
      <c r="CH331" s="100">
        <f t="shared" si="41"/>
        <v>13</v>
      </c>
      <c r="CI331" s="87" t="s">
        <v>129</v>
      </c>
      <c r="CJ331" s="100">
        <f t="shared" si="42"/>
        <v>8</v>
      </c>
      <c r="CK331" s="101"/>
      <c r="CL331" s="101"/>
      <c r="CM331" s="101"/>
      <c r="CN331" s="102">
        <v>232</v>
      </c>
      <c r="CO331" s="102"/>
      <c r="CP331" s="102"/>
      <c r="CQ331" s="102"/>
      <c r="CR331" s="87">
        <f t="shared" si="43"/>
        <v>6616</v>
      </c>
      <c r="CS331" s="40">
        <f t="shared" si="47"/>
        <v>329</v>
      </c>
      <c r="CT331" s="40" t="str">
        <f>VLOOKUP(B331,Linha!$B$2:$C$60,2,FALSE)</f>
        <v>Despacho direto</v>
      </c>
      <c r="CU331" s="41" t="str">
        <f>IF(AI331&lt;=Parametros!$E$15,"OK","Não")</f>
        <v>Não</v>
      </c>
      <c r="CV331" s="41" t="str">
        <f>IF(AH331&lt;=Parametros!$E$16,"OK","Não")</f>
        <v>Não</v>
      </c>
      <c r="CW331" s="41" t="str">
        <f>IF(AX331&lt;=Parametros!$E$19,"OK","Não")</f>
        <v>OK</v>
      </c>
      <c r="CX331" s="41" t="str">
        <f t="shared" si="44"/>
        <v>Não</v>
      </c>
      <c r="CY331" s="41" t="str">
        <f t="shared" si="45"/>
        <v>Não</v>
      </c>
      <c r="CZ331" s="41" t="str">
        <f>IF(AND(Parametros!$E$17="Sim",Parametros!$E$18="Sim"),IF(AND(OR(CT331="Flow1",AND(CT331="Flow2",Parametros!$H$7="Fechada")),AI331&lt;=Parametros!$E$15,AH331&lt;Parametros!$E$16,AX331&lt;Parametros!$E$19,CX331&lt;&gt;Parametros!$E$17,CY331&lt;&gt;Parametros!$E$18),"Sim","Não"),
IF(AND(Parametros!$E$17="Sim",Parametros!$E$18="Não"),IF(AND(OR(CT331="Flow1",AND(CT331="Flow2",Parametros!$H$7="Fechada")),AI331&lt;=Parametros!$E$15,AH331&lt;Parametros!$E$16,AX331&lt;Parametros!$E$19,CX331&lt;&gt;Parametros!$E$17),"Sim","Não"),
IF(AND(Parametros!$E$17="Não",Parametros!$E$18="Sim"),IF(AND(OR(CT331="Flow1",AND(CT331="Flow2",Parametros!$H$7="Fechada")),AI331&lt;=Parametros!$E$15,AH331&lt;Parametros!$E$16,AX331&lt;Parametros!$E$19,CY331&lt;&gt;Parametros!$E$18),"Sim","Não"),
IF(AND(OR(CT331="Flow1",AND(CT331="Flow2",Parametros!$H$7="Fechada")),AI331&lt;=Parametros!$E$15,AH331&lt;Parametros!$E$16,AX331&lt;Parametros!$E$19),"Sim","Não"))))</f>
        <v>Não</v>
      </c>
      <c r="DA331" s="41" t="str">
        <f t="shared" si="46"/>
        <v>ok</v>
      </c>
      <c r="DB331" s="40">
        <f>IF(AND(CT331="Flow1",CZ331="Sim"),4,IF(CT331=Parametros!$D$6,1,IF(CT331=Parametros!$D$7,IF(Parametros!$H$7="Aberta",2,IF('Sequencia APO'!CZ331="Sim",4,1)),IF(CT331=Parametros!$D$9,3,IF(CT331=Parametros!$D$8,4,"Erro")))))</f>
        <v>3</v>
      </c>
      <c r="DC331" s="40">
        <f>IFERROR(VLOOKUP($Q331,Ferts!$A$1:$B$16,2,FALSE),0)</f>
        <v>0</v>
      </c>
      <c r="DD331" s="42">
        <f>(IF(DB331=1,Parametros!$M$6,IF(DB331=2,Parametros!$M$7,IF(DB331=3,Parametros!$M$8,IF(DB331=4,Parametros!$M$9,"Erro"))))*(DC331+1))*60</f>
        <v>33.660000000000004</v>
      </c>
    </row>
    <row r="332" spans="1:108">
      <c r="A332" s="74" t="s">
        <v>950</v>
      </c>
      <c r="B332" s="74" t="s">
        <v>159</v>
      </c>
      <c r="C332" s="74" t="s">
        <v>99</v>
      </c>
      <c r="D332" s="74" t="s">
        <v>99</v>
      </c>
      <c r="E332" s="74" t="s">
        <v>2507</v>
      </c>
      <c r="F332" s="74" t="s">
        <v>2508</v>
      </c>
      <c r="G332" s="74" t="s">
        <v>2509</v>
      </c>
      <c r="H332" s="74" t="s">
        <v>227</v>
      </c>
      <c r="I332" s="74" t="s">
        <v>100</v>
      </c>
      <c r="J332" s="74" t="s">
        <v>120</v>
      </c>
      <c r="K332" s="74" t="s">
        <v>204</v>
      </c>
      <c r="L332" s="74" t="s">
        <v>2510</v>
      </c>
      <c r="M332" s="74" t="s">
        <v>229</v>
      </c>
      <c r="N332" s="75">
        <v>10</v>
      </c>
      <c r="O332" s="75">
        <v>10</v>
      </c>
      <c r="P332" s="74" t="s">
        <v>137</v>
      </c>
      <c r="Q332" s="74" t="s">
        <v>2511</v>
      </c>
      <c r="R332" s="74" t="s">
        <v>230</v>
      </c>
      <c r="S332" s="74" t="s">
        <v>113</v>
      </c>
      <c r="T332" s="74" t="s">
        <v>114</v>
      </c>
      <c r="U332" s="74" t="s">
        <v>156</v>
      </c>
      <c r="V332" s="74" t="s">
        <v>252</v>
      </c>
      <c r="W332" s="74" t="s">
        <v>107</v>
      </c>
      <c r="X332" s="74" t="s">
        <v>127</v>
      </c>
      <c r="Y332" s="74" t="s">
        <v>108</v>
      </c>
      <c r="Z332" s="74"/>
      <c r="AA332" s="76">
        <v>5218.97</v>
      </c>
      <c r="AB332" s="76">
        <v>0</v>
      </c>
      <c r="AC332" s="76">
        <v>141</v>
      </c>
      <c r="AD332" s="76">
        <v>134.5</v>
      </c>
      <c r="AE332" s="77">
        <v>973</v>
      </c>
      <c r="AF332" s="76">
        <v>4.8650000000000002</v>
      </c>
      <c r="AG332" s="77">
        <v>6</v>
      </c>
      <c r="AH332" s="78">
        <v>25.4</v>
      </c>
      <c r="AI332" s="78">
        <v>168.3</v>
      </c>
      <c r="AJ332" s="79">
        <v>42786</v>
      </c>
      <c r="AK332" s="79">
        <v>42782</v>
      </c>
      <c r="AL332" s="79">
        <v>42782</v>
      </c>
      <c r="AM332" s="79">
        <v>42782</v>
      </c>
      <c r="AN332" s="77">
        <v>297</v>
      </c>
      <c r="AO332" s="79">
        <v>42780</v>
      </c>
      <c r="AP332" s="76">
        <v>5000</v>
      </c>
      <c r="AQ332" s="76">
        <v>0</v>
      </c>
      <c r="AR332" s="77">
        <v>1000</v>
      </c>
      <c r="AS332" s="77">
        <v>34</v>
      </c>
      <c r="AT332" s="78">
        <v>945.23</v>
      </c>
      <c r="AU332" s="77">
        <v>1</v>
      </c>
      <c r="AV332" s="76">
        <v>0</v>
      </c>
      <c r="AW332" s="76">
        <v>9.9</v>
      </c>
      <c r="AX332" s="76">
        <v>10.36</v>
      </c>
      <c r="AY332" s="76">
        <v>1.3</v>
      </c>
      <c r="AZ332" s="76">
        <v>1.3</v>
      </c>
      <c r="BA332" s="76">
        <v>2.54</v>
      </c>
      <c r="BB332" s="76">
        <v>2.54</v>
      </c>
      <c r="BC332" s="76">
        <v>9.8000000000000007</v>
      </c>
      <c r="BD332" s="76">
        <v>25.05</v>
      </c>
      <c r="BE332" s="76">
        <v>36.869999999999997</v>
      </c>
      <c r="BF332" s="76">
        <v>8000</v>
      </c>
      <c r="BG332" s="76">
        <v>12000</v>
      </c>
      <c r="BH332" s="74" t="s">
        <v>109</v>
      </c>
      <c r="BI332" s="74"/>
      <c r="BJ332" s="74" t="s">
        <v>3755</v>
      </c>
      <c r="BK332" s="79"/>
      <c r="BL332" s="79"/>
      <c r="BM332" s="74"/>
      <c r="BN332" s="80"/>
      <c r="BO332" s="81">
        <v>6</v>
      </c>
      <c r="BP332" s="82"/>
      <c r="BQ332" s="83"/>
      <c r="BR332" s="84" t="s">
        <v>76</v>
      </c>
      <c r="BS332" s="84">
        <v>16</v>
      </c>
      <c r="BT332" s="85">
        <v>2</v>
      </c>
      <c r="BU332" s="85" t="s">
        <v>100</v>
      </c>
      <c r="BV332" s="85">
        <v>3</v>
      </c>
      <c r="BW332" s="85"/>
      <c r="BX332" s="86" t="s">
        <v>143</v>
      </c>
      <c r="BY332" s="87"/>
      <c r="BZ332" s="88">
        <v>6</v>
      </c>
      <c r="CA332" s="87" t="s">
        <v>144</v>
      </c>
      <c r="CB332" s="89" t="s">
        <v>145</v>
      </c>
      <c r="CC332" s="90">
        <v>2</v>
      </c>
      <c r="CD332" s="99"/>
      <c r="CE332" s="100">
        <f>VLOOKUP(AI332,[1]Plan1!$A$6:$D$52,2,0)</f>
        <v>400</v>
      </c>
      <c r="CF332" s="100">
        <f>VLOOKUP(AI332,[1]Plan1!$A$6:$D$52,4,0)</f>
        <v>1.7209302325581395</v>
      </c>
      <c r="CG332" s="100">
        <f t="shared" si="40"/>
        <v>13</v>
      </c>
      <c r="CH332" s="100">
        <f t="shared" si="41"/>
        <v>22</v>
      </c>
      <c r="CI332" s="87" t="s">
        <v>76</v>
      </c>
      <c r="CJ332" s="100">
        <f t="shared" si="42"/>
        <v>6</v>
      </c>
      <c r="CK332" s="101"/>
      <c r="CL332" s="101"/>
      <c r="CM332" s="101"/>
      <c r="CN332" s="102"/>
      <c r="CO332" s="102"/>
      <c r="CP332" s="102">
        <v>48</v>
      </c>
      <c r="CQ332" s="102"/>
      <c r="CR332" s="87">
        <f t="shared" si="43"/>
        <v>5838</v>
      </c>
      <c r="CS332" s="40">
        <f t="shared" si="47"/>
        <v>330</v>
      </c>
      <c r="CT332" s="40" t="str">
        <f>VLOOKUP(B332,Linha!$B$2:$C$60,2,FALSE)</f>
        <v>Flow2</v>
      </c>
      <c r="CU332" s="41" t="str">
        <f>IF(AI332&lt;=Parametros!$E$15,"OK","Não")</f>
        <v>Não</v>
      </c>
      <c r="CV332" s="41" t="str">
        <f>IF(AH332&lt;=Parametros!$E$16,"OK","Não")</f>
        <v>Não</v>
      </c>
      <c r="CW332" s="41" t="str">
        <f>IF(AX332&lt;=Parametros!$E$19,"OK","Não")</f>
        <v>OK</v>
      </c>
      <c r="CX332" s="41" t="str">
        <f t="shared" si="44"/>
        <v>Não</v>
      </c>
      <c r="CY332" s="41" t="str">
        <f t="shared" si="45"/>
        <v>Não</v>
      </c>
      <c r="CZ332" s="41" t="str">
        <f>IF(AND(Parametros!$E$17="Sim",Parametros!$E$18="Sim"),IF(AND(OR(CT332="Flow1",AND(CT332="Flow2",Parametros!$H$7="Fechada")),AI332&lt;=Parametros!$E$15,AH332&lt;Parametros!$E$16,AX332&lt;Parametros!$E$19,CX332&lt;&gt;Parametros!$E$17,CY332&lt;&gt;Parametros!$E$18),"Sim","Não"),
IF(AND(Parametros!$E$17="Sim",Parametros!$E$18="Não"),IF(AND(OR(CT332="Flow1",AND(CT332="Flow2",Parametros!$H$7="Fechada")),AI332&lt;=Parametros!$E$15,AH332&lt;Parametros!$E$16,AX332&lt;Parametros!$E$19,CX332&lt;&gt;Parametros!$E$17),"Sim","Não"),
IF(AND(Parametros!$E$17="Não",Parametros!$E$18="Sim"),IF(AND(OR(CT332="Flow1",AND(CT332="Flow2",Parametros!$H$7="Fechada")),AI332&lt;=Parametros!$E$15,AH332&lt;Parametros!$E$16,AX332&lt;Parametros!$E$19,CY332&lt;&gt;Parametros!$E$18),"Sim","Não"),
IF(AND(OR(CT332="Flow1",AND(CT332="Flow2",Parametros!$H$7="Fechada")),AI332&lt;=Parametros!$E$15,AH332&lt;Parametros!$E$16,AX332&lt;Parametros!$E$19),"Sim","Não"))))</f>
        <v>Não</v>
      </c>
      <c r="DA332" s="41" t="str">
        <f t="shared" si="46"/>
        <v>ok</v>
      </c>
      <c r="DB332" s="40">
        <f>IF(AND(CT332="Flow1",CZ332="Sim"),4,IF(CT332=Parametros!$D$6,1,IF(CT332=Parametros!$D$7,IF(Parametros!$H$7="Aberta",2,IF('Sequencia APO'!CZ332="Sim",4,1)),IF(CT332=Parametros!$D$9,3,IF(CT332=Parametros!$D$8,4,"Erro")))))</f>
        <v>1</v>
      </c>
      <c r="DC332" s="40">
        <f>IFERROR(VLOOKUP($Q332,Ferts!$A$1:$B$16,2,FALSE),0)</f>
        <v>0</v>
      </c>
      <c r="DD332" s="42">
        <f>(IF(DB332=1,Parametros!$M$6,IF(DB332=2,Parametros!$M$7,IF(DB332=3,Parametros!$M$8,IF(DB332=4,Parametros!$M$9,"Erro"))))*(DC332+1))*60</f>
        <v>38.112851481411589</v>
      </c>
    </row>
    <row r="333" spans="1:108">
      <c r="A333" s="74" t="s">
        <v>954</v>
      </c>
      <c r="B333" s="74" t="s">
        <v>98</v>
      </c>
      <c r="C333" s="74" t="s">
        <v>99</v>
      </c>
      <c r="D333" s="74" t="s">
        <v>99</v>
      </c>
      <c r="E333" s="74" t="s">
        <v>3347</v>
      </c>
      <c r="F333" s="74" t="s">
        <v>1473</v>
      </c>
      <c r="G333" s="74" t="s">
        <v>3348</v>
      </c>
      <c r="H333" s="74" t="s">
        <v>227</v>
      </c>
      <c r="I333" s="74" t="s">
        <v>100</v>
      </c>
      <c r="J333" s="74" t="s">
        <v>120</v>
      </c>
      <c r="K333" s="74" t="s">
        <v>204</v>
      </c>
      <c r="L333" s="74" t="s">
        <v>1474</v>
      </c>
      <c r="M333" s="74" t="s">
        <v>229</v>
      </c>
      <c r="N333" s="75">
        <v>10</v>
      </c>
      <c r="O333" s="75">
        <v>10</v>
      </c>
      <c r="P333" s="74" t="s">
        <v>137</v>
      </c>
      <c r="Q333" s="74" t="s">
        <v>1475</v>
      </c>
      <c r="R333" s="74" t="s">
        <v>230</v>
      </c>
      <c r="S333" s="74" t="s">
        <v>113</v>
      </c>
      <c r="T333" s="74" t="s">
        <v>114</v>
      </c>
      <c r="U333" s="74" t="s">
        <v>156</v>
      </c>
      <c r="V333" s="74" t="s">
        <v>252</v>
      </c>
      <c r="W333" s="74" t="s">
        <v>107</v>
      </c>
      <c r="X333" s="74" t="s">
        <v>127</v>
      </c>
      <c r="Y333" s="74" t="s">
        <v>108</v>
      </c>
      <c r="Z333" s="74"/>
      <c r="AA333" s="76">
        <v>5219.75</v>
      </c>
      <c r="AB333" s="76">
        <v>0</v>
      </c>
      <c r="AC333" s="76">
        <v>147</v>
      </c>
      <c r="AD333" s="76">
        <v>147</v>
      </c>
      <c r="AE333" s="77">
        <v>834</v>
      </c>
      <c r="AF333" s="76">
        <v>4.17</v>
      </c>
      <c r="AG333" s="77">
        <v>7</v>
      </c>
      <c r="AH333" s="78">
        <v>20</v>
      </c>
      <c r="AI333" s="78">
        <v>168.3</v>
      </c>
      <c r="AJ333" s="79">
        <v>42758</v>
      </c>
      <c r="AK333" s="79">
        <v>42782</v>
      </c>
      <c r="AL333" s="79">
        <v>42782</v>
      </c>
      <c r="AM333" s="79">
        <v>42782</v>
      </c>
      <c r="AN333" s="77">
        <v>297</v>
      </c>
      <c r="AO333" s="79">
        <v>42751</v>
      </c>
      <c r="AP333" s="76">
        <v>10000</v>
      </c>
      <c r="AQ333" s="76">
        <v>8434</v>
      </c>
      <c r="AR333" s="77">
        <v>912</v>
      </c>
      <c r="AS333" s="77">
        <v>38</v>
      </c>
      <c r="AT333" s="78">
        <v>863.9</v>
      </c>
      <c r="AU333" s="77">
        <v>1</v>
      </c>
      <c r="AV333" s="76">
        <v>0</v>
      </c>
      <c r="AW333" s="76">
        <v>10.41</v>
      </c>
      <c r="AX333" s="76">
        <v>10.87</v>
      </c>
      <c r="AY333" s="76">
        <v>1.3</v>
      </c>
      <c r="AZ333" s="76">
        <v>1.3</v>
      </c>
      <c r="BA333" s="76">
        <v>2.5</v>
      </c>
      <c r="BB333" s="76">
        <v>2.5</v>
      </c>
      <c r="BC333" s="76">
        <v>10.35</v>
      </c>
      <c r="BD333" s="76">
        <v>19.68</v>
      </c>
      <c r="BE333" s="76">
        <v>31.51</v>
      </c>
      <c r="BF333" s="76">
        <v>8000</v>
      </c>
      <c r="BG333" s="76">
        <v>12000</v>
      </c>
      <c r="BH333" s="74" t="s">
        <v>3475</v>
      </c>
      <c r="BI333" s="74"/>
      <c r="BJ333" s="74" t="s">
        <v>1476</v>
      </c>
      <c r="BK333" s="79"/>
      <c r="BL333" s="79"/>
      <c r="BM333" s="74"/>
      <c r="BN333" s="80">
        <v>7</v>
      </c>
      <c r="BO333" s="81"/>
      <c r="BP333" s="82"/>
      <c r="BQ333" s="83"/>
      <c r="BR333" s="84" t="s">
        <v>75</v>
      </c>
      <c r="BS333" s="84">
        <v>16</v>
      </c>
      <c r="BT333" s="85">
        <v>2</v>
      </c>
      <c r="BU333" s="85" t="s">
        <v>100</v>
      </c>
      <c r="BV333" s="85">
        <v>3</v>
      </c>
      <c r="BW333" s="85"/>
      <c r="BX333" s="86" t="s">
        <v>143</v>
      </c>
      <c r="BY333" s="87"/>
      <c r="BZ333" s="88">
        <v>7</v>
      </c>
      <c r="CA333" s="87" t="s">
        <v>144</v>
      </c>
      <c r="CB333" s="89" t="s">
        <v>112</v>
      </c>
      <c r="CC333" s="90">
        <v>31</v>
      </c>
      <c r="CD333" s="99"/>
      <c r="CE333" s="100">
        <f>VLOOKUP(AI333,[1]Plan1!$A$6:$D$52,2,0)</f>
        <v>400</v>
      </c>
      <c r="CF333" s="100">
        <f>VLOOKUP(AI333,[1]Plan1!$A$6:$D$52,4,0)</f>
        <v>1.7209302325581395</v>
      </c>
      <c r="CG333" s="100">
        <f t="shared" si="40"/>
        <v>13</v>
      </c>
      <c r="CH333" s="100">
        <f t="shared" si="41"/>
        <v>22</v>
      </c>
      <c r="CI333" s="87" t="s">
        <v>75</v>
      </c>
      <c r="CJ333" s="100">
        <f t="shared" si="42"/>
        <v>7</v>
      </c>
      <c r="CK333" s="101"/>
      <c r="CL333" s="101"/>
      <c r="CM333" s="101"/>
      <c r="CN333" s="102"/>
      <c r="CO333" s="102"/>
      <c r="CP333" s="102"/>
      <c r="CQ333" s="102">
        <v>1014</v>
      </c>
      <c r="CR333" s="87">
        <f t="shared" si="43"/>
        <v>5838</v>
      </c>
      <c r="CS333" s="40">
        <f t="shared" si="47"/>
        <v>331</v>
      </c>
      <c r="CT333" s="40" t="str">
        <f>VLOOKUP(B333,Linha!$B$2:$C$60,2,FALSE)</f>
        <v>Flow1</v>
      </c>
      <c r="CU333" s="41" t="str">
        <f>IF(AI333&lt;=Parametros!$E$15,"OK","Não")</f>
        <v>Não</v>
      </c>
      <c r="CV333" s="41" t="str">
        <f>IF(AH333&lt;=Parametros!$E$16,"OK","Não")</f>
        <v>Não</v>
      </c>
      <c r="CW333" s="41" t="str">
        <f>IF(AX333&lt;=Parametros!$E$19,"OK","Não")</f>
        <v>OK</v>
      </c>
      <c r="CX333" s="41" t="str">
        <f t="shared" si="44"/>
        <v>Não</v>
      </c>
      <c r="CY333" s="41" t="str">
        <f t="shared" si="45"/>
        <v>Não</v>
      </c>
      <c r="CZ333" s="41" t="str">
        <f>IF(AND(Parametros!$E$17="Sim",Parametros!$E$18="Sim"),IF(AND(OR(CT333="Flow1",AND(CT333="Flow2",Parametros!$H$7="Fechada")),AI333&lt;=Parametros!$E$15,AH333&lt;Parametros!$E$16,AX333&lt;Parametros!$E$19,CX333&lt;&gt;Parametros!$E$17,CY333&lt;&gt;Parametros!$E$18),"Sim","Não"),
IF(AND(Parametros!$E$17="Sim",Parametros!$E$18="Não"),IF(AND(OR(CT333="Flow1",AND(CT333="Flow2",Parametros!$H$7="Fechada")),AI333&lt;=Parametros!$E$15,AH333&lt;Parametros!$E$16,AX333&lt;Parametros!$E$19,CX333&lt;&gt;Parametros!$E$17),"Sim","Não"),
IF(AND(Parametros!$E$17="Não",Parametros!$E$18="Sim"),IF(AND(OR(CT333="Flow1",AND(CT333="Flow2",Parametros!$H$7="Fechada")),AI333&lt;=Parametros!$E$15,AH333&lt;Parametros!$E$16,AX333&lt;Parametros!$E$19,CY333&lt;&gt;Parametros!$E$18),"Sim","Não"),
IF(AND(OR(CT333="Flow1",AND(CT333="Flow2",Parametros!$H$7="Fechada")),AI333&lt;=Parametros!$E$15,AH333&lt;Parametros!$E$16,AX333&lt;Parametros!$E$19),"Sim","Não"))))</f>
        <v>Não</v>
      </c>
      <c r="DA333" s="41" t="str">
        <f t="shared" si="46"/>
        <v>ok</v>
      </c>
      <c r="DB333" s="40">
        <f>IF(AND(CT333="Flow1",CZ333="Sim"),4,IF(CT333=Parametros!$D$6,1,IF(CT333=Parametros!$D$7,IF(Parametros!$H$7="Aberta",2,IF('Sequencia APO'!CZ333="Sim",4,1)),IF(CT333=Parametros!$D$9,3,IF(CT333=Parametros!$D$8,4,"Erro")))))</f>
        <v>1</v>
      </c>
      <c r="DC333" s="40">
        <f>IFERROR(VLOOKUP($Q333,Ferts!$A$1:$B$16,2,FALSE),0)</f>
        <v>0</v>
      </c>
      <c r="DD333" s="42">
        <f>(IF(DB333=1,Parametros!$M$6,IF(DB333=2,Parametros!$M$7,IF(DB333=3,Parametros!$M$8,IF(DB333=4,Parametros!$M$9,"Erro"))))*(DC333+1))*60</f>
        <v>38.112851481411589</v>
      </c>
    </row>
    <row r="334" spans="1:108">
      <c r="A334" s="74" t="s">
        <v>955</v>
      </c>
      <c r="B334" s="74" t="s">
        <v>397</v>
      </c>
      <c r="C334" s="74" t="s">
        <v>398</v>
      </c>
      <c r="D334" s="74" t="s">
        <v>99</v>
      </c>
      <c r="E334" s="74" t="s">
        <v>3756</v>
      </c>
      <c r="F334" s="74" t="s">
        <v>2504</v>
      </c>
      <c r="G334" s="74" t="s">
        <v>3757</v>
      </c>
      <c r="H334" s="74" t="s">
        <v>335</v>
      </c>
      <c r="I334" s="74" t="s">
        <v>100</v>
      </c>
      <c r="J334" s="74" t="s">
        <v>120</v>
      </c>
      <c r="K334" s="74" t="s">
        <v>808</v>
      </c>
      <c r="L334" s="74" t="s">
        <v>2505</v>
      </c>
      <c r="M334" s="74" t="s">
        <v>810</v>
      </c>
      <c r="N334" s="75">
        <v>10</v>
      </c>
      <c r="O334" s="75">
        <v>10</v>
      </c>
      <c r="P334" s="74" t="s">
        <v>365</v>
      </c>
      <c r="Q334" s="74" t="s">
        <v>2506</v>
      </c>
      <c r="R334" s="74" t="s">
        <v>123</v>
      </c>
      <c r="S334" s="74"/>
      <c r="T334" s="74" t="s">
        <v>114</v>
      </c>
      <c r="U334" s="74" t="s">
        <v>124</v>
      </c>
      <c r="V334" s="74" t="s">
        <v>398</v>
      </c>
      <c r="W334" s="74" t="s">
        <v>337</v>
      </c>
      <c r="X334" s="74" t="s">
        <v>127</v>
      </c>
      <c r="Y334" s="74" t="s">
        <v>108</v>
      </c>
      <c r="Z334" s="74" t="s">
        <v>404</v>
      </c>
      <c r="AA334" s="76">
        <v>2764.1529999999998</v>
      </c>
      <c r="AB334" s="76">
        <v>0</v>
      </c>
      <c r="AC334" s="76">
        <v>141</v>
      </c>
      <c r="AD334" s="76">
        <v>139.5</v>
      </c>
      <c r="AE334" s="77">
        <v>943</v>
      </c>
      <c r="AF334" s="76">
        <v>4.7149999999999999</v>
      </c>
      <c r="AG334" s="77">
        <v>4</v>
      </c>
      <c r="AH334" s="78">
        <v>23.15</v>
      </c>
      <c r="AI334" s="78">
        <v>168.3</v>
      </c>
      <c r="AJ334" s="79">
        <v>42768</v>
      </c>
      <c r="AK334" s="79">
        <v>42782</v>
      </c>
      <c r="AL334" s="79">
        <v>42782</v>
      </c>
      <c r="AM334" s="79">
        <v>42782</v>
      </c>
      <c r="AN334" s="77">
        <v>155</v>
      </c>
      <c r="AO334" s="79">
        <v>42758</v>
      </c>
      <c r="AP334" s="76">
        <v>768.96</v>
      </c>
      <c r="AQ334" s="76">
        <v>0</v>
      </c>
      <c r="AR334" s="77">
        <v>939</v>
      </c>
      <c r="AS334" s="77">
        <v>34</v>
      </c>
      <c r="AT334" s="78">
        <v>881.74</v>
      </c>
      <c r="AU334" s="77">
        <v>1</v>
      </c>
      <c r="AV334" s="76">
        <v>0</v>
      </c>
      <c r="AW334" s="76">
        <v>10.73</v>
      </c>
      <c r="AX334" s="76">
        <v>11.08</v>
      </c>
      <c r="AY334" s="76">
        <v>1.68</v>
      </c>
      <c r="AZ334" s="76">
        <v>1.68</v>
      </c>
      <c r="BA334" s="76">
        <v>2.31</v>
      </c>
      <c r="BB334" s="76">
        <v>2.31</v>
      </c>
      <c r="BC334" s="76">
        <v>10.29</v>
      </c>
      <c r="BD334" s="76">
        <v>22.8</v>
      </c>
      <c r="BE334" s="76">
        <v>34.619999999999997</v>
      </c>
      <c r="BF334" s="76">
        <v>665</v>
      </c>
      <c r="BG334" s="76">
        <v>665</v>
      </c>
      <c r="BH334" s="74" t="s">
        <v>109</v>
      </c>
      <c r="BI334" s="74"/>
      <c r="BJ334" s="74" t="s">
        <v>3758</v>
      </c>
      <c r="BK334" s="79"/>
      <c r="BL334" s="79"/>
      <c r="BM334" s="74"/>
      <c r="BN334" s="80"/>
      <c r="BO334" s="81"/>
      <c r="BP334" s="82">
        <v>4</v>
      </c>
      <c r="BQ334" s="83"/>
      <c r="BR334" s="84" t="s">
        <v>129</v>
      </c>
      <c r="BS334" s="84">
        <v>16</v>
      </c>
      <c r="BT334" s="85">
        <v>2</v>
      </c>
      <c r="BU334" s="85" t="s">
        <v>100</v>
      </c>
      <c r="BV334" s="85">
        <v>3</v>
      </c>
      <c r="BW334" s="85"/>
      <c r="BX334" s="86" t="s">
        <v>405</v>
      </c>
      <c r="BY334" s="87"/>
      <c r="BZ334" s="88">
        <v>4</v>
      </c>
      <c r="CA334" s="87" t="s">
        <v>111</v>
      </c>
      <c r="CB334" s="89" t="s">
        <v>112</v>
      </c>
      <c r="CC334" s="90">
        <v>24</v>
      </c>
      <c r="CD334" s="99"/>
      <c r="CE334" s="100">
        <f>VLOOKUP(AI334,[1]Plan1!$A$6:$D$52,2,0)</f>
        <v>400</v>
      </c>
      <c r="CF334" s="100">
        <f>VLOOKUP(AI334,[1]Plan1!$A$6:$D$52,4,0)</f>
        <v>1.7209302325581395</v>
      </c>
      <c r="CG334" s="100">
        <f t="shared" si="40"/>
        <v>7</v>
      </c>
      <c r="CH334" s="100">
        <f t="shared" si="41"/>
        <v>12</v>
      </c>
      <c r="CI334" s="87" t="s">
        <v>129</v>
      </c>
      <c r="CJ334" s="100">
        <f t="shared" si="42"/>
        <v>4</v>
      </c>
      <c r="CK334" s="101"/>
      <c r="CL334" s="101"/>
      <c r="CM334" s="101"/>
      <c r="CN334" s="102">
        <v>1967</v>
      </c>
      <c r="CO334" s="102"/>
      <c r="CP334" s="102"/>
      <c r="CQ334" s="102"/>
      <c r="CR334" s="87">
        <f t="shared" si="43"/>
        <v>3772</v>
      </c>
      <c r="CS334" s="40">
        <f t="shared" si="47"/>
        <v>332</v>
      </c>
      <c r="CT334" s="40" t="str">
        <f>VLOOKUP(B334,Linha!$B$2:$C$60,2,FALSE)</f>
        <v>Despacho direto</v>
      </c>
      <c r="CU334" s="41" t="str">
        <f>IF(AI334&lt;=Parametros!$E$15,"OK","Não")</f>
        <v>Não</v>
      </c>
      <c r="CV334" s="41" t="str">
        <f>IF(AH334&lt;=Parametros!$E$16,"OK","Não")</f>
        <v>Não</v>
      </c>
      <c r="CW334" s="41" t="str">
        <f>IF(AX334&lt;=Parametros!$E$19,"OK","Não")</f>
        <v>OK</v>
      </c>
      <c r="CX334" s="41" t="str">
        <f t="shared" si="44"/>
        <v>Não</v>
      </c>
      <c r="CY334" s="41" t="str">
        <f t="shared" si="45"/>
        <v>Não</v>
      </c>
      <c r="CZ334" s="41" t="str">
        <f>IF(AND(Parametros!$E$17="Sim",Parametros!$E$18="Sim"),IF(AND(OR(CT334="Flow1",AND(CT334="Flow2",Parametros!$H$7="Fechada")),AI334&lt;=Parametros!$E$15,AH334&lt;Parametros!$E$16,AX334&lt;Parametros!$E$19,CX334&lt;&gt;Parametros!$E$17,CY334&lt;&gt;Parametros!$E$18),"Sim","Não"),
IF(AND(Parametros!$E$17="Sim",Parametros!$E$18="Não"),IF(AND(OR(CT334="Flow1",AND(CT334="Flow2",Parametros!$H$7="Fechada")),AI334&lt;=Parametros!$E$15,AH334&lt;Parametros!$E$16,AX334&lt;Parametros!$E$19,CX334&lt;&gt;Parametros!$E$17),"Sim","Não"),
IF(AND(Parametros!$E$17="Não",Parametros!$E$18="Sim"),IF(AND(OR(CT334="Flow1",AND(CT334="Flow2",Parametros!$H$7="Fechada")),AI334&lt;=Parametros!$E$15,AH334&lt;Parametros!$E$16,AX334&lt;Parametros!$E$19,CY334&lt;&gt;Parametros!$E$18),"Sim","Não"),
IF(AND(OR(CT334="Flow1",AND(CT334="Flow2",Parametros!$H$7="Fechada")),AI334&lt;=Parametros!$E$15,AH334&lt;Parametros!$E$16,AX334&lt;Parametros!$E$19),"Sim","Não"))))</f>
        <v>Não</v>
      </c>
      <c r="DA334" s="41" t="str">
        <f t="shared" si="46"/>
        <v>ok</v>
      </c>
      <c r="DB334" s="40">
        <f>IF(AND(CT334="Flow1",CZ334="Sim"),4,IF(CT334=Parametros!$D$6,1,IF(CT334=Parametros!$D$7,IF(Parametros!$H$7="Aberta",2,IF('Sequencia APO'!CZ334="Sim",4,1)),IF(CT334=Parametros!$D$9,3,IF(CT334=Parametros!$D$8,4,"Erro")))))</f>
        <v>3</v>
      </c>
      <c r="DC334" s="40">
        <f>IFERROR(VLOOKUP($Q334,Ferts!$A$1:$B$16,2,FALSE),0)</f>
        <v>0</v>
      </c>
      <c r="DD334" s="42">
        <f>(IF(DB334=1,Parametros!$M$6,IF(DB334=2,Parametros!$M$7,IF(DB334=3,Parametros!$M$8,IF(DB334=4,Parametros!$M$9,"Erro"))))*(DC334+1))*60</f>
        <v>33.660000000000004</v>
      </c>
    </row>
    <row r="335" spans="1:108">
      <c r="A335" s="74" t="s">
        <v>956</v>
      </c>
      <c r="B335" s="74" t="s">
        <v>397</v>
      </c>
      <c r="C335" s="74" t="s">
        <v>398</v>
      </c>
      <c r="D335" s="74" t="s">
        <v>99</v>
      </c>
      <c r="E335" s="74" t="s">
        <v>3759</v>
      </c>
      <c r="F335" s="74" t="s">
        <v>1478</v>
      </c>
      <c r="G335" s="74" t="s">
        <v>3760</v>
      </c>
      <c r="H335" s="74" t="s">
        <v>335</v>
      </c>
      <c r="I335" s="74" t="s">
        <v>100</v>
      </c>
      <c r="J335" s="74" t="s">
        <v>120</v>
      </c>
      <c r="K335" s="74" t="s">
        <v>808</v>
      </c>
      <c r="L335" s="74" t="s">
        <v>1479</v>
      </c>
      <c r="M335" s="74" t="s">
        <v>810</v>
      </c>
      <c r="N335" s="75">
        <v>10</v>
      </c>
      <c r="O335" s="75">
        <v>10</v>
      </c>
      <c r="P335" s="74" t="s">
        <v>365</v>
      </c>
      <c r="Q335" s="74" t="s">
        <v>1480</v>
      </c>
      <c r="R335" s="74" t="s">
        <v>123</v>
      </c>
      <c r="S335" s="74"/>
      <c r="T335" s="74" t="s">
        <v>114</v>
      </c>
      <c r="U335" s="74" t="s">
        <v>124</v>
      </c>
      <c r="V335" s="74" t="s">
        <v>398</v>
      </c>
      <c r="W335" s="74" t="s">
        <v>337</v>
      </c>
      <c r="X335" s="74" t="s">
        <v>127</v>
      </c>
      <c r="Y335" s="74" t="s">
        <v>108</v>
      </c>
      <c r="Z335" s="74" t="s">
        <v>404</v>
      </c>
      <c r="AA335" s="76">
        <v>35322.336000000003</v>
      </c>
      <c r="AB335" s="76">
        <v>0</v>
      </c>
      <c r="AC335" s="76">
        <v>141</v>
      </c>
      <c r="AD335" s="76">
        <v>130</v>
      </c>
      <c r="AE335" s="77">
        <v>965</v>
      </c>
      <c r="AF335" s="76">
        <v>4.8250000000000002</v>
      </c>
      <c r="AG335" s="77">
        <v>42</v>
      </c>
      <c r="AH335" s="78">
        <v>27.5</v>
      </c>
      <c r="AI335" s="78">
        <v>168.3</v>
      </c>
      <c r="AJ335" s="79">
        <v>42789</v>
      </c>
      <c r="AK335" s="79">
        <v>42782</v>
      </c>
      <c r="AL335" s="79">
        <v>42782</v>
      </c>
      <c r="AM335" s="79">
        <v>42782</v>
      </c>
      <c r="AN335" s="77">
        <v>1985</v>
      </c>
      <c r="AO335" s="79">
        <v>42778</v>
      </c>
      <c r="AP335" s="76">
        <v>7318.08</v>
      </c>
      <c r="AQ335" s="76">
        <v>0</v>
      </c>
      <c r="AR335" s="77">
        <v>965</v>
      </c>
      <c r="AS335" s="77">
        <v>33</v>
      </c>
      <c r="AT335" s="78">
        <v>1095.8</v>
      </c>
      <c r="AU335" s="77">
        <v>1</v>
      </c>
      <c r="AV335" s="76">
        <v>0</v>
      </c>
      <c r="AW335" s="76">
        <v>9.52</v>
      </c>
      <c r="AX335" s="76">
        <v>9.82</v>
      </c>
      <c r="AY335" s="76">
        <v>1.68</v>
      </c>
      <c r="AZ335" s="76">
        <v>1.68</v>
      </c>
      <c r="BA335" s="76">
        <v>2.75</v>
      </c>
      <c r="BB335" s="76">
        <v>2.75</v>
      </c>
      <c r="BC335" s="76">
        <v>9.08</v>
      </c>
      <c r="BD335" s="76">
        <v>27.15</v>
      </c>
      <c r="BE335" s="76">
        <v>37</v>
      </c>
      <c r="BF335" s="76">
        <v>675</v>
      </c>
      <c r="BG335" s="76">
        <v>680</v>
      </c>
      <c r="BH335" s="74" t="s">
        <v>109</v>
      </c>
      <c r="BI335" s="74"/>
      <c r="BJ335" s="74" t="s">
        <v>3761</v>
      </c>
      <c r="BK335" s="79"/>
      <c r="BL335" s="79"/>
      <c r="BM335" s="74"/>
      <c r="BN335" s="80"/>
      <c r="BO335" s="81"/>
      <c r="BP335" s="82">
        <v>42</v>
      </c>
      <c r="BQ335" s="83"/>
      <c r="BR335" s="84" t="s">
        <v>129</v>
      </c>
      <c r="BS335" s="84">
        <v>16</v>
      </c>
      <c r="BT335" s="85">
        <v>2</v>
      </c>
      <c r="BU335" s="85" t="s">
        <v>100</v>
      </c>
      <c r="BV335" s="85">
        <v>3</v>
      </c>
      <c r="BW335" s="85"/>
      <c r="BX335" s="86" t="s">
        <v>405</v>
      </c>
      <c r="BY335" s="87"/>
      <c r="BZ335" s="88">
        <v>42</v>
      </c>
      <c r="CA335" s="87" t="s">
        <v>111</v>
      </c>
      <c r="CB335" s="89" t="s">
        <v>145</v>
      </c>
      <c r="CC335" s="90">
        <v>4</v>
      </c>
      <c r="CD335" s="99"/>
      <c r="CE335" s="100">
        <f>VLOOKUP(AI335,[1]Plan1!$A$6:$D$52,2,0)</f>
        <v>400</v>
      </c>
      <c r="CF335" s="100">
        <f>VLOOKUP(AI335,[1]Plan1!$A$6:$D$52,4,0)</f>
        <v>1.7209302325581395</v>
      </c>
      <c r="CG335" s="100">
        <f t="shared" si="40"/>
        <v>88</v>
      </c>
      <c r="CH335" s="100">
        <f t="shared" si="41"/>
        <v>151</v>
      </c>
      <c r="CI335" s="87" t="s">
        <v>129</v>
      </c>
      <c r="CJ335" s="100">
        <f t="shared" si="42"/>
        <v>42</v>
      </c>
      <c r="CK335" s="101"/>
      <c r="CL335" s="101"/>
      <c r="CM335" s="101"/>
      <c r="CN335" s="102"/>
      <c r="CO335" s="102"/>
      <c r="CP335" s="102"/>
      <c r="CQ335" s="102">
        <v>143</v>
      </c>
      <c r="CR335" s="87">
        <f t="shared" si="43"/>
        <v>40530</v>
      </c>
      <c r="CS335" s="40">
        <f t="shared" si="47"/>
        <v>333</v>
      </c>
      <c r="CT335" s="40" t="str">
        <f>VLOOKUP(B335,Linha!$B$2:$C$60,2,FALSE)</f>
        <v>Despacho direto</v>
      </c>
      <c r="CU335" s="41" t="str">
        <f>IF(AI335&lt;=Parametros!$E$15,"OK","Não")</f>
        <v>Não</v>
      </c>
      <c r="CV335" s="41" t="str">
        <f>IF(AH335&lt;=Parametros!$E$16,"OK","Não")</f>
        <v>Não</v>
      </c>
      <c r="CW335" s="41" t="str">
        <f>IF(AX335&lt;=Parametros!$E$19,"OK","Não")</f>
        <v>OK</v>
      </c>
      <c r="CX335" s="41" t="str">
        <f t="shared" si="44"/>
        <v>Não</v>
      </c>
      <c r="CY335" s="41" t="str">
        <f t="shared" si="45"/>
        <v>Não</v>
      </c>
      <c r="CZ335" s="41" t="str">
        <f>IF(AND(Parametros!$E$17="Sim",Parametros!$E$18="Sim"),IF(AND(OR(CT335="Flow1",AND(CT335="Flow2",Parametros!$H$7="Fechada")),AI335&lt;=Parametros!$E$15,AH335&lt;Parametros!$E$16,AX335&lt;Parametros!$E$19,CX335&lt;&gt;Parametros!$E$17,CY335&lt;&gt;Parametros!$E$18),"Sim","Não"),
IF(AND(Parametros!$E$17="Sim",Parametros!$E$18="Não"),IF(AND(OR(CT335="Flow1",AND(CT335="Flow2",Parametros!$H$7="Fechada")),AI335&lt;=Parametros!$E$15,AH335&lt;Parametros!$E$16,AX335&lt;Parametros!$E$19,CX335&lt;&gt;Parametros!$E$17),"Sim","Não"),
IF(AND(Parametros!$E$17="Não",Parametros!$E$18="Sim"),IF(AND(OR(CT335="Flow1",AND(CT335="Flow2",Parametros!$H$7="Fechada")),AI335&lt;=Parametros!$E$15,AH335&lt;Parametros!$E$16,AX335&lt;Parametros!$E$19,CY335&lt;&gt;Parametros!$E$18),"Sim","Não"),
IF(AND(OR(CT335="Flow1",AND(CT335="Flow2",Parametros!$H$7="Fechada")),AI335&lt;=Parametros!$E$15,AH335&lt;Parametros!$E$16,AX335&lt;Parametros!$E$19),"Sim","Não"))))</f>
        <v>Não</v>
      </c>
      <c r="DA335" s="41" t="str">
        <f t="shared" si="46"/>
        <v>ok</v>
      </c>
      <c r="DB335" s="40">
        <f>IF(AND(CT335="Flow1",CZ335="Sim"),4,IF(CT335=Parametros!$D$6,1,IF(CT335=Parametros!$D$7,IF(Parametros!$H$7="Aberta",2,IF('Sequencia APO'!CZ335="Sim",4,1)),IF(CT335=Parametros!$D$9,3,IF(CT335=Parametros!$D$8,4,"Erro")))))</f>
        <v>3</v>
      </c>
      <c r="DC335" s="40">
        <f>IFERROR(VLOOKUP($Q335,Ferts!$A$1:$B$16,2,FALSE),0)</f>
        <v>0</v>
      </c>
      <c r="DD335" s="42">
        <f>(IF(DB335=1,Parametros!$M$6,IF(DB335=2,Parametros!$M$7,IF(DB335=3,Parametros!$M$8,IF(DB335=4,Parametros!$M$9,"Erro"))))*(DC335+1))*60</f>
        <v>33.660000000000004</v>
      </c>
    </row>
    <row r="336" spans="1:108">
      <c r="A336" s="74" t="s">
        <v>957</v>
      </c>
      <c r="B336" s="74" t="s">
        <v>397</v>
      </c>
      <c r="C336" s="74" t="s">
        <v>398</v>
      </c>
      <c r="D336" s="74" t="s">
        <v>99</v>
      </c>
      <c r="E336" s="74" t="s">
        <v>2513</v>
      </c>
      <c r="F336" s="74" t="s">
        <v>1478</v>
      </c>
      <c r="G336" s="74" t="s">
        <v>3762</v>
      </c>
      <c r="H336" s="74" t="s">
        <v>335</v>
      </c>
      <c r="I336" s="74" t="s">
        <v>100</v>
      </c>
      <c r="J336" s="74" t="s">
        <v>120</v>
      </c>
      <c r="K336" s="74" t="s">
        <v>808</v>
      </c>
      <c r="L336" s="74" t="s">
        <v>1479</v>
      </c>
      <c r="M336" s="74" t="s">
        <v>810</v>
      </c>
      <c r="N336" s="75">
        <v>10</v>
      </c>
      <c r="O336" s="75">
        <v>10</v>
      </c>
      <c r="P336" s="74" t="s">
        <v>365</v>
      </c>
      <c r="Q336" s="74" t="s">
        <v>1480</v>
      </c>
      <c r="R336" s="74" t="s">
        <v>123</v>
      </c>
      <c r="S336" s="74"/>
      <c r="T336" s="74" t="s">
        <v>114</v>
      </c>
      <c r="U336" s="74" t="s">
        <v>124</v>
      </c>
      <c r="V336" s="74" t="s">
        <v>398</v>
      </c>
      <c r="W336" s="74" t="s">
        <v>337</v>
      </c>
      <c r="X336" s="74" t="s">
        <v>127</v>
      </c>
      <c r="Y336" s="74" t="s">
        <v>108</v>
      </c>
      <c r="Z336" s="74" t="s">
        <v>404</v>
      </c>
      <c r="AA336" s="76">
        <v>34514.432999999997</v>
      </c>
      <c r="AB336" s="76">
        <v>0</v>
      </c>
      <c r="AC336" s="76">
        <v>141</v>
      </c>
      <c r="AD336" s="76">
        <v>130</v>
      </c>
      <c r="AE336" s="77">
        <v>965</v>
      </c>
      <c r="AF336" s="76">
        <v>4.8250000000000002</v>
      </c>
      <c r="AG336" s="77">
        <v>41</v>
      </c>
      <c r="AH336" s="78">
        <v>27.5</v>
      </c>
      <c r="AI336" s="78">
        <v>168.3</v>
      </c>
      <c r="AJ336" s="79">
        <v>42800</v>
      </c>
      <c r="AK336" s="79">
        <v>42782</v>
      </c>
      <c r="AL336" s="79">
        <v>42782</v>
      </c>
      <c r="AM336" s="79">
        <v>42782</v>
      </c>
      <c r="AN336" s="77">
        <v>1939</v>
      </c>
      <c r="AO336" s="79">
        <v>42789</v>
      </c>
      <c r="AP336" s="76">
        <v>13721.4</v>
      </c>
      <c r="AQ336" s="76">
        <v>0</v>
      </c>
      <c r="AR336" s="77">
        <v>965</v>
      </c>
      <c r="AS336" s="77">
        <v>33</v>
      </c>
      <c r="AT336" s="78">
        <v>1095.8</v>
      </c>
      <c r="AU336" s="77">
        <v>1</v>
      </c>
      <c r="AV336" s="76">
        <v>0</v>
      </c>
      <c r="AW336" s="76">
        <v>9.52</v>
      </c>
      <c r="AX336" s="76">
        <v>9.82</v>
      </c>
      <c r="AY336" s="76">
        <v>1.68</v>
      </c>
      <c r="AZ336" s="76">
        <v>1.68</v>
      </c>
      <c r="BA336" s="76">
        <v>2.75</v>
      </c>
      <c r="BB336" s="76">
        <v>2.75</v>
      </c>
      <c r="BC336" s="76">
        <v>9.08</v>
      </c>
      <c r="BD336" s="76">
        <v>27.15</v>
      </c>
      <c r="BE336" s="76">
        <v>37</v>
      </c>
      <c r="BF336" s="76">
        <v>675</v>
      </c>
      <c r="BG336" s="76">
        <v>680</v>
      </c>
      <c r="BH336" s="74" t="s">
        <v>109</v>
      </c>
      <c r="BI336" s="74"/>
      <c r="BJ336" s="74" t="s">
        <v>3763</v>
      </c>
      <c r="BK336" s="79"/>
      <c r="BL336" s="79"/>
      <c r="BM336" s="74"/>
      <c r="BN336" s="80"/>
      <c r="BO336" s="81"/>
      <c r="BP336" s="82">
        <v>41</v>
      </c>
      <c r="BQ336" s="83"/>
      <c r="BR336" s="84" t="s">
        <v>129</v>
      </c>
      <c r="BS336" s="84">
        <v>16</v>
      </c>
      <c r="BT336" s="85">
        <v>2</v>
      </c>
      <c r="BU336" s="85" t="s">
        <v>100</v>
      </c>
      <c r="BV336" s="85">
        <v>3</v>
      </c>
      <c r="BW336" s="85"/>
      <c r="BX336" s="86" t="s">
        <v>405</v>
      </c>
      <c r="BY336" s="87"/>
      <c r="BZ336" s="88">
        <v>41</v>
      </c>
      <c r="CA336" s="87" t="s">
        <v>111</v>
      </c>
      <c r="CB336" s="89" t="s">
        <v>145</v>
      </c>
      <c r="CC336" s="90">
        <v>-7</v>
      </c>
      <c r="CD336" s="99"/>
      <c r="CE336" s="100">
        <f>VLOOKUP(AI336,[1]Plan1!$A$6:$D$52,2,0)</f>
        <v>400</v>
      </c>
      <c r="CF336" s="100">
        <f>VLOOKUP(AI336,[1]Plan1!$A$6:$D$52,4,0)</f>
        <v>1.7209302325581395</v>
      </c>
      <c r="CG336" s="100">
        <f t="shared" si="40"/>
        <v>86</v>
      </c>
      <c r="CH336" s="100">
        <f t="shared" si="41"/>
        <v>148</v>
      </c>
      <c r="CI336" s="87" t="s">
        <v>129</v>
      </c>
      <c r="CJ336" s="100">
        <f t="shared" si="42"/>
        <v>41</v>
      </c>
      <c r="CK336" s="101"/>
      <c r="CL336" s="101"/>
      <c r="CM336" s="101"/>
      <c r="CN336" s="102">
        <v>143</v>
      </c>
      <c r="CO336" s="102"/>
      <c r="CP336" s="102"/>
      <c r="CQ336" s="102"/>
      <c r="CR336" s="87">
        <f t="shared" si="43"/>
        <v>39565</v>
      </c>
      <c r="CS336" s="40">
        <f t="shared" si="47"/>
        <v>334</v>
      </c>
      <c r="CT336" s="40" t="str">
        <f>VLOOKUP(B336,Linha!$B$2:$C$60,2,FALSE)</f>
        <v>Despacho direto</v>
      </c>
      <c r="CU336" s="41" t="str">
        <f>IF(AI336&lt;=Parametros!$E$15,"OK","Não")</f>
        <v>Não</v>
      </c>
      <c r="CV336" s="41" t="str">
        <f>IF(AH336&lt;=Parametros!$E$16,"OK","Não")</f>
        <v>Não</v>
      </c>
      <c r="CW336" s="41" t="str">
        <f>IF(AX336&lt;=Parametros!$E$19,"OK","Não")</f>
        <v>OK</v>
      </c>
      <c r="CX336" s="41" t="str">
        <f t="shared" si="44"/>
        <v>Não</v>
      </c>
      <c r="CY336" s="41" t="str">
        <f t="shared" si="45"/>
        <v>Não</v>
      </c>
      <c r="CZ336" s="41" t="str">
        <f>IF(AND(Parametros!$E$17="Sim",Parametros!$E$18="Sim"),IF(AND(OR(CT336="Flow1",AND(CT336="Flow2",Parametros!$H$7="Fechada")),AI336&lt;=Parametros!$E$15,AH336&lt;Parametros!$E$16,AX336&lt;Parametros!$E$19,CX336&lt;&gt;Parametros!$E$17,CY336&lt;&gt;Parametros!$E$18),"Sim","Não"),
IF(AND(Parametros!$E$17="Sim",Parametros!$E$18="Não"),IF(AND(OR(CT336="Flow1",AND(CT336="Flow2",Parametros!$H$7="Fechada")),AI336&lt;=Parametros!$E$15,AH336&lt;Parametros!$E$16,AX336&lt;Parametros!$E$19,CX336&lt;&gt;Parametros!$E$17),"Sim","Não"),
IF(AND(Parametros!$E$17="Não",Parametros!$E$18="Sim"),IF(AND(OR(CT336="Flow1",AND(CT336="Flow2",Parametros!$H$7="Fechada")),AI336&lt;=Parametros!$E$15,AH336&lt;Parametros!$E$16,AX336&lt;Parametros!$E$19,CY336&lt;&gt;Parametros!$E$18),"Sim","Não"),
IF(AND(OR(CT336="Flow1",AND(CT336="Flow2",Parametros!$H$7="Fechada")),AI336&lt;=Parametros!$E$15,AH336&lt;Parametros!$E$16,AX336&lt;Parametros!$E$19),"Sim","Não"))))</f>
        <v>Não</v>
      </c>
      <c r="DA336" s="41" t="str">
        <f t="shared" si="46"/>
        <v>ok</v>
      </c>
      <c r="DB336" s="40">
        <f>IF(AND(CT336="Flow1",CZ336="Sim"),4,IF(CT336=Parametros!$D$6,1,IF(CT336=Parametros!$D$7,IF(Parametros!$H$7="Aberta",2,IF('Sequencia APO'!CZ336="Sim",4,1)),IF(CT336=Parametros!$D$9,3,IF(CT336=Parametros!$D$8,4,"Erro")))))</f>
        <v>3</v>
      </c>
      <c r="DC336" s="40">
        <f>IFERROR(VLOOKUP($Q336,Ferts!$A$1:$B$16,2,FALSE),0)</f>
        <v>0</v>
      </c>
      <c r="DD336" s="42">
        <f>(IF(DB336=1,Parametros!$M$6,IF(DB336=2,Parametros!$M$7,IF(DB336=3,Parametros!$M$8,IF(DB336=4,Parametros!$M$9,"Erro"))))*(DC336+1))*60</f>
        <v>33.660000000000004</v>
      </c>
    </row>
    <row r="337" spans="1:108">
      <c r="A337" s="74" t="s">
        <v>958</v>
      </c>
      <c r="B337" s="74" t="s">
        <v>397</v>
      </c>
      <c r="C337" s="74" t="s">
        <v>398</v>
      </c>
      <c r="D337" s="74" t="s">
        <v>99</v>
      </c>
      <c r="E337" s="74" t="s">
        <v>2512</v>
      </c>
      <c r="F337" s="74" t="s">
        <v>1478</v>
      </c>
      <c r="G337" s="74" t="s">
        <v>3764</v>
      </c>
      <c r="H337" s="74" t="s">
        <v>335</v>
      </c>
      <c r="I337" s="74" t="s">
        <v>100</v>
      </c>
      <c r="J337" s="74" t="s">
        <v>120</v>
      </c>
      <c r="K337" s="74" t="s">
        <v>808</v>
      </c>
      <c r="L337" s="74" t="s">
        <v>1479</v>
      </c>
      <c r="M337" s="74" t="s">
        <v>810</v>
      </c>
      <c r="N337" s="75">
        <v>10</v>
      </c>
      <c r="O337" s="75">
        <v>10</v>
      </c>
      <c r="P337" s="74" t="s">
        <v>365</v>
      </c>
      <c r="Q337" s="74" t="s">
        <v>1480</v>
      </c>
      <c r="R337" s="74" t="s">
        <v>123</v>
      </c>
      <c r="S337" s="74"/>
      <c r="T337" s="74" t="s">
        <v>114</v>
      </c>
      <c r="U337" s="74" t="s">
        <v>124</v>
      </c>
      <c r="V337" s="74" t="s">
        <v>398</v>
      </c>
      <c r="W337" s="74" t="s">
        <v>337</v>
      </c>
      <c r="X337" s="74" t="s">
        <v>127</v>
      </c>
      <c r="Y337" s="74" t="s">
        <v>108</v>
      </c>
      <c r="Z337" s="74" t="s">
        <v>404</v>
      </c>
      <c r="AA337" s="76">
        <v>17344.27</v>
      </c>
      <c r="AB337" s="76">
        <v>0</v>
      </c>
      <c r="AC337" s="76">
        <v>141</v>
      </c>
      <c r="AD337" s="76">
        <v>130</v>
      </c>
      <c r="AE337" s="77">
        <v>965</v>
      </c>
      <c r="AF337" s="76">
        <v>4.8250000000000002</v>
      </c>
      <c r="AG337" s="77">
        <v>21</v>
      </c>
      <c r="AH337" s="78">
        <v>27.5</v>
      </c>
      <c r="AI337" s="78">
        <v>168.3</v>
      </c>
      <c r="AJ337" s="79">
        <v>42814</v>
      </c>
      <c r="AK337" s="79">
        <v>42782</v>
      </c>
      <c r="AL337" s="79">
        <v>42782</v>
      </c>
      <c r="AM337" s="79">
        <v>42782</v>
      </c>
      <c r="AN337" s="77">
        <v>975</v>
      </c>
      <c r="AO337" s="79">
        <v>42803</v>
      </c>
      <c r="AP337" s="76">
        <v>14636.16</v>
      </c>
      <c r="AQ337" s="76">
        <v>0</v>
      </c>
      <c r="AR337" s="77">
        <v>965</v>
      </c>
      <c r="AS337" s="77">
        <v>33</v>
      </c>
      <c r="AT337" s="78">
        <v>1095.8</v>
      </c>
      <c r="AU337" s="77">
        <v>1</v>
      </c>
      <c r="AV337" s="76">
        <v>0</v>
      </c>
      <c r="AW337" s="76">
        <v>9.52</v>
      </c>
      <c r="AX337" s="76">
        <v>9.82</v>
      </c>
      <c r="AY337" s="76">
        <v>1.68</v>
      </c>
      <c r="AZ337" s="76">
        <v>1.68</v>
      </c>
      <c r="BA337" s="76">
        <v>2.75</v>
      </c>
      <c r="BB337" s="76">
        <v>2.75</v>
      </c>
      <c r="BC337" s="76">
        <v>9.08</v>
      </c>
      <c r="BD337" s="76">
        <v>27.15</v>
      </c>
      <c r="BE337" s="76">
        <v>37</v>
      </c>
      <c r="BF337" s="76">
        <v>675</v>
      </c>
      <c r="BG337" s="76">
        <v>680</v>
      </c>
      <c r="BH337" s="74" t="s">
        <v>109</v>
      </c>
      <c r="BI337" s="74"/>
      <c r="BJ337" s="74" t="s">
        <v>3765</v>
      </c>
      <c r="BK337" s="79"/>
      <c r="BL337" s="79"/>
      <c r="BM337" s="74"/>
      <c r="BN337" s="80"/>
      <c r="BO337" s="81"/>
      <c r="BP337" s="82">
        <v>21</v>
      </c>
      <c r="BQ337" s="83"/>
      <c r="BR337" s="84" t="s">
        <v>129</v>
      </c>
      <c r="BS337" s="84">
        <v>16</v>
      </c>
      <c r="BT337" s="85">
        <v>2</v>
      </c>
      <c r="BU337" s="85" t="s">
        <v>100</v>
      </c>
      <c r="BV337" s="85">
        <v>3</v>
      </c>
      <c r="BW337" s="85"/>
      <c r="BX337" s="86" t="s">
        <v>405</v>
      </c>
      <c r="BY337" s="87"/>
      <c r="BZ337" s="88">
        <v>21</v>
      </c>
      <c r="CA337" s="87" t="s">
        <v>111</v>
      </c>
      <c r="CB337" s="89" t="s">
        <v>116</v>
      </c>
      <c r="CC337" s="90">
        <v>-21</v>
      </c>
      <c r="CD337" s="99"/>
      <c r="CE337" s="100">
        <f>VLOOKUP(AI337,[1]Plan1!$A$6:$D$52,2,0)</f>
        <v>400</v>
      </c>
      <c r="CF337" s="100">
        <f>VLOOKUP(AI337,[1]Plan1!$A$6:$D$52,4,0)</f>
        <v>1.7209302325581395</v>
      </c>
      <c r="CG337" s="100">
        <f t="shared" si="40"/>
        <v>43</v>
      </c>
      <c r="CH337" s="100">
        <f t="shared" si="41"/>
        <v>74</v>
      </c>
      <c r="CI337" s="87" t="s">
        <v>129</v>
      </c>
      <c r="CJ337" s="100">
        <f t="shared" si="42"/>
        <v>21</v>
      </c>
      <c r="CK337" s="101"/>
      <c r="CL337" s="101"/>
      <c r="CM337" s="101"/>
      <c r="CN337" s="102"/>
      <c r="CO337" s="102"/>
      <c r="CP337" s="102">
        <v>240</v>
      </c>
      <c r="CQ337" s="102"/>
      <c r="CR337" s="87">
        <f t="shared" si="43"/>
        <v>20265</v>
      </c>
      <c r="CS337" s="40">
        <f t="shared" si="47"/>
        <v>335</v>
      </c>
      <c r="CT337" s="40" t="str">
        <f>VLOOKUP(B337,Linha!$B$2:$C$60,2,FALSE)</f>
        <v>Despacho direto</v>
      </c>
      <c r="CU337" s="41" t="str">
        <f>IF(AI337&lt;=Parametros!$E$15,"OK","Não")</f>
        <v>Não</v>
      </c>
      <c r="CV337" s="41" t="str">
        <f>IF(AH337&lt;=Parametros!$E$16,"OK","Não")</f>
        <v>Não</v>
      </c>
      <c r="CW337" s="41" t="str">
        <f>IF(AX337&lt;=Parametros!$E$19,"OK","Não")</f>
        <v>OK</v>
      </c>
      <c r="CX337" s="41" t="str">
        <f t="shared" si="44"/>
        <v>Não</v>
      </c>
      <c r="CY337" s="41" t="str">
        <f t="shared" si="45"/>
        <v>Não</v>
      </c>
      <c r="CZ337" s="41" t="str">
        <f>IF(AND(Parametros!$E$17="Sim",Parametros!$E$18="Sim"),IF(AND(OR(CT337="Flow1",AND(CT337="Flow2",Parametros!$H$7="Fechada")),AI337&lt;=Parametros!$E$15,AH337&lt;Parametros!$E$16,AX337&lt;Parametros!$E$19,CX337&lt;&gt;Parametros!$E$17,CY337&lt;&gt;Parametros!$E$18),"Sim","Não"),
IF(AND(Parametros!$E$17="Sim",Parametros!$E$18="Não"),IF(AND(OR(CT337="Flow1",AND(CT337="Flow2",Parametros!$H$7="Fechada")),AI337&lt;=Parametros!$E$15,AH337&lt;Parametros!$E$16,AX337&lt;Parametros!$E$19,CX337&lt;&gt;Parametros!$E$17),"Sim","Não"),
IF(AND(Parametros!$E$17="Não",Parametros!$E$18="Sim"),IF(AND(OR(CT337="Flow1",AND(CT337="Flow2",Parametros!$H$7="Fechada")),AI337&lt;=Parametros!$E$15,AH337&lt;Parametros!$E$16,AX337&lt;Parametros!$E$19,CY337&lt;&gt;Parametros!$E$18),"Sim","Não"),
IF(AND(OR(CT337="Flow1",AND(CT337="Flow2",Parametros!$H$7="Fechada")),AI337&lt;=Parametros!$E$15,AH337&lt;Parametros!$E$16,AX337&lt;Parametros!$E$19),"Sim","Não"))))</f>
        <v>Não</v>
      </c>
      <c r="DA337" s="41" t="str">
        <f t="shared" si="46"/>
        <v>ok</v>
      </c>
      <c r="DB337" s="40">
        <f>IF(AND(CT337="Flow1",CZ337="Sim"),4,IF(CT337=Parametros!$D$6,1,IF(CT337=Parametros!$D$7,IF(Parametros!$H$7="Aberta",2,IF('Sequencia APO'!CZ337="Sim",4,1)),IF(CT337=Parametros!$D$9,3,IF(CT337=Parametros!$D$8,4,"Erro")))))</f>
        <v>3</v>
      </c>
      <c r="DC337" s="40">
        <f>IFERROR(VLOOKUP($Q337,Ferts!$A$1:$B$16,2,FALSE),0)</f>
        <v>0</v>
      </c>
      <c r="DD337" s="42">
        <f>(IF(DB337=1,Parametros!$M$6,IF(DB337=2,Parametros!$M$7,IF(DB337=3,Parametros!$M$8,IF(DB337=4,Parametros!$M$9,"Erro"))))*(DC337+1))*60</f>
        <v>33.660000000000004</v>
      </c>
    </row>
    <row r="338" spans="1:108">
      <c r="A338" s="74" t="s">
        <v>959</v>
      </c>
      <c r="B338" s="74" t="s">
        <v>159</v>
      </c>
      <c r="C338" s="74" t="s">
        <v>132</v>
      </c>
      <c r="D338" s="74"/>
      <c r="E338" s="74" t="s">
        <v>3766</v>
      </c>
      <c r="F338" s="74" t="s">
        <v>3767</v>
      </c>
      <c r="G338" s="74" t="s">
        <v>3768</v>
      </c>
      <c r="H338" s="74" t="s">
        <v>1419</v>
      </c>
      <c r="I338" s="74" t="s">
        <v>100</v>
      </c>
      <c r="J338" s="74" t="s">
        <v>120</v>
      </c>
      <c r="K338" s="74" t="s">
        <v>136</v>
      </c>
      <c r="L338" s="74" t="s">
        <v>3769</v>
      </c>
      <c r="M338" s="74" t="s">
        <v>3770</v>
      </c>
      <c r="N338" s="75">
        <v>0</v>
      </c>
      <c r="O338" s="75">
        <v>0</v>
      </c>
      <c r="P338" s="74" t="s">
        <v>534</v>
      </c>
      <c r="Q338" s="74" t="s">
        <v>3771</v>
      </c>
      <c r="R338" s="74" t="s">
        <v>102</v>
      </c>
      <c r="S338" s="74" t="s">
        <v>3772</v>
      </c>
      <c r="T338" s="74" t="s">
        <v>3773</v>
      </c>
      <c r="U338" s="74" t="s">
        <v>105</v>
      </c>
      <c r="V338" s="74" t="s">
        <v>1778</v>
      </c>
      <c r="W338" s="74" t="s">
        <v>107</v>
      </c>
      <c r="X338" s="74" t="s">
        <v>249</v>
      </c>
      <c r="Y338" s="74"/>
      <c r="Z338" s="74"/>
      <c r="AA338" s="76">
        <v>199434.95</v>
      </c>
      <c r="AB338" s="76">
        <v>0</v>
      </c>
      <c r="AC338" s="76">
        <v>141</v>
      </c>
      <c r="AD338" s="76">
        <v>127</v>
      </c>
      <c r="AE338" s="77">
        <v>0</v>
      </c>
      <c r="AF338" s="76">
        <v>0</v>
      </c>
      <c r="AG338" s="77">
        <v>0</v>
      </c>
      <c r="AH338" s="78">
        <v>28</v>
      </c>
      <c r="AI338" s="78">
        <v>168.3</v>
      </c>
      <c r="AJ338" s="79">
        <v>42809</v>
      </c>
      <c r="AK338" s="79">
        <v>42782</v>
      </c>
      <c r="AL338" s="79">
        <v>42782</v>
      </c>
      <c r="AM338" s="79">
        <v>42783</v>
      </c>
      <c r="AN338" s="77">
        <v>44925</v>
      </c>
      <c r="AO338" s="79">
        <v>42790</v>
      </c>
      <c r="AP338" s="76">
        <v>183500</v>
      </c>
      <c r="AQ338" s="76">
        <v>0</v>
      </c>
      <c r="AR338" s="77">
        <v>1000</v>
      </c>
      <c r="AS338" s="77">
        <v>27</v>
      </c>
      <c r="AT338" s="78">
        <v>896.44</v>
      </c>
      <c r="AU338" s="77">
        <v>0</v>
      </c>
      <c r="AV338" s="76">
        <v>0</v>
      </c>
      <c r="AW338" s="76">
        <v>0</v>
      </c>
      <c r="AX338" s="76">
        <v>0</v>
      </c>
      <c r="AY338" s="76">
        <v>1.68</v>
      </c>
      <c r="AZ338" s="76">
        <v>1.68</v>
      </c>
      <c r="BA338" s="76">
        <v>1.4</v>
      </c>
      <c r="BB338" s="76">
        <v>7</v>
      </c>
      <c r="BC338" s="76">
        <v>0</v>
      </c>
      <c r="BD338" s="76">
        <v>0</v>
      </c>
      <c r="BE338" s="76">
        <v>0</v>
      </c>
      <c r="BF338" s="76">
        <v>6000</v>
      </c>
      <c r="BG338" s="76">
        <v>10000</v>
      </c>
      <c r="BH338" s="74" t="s">
        <v>109</v>
      </c>
      <c r="BI338" s="74"/>
      <c r="BJ338" s="74" t="s">
        <v>3774</v>
      </c>
      <c r="BK338" s="79">
        <v>42801</v>
      </c>
      <c r="BL338" s="79"/>
      <c r="BM338" s="74"/>
      <c r="BN338" s="80"/>
      <c r="BO338" s="81">
        <v>0</v>
      </c>
      <c r="BP338" s="82"/>
      <c r="BQ338" s="83"/>
      <c r="BR338" s="84" t="s">
        <v>76</v>
      </c>
      <c r="BS338" s="84">
        <v>16</v>
      </c>
      <c r="BT338" s="85">
        <v>2</v>
      </c>
      <c r="BU338" s="85" t="s">
        <v>100</v>
      </c>
      <c r="BV338" s="85">
        <v>3</v>
      </c>
      <c r="BW338" s="85"/>
      <c r="BX338" s="86" t="s">
        <v>110</v>
      </c>
      <c r="BY338" s="87"/>
      <c r="BZ338" s="88">
        <v>0</v>
      </c>
      <c r="CA338" s="87" t="s">
        <v>111</v>
      </c>
      <c r="CB338" s="89" t="s">
        <v>145</v>
      </c>
      <c r="CC338" s="90">
        <v>-8</v>
      </c>
      <c r="CD338" s="99"/>
      <c r="CE338" s="100">
        <f>VLOOKUP(AI338,[1]Plan1!$A$6:$D$52,2,0)</f>
        <v>400</v>
      </c>
      <c r="CF338" s="100">
        <f>VLOOKUP(AI338,[1]Plan1!$A$6:$D$52,4,0)</f>
        <v>1.7209302325581395</v>
      </c>
      <c r="CG338" s="100">
        <f t="shared" si="40"/>
        <v>499</v>
      </c>
      <c r="CH338" s="100">
        <f t="shared" si="41"/>
        <v>859</v>
      </c>
      <c r="CI338" s="87" t="s">
        <v>76</v>
      </c>
      <c r="CJ338" s="100">
        <f t="shared" si="42"/>
        <v>859</v>
      </c>
      <c r="CK338" s="101"/>
      <c r="CL338" s="101"/>
      <c r="CM338" s="101"/>
      <c r="CN338" s="102"/>
      <c r="CO338" s="102"/>
      <c r="CP338" s="102">
        <v>108</v>
      </c>
      <c r="CQ338" s="102"/>
      <c r="CR338" s="87">
        <f t="shared" si="43"/>
        <v>0</v>
      </c>
      <c r="CS338" s="40">
        <f t="shared" si="47"/>
        <v>336</v>
      </c>
      <c r="CT338" s="40" t="str">
        <f>VLOOKUP(B338,Linha!$B$2:$C$60,2,FALSE)</f>
        <v>Flow2</v>
      </c>
      <c r="CU338" s="41" t="str">
        <f>IF(AI338&lt;=Parametros!$E$15,"OK","Não")</f>
        <v>Não</v>
      </c>
      <c r="CV338" s="41" t="str">
        <f>IF(AH338&lt;=Parametros!$E$16,"OK","Não")</f>
        <v>Não</v>
      </c>
      <c r="CW338" s="41" t="str">
        <f>IF(AX338&lt;=Parametros!$E$19,"OK","Não")</f>
        <v>OK</v>
      </c>
      <c r="CX338" s="41" t="str">
        <f t="shared" si="44"/>
        <v>Não</v>
      </c>
      <c r="CY338" s="41" t="str">
        <f t="shared" si="45"/>
        <v>Não</v>
      </c>
      <c r="CZ338" s="41" t="str">
        <f>IF(AND(Parametros!$E$17="Sim",Parametros!$E$18="Sim"),IF(AND(OR(CT338="Flow1",AND(CT338="Flow2",Parametros!$H$7="Fechada")),AI338&lt;=Parametros!$E$15,AH338&lt;Parametros!$E$16,AX338&lt;Parametros!$E$19,CX338&lt;&gt;Parametros!$E$17,CY338&lt;&gt;Parametros!$E$18),"Sim","Não"),
IF(AND(Parametros!$E$17="Sim",Parametros!$E$18="Não"),IF(AND(OR(CT338="Flow1",AND(CT338="Flow2",Parametros!$H$7="Fechada")),AI338&lt;=Parametros!$E$15,AH338&lt;Parametros!$E$16,AX338&lt;Parametros!$E$19,CX338&lt;&gt;Parametros!$E$17),"Sim","Não"),
IF(AND(Parametros!$E$17="Não",Parametros!$E$18="Sim"),IF(AND(OR(CT338="Flow1",AND(CT338="Flow2",Parametros!$H$7="Fechada")),AI338&lt;=Parametros!$E$15,AH338&lt;Parametros!$E$16,AX338&lt;Parametros!$E$19,CY338&lt;&gt;Parametros!$E$18),"Sim","Não"),
IF(AND(OR(CT338="Flow1",AND(CT338="Flow2",Parametros!$H$7="Fechada")),AI338&lt;=Parametros!$E$15,AH338&lt;Parametros!$E$16,AX338&lt;Parametros!$E$19),"Sim","Não"))))</f>
        <v>Não</v>
      </c>
      <c r="DA338" s="41" t="str">
        <f t="shared" si="46"/>
        <v>ok</v>
      </c>
      <c r="DB338" s="40">
        <f>IF(AND(CT338="Flow1",CZ338="Sim"),4,IF(CT338=Parametros!$D$6,1,IF(CT338=Parametros!$D$7,IF(Parametros!$H$7="Aberta",2,IF('Sequencia APO'!CZ338="Sim",4,1)),IF(CT338=Parametros!$D$9,3,IF(CT338=Parametros!$D$8,4,"Erro")))))</f>
        <v>1</v>
      </c>
      <c r="DC338" s="40">
        <f>IFERROR(VLOOKUP($Q338,Ferts!$A$1:$B$16,2,FALSE),0)</f>
        <v>0</v>
      </c>
      <c r="DD338" s="42">
        <f>(IF(DB338=1,Parametros!$M$6,IF(DB338=2,Parametros!$M$7,IF(DB338=3,Parametros!$M$8,IF(DB338=4,Parametros!$M$9,"Erro"))))*(DC338+1))*60</f>
        <v>38.112851481411589</v>
      </c>
    </row>
    <row r="339" spans="1:108">
      <c r="A339" s="74" t="s">
        <v>961</v>
      </c>
      <c r="B339" s="74" t="s">
        <v>98</v>
      </c>
      <c r="C339" s="74" t="s">
        <v>132</v>
      </c>
      <c r="D339" s="74" t="s">
        <v>132</v>
      </c>
      <c r="E339" s="74" t="s">
        <v>3775</v>
      </c>
      <c r="F339" s="74" t="s">
        <v>3358</v>
      </c>
      <c r="G339" s="74" t="s">
        <v>3359</v>
      </c>
      <c r="H339" s="74" t="s">
        <v>225</v>
      </c>
      <c r="I339" s="74" t="s">
        <v>100</v>
      </c>
      <c r="J339" s="74" t="s">
        <v>120</v>
      </c>
      <c r="K339" s="74" t="s">
        <v>2554</v>
      </c>
      <c r="L339" s="74" t="s">
        <v>3360</v>
      </c>
      <c r="M339" s="74" t="s">
        <v>226</v>
      </c>
      <c r="N339" s="75">
        <v>5</v>
      </c>
      <c r="O339" s="75">
        <v>5</v>
      </c>
      <c r="P339" s="74" t="s">
        <v>186</v>
      </c>
      <c r="Q339" s="74" t="s">
        <v>3361</v>
      </c>
      <c r="R339" s="74" t="s">
        <v>230</v>
      </c>
      <c r="S339" s="74" t="s">
        <v>113</v>
      </c>
      <c r="T339" s="74" t="s">
        <v>114</v>
      </c>
      <c r="U339" s="74" t="s">
        <v>105</v>
      </c>
      <c r="V339" s="74" t="s">
        <v>252</v>
      </c>
      <c r="W339" s="74" t="s">
        <v>126</v>
      </c>
      <c r="X339" s="74" t="s">
        <v>127</v>
      </c>
      <c r="Y339" s="74" t="s">
        <v>108</v>
      </c>
      <c r="Z339" s="74"/>
      <c r="AA339" s="76">
        <v>3734.8780000000002</v>
      </c>
      <c r="AB339" s="76">
        <v>0</v>
      </c>
      <c r="AC339" s="76">
        <v>141</v>
      </c>
      <c r="AD339" s="76">
        <v>134.5</v>
      </c>
      <c r="AE339" s="77">
        <v>999</v>
      </c>
      <c r="AF339" s="76">
        <v>4.9950000000000001</v>
      </c>
      <c r="AG339" s="77">
        <v>5</v>
      </c>
      <c r="AH339" s="78">
        <v>25.4</v>
      </c>
      <c r="AI339" s="78">
        <v>165.1</v>
      </c>
      <c r="AJ339" s="79">
        <v>42793</v>
      </c>
      <c r="AK339" s="79">
        <v>42783</v>
      </c>
      <c r="AL339" s="79">
        <v>42783</v>
      </c>
      <c r="AM339" s="79">
        <v>42783</v>
      </c>
      <c r="AN339" s="77">
        <v>213</v>
      </c>
      <c r="AO339" s="79">
        <v>42786</v>
      </c>
      <c r="AP339" s="76">
        <v>3500</v>
      </c>
      <c r="AQ339" s="76">
        <v>0</v>
      </c>
      <c r="AR339" s="77">
        <v>958</v>
      </c>
      <c r="AS339" s="77">
        <v>37</v>
      </c>
      <c r="AT339" s="78">
        <v>879.48</v>
      </c>
      <c r="AU339" s="77">
        <v>1</v>
      </c>
      <c r="AV339" s="76">
        <v>0</v>
      </c>
      <c r="AW339" s="76">
        <v>10.4</v>
      </c>
      <c r="AX339" s="76">
        <v>10.87</v>
      </c>
      <c r="AY339" s="76">
        <v>1.3</v>
      </c>
      <c r="AZ339" s="76">
        <v>1.3</v>
      </c>
      <c r="BA339" s="76">
        <v>3.17</v>
      </c>
      <c r="BB339" s="76">
        <v>3.17</v>
      </c>
      <c r="BC339" s="76">
        <v>10.07</v>
      </c>
      <c r="BD339" s="76">
        <v>25.02</v>
      </c>
      <c r="BE339" s="76">
        <v>36.840000000000003</v>
      </c>
      <c r="BF339" s="76">
        <v>10000</v>
      </c>
      <c r="BG339" s="76">
        <v>10100</v>
      </c>
      <c r="BH339" s="74" t="s">
        <v>109</v>
      </c>
      <c r="BI339" s="74"/>
      <c r="BJ339" s="74" t="s">
        <v>3362</v>
      </c>
      <c r="BK339" s="79"/>
      <c r="BL339" s="79"/>
      <c r="BM339" s="74"/>
      <c r="BN339" s="80">
        <v>5</v>
      </c>
      <c r="BO339" s="81"/>
      <c r="BP339" s="82"/>
      <c r="BQ339" s="83"/>
      <c r="BR339" s="84" t="s">
        <v>75</v>
      </c>
      <c r="BS339" s="84">
        <v>17</v>
      </c>
      <c r="BT339" s="85">
        <v>2</v>
      </c>
      <c r="BU339" s="85" t="s">
        <v>100</v>
      </c>
      <c r="BV339" s="85">
        <v>3</v>
      </c>
      <c r="BW339" s="85"/>
      <c r="BX339" s="86" t="s">
        <v>143</v>
      </c>
      <c r="BY339" s="87"/>
      <c r="BZ339" s="88">
        <v>5</v>
      </c>
      <c r="CA339" s="87" t="s">
        <v>144</v>
      </c>
      <c r="CB339" s="89" t="s">
        <v>145</v>
      </c>
      <c r="CC339" s="90">
        <v>-3</v>
      </c>
      <c r="CD339" s="99"/>
      <c r="CE339" s="100">
        <f>VLOOKUP(AI339,[1]Plan1!$A$6:$D$52,2,0)</f>
        <v>480</v>
      </c>
      <c r="CF339" s="100">
        <f>VLOOKUP(AI339,[1]Plan1!$A$6:$D$52,4,0)</f>
        <v>1.25</v>
      </c>
      <c r="CG339" s="100">
        <f t="shared" si="40"/>
        <v>8</v>
      </c>
      <c r="CH339" s="100">
        <f t="shared" si="41"/>
        <v>10</v>
      </c>
      <c r="CI339" s="87" t="s">
        <v>75</v>
      </c>
      <c r="CJ339" s="100">
        <f t="shared" si="42"/>
        <v>5</v>
      </c>
      <c r="CK339" s="101"/>
      <c r="CL339" s="101"/>
      <c r="CM339" s="101"/>
      <c r="CN339" s="102"/>
      <c r="CO339" s="102"/>
      <c r="CP339" s="102">
        <f>CH339</f>
        <v>10</v>
      </c>
      <c r="CQ339" s="102"/>
      <c r="CR339" s="87">
        <f t="shared" si="43"/>
        <v>4995</v>
      </c>
      <c r="CS339" s="40">
        <f t="shared" si="47"/>
        <v>337</v>
      </c>
      <c r="CT339" s="40" t="str">
        <f>VLOOKUP(B339,Linha!$B$2:$C$60,2,FALSE)</f>
        <v>Flow1</v>
      </c>
      <c r="CU339" s="41" t="str">
        <f>IF(AI339&lt;=Parametros!$E$15,"OK","Não")</f>
        <v>Não</v>
      </c>
      <c r="CV339" s="41" t="str">
        <f>IF(AH339&lt;=Parametros!$E$16,"OK","Não")</f>
        <v>Não</v>
      </c>
      <c r="CW339" s="41" t="str">
        <f>IF(AX339&lt;=Parametros!$E$19,"OK","Não")</f>
        <v>OK</v>
      </c>
      <c r="CX339" s="41" t="str">
        <f t="shared" si="44"/>
        <v>Sim</v>
      </c>
      <c r="CY339" s="41" t="str">
        <f t="shared" si="45"/>
        <v>Não</v>
      </c>
      <c r="CZ339" s="41" t="str">
        <f>IF(AND(Parametros!$E$17="Sim",Parametros!$E$18="Sim"),IF(AND(OR(CT339="Flow1",AND(CT339="Flow2",Parametros!$H$7="Fechada")),AI339&lt;=Parametros!$E$15,AH339&lt;Parametros!$E$16,AX339&lt;Parametros!$E$19,CX339&lt;&gt;Parametros!$E$17,CY339&lt;&gt;Parametros!$E$18),"Sim","Não"),
IF(AND(Parametros!$E$17="Sim",Parametros!$E$18="Não"),IF(AND(OR(CT339="Flow1",AND(CT339="Flow2",Parametros!$H$7="Fechada")),AI339&lt;=Parametros!$E$15,AH339&lt;Parametros!$E$16,AX339&lt;Parametros!$E$19,CX339&lt;&gt;Parametros!$E$17),"Sim","Não"),
IF(AND(Parametros!$E$17="Não",Parametros!$E$18="Sim"),IF(AND(OR(CT339="Flow1",AND(CT339="Flow2",Parametros!$H$7="Fechada")),AI339&lt;=Parametros!$E$15,AH339&lt;Parametros!$E$16,AX339&lt;Parametros!$E$19,CY339&lt;&gt;Parametros!$E$18),"Sim","Não"),
IF(AND(OR(CT339="Flow1",AND(CT339="Flow2",Parametros!$H$7="Fechada")),AI339&lt;=Parametros!$E$15,AH339&lt;Parametros!$E$16,AX339&lt;Parametros!$E$19),"Sim","Não"))))</f>
        <v>Não</v>
      </c>
      <c r="DA339" s="41" t="str">
        <f t="shared" si="46"/>
        <v>ok</v>
      </c>
      <c r="DB339" s="40">
        <f>IF(AND(CT339="Flow1",CZ339="Sim"),4,IF(CT339=Parametros!$D$6,1,IF(CT339=Parametros!$D$7,IF(Parametros!$H$7="Aberta",2,IF('Sequencia APO'!CZ339="Sim",4,1)),IF(CT339=Parametros!$D$9,3,IF(CT339=Parametros!$D$8,4,"Erro")))))</f>
        <v>1</v>
      </c>
      <c r="DC339" s="40">
        <f>IFERROR(VLOOKUP($Q339,Ferts!$A$1:$B$16,2,FALSE),0)</f>
        <v>0</v>
      </c>
      <c r="DD339" s="42">
        <f>(IF(DB339=1,Parametros!$M$6,IF(DB339=2,Parametros!$M$7,IF(DB339=3,Parametros!$M$8,IF(DB339=4,Parametros!$M$9,"Erro"))))*(DC339+1))*60</f>
        <v>38.112851481411589</v>
      </c>
    </row>
    <row r="340" spans="1:108">
      <c r="A340" s="74" t="s">
        <v>962</v>
      </c>
      <c r="B340" s="74" t="s">
        <v>159</v>
      </c>
      <c r="C340" s="74" t="s">
        <v>99</v>
      </c>
      <c r="D340" s="74" t="s">
        <v>99</v>
      </c>
      <c r="E340" s="74" t="s">
        <v>3363</v>
      </c>
      <c r="F340" s="74" t="s">
        <v>3364</v>
      </c>
      <c r="G340" s="74" t="s">
        <v>3365</v>
      </c>
      <c r="H340" s="74" t="s">
        <v>227</v>
      </c>
      <c r="I340" s="74" t="s">
        <v>100</v>
      </c>
      <c r="J340" s="74" t="s">
        <v>120</v>
      </c>
      <c r="K340" s="74" t="s">
        <v>204</v>
      </c>
      <c r="L340" s="74" t="s">
        <v>3366</v>
      </c>
      <c r="M340" s="74" t="s">
        <v>452</v>
      </c>
      <c r="N340" s="75">
        <v>10</v>
      </c>
      <c r="O340" s="75">
        <v>10</v>
      </c>
      <c r="P340" s="74" t="s">
        <v>137</v>
      </c>
      <c r="Q340" s="74" t="s">
        <v>3367</v>
      </c>
      <c r="R340" s="74" t="s">
        <v>230</v>
      </c>
      <c r="S340" s="74" t="s">
        <v>113</v>
      </c>
      <c r="T340" s="74" t="s">
        <v>114</v>
      </c>
      <c r="U340" s="74" t="s">
        <v>156</v>
      </c>
      <c r="V340" s="74" t="s">
        <v>252</v>
      </c>
      <c r="W340" s="74" t="s">
        <v>107</v>
      </c>
      <c r="X340" s="74" t="s">
        <v>127</v>
      </c>
      <c r="Y340" s="74" t="s">
        <v>108</v>
      </c>
      <c r="Z340" s="74"/>
      <c r="AA340" s="76">
        <v>5222.5550000000003</v>
      </c>
      <c r="AB340" s="76">
        <v>0</v>
      </c>
      <c r="AC340" s="76">
        <v>141</v>
      </c>
      <c r="AD340" s="76">
        <v>132.5</v>
      </c>
      <c r="AE340" s="77">
        <v>1000</v>
      </c>
      <c r="AF340" s="76">
        <v>5</v>
      </c>
      <c r="AG340" s="77">
        <v>6</v>
      </c>
      <c r="AH340" s="78">
        <v>26</v>
      </c>
      <c r="AI340" s="78">
        <v>153</v>
      </c>
      <c r="AJ340" s="79">
        <v>42786</v>
      </c>
      <c r="AK340" s="79">
        <v>42783</v>
      </c>
      <c r="AL340" s="79">
        <v>42783</v>
      </c>
      <c r="AM340" s="79">
        <v>42783</v>
      </c>
      <c r="AN340" s="77">
        <v>307</v>
      </c>
      <c r="AO340" s="79">
        <v>42780</v>
      </c>
      <c r="AP340" s="76">
        <v>5000</v>
      </c>
      <c r="AQ340" s="76">
        <v>0</v>
      </c>
      <c r="AR340" s="77">
        <v>999</v>
      </c>
      <c r="AS340" s="77">
        <v>36</v>
      </c>
      <c r="AT340" s="78">
        <v>912.02</v>
      </c>
      <c r="AU340" s="77">
        <v>1</v>
      </c>
      <c r="AV340" s="76">
        <v>0</v>
      </c>
      <c r="AW340" s="76">
        <v>10.85</v>
      </c>
      <c r="AX340" s="76">
        <v>11.32</v>
      </c>
      <c r="AY340" s="76">
        <v>1.1499999999999999</v>
      </c>
      <c r="AZ340" s="76">
        <v>1.1499999999999999</v>
      </c>
      <c r="BA340" s="76">
        <v>2.6</v>
      </c>
      <c r="BB340" s="76">
        <v>2.6</v>
      </c>
      <c r="BC340" s="76">
        <v>9.7899999999999991</v>
      </c>
      <c r="BD340" s="76">
        <v>25.92</v>
      </c>
      <c r="BE340" s="76">
        <v>37</v>
      </c>
      <c r="BF340" s="76">
        <v>8000</v>
      </c>
      <c r="BG340" s="76">
        <v>12000</v>
      </c>
      <c r="BH340" s="74" t="s">
        <v>109</v>
      </c>
      <c r="BI340" s="74"/>
      <c r="BJ340" s="74" t="s">
        <v>3776</v>
      </c>
      <c r="BK340" s="79"/>
      <c r="BL340" s="79"/>
      <c r="BM340" s="74"/>
      <c r="BN340" s="80"/>
      <c r="BO340" s="81">
        <v>6</v>
      </c>
      <c r="BP340" s="82"/>
      <c r="BQ340" s="83"/>
      <c r="BR340" s="84" t="s">
        <v>76</v>
      </c>
      <c r="BS340" s="84">
        <v>17</v>
      </c>
      <c r="BT340" s="85">
        <v>2</v>
      </c>
      <c r="BU340" s="85" t="s">
        <v>100</v>
      </c>
      <c r="BV340" s="85">
        <v>3</v>
      </c>
      <c r="BW340" s="85"/>
      <c r="BX340" s="86" t="s">
        <v>143</v>
      </c>
      <c r="BY340" s="87"/>
      <c r="BZ340" s="88">
        <v>6</v>
      </c>
      <c r="CA340" s="87" t="s">
        <v>144</v>
      </c>
      <c r="CB340" s="89" t="s">
        <v>145</v>
      </c>
      <c r="CC340" s="90">
        <v>3</v>
      </c>
      <c r="CD340" s="99"/>
      <c r="CE340" s="100">
        <f>VLOOKUP(AI340,[1]Plan1!$A$6:$D$52,2,0)</f>
        <v>537</v>
      </c>
      <c r="CF340" s="100">
        <f>VLOOKUP(AI340,[1]Plan1!$A$6:$D$52,4,0)</f>
        <v>1.2941176470588236</v>
      </c>
      <c r="CG340" s="100">
        <f t="shared" si="40"/>
        <v>10</v>
      </c>
      <c r="CH340" s="100">
        <f t="shared" si="41"/>
        <v>13</v>
      </c>
      <c r="CI340" s="87" t="s">
        <v>76</v>
      </c>
      <c r="CJ340" s="100">
        <f t="shared" si="42"/>
        <v>6</v>
      </c>
      <c r="CK340" s="101"/>
      <c r="CL340" s="101"/>
      <c r="CM340" s="101"/>
      <c r="CN340" s="102"/>
      <c r="CO340" s="102"/>
      <c r="CP340" s="102">
        <v>54</v>
      </c>
      <c r="CQ340" s="102"/>
      <c r="CR340" s="87">
        <f t="shared" si="43"/>
        <v>6000</v>
      </c>
      <c r="CS340" s="40">
        <f t="shared" si="47"/>
        <v>338</v>
      </c>
      <c r="CT340" s="40" t="str">
        <f>VLOOKUP(B340,Linha!$B$2:$C$60,2,FALSE)</f>
        <v>Flow2</v>
      </c>
      <c r="CU340" s="41" t="str">
        <f>IF(AI340&lt;=Parametros!$E$15,"OK","Não")</f>
        <v>Não</v>
      </c>
      <c r="CV340" s="41" t="str">
        <f>IF(AH340&lt;=Parametros!$E$16,"OK","Não")</f>
        <v>Não</v>
      </c>
      <c r="CW340" s="41" t="str">
        <f>IF(AX340&lt;=Parametros!$E$19,"OK","Não")</f>
        <v>OK</v>
      </c>
      <c r="CX340" s="41" t="str">
        <f t="shared" si="44"/>
        <v>Não</v>
      </c>
      <c r="CY340" s="41" t="str">
        <f t="shared" si="45"/>
        <v>Não</v>
      </c>
      <c r="CZ340" s="41" t="str">
        <f>IF(AND(Parametros!$E$17="Sim",Parametros!$E$18="Sim"),IF(AND(OR(CT340="Flow1",AND(CT340="Flow2",Parametros!$H$7="Fechada")),AI340&lt;=Parametros!$E$15,AH340&lt;Parametros!$E$16,AX340&lt;Parametros!$E$19,CX340&lt;&gt;Parametros!$E$17,CY340&lt;&gt;Parametros!$E$18),"Sim","Não"),
IF(AND(Parametros!$E$17="Sim",Parametros!$E$18="Não"),IF(AND(OR(CT340="Flow1",AND(CT340="Flow2",Parametros!$H$7="Fechada")),AI340&lt;=Parametros!$E$15,AH340&lt;Parametros!$E$16,AX340&lt;Parametros!$E$19,CX340&lt;&gt;Parametros!$E$17),"Sim","Não"),
IF(AND(Parametros!$E$17="Não",Parametros!$E$18="Sim"),IF(AND(OR(CT340="Flow1",AND(CT340="Flow2",Parametros!$H$7="Fechada")),AI340&lt;=Parametros!$E$15,AH340&lt;Parametros!$E$16,AX340&lt;Parametros!$E$19,CY340&lt;&gt;Parametros!$E$18),"Sim","Não"),
IF(AND(OR(CT340="Flow1",AND(CT340="Flow2",Parametros!$H$7="Fechada")),AI340&lt;=Parametros!$E$15,AH340&lt;Parametros!$E$16,AX340&lt;Parametros!$E$19),"Sim","Não"))))</f>
        <v>Não</v>
      </c>
      <c r="DA340" s="41" t="str">
        <f t="shared" si="46"/>
        <v>ok</v>
      </c>
      <c r="DB340" s="40">
        <f>IF(AND(CT340="Flow1",CZ340="Sim"),4,IF(CT340=Parametros!$D$6,1,IF(CT340=Parametros!$D$7,IF(Parametros!$H$7="Aberta",2,IF('Sequencia APO'!CZ340="Sim",4,1)),IF(CT340=Parametros!$D$9,3,IF(CT340=Parametros!$D$8,4,"Erro")))))</f>
        <v>1</v>
      </c>
      <c r="DC340" s="40">
        <f>IFERROR(VLOOKUP($Q340,Ferts!$A$1:$B$16,2,FALSE),0)</f>
        <v>0</v>
      </c>
      <c r="DD340" s="42">
        <f>(IF(DB340=1,Parametros!$M$6,IF(DB340=2,Parametros!$M$7,IF(DB340=3,Parametros!$M$8,IF(DB340=4,Parametros!$M$9,"Erro"))))*(DC340+1))*60</f>
        <v>38.112851481411589</v>
      </c>
    </row>
    <row r="341" spans="1:108">
      <c r="A341" s="74" t="s">
        <v>963</v>
      </c>
      <c r="B341" s="74" t="s">
        <v>159</v>
      </c>
      <c r="C341" s="74" t="s">
        <v>99</v>
      </c>
      <c r="D341" s="74" t="s">
        <v>99</v>
      </c>
      <c r="E341" s="74" t="s">
        <v>2514</v>
      </c>
      <c r="F341" s="74" t="s">
        <v>2515</v>
      </c>
      <c r="G341" s="74" t="s">
        <v>3777</v>
      </c>
      <c r="H341" s="74" t="s">
        <v>227</v>
      </c>
      <c r="I341" s="74" t="s">
        <v>100</v>
      </c>
      <c r="J341" s="74" t="s">
        <v>120</v>
      </c>
      <c r="K341" s="74" t="s">
        <v>204</v>
      </c>
      <c r="L341" s="74" t="s">
        <v>2516</v>
      </c>
      <c r="M341" s="74" t="s">
        <v>452</v>
      </c>
      <c r="N341" s="75">
        <v>10</v>
      </c>
      <c r="O341" s="75">
        <v>10</v>
      </c>
      <c r="P341" s="74" t="s">
        <v>137</v>
      </c>
      <c r="Q341" s="74" t="s">
        <v>2517</v>
      </c>
      <c r="R341" s="74" t="s">
        <v>230</v>
      </c>
      <c r="S341" s="74" t="s">
        <v>113</v>
      </c>
      <c r="T341" s="74" t="s">
        <v>114</v>
      </c>
      <c r="U341" s="74" t="s">
        <v>156</v>
      </c>
      <c r="V341" s="74" t="s">
        <v>252</v>
      </c>
      <c r="W341" s="74" t="s">
        <v>107</v>
      </c>
      <c r="X341" s="74" t="s">
        <v>127</v>
      </c>
      <c r="Y341" s="74" t="s">
        <v>108</v>
      </c>
      <c r="Z341" s="74"/>
      <c r="AA341" s="76">
        <v>13562.575000000001</v>
      </c>
      <c r="AB341" s="76">
        <v>0</v>
      </c>
      <c r="AC341" s="76">
        <v>141</v>
      </c>
      <c r="AD341" s="76">
        <v>124</v>
      </c>
      <c r="AE341" s="77">
        <v>975</v>
      </c>
      <c r="AF341" s="76">
        <v>4.875</v>
      </c>
      <c r="AG341" s="77">
        <v>17</v>
      </c>
      <c r="AH341" s="78">
        <v>30</v>
      </c>
      <c r="AI341" s="78">
        <v>177.8</v>
      </c>
      <c r="AJ341" s="79">
        <v>42786</v>
      </c>
      <c r="AK341" s="79">
        <v>42783</v>
      </c>
      <c r="AL341" s="79">
        <v>42783</v>
      </c>
      <c r="AM341" s="79">
        <v>42783</v>
      </c>
      <c r="AN341" s="77">
        <v>802</v>
      </c>
      <c r="AO341" s="79">
        <v>42780</v>
      </c>
      <c r="AP341" s="76">
        <v>10000</v>
      </c>
      <c r="AQ341" s="76">
        <v>0</v>
      </c>
      <c r="AR341" s="77">
        <v>1000</v>
      </c>
      <c r="AS341" s="77">
        <v>35</v>
      </c>
      <c r="AT341" s="78">
        <v>937.13</v>
      </c>
      <c r="AU341" s="77">
        <v>1</v>
      </c>
      <c r="AV341" s="76">
        <v>0</v>
      </c>
      <c r="AW341" s="76">
        <v>8.0399999999999991</v>
      </c>
      <c r="AX341" s="76">
        <v>8.43</v>
      </c>
      <c r="AY341" s="76">
        <v>1.4</v>
      </c>
      <c r="AZ341" s="76">
        <v>1.4</v>
      </c>
      <c r="BA341" s="76">
        <v>3</v>
      </c>
      <c r="BB341" s="76">
        <v>3</v>
      </c>
      <c r="BC341" s="76">
        <v>8.4700000000000006</v>
      </c>
      <c r="BD341" s="76">
        <v>29.93</v>
      </c>
      <c r="BE341" s="76">
        <v>37</v>
      </c>
      <c r="BF341" s="76">
        <v>6000</v>
      </c>
      <c r="BG341" s="76">
        <v>10000</v>
      </c>
      <c r="BH341" s="74" t="s">
        <v>109</v>
      </c>
      <c r="BI341" s="74"/>
      <c r="BJ341" s="74" t="s">
        <v>3778</v>
      </c>
      <c r="BK341" s="79"/>
      <c r="BL341" s="79"/>
      <c r="BM341" s="74"/>
      <c r="BN341" s="80"/>
      <c r="BO341" s="81">
        <v>17</v>
      </c>
      <c r="BP341" s="82"/>
      <c r="BQ341" s="83"/>
      <c r="BR341" s="84" t="s">
        <v>76</v>
      </c>
      <c r="BS341" s="84">
        <v>17</v>
      </c>
      <c r="BT341" s="85">
        <v>2</v>
      </c>
      <c r="BU341" s="85" t="s">
        <v>100</v>
      </c>
      <c r="BV341" s="85">
        <v>3</v>
      </c>
      <c r="BW341" s="85"/>
      <c r="BX341" s="86" t="s">
        <v>143</v>
      </c>
      <c r="BY341" s="87"/>
      <c r="BZ341" s="88">
        <v>17</v>
      </c>
      <c r="CA341" s="87" t="s">
        <v>144</v>
      </c>
      <c r="CB341" s="89" t="s">
        <v>145</v>
      </c>
      <c r="CC341" s="90">
        <v>3</v>
      </c>
      <c r="CD341" s="99"/>
      <c r="CE341" s="100">
        <f>VLOOKUP(AI341,[1]Plan1!$A$6:$D$52,2,0)</f>
        <v>556</v>
      </c>
      <c r="CF341" s="100">
        <f>VLOOKUP(AI341,[1]Plan1!$A$6:$D$52,4,0)</f>
        <v>1.4</v>
      </c>
      <c r="CG341" s="100">
        <f t="shared" si="40"/>
        <v>24</v>
      </c>
      <c r="CH341" s="100">
        <f t="shared" si="41"/>
        <v>34</v>
      </c>
      <c r="CI341" s="87" t="s">
        <v>76</v>
      </c>
      <c r="CJ341" s="100">
        <f t="shared" si="42"/>
        <v>17</v>
      </c>
      <c r="CK341" s="101"/>
      <c r="CL341" s="101"/>
      <c r="CM341" s="101"/>
      <c r="CN341" s="102"/>
      <c r="CO341" s="102"/>
      <c r="CP341" s="102">
        <v>280</v>
      </c>
      <c r="CQ341" s="102"/>
      <c r="CR341" s="87">
        <f t="shared" si="43"/>
        <v>16575</v>
      </c>
      <c r="CS341" s="40">
        <f t="shared" si="47"/>
        <v>339</v>
      </c>
      <c r="CT341" s="40" t="str">
        <f>VLOOKUP(B341,Linha!$B$2:$C$60,2,FALSE)</f>
        <v>Flow2</v>
      </c>
      <c r="CU341" s="41" t="str">
        <f>IF(AI341&lt;=Parametros!$E$15,"OK","Não")</f>
        <v>Não</v>
      </c>
      <c r="CV341" s="41" t="str">
        <f>IF(AH341&lt;=Parametros!$E$16,"OK","Não")</f>
        <v>Não</v>
      </c>
      <c r="CW341" s="41" t="str">
        <f>IF(AX341&lt;=Parametros!$E$19,"OK","Não")</f>
        <v>OK</v>
      </c>
      <c r="CX341" s="41" t="str">
        <f t="shared" si="44"/>
        <v>Não</v>
      </c>
      <c r="CY341" s="41" t="str">
        <f t="shared" si="45"/>
        <v>Não</v>
      </c>
      <c r="CZ341" s="41" t="str">
        <f>IF(AND(Parametros!$E$17="Sim",Parametros!$E$18="Sim"),IF(AND(OR(CT341="Flow1",AND(CT341="Flow2",Parametros!$H$7="Fechada")),AI341&lt;=Parametros!$E$15,AH341&lt;Parametros!$E$16,AX341&lt;Parametros!$E$19,CX341&lt;&gt;Parametros!$E$17,CY341&lt;&gt;Parametros!$E$18),"Sim","Não"),
IF(AND(Parametros!$E$17="Sim",Parametros!$E$18="Não"),IF(AND(OR(CT341="Flow1",AND(CT341="Flow2",Parametros!$H$7="Fechada")),AI341&lt;=Parametros!$E$15,AH341&lt;Parametros!$E$16,AX341&lt;Parametros!$E$19,CX341&lt;&gt;Parametros!$E$17),"Sim","Não"),
IF(AND(Parametros!$E$17="Não",Parametros!$E$18="Sim"),IF(AND(OR(CT341="Flow1",AND(CT341="Flow2",Parametros!$H$7="Fechada")),AI341&lt;=Parametros!$E$15,AH341&lt;Parametros!$E$16,AX341&lt;Parametros!$E$19,CY341&lt;&gt;Parametros!$E$18),"Sim","Não"),
IF(AND(OR(CT341="Flow1",AND(CT341="Flow2",Parametros!$H$7="Fechada")),AI341&lt;=Parametros!$E$15,AH341&lt;Parametros!$E$16,AX341&lt;Parametros!$E$19),"Sim","Não"))))</f>
        <v>Não</v>
      </c>
      <c r="DA341" s="41" t="str">
        <f t="shared" si="46"/>
        <v>ok</v>
      </c>
      <c r="DB341" s="40">
        <f>IF(AND(CT341="Flow1",CZ341="Sim"),4,IF(CT341=Parametros!$D$6,1,IF(CT341=Parametros!$D$7,IF(Parametros!$H$7="Aberta",2,IF('Sequencia APO'!CZ341="Sim",4,1)),IF(CT341=Parametros!$D$9,3,IF(CT341=Parametros!$D$8,4,"Erro")))))</f>
        <v>1</v>
      </c>
      <c r="DC341" s="40">
        <f>IFERROR(VLOOKUP($Q341,Ferts!$A$1:$B$16,2,FALSE),0)</f>
        <v>0</v>
      </c>
      <c r="DD341" s="42">
        <f>(IF(DB341=1,Parametros!$M$6,IF(DB341=2,Parametros!$M$7,IF(DB341=3,Parametros!$M$8,IF(DB341=4,Parametros!$M$9,"Erro"))))*(DC341+1))*60</f>
        <v>38.112851481411589</v>
      </c>
    </row>
    <row r="342" spans="1:108">
      <c r="A342" s="74" t="s">
        <v>964</v>
      </c>
      <c r="B342" s="74" t="s">
        <v>397</v>
      </c>
      <c r="C342" s="74" t="s">
        <v>398</v>
      </c>
      <c r="D342" s="74" t="s">
        <v>99</v>
      </c>
      <c r="E342" s="74" t="s">
        <v>3779</v>
      </c>
      <c r="F342" s="74" t="s">
        <v>3349</v>
      </c>
      <c r="G342" s="74" t="s">
        <v>3350</v>
      </c>
      <c r="H342" s="74" t="s">
        <v>335</v>
      </c>
      <c r="I342" s="74" t="s">
        <v>100</v>
      </c>
      <c r="J342" s="74" t="s">
        <v>120</v>
      </c>
      <c r="K342" s="74" t="s">
        <v>2745</v>
      </c>
      <c r="L342" s="74" t="s">
        <v>3351</v>
      </c>
      <c r="M342" s="74" t="s">
        <v>810</v>
      </c>
      <c r="N342" s="75">
        <v>10</v>
      </c>
      <c r="O342" s="75">
        <v>10</v>
      </c>
      <c r="P342" s="74" t="s">
        <v>365</v>
      </c>
      <c r="Q342" s="74" t="s">
        <v>3352</v>
      </c>
      <c r="R342" s="74" t="s">
        <v>123</v>
      </c>
      <c r="S342" s="74"/>
      <c r="T342" s="74" t="s">
        <v>114</v>
      </c>
      <c r="U342" s="74"/>
      <c r="V342" s="74" t="s">
        <v>398</v>
      </c>
      <c r="W342" s="74" t="s">
        <v>337</v>
      </c>
      <c r="X342" s="74" t="s">
        <v>127</v>
      </c>
      <c r="Y342" s="74" t="s">
        <v>108</v>
      </c>
      <c r="Z342" s="74" t="s">
        <v>404</v>
      </c>
      <c r="AA342" s="76">
        <v>17281.294999999998</v>
      </c>
      <c r="AB342" s="76">
        <v>0</v>
      </c>
      <c r="AC342" s="76">
        <v>147</v>
      </c>
      <c r="AD342" s="76">
        <v>144</v>
      </c>
      <c r="AE342" s="77">
        <v>917</v>
      </c>
      <c r="AF342" s="76">
        <v>4.585</v>
      </c>
      <c r="AG342" s="77">
        <v>22</v>
      </c>
      <c r="AH342" s="78">
        <v>21</v>
      </c>
      <c r="AI342" s="78">
        <v>156</v>
      </c>
      <c r="AJ342" s="79">
        <v>42790</v>
      </c>
      <c r="AK342" s="79">
        <v>42783</v>
      </c>
      <c r="AL342" s="79">
        <v>42783</v>
      </c>
      <c r="AM342" s="79">
        <v>42783</v>
      </c>
      <c r="AN342" s="77">
        <v>1191</v>
      </c>
      <c r="AO342" s="79">
        <v>42780</v>
      </c>
      <c r="AP342" s="76">
        <v>16520</v>
      </c>
      <c r="AQ342" s="76">
        <v>0</v>
      </c>
      <c r="AR342" s="77">
        <v>919</v>
      </c>
      <c r="AS342" s="77">
        <v>35</v>
      </c>
      <c r="AT342" s="78">
        <v>732.2</v>
      </c>
      <c r="AU342" s="77">
        <v>2</v>
      </c>
      <c r="AV342" s="76">
        <v>6.26</v>
      </c>
      <c r="AW342" s="76">
        <v>6.21</v>
      </c>
      <c r="AX342" s="76">
        <v>6.54</v>
      </c>
      <c r="AY342" s="76">
        <v>1.56</v>
      </c>
      <c r="AZ342" s="76">
        <v>1.56</v>
      </c>
      <c r="BA342" s="76">
        <v>2.1</v>
      </c>
      <c r="BB342" s="76">
        <v>2.1</v>
      </c>
      <c r="BC342" s="76">
        <v>10.88</v>
      </c>
      <c r="BD342" s="76">
        <v>20.72</v>
      </c>
      <c r="BE342" s="76">
        <v>32.549999999999997</v>
      </c>
      <c r="BF342" s="76">
        <v>616</v>
      </c>
      <c r="BG342" s="76">
        <v>616</v>
      </c>
      <c r="BH342" s="74" t="s">
        <v>109</v>
      </c>
      <c r="BI342" s="74"/>
      <c r="BJ342" s="74" t="s">
        <v>3780</v>
      </c>
      <c r="BK342" s="79"/>
      <c r="BL342" s="79"/>
      <c r="BM342" s="74"/>
      <c r="BN342" s="80"/>
      <c r="BO342" s="81"/>
      <c r="BP342" s="82">
        <v>44</v>
      </c>
      <c r="BQ342" s="83"/>
      <c r="BR342" s="84" t="s">
        <v>129</v>
      </c>
      <c r="BS342" s="84">
        <v>17</v>
      </c>
      <c r="BT342" s="85">
        <v>2</v>
      </c>
      <c r="BU342" s="85" t="s">
        <v>100</v>
      </c>
      <c r="BV342" s="85">
        <v>3</v>
      </c>
      <c r="BW342" s="85"/>
      <c r="BX342" s="86" t="s">
        <v>405</v>
      </c>
      <c r="BY342" s="87"/>
      <c r="BZ342" s="88">
        <v>44</v>
      </c>
      <c r="CA342" s="87" t="s">
        <v>111</v>
      </c>
      <c r="CB342" s="89" t="s">
        <v>145</v>
      </c>
      <c r="CC342" s="90">
        <v>3</v>
      </c>
      <c r="CD342" s="99"/>
      <c r="CE342" s="100">
        <f>VLOOKUP(AI342,[1]Plan1!$A$6:$D$52,2,0)</f>
        <v>665</v>
      </c>
      <c r="CF342" s="100">
        <f>VLOOKUP(AI342,[1]Plan1!$A$6:$D$52,4,0)</f>
        <v>2.125</v>
      </c>
      <c r="CG342" s="100">
        <f t="shared" si="40"/>
        <v>26</v>
      </c>
      <c r="CH342" s="100">
        <f t="shared" si="41"/>
        <v>55</v>
      </c>
      <c r="CI342" s="87" t="s">
        <v>129</v>
      </c>
      <c r="CJ342" s="100">
        <f t="shared" si="42"/>
        <v>44</v>
      </c>
      <c r="CK342" s="101"/>
      <c r="CL342" s="101"/>
      <c r="CM342" s="101"/>
      <c r="CN342" s="102"/>
      <c r="CO342" s="102"/>
      <c r="CP342" s="102">
        <v>12</v>
      </c>
      <c r="CQ342" s="102"/>
      <c r="CR342" s="87">
        <f t="shared" si="43"/>
        <v>20174</v>
      </c>
      <c r="CS342" s="40">
        <f t="shared" si="47"/>
        <v>340</v>
      </c>
      <c r="CT342" s="40" t="str">
        <f>VLOOKUP(B342,Linha!$B$2:$C$60,2,FALSE)</f>
        <v>Despacho direto</v>
      </c>
      <c r="CU342" s="41" t="str">
        <f>IF(AI342&lt;=Parametros!$E$15,"OK","Não")</f>
        <v>Não</v>
      </c>
      <c r="CV342" s="41" t="str">
        <f>IF(AH342&lt;=Parametros!$E$16,"OK","Não")</f>
        <v>Não</v>
      </c>
      <c r="CW342" s="41" t="str">
        <f>IF(AX342&lt;=Parametros!$E$19,"OK","Não")</f>
        <v>OK</v>
      </c>
      <c r="CX342" s="41" t="str">
        <f t="shared" si="44"/>
        <v>Não</v>
      </c>
      <c r="CY342" s="41" t="str">
        <f t="shared" si="45"/>
        <v>Não</v>
      </c>
      <c r="CZ342" s="41" t="str">
        <f>IF(AND(Parametros!$E$17="Sim",Parametros!$E$18="Sim"),IF(AND(OR(CT342="Flow1",AND(CT342="Flow2",Parametros!$H$7="Fechada")),AI342&lt;=Parametros!$E$15,AH342&lt;Parametros!$E$16,AX342&lt;Parametros!$E$19,CX342&lt;&gt;Parametros!$E$17,CY342&lt;&gt;Parametros!$E$18),"Sim","Não"),
IF(AND(Parametros!$E$17="Sim",Parametros!$E$18="Não"),IF(AND(OR(CT342="Flow1",AND(CT342="Flow2",Parametros!$H$7="Fechada")),AI342&lt;=Parametros!$E$15,AH342&lt;Parametros!$E$16,AX342&lt;Parametros!$E$19,CX342&lt;&gt;Parametros!$E$17),"Sim","Não"),
IF(AND(Parametros!$E$17="Não",Parametros!$E$18="Sim"),IF(AND(OR(CT342="Flow1",AND(CT342="Flow2",Parametros!$H$7="Fechada")),AI342&lt;=Parametros!$E$15,AH342&lt;Parametros!$E$16,AX342&lt;Parametros!$E$19,CY342&lt;&gt;Parametros!$E$18),"Sim","Não"),
IF(AND(OR(CT342="Flow1",AND(CT342="Flow2",Parametros!$H$7="Fechada")),AI342&lt;=Parametros!$E$15,AH342&lt;Parametros!$E$16,AX342&lt;Parametros!$E$19),"Sim","Não"))))</f>
        <v>Não</v>
      </c>
      <c r="DA342" s="41" t="str">
        <f t="shared" si="46"/>
        <v>ok</v>
      </c>
      <c r="DB342" s="40">
        <f>IF(AND(CT342="Flow1",CZ342="Sim"),4,IF(CT342=Parametros!$D$6,1,IF(CT342=Parametros!$D$7,IF(Parametros!$H$7="Aberta",2,IF('Sequencia APO'!CZ342="Sim",4,1)),IF(CT342=Parametros!$D$9,3,IF(CT342=Parametros!$D$8,4,"Erro")))))</f>
        <v>3</v>
      </c>
      <c r="DC342" s="40">
        <f>IFERROR(VLOOKUP($Q342,Ferts!$A$1:$B$16,2,FALSE),0)</f>
        <v>0</v>
      </c>
      <c r="DD342" s="42">
        <f>(IF(DB342=1,Parametros!$M$6,IF(DB342=2,Parametros!$M$7,IF(DB342=3,Parametros!$M$8,IF(DB342=4,Parametros!$M$9,"Erro"))))*(DC342+1))*60</f>
        <v>33.660000000000004</v>
      </c>
    </row>
    <row r="343" spans="1:108">
      <c r="A343" s="74" t="s">
        <v>965</v>
      </c>
      <c r="B343" s="74" t="s">
        <v>98</v>
      </c>
      <c r="C343" s="74" t="s">
        <v>99</v>
      </c>
      <c r="D343" s="74" t="s">
        <v>99</v>
      </c>
      <c r="E343" s="74" t="s">
        <v>3781</v>
      </c>
      <c r="F343" s="74" t="s">
        <v>3353</v>
      </c>
      <c r="G343" s="74" t="s">
        <v>3354</v>
      </c>
      <c r="H343" s="74" t="s">
        <v>227</v>
      </c>
      <c r="I343" s="74" t="s">
        <v>100</v>
      </c>
      <c r="J343" s="74" t="s">
        <v>120</v>
      </c>
      <c r="K343" s="74" t="s">
        <v>329</v>
      </c>
      <c r="L343" s="74" t="s">
        <v>3355</v>
      </c>
      <c r="M343" s="74" t="s">
        <v>229</v>
      </c>
      <c r="N343" s="75">
        <v>10</v>
      </c>
      <c r="O343" s="75">
        <v>10</v>
      </c>
      <c r="P343" s="74" t="s">
        <v>137</v>
      </c>
      <c r="Q343" s="74" t="s">
        <v>3356</v>
      </c>
      <c r="R343" s="74" t="s">
        <v>230</v>
      </c>
      <c r="S343" s="74" t="s">
        <v>113</v>
      </c>
      <c r="T343" s="74" t="s">
        <v>114</v>
      </c>
      <c r="U343" s="74" t="s">
        <v>156</v>
      </c>
      <c r="V343" s="74" t="s">
        <v>252</v>
      </c>
      <c r="W343" s="74" t="s">
        <v>107</v>
      </c>
      <c r="X343" s="74" t="s">
        <v>127</v>
      </c>
      <c r="Y343" s="74" t="s">
        <v>108</v>
      </c>
      <c r="Z343" s="74"/>
      <c r="AA343" s="76">
        <v>4044.6370000000002</v>
      </c>
      <c r="AB343" s="76">
        <v>0</v>
      </c>
      <c r="AC343" s="76">
        <v>147</v>
      </c>
      <c r="AD343" s="76">
        <v>141.5</v>
      </c>
      <c r="AE343" s="77">
        <v>926</v>
      </c>
      <c r="AF343" s="76">
        <v>4.63</v>
      </c>
      <c r="AG343" s="77">
        <v>5</v>
      </c>
      <c r="AH343" s="78">
        <v>22</v>
      </c>
      <c r="AI343" s="78">
        <v>156</v>
      </c>
      <c r="AJ343" s="79">
        <v>42730</v>
      </c>
      <c r="AK343" s="79">
        <v>42783</v>
      </c>
      <c r="AL343" s="79">
        <v>42783</v>
      </c>
      <c r="AM343" s="79">
        <v>42783</v>
      </c>
      <c r="AN343" s="77">
        <v>236</v>
      </c>
      <c r="AO343" s="79">
        <v>42723</v>
      </c>
      <c r="AP343" s="76">
        <v>5000</v>
      </c>
      <c r="AQ343" s="76">
        <v>0</v>
      </c>
      <c r="AR343" s="77">
        <v>932</v>
      </c>
      <c r="AS343" s="77">
        <v>38</v>
      </c>
      <c r="AT343" s="78">
        <v>861.5</v>
      </c>
      <c r="AU343" s="77">
        <v>1</v>
      </c>
      <c r="AV343" s="76">
        <v>0</v>
      </c>
      <c r="AW343" s="76">
        <v>11.41</v>
      </c>
      <c r="AX343" s="76">
        <v>11.89</v>
      </c>
      <c r="AY343" s="76">
        <v>1.2</v>
      </c>
      <c r="AZ343" s="76">
        <v>1.2</v>
      </c>
      <c r="BA343" s="76">
        <v>2.75</v>
      </c>
      <c r="BB343" s="76">
        <v>2.75</v>
      </c>
      <c r="BC343" s="76">
        <v>10.54</v>
      </c>
      <c r="BD343" s="76">
        <v>21.72</v>
      </c>
      <c r="BE343" s="76">
        <v>33.54</v>
      </c>
      <c r="BF343" s="76">
        <v>8000</v>
      </c>
      <c r="BG343" s="76">
        <v>12000</v>
      </c>
      <c r="BH343" s="74" t="s">
        <v>3475</v>
      </c>
      <c r="BI343" s="74"/>
      <c r="BJ343" s="74" t="s">
        <v>3357</v>
      </c>
      <c r="BK343" s="79"/>
      <c r="BL343" s="79"/>
      <c r="BM343" s="74"/>
      <c r="BN343" s="80">
        <v>5</v>
      </c>
      <c r="BO343" s="81"/>
      <c r="BP343" s="82"/>
      <c r="BQ343" s="83"/>
      <c r="BR343" s="84" t="s">
        <v>75</v>
      </c>
      <c r="BS343" s="84">
        <v>17</v>
      </c>
      <c r="BT343" s="85">
        <v>2</v>
      </c>
      <c r="BU343" s="85" t="s">
        <v>100</v>
      </c>
      <c r="BV343" s="85">
        <v>3</v>
      </c>
      <c r="BW343" s="85"/>
      <c r="BX343" s="86" t="s">
        <v>143</v>
      </c>
      <c r="BY343" s="87"/>
      <c r="BZ343" s="88">
        <v>5</v>
      </c>
      <c r="CA343" s="87" t="s">
        <v>144</v>
      </c>
      <c r="CB343" s="89" t="s">
        <v>112</v>
      </c>
      <c r="CC343" s="90">
        <v>60</v>
      </c>
      <c r="CD343" s="99"/>
      <c r="CE343" s="100">
        <f>VLOOKUP(AI343,[1]Plan1!$A$6:$D$52,2,0)</f>
        <v>665</v>
      </c>
      <c r="CF343" s="100">
        <f>VLOOKUP(AI343,[1]Plan1!$A$6:$D$52,4,0)</f>
        <v>2.125</v>
      </c>
      <c r="CG343" s="100">
        <f t="shared" si="40"/>
        <v>6</v>
      </c>
      <c r="CH343" s="100">
        <f t="shared" si="41"/>
        <v>13</v>
      </c>
      <c r="CI343" s="87" t="s">
        <v>75</v>
      </c>
      <c r="CJ343" s="100">
        <f t="shared" si="42"/>
        <v>5</v>
      </c>
      <c r="CK343" s="101"/>
      <c r="CL343" s="101"/>
      <c r="CM343" s="101"/>
      <c r="CN343" s="102"/>
      <c r="CO343" s="102"/>
      <c r="CP343" s="102">
        <v>70</v>
      </c>
      <c r="CQ343" s="102"/>
      <c r="CR343" s="87">
        <f t="shared" si="43"/>
        <v>4630</v>
      </c>
      <c r="CS343" s="40">
        <f t="shared" si="47"/>
        <v>341</v>
      </c>
      <c r="CT343" s="40" t="str">
        <f>VLOOKUP(B343,Linha!$B$2:$C$60,2,FALSE)</f>
        <v>Flow1</v>
      </c>
      <c r="CU343" s="41" t="str">
        <f>IF(AI343&lt;=Parametros!$E$15,"OK","Não")</f>
        <v>Não</v>
      </c>
      <c r="CV343" s="41" t="str">
        <f>IF(AH343&lt;=Parametros!$E$16,"OK","Não")</f>
        <v>Não</v>
      </c>
      <c r="CW343" s="41" t="str">
        <f>IF(AX343&lt;=Parametros!$E$19,"OK","Não")</f>
        <v>OK</v>
      </c>
      <c r="CX343" s="41" t="str">
        <f t="shared" si="44"/>
        <v>Não</v>
      </c>
      <c r="CY343" s="41" t="str">
        <f t="shared" si="45"/>
        <v>Não</v>
      </c>
      <c r="CZ343" s="41" t="str">
        <f>IF(AND(Parametros!$E$17="Sim",Parametros!$E$18="Sim"),IF(AND(OR(CT343="Flow1",AND(CT343="Flow2",Parametros!$H$7="Fechada")),AI343&lt;=Parametros!$E$15,AH343&lt;Parametros!$E$16,AX343&lt;Parametros!$E$19,CX343&lt;&gt;Parametros!$E$17,CY343&lt;&gt;Parametros!$E$18),"Sim","Não"),
IF(AND(Parametros!$E$17="Sim",Parametros!$E$18="Não"),IF(AND(OR(CT343="Flow1",AND(CT343="Flow2",Parametros!$H$7="Fechada")),AI343&lt;=Parametros!$E$15,AH343&lt;Parametros!$E$16,AX343&lt;Parametros!$E$19,CX343&lt;&gt;Parametros!$E$17),"Sim","Não"),
IF(AND(Parametros!$E$17="Não",Parametros!$E$18="Sim"),IF(AND(OR(CT343="Flow1",AND(CT343="Flow2",Parametros!$H$7="Fechada")),AI343&lt;=Parametros!$E$15,AH343&lt;Parametros!$E$16,AX343&lt;Parametros!$E$19,CY343&lt;&gt;Parametros!$E$18),"Sim","Não"),
IF(AND(OR(CT343="Flow1",AND(CT343="Flow2",Parametros!$H$7="Fechada")),AI343&lt;=Parametros!$E$15,AH343&lt;Parametros!$E$16,AX343&lt;Parametros!$E$19),"Sim","Não"))))</f>
        <v>Não</v>
      </c>
      <c r="DA343" s="41" t="str">
        <f t="shared" si="46"/>
        <v>ok</v>
      </c>
      <c r="DB343" s="40">
        <f>IF(AND(CT343="Flow1",CZ343="Sim"),4,IF(CT343=Parametros!$D$6,1,IF(CT343=Parametros!$D$7,IF(Parametros!$H$7="Aberta",2,IF('Sequencia APO'!CZ343="Sim",4,1)),IF(CT343=Parametros!$D$9,3,IF(CT343=Parametros!$D$8,4,"Erro")))))</f>
        <v>1</v>
      </c>
      <c r="DC343" s="40">
        <f>IFERROR(VLOOKUP($Q343,Ferts!$A$1:$B$16,2,FALSE),0)</f>
        <v>0</v>
      </c>
      <c r="DD343" s="42">
        <f>(IF(DB343=1,Parametros!$M$6,IF(DB343=2,Parametros!$M$7,IF(DB343=3,Parametros!$M$8,IF(DB343=4,Parametros!$M$9,"Erro"))))*(DC343+1))*60</f>
        <v>38.112851481411589</v>
      </c>
    </row>
    <row r="344" spans="1:108">
      <c r="A344" s="74" t="s">
        <v>968</v>
      </c>
      <c r="B344" s="74" t="s">
        <v>268</v>
      </c>
      <c r="C344" s="74" t="s">
        <v>99</v>
      </c>
      <c r="D344" s="74" t="s">
        <v>99</v>
      </c>
      <c r="E344" s="74" t="s">
        <v>2581</v>
      </c>
      <c r="F344" s="74" t="s">
        <v>617</v>
      </c>
      <c r="G344" s="74" t="s">
        <v>3782</v>
      </c>
      <c r="H344" s="74" t="s">
        <v>618</v>
      </c>
      <c r="I344" s="74" t="s">
        <v>464</v>
      </c>
      <c r="J344" s="74" t="s">
        <v>465</v>
      </c>
      <c r="K344" s="74" t="s">
        <v>619</v>
      </c>
      <c r="L344" s="74" t="s">
        <v>620</v>
      </c>
      <c r="M344" s="74" t="s">
        <v>621</v>
      </c>
      <c r="N344" s="75">
        <v>2</v>
      </c>
      <c r="O344" s="75">
        <v>0</v>
      </c>
      <c r="P344" s="74" t="s">
        <v>534</v>
      </c>
      <c r="Q344" s="74" t="s">
        <v>622</v>
      </c>
      <c r="R344" s="74" t="s">
        <v>102</v>
      </c>
      <c r="S344" s="74" t="s">
        <v>103</v>
      </c>
      <c r="T344" s="74" t="s">
        <v>623</v>
      </c>
      <c r="U344" s="74" t="s">
        <v>105</v>
      </c>
      <c r="V344" s="74" t="s">
        <v>1</v>
      </c>
      <c r="W344" s="74" t="s">
        <v>535</v>
      </c>
      <c r="X344" s="74" t="s">
        <v>176</v>
      </c>
      <c r="Y344" s="74" t="s">
        <v>468</v>
      </c>
      <c r="Z344" s="74"/>
      <c r="AA344" s="76">
        <v>525000</v>
      </c>
      <c r="AB344" s="76">
        <v>0</v>
      </c>
      <c r="AC344" s="76">
        <v>161</v>
      </c>
      <c r="AD344" s="76">
        <v>134.5</v>
      </c>
      <c r="AE344" s="77">
        <v>550</v>
      </c>
      <c r="AF344" s="76">
        <v>2.75</v>
      </c>
      <c r="AG344" s="77">
        <v>1100</v>
      </c>
      <c r="AH344" s="78">
        <v>6.45</v>
      </c>
      <c r="AI344" s="78">
        <v>88.9</v>
      </c>
      <c r="AJ344" s="79">
        <v>42816</v>
      </c>
      <c r="AK344" s="79">
        <v>42783</v>
      </c>
      <c r="AL344" s="79">
        <v>42783</v>
      </c>
      <c r="AM344" s="79">
        <v>42783</v>
      </c>
      <c r="AN344" s="77">
        <v>33958</v>
      </c>
      <c r="AO344" s="79">
        <v>42780</v>
      </c>
      <c r="AP344" s="76">
        <v>263150</v>
      </c>
      <c r="AQ344" s="76">
        <v>0</v>
      </c>
      <c r="AR344" s="77">
        <v>570</v>
      </c>
      <c r="AS344" s="77">
        <v>98</v>
      </c>
      <c r="AT344" s="78">
        <v>131.75</v>
      </c>
      <c r="AU344" s="77">
        <v>4</v>
      </c>
      <c r="AV344" s="76">
        <v>9.73</v>
      </c>
      <c r="AW344" s="76">
        <v>9.36</v>
      </c>
      <c r="AX344" s="76">
        <v>10.34</v>
      </c>
      <c r="AY344" s="76">
        <v>0.79</v>
      </c>
      <c r="AZ344" s="76">
        <v>0.79</v>
      </c>
      <c r="BA344" s="76">
        <v>0.81</v>
      </c>
      <c r="BB344" s="76">
        <v>9.99</v>
      </c>
      <c r="BC344" s="76">
        <v>21.32</v>
      </c>
      <c r="BD344" s="76">
        <v>7.35</v>
      </c>
      <c r="BE344" s="76">
        <v>17.11</v>
      </c>
      <c r="BF344" s="76">
        <v>9361</v>
      </c>
      <c r="BG344" s="76">
        <v>9761</v>
      </c>
      <c r="BH344" s="74" t="s">
        <v>109</v>
      </c>
      <c r="BI344" s="74"/>
      <c r="BJ344" s="74" t="s">
        <v>3783</v>
      </c>
      <c r="BK344" s="79">
        <v>42802</v>
      </c>
      <c r="BL344" s="79"/>
      <c r="BM344" s="74"/>
      <c r="BN344" s="80"/>
      <c r="BO344" s="81"/>
      <c r="BP344" s="82"/>
      <c r="BQ344" s="83">
        <v>4400</v>
      </c>
      <c r="BR344" s="84" t="s">
        <v>78</v>
      </c>
      <c r="BS344" s="84">
        <v>17</v>
      </c>
      <c r="BT344" s="85">
        <v>2</v>
      </c>
      <c r="BU344" s="85" t="s">
        <v>464</v>
      </c>
      <c r="BV344" s="85">
        <v>4</v>
      </c>
      <c r="BW344" s="85"/>
      <c r="BX344" s="86" t="s">
        <v>110</v>
      </c>
      <c r="BY344" s="87"/>
      <c r="BZ344" s="88">
        <v>4400</v>
      </c>
      <c r="CA344" s="87" t="s">
        <v>111</v>
      </c>
      <c r="CB344" s="89" t="s">
        <v>145</v>
      </c>
      <c r="CC344" s="90">
        <v>3</v>
      </c>
      <c r="CD344" s="99"/>
      <c r="CE344" s="100">
        <f>VLOOKUP(AI344,[1]Plan1!$A$6:$D$52,2,0)</f>
        <v>211</v>
      </c>
      <c r="CF344" s="100">
        <f>VLOOKUP(AI344,[1]Plan1!$A$6:$D$52,4,0)</f>
        <v>4.092307692307692</v>
      </c>
      <c r="CG344" s="100">
        <f t="shared" si="40"/>
        <v>2488</v>
      </c>
      <c r="CH344" s="100">
        <f t="shared" si="41"/>
        <v>10182</v>
      </c>
      <c r="CI344" s="87" t="s">
        <v>78</v>
      </c>
      <c r="CJ344" s="100">
        <f t="shared" si="42"/>
        <v>4400</v>
      </c>
      <c r="CK344" s="101"/>
      <c r="CL344" s="101"/>
      <c r="CM344" s="101"/>
      <c r="CN344" s="102"/>
      <c r="CO344" s="102"/>
      <c r="CP344" s="102">
        <v>264</v>
      </c>
      <c r="CQ344" s="102"/>
      <c r="CR344" s="87">
        <f t="shared" si="43"/>
        <v>605000</v>
      </c>
      <c r="CS344" s="40">
        <f t="shared" si="47"/>
        <v>342</v>
      </c>
      <c r="CT344" s="40" t="str">
        <f>VLOOKUP(B344,Linha!$B$2:$C$60,2,FALSE)</f>
        <v>Tubing Line</v>
      </c>
      <c r="CU344" s="41" t="str">
        <f>IF(AI344&lt;=Parametros!$E$15,"OK","Não")</f>
        <v>OK</v>
      </c>
      <c r="CV344" s="41" t="str">
        <f>IF(AH344&lt;=Parametros!$E$16,"OK","Não")</f>
        <v>OK</v>
      </c>
      <c r="CW344" s="41" t="str">
        <f>IF(AX344&lt;=Parametros!$E$19,"OK","Não")</f>
        <v>OK</v>
      </c>
      <c r="CX344" s="41" t="str">
        <f t="shared" si="44"/>
        <v>Não</v>
      </c>
      <c r="CY344" s="41" t="str">
        <f t="shared" si="45"/>
        <v>Não</v>
      </c>
      <c r="CZ344" s="41" t="str">
        <f>IF(AND(Parametros!$E$17="Sim",Parametros!$E$18="Sim"),IF(AND(OR(CT344="Flow1",AND(CT344="Flow2",Parametros!$H$7="Fechada")),AI344&lt;=Parametros!$E$15,AH344&lt;Parametros!$E$16,AX344&lt;Parametros!$E$19,CX344&lt;&gt;Parametros!$E$17,CY344&lt;&gt;Parametros!$E$18),"Sim","Não"),
IF(AND(Parametros!$E$17="Sim",Parametros!$E$18="Não"),IF(AND(OR(CT344="Flow1",AND(CT344="Flow2",Parametros!$H$7="Fechada")),AI344&lt;=Parametros!$E$15,AH344&lt;Parametros!$E$16,AX344&lt;Parametros!$E$19,CX344&lt;&gt;Parametros!$E$17),"Sim","Não"),
IF(AND(Parametros!$E$17="Não",Parametros!$E$18="Sim"),IF(AND(OR(CT344="Flow1",AND(CT344="Flow2",Parametros!$H$7="Fechada")),AI344&lt;=Parametros!$E$15,AH344&lt;Parametros!$E$16,AX344&lt;Parametros!$E$19,CY344&lt;&gt;Parametros!$E$18),"Sim","Não"),
IF(AND(OR(CT344="Flow1",AND(CT344="Flow2",Parametros!$H$7="Fechada")),AI344&lt;=Parametros!$E$15,AH344&lt;Parametros!$E$16,AX344&lt;Parametros!$E$19),"Sim","Não"))))</f>
        <v>Não</v>
      </c>
      <c r="DA344" s="41" t="str">
        <f t="shared" si="46"/>
        <v>ok</v>
      </c>
      <c r="DB344" s="40">
        <f>IF(AND(CT344="Flow1",CZ344="Sim"),4,IF(CT344=Parametros!$D$6,1,IF(CT344=Parametros!$D$7,IF(Parametros!$H$7="Aberta",2,IF('Sequencia APO'!CZ344="Sim",4,1)),IF(CT344=Parametros!$D$9,3,IF(CT344=Parametros!$D$8,4,"Erro")))))</f>
        <v>4</v>
      </c>
      <c r="DC344" s="40">
        <f>IFERROR(VLOOKUP($Q344,Ferts!$A$1:$B$16,2,FALSE),0)</f>
        <v>0</v>
      </c>
      <c r="DD344" s="42">
        <f>(IF(DB344=1,Parametros!$M$6,IF(DB344=2,Parametros!$M$7,IF(DB344=3,Parametros!$M$8,IF(DB344=4,Parametros!$M$9,"Erro"))))*(DC344+1))*60</f>
        <v>102.85714285714285</v>
      </c>
    </row>
    <row r="345" spans="1:108">
      <c r="A345" s="74" t="s">
        <v>970</v>
      </c>
      <c r="B345" s="74" t="s">
        <v>98</v>
      </c>
      <c r="C345" s="74" t="s">
        <v>99</v>
      </c>
      <c r="D345" s="74" t="s">
        <v>99</v>
      </c>
      <c r="E345" s="74" t="s">
        <v>2585</v>
      </c>
      <c r="F345" s="74" t="s">
        <v>2586</v>
      </c>
      <c r="G345" s="74" t="s">
        <v>2587</v>
      </c>
      <c r="H345" s="74" t="s">
        <v>481</v>
      </c>
      <c r="I345" s="74" t="s">
        <v>464</v>
      </c>
      <c r="J345" s="74" t="s">
        <v>474</v>
      </c>
      <c r="K345" s="74" t="s">
        <v>204</v>
      </c>
      <c r="L345" s="74" t="s">
        <v>2588</v>
      </c>
      <c r="M345" s="74" t="s">
        <v>269</v>
      </c>
      <c r="N345" s="75">
        <v>10</v>
      </c>
      <c r="O345" s="75">
        <v>10</v>
      </c>
      <c r="P345" s="74" t="s">
        <v>137</v>
      </c>
      <c r="Q345" s="74" t="s">
        <v>2589</v>
      </c>
      <c r="R345" s="74" t="s">
        <v>138</v>
      </c>
      <c r="S345" s="74" t="s">
        <v>113</v>
      </c>
      <c r="T345" s="74" t="s">
        <v>149</v>
      </c>
      <c r="U345" s="74" t="s">
        <v>156</v>
      </c>
      <c r="V345" s="74" t="s">
        <v>141</v>
      </c>
      <c r="W345" s="74" t="s">
        <v>107</v>
      </c>
      <c r="X345" s="74" t="s">
        <v>127</v>
      </c>
      <c r="Y345" s="74" t="s">
        <v>477</v>
      </c>
      <c r="Z345" s="74"/>
      <c r="AA345" s="76">
        <v>20909.919999999998</v>
      </c>
      <c r="AB345" s="76">
        <v>0</v>
      </c>
      <c r="AC345" s="76">
        <v>159</v>
      </c>
      <c r="AD345" s="76">
        <v>132.5</v>
      </c>
      <c r="AE345" s="77">
        <v>606</v>
      </c>
      <c r="AF345" s="76">
        <v>3.03</v>
      </c>
      <c r="AG345" s="77">
        <v>40</v>
      </c>
      <c r="AH345" s="78">
        <v>7.6</v>
      </c>
      <c r="AI345" s="78">
        <v>88.9</v>
      </c>
      <c r="AJ345" s="79">
        <v>42786</v>
      </c>
      <c r="AK345" s="79">
        <v>42783</v>
      </c>
      <c r="AL345" s="79">
        <v>42783</v>
      </c>
      <c r="AM345" s="79">
        <v>42783</v>
      </c>
      <c r="AN345" s="77">
        <v>1316</v>
      </c>
      <c r="AO345" s="79">
        <v>42779</v>
      </c>
      <c r="AP345" s="76">
        <v>20000</v>
      </c>
      <c r="AQ345" s="76">
        <v>0</v>
      </c>
      <c r="AR345" s="77">
        <v>609</v>
      </c>
      <c r="AS345" s="77">
        <v>40</v>
      </c>
      <c r="AT345" s="78">
        <v>189.18</v>
      </c>
      <c r="AU345" s="77">
        <v>3</v>
      </c>
      <c r="AV345" s="76">
        <v>12.48</v>
      </c>
      <c r="AW345" s="76">
        <v>11.5</v>
      </c>
      <c r="AX345" s="76">
        <v>12.67</v>
      </c>
      <c r="AY345" s="76">
        <v>0.67</v>
      </c>
      <c r="AZ345" s="76">
        <v>0.67</v>
      </c>
      <c r="BA345" s="76">
        <v>0.95</v>
      </c>
      <c r="BB345" s="76">
        <v>1.1399999999999999</v>
      </c>
      <c r="BC345" s="76">
        <v>20.07</v>
      </c>
      <c r="BD345" s="76">
        <v>8.68</v>
      </c>
      <c r="BE345" s="76">
        <v>18.57</v>
      </c>
      <c r="BF345" s="76">
        <v>11500</v>
      </c>
      <c r="BG345" s="76">
        <v>12500</v>
      </c>
      <c r="BH345" s="74" t="s">
        <v>109</v>
      </c>
      <c r="BI345" s="74"/>
      <c r="BJ345" s="74" t="s">
        <v>2590</v>
      </c>
      <c r="BK345" s="79"/>
      <c r="BL345" s="79"/>
      <c r="BM345" s="74"/>
      <c r="BN345" s="80">
        <v>120</v>
      </c>
      <c r="BO345" s="81"/>
      <c r="BP345" s="82"/>
      <c r="BQ345" s="83"/>
      <c r="BR345" s="84" t="s">
        <v>75</v>
      </c>
      <c r="BS345" s="84">
        <v>17</v>
      </c>
      <c r="BT345" s="85">
        <v>2</v>
      </c>
      <c r="BU345" s="85" t="s">
        <v>464</v>
      </c>
      <c r="BV345" s="85">
        <v>4</v>
      </c>
      <c r="BW345" s="85"/>
      <c r="BX345" s="86" t="s">
        <v>143</v>
      </c>
      <c r="BY345" s="87"/>
      <c r="BZ345" s="88">
        <v>120</v>
      </c>
      <c r="CA345" s="87" t="s">
        <v>144</v>
      </c>
      <c r="CB345" s="89" t="s">
        <v>145</v>
      </c>
      <c r="CC345" s="90">
        <v>4</v>
      </c>
      <c r="CD345" s="99"/>
      <c r="CE345" s="100">
        <f>VLOOKUP(AI345,[1]Plan1!$A$6:$D$52,2,0)</f>
        <v>211</v>
      </c>
      <c r="CF345" s="100">
        <f>VLOOKUP(AI345,[1]Plan1!$A$6:$D$52,4,0)</f>
        <v>4.092307692307692</v>
      </c>
      <c r="CG345" s="100">
        <f t="shared" si="40"/>
        <v>99</v>
      </c>
      <c r="CH345" s="100">
        <f t="shared" si="41"/>
        <v>405</v>
      </c>
      <c r="CI345" s="87" t="s">
        <v>75</v>
      </c>
      <c r="CJ345" s="100">
        <f t="shared" si="42"/>
        <v>120</v>
      </c>
      <c r="CK345" s="101"/>
      <c r="CL345" s="101"/>
      <c r="CM345" s="101"/>
      <c r="CN345" s="102"/>
      <c r="CO345" s="102"/>
      <c r="CP345" s="102">
        <v>190</v>
      </c>
      <c r="CQ345" s="102"/>
      <c r="CR345" s="87">
        <f t="shared" si="43"/>
        <v>24240</v>
      </c>
      <c r="CS345" s="40">
        <f t="shared" si="47"/>
        <v>343</v>
      </c>
      <c r="CT345" s="40" t="str">
        <f>VLOOKUP(B345,Linha!$B$2:$C$60,2,FALSE)</f>
        <v>Flow1</v>
      </c>
      <c r="CU345" s="41" t="str">
        <f>IF(AI345&lt;=Parametros!$E$15,"OK","Não")</f>
        <v>OK</v>
      </c>
      <c r="CV345" s="41" t="str">
        <f>IF(AH345&lt;=Parametros!$E$16,"OK","Não")</f>
        <v>OK</v>
      </c>
      <c r="CW345" s="41" t="str">
        <f>IF(AX345&lt;=Parametros!$E$19,"OK","Não")</f>
        <v>OK</v>
      </c>
      <c r="CX345" s="41" t="str">
        <f t="shared" si="44"/>
        <v>Não</v>
      </c>
      <c r="CY345" s="41" t="str">
        <f t="shared" si="45"/>
        <v>Sim</v>
      </c>
      <c r="CZ345" s="41" t="str">
        <f>IF(AND(Parametros!$E$17="Sim",Parametros!$E$18="Sim"),IF(AND(OR(CT345="Flow1",AND(CT345="Flow2",Parametros!$H$7="Fechada")),AI345&lt;=Parametros!$E$15,AH345&lt;Parametros!$E$16,AX345&lt;Parametros!$E$19,CX345&lt;&gt;Parametros!$E$17,CY345&lt;&gt;Parametros!$E$18),"Sim","Não"),
IF(AND(Parametros!$E$17="Sim",Parametros!$E$18="Não"),IF(AND(OR(CT345="Flow1",AND(CT345="Flow2",Parametros!$H$7="Fechada")),AI345&lt;=Parametros!$E$15,AH345&lt;Parametros!$E$16,AX345&lt;Parametros!$E$19,CX345&lt;&gt;Parametros!$E$17),"Sim","Não"),
IF(AND(Parametros!$E$17="Não",Parametros!$E$18="Sim"),IF(AND(OR(CT345="Flow1",AND(CT345="Flow2",Parametros!$H$7="Fechada")),AI345&lt;=Parametros!$E$15,AH345&lt;Parametros!$E$16,AX345&lt;Parametros!$E$19,CY345&lt;&gt;Parametros!$E$18),"Sim","Não"),
IF(AND(OR(CT345="Flow1",AND(CT345="Flow2",Parametros!$H$7="Fechada")),AI345&lt;=Parametros!$E$15,AH345&lt;Parametros!$E$16,AX345&lt;Parametros!$E$19),"Sim","Não"))))</f>
        <v>Não</v>
      </c>
      <c r="DA345" s="41" t="str">
        <f t="shared" si="46"/>
        <v>ok</v>
      </c>
      <c r="DB345" s="40">
        <f>IF(AND(CT345="Flow1",CZ345="Sim"),4,IF(CT345=Parametros!$D$6,1,IF(CT345=Parametros!$D$7,IF(Parametros!$H$7="Aberta",2,IF('Sequencia APO'!CZ345="Sim",4,1)),IF(CT345=Parametros!$D$9,3,IF(CT345=Parametros!$D$8,4,"Erro")))))</f>
        <v>1</v>
      </c>
      <c r="DC345" s="40">
        <f>IFERROR(VLOOKUP($Q345,Ferts!$A$1:$B$16,2,FALSE),0)</f>
        <v>0</v>
      </c>
      <c r="DD345" s="42">
        <f>(IF(DB345=1,Parametros!$M$6,IF(DB345=2,Parametros!$M$7,IF(DB345=3,Parametros!$M$8,IF(DB345=4,Parametros!$M$9,"Erro"))))*(DC345+1))*60</f>
        <v>38.112851481411589</v>
      </c>
    </row>
    <row r="346" spans="1:108">
      <c r="A346" s="74" t="s">
        <v>974</v>
      </c>
      <c r="B346" s="74" t="s">
        <v>98</v>
      </c>
      <c r="C346" s="74" t="s">
        <v>99</v>
      </c>
      <c r="D346" s="74" t="s">
        <v>99</v>
      </c>
      <c r="E346" s="74" t="s">
        <v>2591</v>
      </c>
      <c r="F346" s="74" t="s">
        <v>1549</v>
      </c>
      <c r="G346" s="74" t="s">
        <v>2592</v>
      </c>
      <c r="H346" s="74" t="s">
        <v>481</v>
      </c>
      <c r="I346" s="74" t="s">
        <v>464</v>
      </c>
      <c r="J346" s="74" t="s">
        <v>474</v>
      </c>
      <c r="K346" s="74" t="s">
        <v>619</v>
      </c>
      <c r="L346" s="74" t="s">
        <v>1550</v>
      </c>
      <c r="M346" s="74" t="s">
        <v>206</v>
      </c>
      <c r="N346" s="75">
        <v>2</v>
      </c>
      <c r="O346" s="75">
        <v>0</v>
      </c>
      <c r="P346" s="74" t="s">
        <v>534</v>
      </c>
      <c r="Q346" s="74" t="s">
        <v>1551</v>
      </c>
      <c r="R346" s="74" t="s">
        <v>102</v>
      </c>
      <c r="S346" s="74" t="s">
        <v>301</v>
      </c>
      <c r="T346" s="74" t="s">
        <v>1552</v>
      </c>
      <c r="U346" s="74" t="s">
        <v>105</v>
      </c>
      <c r="V346" s="74" t="s">
        <v>191</v>
      </c>
      <c r="W346" s="74" t="s">
        <v>1553</v>
      </c>
      <c r="X346" s="74" t="s">
        <v>127</v>
      </c>
      <c r="Y346" s="74" t="s">
        <v>477</v>
      </c>
      <c r="Z346" s="74"/>
      <c r="AA346" s="76">
        <v>120855.05</v>
      </c>
      <c r="AB346" s="76">
        <v>0</v>
      </c>
      <c r="AC346" s="76">
        <v>159</v>
      </c>
      <c r="AD346" s="76">
        <v>132.5</v>
      </c>
      <c r="AE346" s="77">
        <v>617</v>
      </c>
      <c r="AF346" s="76">
        <v>3.085</v>
      </c>
      <c r="AG346" s="77">
        <v>223</v>
      </c>
      <c r="AH346" s="78">
        <v>7.6</v>
      </c>
      <c r="AI346" s="78">
        <v>88.9</v>
      </c>
      <c r="AJ346" s="79">
        <v>42801</v>
      </c>
      <c r="AK346" s="79">
        <v>42783</v>
      </c>
      <c r="AL346" s="79">
        <v>42783</v>
      </c>
      <c r="AM346" s="79">
        <v>42784</v>
      </c>
      <c r="AN346" s="77">
        <v>39787</v>
      </c>
      <c r="AO346" s="79">
        <v>42779</v>
      </c>
      <c r="AP346" s="76">
        <v>114900</v>
      </c>
      <c r="AQ346" s="76">
        <v>0</v>
      </c>
      <c r="AR346" s="77">
        <v>627</v>
      </c>
      <c r="AS346" s="77">
        <v>56</v>
      </c>
      <c r="AT346" s="78">
        <v>192.84</v>
      </c>
      <c r="AU346" s="77">
        <v>3</v>
      </c>
      <c r="AV346" s="76">
        <v>12.77</v>
      </c>
      <c r="AW346" s="76">
        <v>11.75</v>
      </c>
      <c r="AX346" s="76">
        <v>12.78</v>
      </c>
      <c r="AY346" s="76">
        <v>0.67</v>
      </c>
      <c r="AZ346" s="76">
        <v>0.67</v>
      </c>
      <c r="BA346" s="76">
        <v>0.95</v>
      </c>
      <c r="BB346" s="76">
        <v>1.1399999999999999</v>
      </c>
      <c r="BC346" s="76">
        <v>20.440000000000001</v>
      </c>
      <c r="BD346" s="76">
        <v>8.68</v>
      </c>
      <c r="BE346" s="76">
        <v>18.57</v>
      </c>
      <c r="BF346" s="76">
        <v>10670</v>
      </c>
      <c r="BG346" s="76">
        <v>12800</v>
      </c>
      <c r="BH346" s="74" t="s">
        <v>109</v>
      </c>
      <c r="BI346" s="74"/>
      <c r="BJ346" s="74" t="s">
        <v>2593</v>
      </c>
      <c r="BK346" s="79"/>
      <c r="BL346" s="79"/>
      <c r="BM346" s="74"/>
      <c r="BN346" s="80">
        <v>669</v>
      </c>
      <c r="BO346" s="81"/>
      <c r="BP346" s="82"/>
      <c r="BQ346" s="83"/>
      <c r="BR346" s="84" t="s">
        <v>75</v>
      </c>
      <c r="BS346" s="84">
        <v>17</v>
      </c>
      <c r="BT346" s="85">
        <v>2</v>
      </c>
      <c r="BU346" s="85" t="s">
        <v>464</v>
      </c>
      <c r="BV346" s="85">
        <v>4</v>
      </c>
      <c r="BW346" s="85"/>
      <c r="BX346" s="86" t="s">
        <v>1554</v>
      </c>
      <c r="BY346" s="87" t="s">
        <v>183</v>
      </c>
      <c r="BZ346" s="88">
        <v>669</v>
      </c>
      <c r="CA346" s="87" t="s">
        <v>111</v>
      </c>
      <c r="CB346" s="89" t="s">
        <v>145</v>
      </c>
      <c r="CC346" s="90">
        <v>4</v>
      </c>
      <c r="CD346" s="99"/>
      <c r="CE346" s="100">
        <f>VLOOKUP(AI346,[1]Plan1!$A$6:$D$52,2,0)</f>
        <v>211</v>
      </c>
      <c r="CF346" s="100">
        <f>VLOOKUP(AI346,[1]Plan1!$A$6:$D$52,4,0)</f>
        <v>4.092307692307692</v>
      </c>
      <c r="CG346" s="100">
        <f t="shared" si="40"/>
        <v>573</v>
      </c>
      <c r="CH346" s="100">
        <f t="shared" si="41"/>
        <v>2345</v>
      </c>
      <c r="CI346" s="87" t="s">
        <v>75</v>
      </c>
      <c r="CJ346" s="100">
        <f t="shared" si="42"/>
        <v>669</v>
      </c>
      <c r="CK346" s="101"/>
      <c r="CL346" s="101"/>
      <c r="CM346" s="101"/>
      <c r="CN346" s="102"/>
      <c r="CO346" s="102"/>
      <c r="CP346" s="102">
        <v>132</v>
      </c>
      <c r="CQ346" s="102"/>
      <c r="CR346" s="87">
        <f t="shared" si="43"/>
        <v>137591</v>
      </c>
      <c r="CS346" s="40">
        <f t="shared" si="47"/>
        <v>344</v>
      </c>
      <c r="CT346" s="40" t="str">
        <f>VLOOKUP(B346,Linha!$B$2:$C$60,2,FALSE)</f>
        <v>Flow1</v>
      </c>
      <c r="CU346" s="41" t="str">
        <f>IF(AI346&lt;=Parametros!$E$15,"OK","Não")</f>
        <v>OK</v>
      </c>
      <c r="CV346" s="41" t="str">
        <f>IF(AH346&lt;=Parametros!$E$16,"OK","Não")</f>
        <v>OK</v>
      </c>
      <c r="CW346" s="41" t="str">
        <f>IF(AX346&lt;=Parametros!$E$19,"OK","Não")</f>
        <v>OK</v>
      </c>
      <c r="CX346" s="41" t="str">
        <f t="shared" si="44"/>
        <v>Sim</v>
      </c>
      <c r="CY346" s="41" t="str">
        <f t="shared" si="45"/>
        <v>Não</v>
      </c>
      <c r="CZ346" s="41" t="str">
        <f>IF(AND(Parametros!$E$17="Sim",Parametros!$E$18="Sim"),IF(AND(OR(CT346="Flow1",AND(CT346="Flow2",Parametros!$H$7="Fechada")),AI346&lt;=Parametros!$E$15,AH346&lt;Parametros!$E$16,AX346&lt;Parametros!$E$19,CX346&lt;&gt;Parametros!$E$17,CY346&lt;&gt;Parametros!$E$18),"Sim","Não"),
IF(AND(Parametros!$E$17="Sim",Parametros!$E$18="Não"),IF(AND(OR(CT346="Flow1",AND(CT346="Flow2",Parametros!$H$7="Fechada")),AI346&lt;=Parametros!$E$15,AH346&lt;Parametros!$E$16,AX346&lt;Parametros!$E$19,CX346&lt;&gt;Parametros!$E$17),"Sim","Não"),
IF(AND(Parametros!$E$17="Não",Parametros!$E$18="Sim"),IF(AND(OR(CT346="Flow1",AND(CT346="Flow2",Parametros!$H$7="Fechada")),AI346&lt;=Parametros!$E$15,AH346&lt;Parametros!$E$16,AX346&lt;Parametros!$E$19,CY346&lt;&gt;Parametros!$E$18),"Sim","Não"),
IF(AND(OR(CT346="Flow1",AND(CT346="Flow2",Parametros!$H$7="Fechada")),AI346&lt;=Parametros!$E$15,AH346&lt;Parametros!$E$16,AX346&lt;Parametros!$E$19),"Sim","Não"))))</f>
        <v>Não</v>
      </c>
      <c r="DA346" s="41" t="str">
        <f t="shared" si="46"/>
        <v>ok</v>
      </c>
      <c r="DB346" s="40">
        <f>IF(AND(CT346="Flow1",CZ346="Sim"),4,IF(CT346=Parametros!$D$6,1,IF(CT346=Parametros!$D$7,IF(Parametros!$H$7="Aberta",2,IF('Sequencia APO'!CZ346="Sim",4,1)),IF(CT346=Parametros!$D$9,3,IF(CT346=Parametros!$D$8,4,"Erro")))))</f>
        <v>1</v>
      </c>
      <c r="DC346" s="40">
        <f>IFERROR(VLOOKUP($Q346,Ferts!$A$1:$B$16,2,FALSE),0)</f>
        <v>0</v>
      </c>
      <c r="DD346" s="42">
        <f>(IF(DB346=1,Parametros!$M$6,IF(DB346=2,Parametros!$M$7,IF(DB346=3,Parametros!$M$8,IF(DB346=4,Parametros!$M$9,"Erro"))))*(DC346+1))*60</f>
        <v>38.112851481411589</v>
      </c>
    </row>
    <row r="347" spans="1:108">
      <c r="A347" s="74" t="s">
        <v>976</v>
      </c>
      <c r="B347" s="74" t="s">
        <v>98</v>
      </c>
      <c r="C347" s="74" t="s">
        <v>99</v>
      </c>
      <c r="D347" s="74" t="s">
        <v>99</v>
      </c>
      <c r="E347" s="74" t="s">
        <v>2594</v>
      </c>
      <c r="F347" s="74" t="s">
        <v>638</v>
      </c>
      <c r="G347" s="74" t="s">
        <v>2595</v>
      </c>
      <c r="H347" s="74" t="s">
        <v>147</v>
      </c>
      <c r="I347" s="74" t="s">
        <v>464</v>
      </c>
      <c r="J347" s="74" t="s">
        <v>474</v>
      </c>
      <c r="K347" s="74" t="s">
        <v>204</v>
      </c>
      <c r="L347" s="74" t="s">
        <v>639</v>
      </c>
      <c r="M347" s="74" t="s">
        <v>269</v>
      </c>
      <c r="N347" s="75">
        <v>10</v>
      </c>
      <c r="O347" s="75">
        <v>10</v>
      </c>
      <c r="P347" s="74" t="s">
        <v>137</v>
      </c>
      <c r="Q347" s="74" t="s">
        <v>640</v>
      </c>
      <c r="R347" s="74" t="s">
        <v>138</v>
      </c>
      <c r="S347" s="74" t="s">
        <v>113</v>
      </c>
      <c r="T347" s="74" t="s">
        <v>149</v>
      </c>
      <c r="U347" s="74" t="s">
        <v>156</v>
      </c>
      <c r="V347" s="74" t="s">
        <v>208</v>
      </c>
      <c r="W347" s="74" t="s">
        <v>107</v>
      </c>
      <c r="X347" s="74" t="s">
        <v>127</v>
      </c>
      <c r="Y347" s="74" t="s">
        <v>477</v>
      </c>
      <c r="Z347" s="74"/>
      <c r="AA347" s="76">
        <v>9344.0619999999999</v>
      </c>
      <c r="AB347" s="76">
        <v>0</v>
      </c>
      <c r="AC347" s="76">
        <v>159</v>
      </c>
      <c r="AD347" s="76">
        <v>132.5</v>
      </c>
      <c r="AE347" s="77">
        <v>595</v>
      </c>
      <c r="AF347" s="76">
        <v>2.9750000000000001</v>
      </c>
      <c r="AG347" s="77">
        <v>19</v>
      </c>
      <c r="AH347" s="78">
        <v>7.62</v>
      </c>
      <c r="AI347" s="78">
        <v>88.9</v>
      </c>
      <c r="AJ347" s="79">
        <v>42786</v>
      </c>
      <c r="AK347" s="79">
        <v>42784</v>
      </c>
      <c r="AL347" s="79">
        <v>42784</v>
      </c>
      <c r="AM347" s="79">
        <v>42784</v>
      </c>
      <c r="AN347" s="77">
        <v>597</v>
      </c>
      <c r="AO347" s="79">
        <v>42780</v>
      </c>
      <c r="AP347" s="76">
        <v>10000</v>
      </c>
      <c r="AQ347" s="76">
        <v>0</v>
      </c>
      <c r="AR347" s="77">
        <v>607</v>
      </c>
      <c r="AS347" s="77">
        <v>32</v>
      </c>
      <c r="AT347" s="78">
        <v>189.45</v>
      </c>
      <c r="AU347" s="77">
        <v>3</v>
      </c>
      <c r="AV347" s="76">
        <v>12.09</v>
      </c>
      <c r="AW347" s="76">
        <v>11.5</v>
      </c>
      <c r="AX347" s="76">
        <v>12.64</v>
      </c>
      <c r="AY347" s="76">
        <v>0.89</v>
      </c>
      <c r="AZ347" s="76">
        <v>0.89</v>
      </c>
      <c r="BA347" s="76">
        <v>0.95</v>
      </c>
      <c r="BB347" s="76">
        <v>9.99</v>
      </c>
      <c r="BC347" s="76">
        <v>19.66</v>
      </c>
      <c r="BD347" s="76">
        <v>8.6999999999999993</v>
      </c>
      <c r="BE347" s="76">
        <v>18.59</v>
      </c>
      <c r="BF347" s="76">
        <v>11500</v>
      </c>
      <c r="BG347" s="76">
        <v>12500</v>
      </c>
      <c r="BH347" s="74" t="s">
        <v>109</v>
      </c>
      <c r="BI347" s="74"/>
      <c r="BJ347" s="74" t="s">
        <v>3784</v>
      </c>
      <c r="BK347" s="79"/>
      <c r="BL347" s="79"/>
      <c r="BM347" s="74"/>
      <c r="BN347" s="80">
        <v>57</v>
      </c>
      <c r="BO347" s="81"/>
      <c r="BP347" s="82"/>
      <c r="BQ347" s="83"/>
      <c r="BR347" s="84" t="s">
        <v>75</v>
      </c>
      <c r="BS347" s="84">
        <v>18</v>
      </c>
      <c r="BT347" s="85">
        <v>2</v>
      </c>
      <c r="BU347" s="85" t="s">
        <v>464</v>
      </c>
      <c r="BV347" s="85">
        <v>4</v>
      </c>
      <c r="BW347" s="85"/>
      <c r="BX347" s="86" t="s">
        <v>143</v>
      </c>
      <c r="BY347" s="87"/>
      <c r="BZ347" s="88">
        <v>57</v>
      </c>
      <c r="CA347" s="87" t="s">
        <v>144</v>
      </c>
      <c r="CB347" s="89" t="s">
        <v>145</v>
      </c>
      <c r="CC347" s="90">
        <v>4</v>
      </c>
      <c r="CD347" s="99"/>
      <c r="CE347" s="100">
        <f>VLOOKUP(AI347,[1]Plan1!$A$6:$D$52,2,0)</f>
        <v>211</v>
      </c>
      <c r="CF347" s="100">
        <f>VLOOKUP(AI347,[1]Plan1!$A$6:$D$52,4,0)</f>
        <v>4.092307692307692</v>
      </c>
      <c r="CG347" s="100">
        <f t="shared" si="40"/>
        <v>44</v>
      </c>
      <c r="CH347" s="100">
        <f t="shared" si="41"/>
        <v>180</v>
      </c>
      <c r="CI347" s="87" t="s">
        <v>75</v>
      </c>
      <c r="CJ347" s="100">
        <f t="shared" si="42"/>
        <v>57</v>
      </c>
      <c r="CK347" s="101"/>
      <c r="CL347" s="101"/>
      <c r="CM347" s="101"/>
      <c r="CN347" s="102"/>
      <c r="CO347" s="102"/>
      <c r="CP347" s="102">
        <v>264</v>
      </c>
      <c r="CQ347" s="102"/>
      <c r="CR347" s="87">
        <f t="shared" si="43"/>
        <v>11305</v>
      </c>
      <c r="CS347" s="40">
        <f t="shared" si="47"/>
        <v>345</v>
      </c>
      <c r="CT347" s="40" t="str">
        <f>VLOOKUP(B347,Linha!$B$2:$C$60,2,FALSE)</f>
        <v>Flow1</v>
      </c>
      <c r="CU347" s="41" t="str">
        <f>IF(AI347&lt;=Parametros!$E$15,"OK","Não")</f>
        <v>OK</v>
      </c>
      <c r="CV347" s="41" t="str">
        <f>IF(AH347&lt;=Parametros!$E$16,"OK","Não")</f>
        <v>OK</v>
      </c>
      <c r="CW347" s="41" t="str">
        <f>IF(AX347&lt;=Parametros!$E$19,"OK","Não")</f>
        <v>OK</v>
      </c>
      <c r="CX347" s="41" t="str">
        <f t="shared" si="44"/>
        <v>Não</v>
      </c>
      <c r="CY347" s="41" t="str">
        <f t="shared" si="45"/>
        <v>Sim</v>
      </c>
      <c r="CZ347" s="41" t="str">
        <f>IF(AND(Parametros!$E$17="Sim",Parametros!$E$18="Sim"),IF(AND(OR(CT347="Flow1",AND(CT347="Flow2",Parametros!$H$7="Fechada")),AI347&lt;=Parametros!$E$15,AH347&lt;Parametros!$E$16,AX347&lt;Parametros!$E$19,CX347&lt;&gt;Parametros!$E$17,CY347&lt;&gt;Parametros!$E$18),"Sim","Não"),
IF(AND(Parametros!$E$17="Sim",Parametros!$E$18="Não"),IF(AND(OR(CT347="Flow1",AND(CT347="Flow2",Parametros!$H$7="Fechada")),AI347&lt;=Parametros!$E$15,AH347&lt;Parametros!$E$16,AX347&lt;Parametros!$E$19,CX347&lt;&gt;Parametros!$E$17),"Sim","Não"),
IF(AND(Parametros!$E$17="Não",Parametros!$E$18="Sim"),IF(AND(OR(CT347="Flow1",AND(CT347="Flow2",Parametros!$H$7="Fechada")),AI347&lt;=Parametros!$E$15,AH347&lt;Parametros!$E$16,AX347&lt;Parametros!$E$19,CY347&lt;&gt;Parametros!$E$18),"Sim","Não"),
IF(AND(OR(CT347="Flow1",AND(CT347="Flow2",Parametros!$H$7="Fechada")),AI347&lt;=Parametros!$E$15,AH347&lt;Parametros!$E$16,AX347&lt;Parametros!$E$19),"Sim","Não"))))</f>
        <v>Não</v>
      </c>
      <c r="DA347" s="41" t="str">
        <f t="shared" si="46"/>
        <v>ok</v>
      </c>
      <c r="DB347" s="40">
        <f>IF(AND(CT347="Flow1",CZ347="Sim"),4,IF(CT347=Parametros!$D$6,1,IF(CT347=Parametros!$D$7,IF(Parametros!$H$7="Aberta",2,IF('Sequencia APO'!CZ347="Sim",4,1)),IF(CT347=Parametros!$D$9,3,IF(CT347=Parametros!$D$8,4,"Erro")))))</f>
        <v>1</v>
      </c>
      <c r="DC347" s="40">
        <f>IFERROR(VLOOKUP($Q347,Ferts!$A$1:$B$16,2,FALSE),0)</f>
        <v>0</v>
      </c>
      <c r="DD347" s="42">
        <f>(IF(DB347=1,Parametros!$M$6,IF(DB347=2,Parametros!$M$7,IF(DB347=3,Parametros!$M$8,IF(DB347=4,Parametros!$M$9,"Erro"))))*(DC347+1))*60</f>
        <v>38.112851481411589</v>
      </c>
    </row>
    <row r="348" spans="1:108">
      <c r="A348" s="74" t="s">
        <v>977</v>
      </c>
      <c r="B348" s="74" t="s">
        <v>268</v>
      </c>
      <c r="C348" s="74" t="s">
        <v>118</v>
      </c>
      <c r="D348" s="74" t="s">
        <v>99</v>
      </c>
      <c r="E348" s="74" t="s">
        <v>3785</v>
      </c>
      <c r="F348" s="74" t="s">
        <v>649</v>
      </c>
      <c r="G348" s="74" t="s">
        <v>3786</v>
      </c>
      <c r="H348" s="74" t="s">
        <v>212</v>
      </c>
      <c r="I348" s="74" t="s">
        <v>464</v>
      </c>
      <c r="J348" s="74" t="s">
        <v>474</v>
      </c>
      <c r="K348" s="74" t="s">
        <v>214</v>
      </c>
      <c r="L348" s="74" t="s">
        <v>650</v>
      </c>
      <c r="M348" s="74" t="s">
        <v>216</v>
      </c>
      <c r="N348" s="75">
        <v>10</v>
      </c>
      <c r="O348" s="75">
        <v>10</v>
      </c>
      <c r="P348" s="74" t="s">
        <v>131</v>
      </c>
      <c r="Q348" s="74" t="s">
        <v>651</v>
      </c>
      <c r="R348" s="74" t="s">
        <v>175</v>
      </c>
      <c r="S348" s="74"/>
      <c r="T348" s="74" t="s">
        <v>114</v>
      </c>
      <c r="U348" s="74" t="s">
        <v>124</v>
      </c>
      <c r="V348" s="74" t="s">
        <v>125</v>
      </c>
      <c r="W348" s="74" t="s">
        <v>126</v>
      </c>
      <c r="X348" s="74" t="s">
        <v>218</v>
      </c>
      <c r="Y348" s="74" t="s">
        <v>477</v>
      </c>
      <c r="Z348" s="74" t="s">
        <v>163</v>
      </c>
      <c r="AA348" s="76">
        <v>7457.3609999999999</v>
      </c>
      <c r="AB348" s="76">
        <v>0</v>
      </c>
      <c r="AC348" s="76">
        <v>159</v>
      </c>
      <c r="AD348" s="76">
        <v>132.5</v>
      </c>
      <c r="AE348" s="77">
        <v>538</v>
      </c>
      <c r="AF348" s="76">
        <v>2.69</v>
      </c>
      <c r="AG348" s="77">
        <v>18</v>
      </c>
      <c r="AH348" s="78">
        <v>7.62</v>
      </c>
      <c r="AI348" s="78">
        <v>88.9</v>
      </c>
      <c r="AJ348" s="79">
        <v>42776</v>
      </c>
      <c r="AK348" s="79">
        <v>42784</v>
      </c>
      <c r="AL348" s="79">
        <v>42784</v>
      </c>
      <c r="AM348" s="79">
        <v>42784</v>
      </c>
      <c r="AN348" s="77">
        <v>653</v>
      </c>
      <c r="AO348" s="79">
        <v>42752</v>
      </c>
      <c r="AP348" s="76">
        <v>4000</v>
      </c>
      <c r="AQ348" s="76">
        <v>0</v>
      </c>
      <c r="AR348" s="77">
        <v>530</v>
      </c>
      <c r="AS348" s="77">
        <v>8</v>
      </c>
      <c r="AT348" s="78">
        <v>160.34</v>
      </c>
      <c r="AU348" s="77">
        <v>3</v>
      </c>
      <c r="AV348" s="76">
        <v>10.53</v>
      </c>
      <c r="AW348" s="76">
        <v>10.85</v>
      </c>
      <c r="AX348" s="76">
        <v>11.88</v>
      </c>
      <c r="AY348" s="76">
        <v>0.89</v>
      </c>
      <c r="AZ348" s="76">
        <v>0.89</v>
      </c>
      <c r="BA348" s="76">
        <v>0.76</v>
      </c>
      <c r="BB348" s="76">
        <v>0.76</v>
      </c>
      <c r="BC348" s="76">
        <v>17.78</v>
      </c>
      <c r="BD348" s="76">
        <v>8.6999999999999993</v>
      </c>
      <c r="BE348" s="76">
        <v>18.59</v>
      </c>
      <c r="BF348" s="76">
        <v>10450</v>
      </c>
      <c r="BG348" s="76">
        <v>10550</v>
      </c>
      <c r="BH348" s="74" t="s">
        <v>109</v>
      </c>
      <c r="BI348" s="74"/>
      <c r="BJ348" s="74" t="s">
        <v>3460</v>
      </c>
      <c r="BK348" s="79"/>
      <c r="BL348" s="79"/>
      <c r="BM348" s="74"/>
      <c r="BN348" s="80"/>
      <c r="BO348" s="81"/>
      <c r="BP348" s="82"/>
      <c r="BQ348" s="83">
        <v>54</v>
      </c>
      <c r="BR348" s="84" t="s">
        <v>78</v>
      </c>
      <c r="BS348" s="84">
        <v>18</v>
      </c>
      <c r="BT348" s="85">
        <v>2</v>
      </c>
      <c r="BU348" s="85" t="s">
        <v>464</v>
      </c>
      <c r="BV348" s="85">
        <v>4</v>
      </c>
      <c r="BW348" s="85"/>
      <c r="BX348" s="86" t="s">
        <v>130</v>
      </c>
      <c r="BY348" s="87"/>
      <c r="BZ348" s="88">
        <v>54</v>
      </c>
      <c r="CA348" s="87" t="s">
        <v>111</v>
      </c>
      <c r="CB348" s="89" t="s">
        <v>112</v>
      </c>
      <c r="CC348" s="90">
        <v>32</v>
      </c>
      <c r="CD348" s="99"/>
      <c r="CE348" s="100">
        <f>VLOOKUP(AI348,[1]Plan1!$A$6:$D$52,2,0)</f>
        <v>211</v>
      </c>
      <c r="CF348" s="100">
        <f>VLOOKUP(AI348,[1]Plan1!$A$6:$D$52,4,0)</f>
        <v>4.092307692307692</v>
      </c>
      <c r="CG348" s="100">
        <f t="shared" si="40"/>
        <v>35</v>
      </c>
      <c r="CH348" s="100">
        <f t="shared" si="41"/>
        <v>143</v>
      </c>
      <c r="CI348" s="87" t="s">
        <v>78</v>
      </c>
      <c r="CJ348" s="100">
        <f t="shared" si="42"/>
        <v>54</v>
      </c>
      <c r="CK348" s="101"/>
      <c r="CL348" s="101"/>
      <c r="CM348" s="101"/>
      <c r="CN348" s="102"/>
      <c r="CO348" s="102"/>
      <c r="CP348" s="102">
        <v>100</v>
      </c>
      <c r="CQ348" s="102"/>
      <c r="CR348" s="87">
        <f t="shared" si="43"/>
        <v>9684</v>
      </c>
      <c r="CS348" s="40">
        <f t="shared" si="47"/>
        <v>346</v>
      </c>
      <c r="CT348" s="40" t="str">
        <f>VLOOKUP(B348,Linha!$B$2:$C$60,2,FALSE)</f>
        <v>Tubing Line</v>
      </c>
      <c r="CU348" s="41" t="str">
        <f>IF(AI348&lt;=Parametros!$E$15,"OK","Não")</f>
        <v>OK</v>
      </c>
      <c r="CV348" s="41" t="str">
        <f>IF(AH348&lt;=Parametros!$E$16,"OK","Não")</f>
        <v>OK</v>
      </c>
      <c r="CW348" s="41" t="str">
        <f>IF(AX348&lt;=Parametros!$E$19,"OK","Não")</f>
        <v>OK</v>
      </c>
      <c r="CX348" s="41" t="str">
        <f t="shared" si="44"/>
        <v>Não</v>
      </c>
      <c r="CY348" s="41" t="str">
        <f t="shared" si="45"/>
        <v>Não</v>
      </c>
      <c r="CZ348" s="41" t="str">
        <f>IF(AND(Parametros!$E$17="Sim",Parametros!$E$18="Sim"),IF(AND(OR(CT348="Flow1",AND(CT348="Flow2",Parametros!$H$7="Fechada")),AI348&lt;=Parametros!$E$15,AH348&lt;Parametros!$E$16,AX348&lt;Parametros!$E$19,CX348&lt;&gt;Parametros!$E$17,CY348&lt;&gt;Parametros!$E$18),"Sim","Não"),
IF(AND(Parametros!$E$17="Sim",Parametros!$E$18="Não"),IF(AND(OR(CT348="Flow1",AND(CT348="Flow2",Parametros!$H$7="Fechada")),AI348&lt;=Parametros!$E$15,AH348&lt;Parametros!$E$16,AX348&lt;Parametros!$E$19,CX348&lt;&gt;Parametros!$E$17),"Sim","Não"),
IF(AND(Parametros!$E$17="Não",Parametros!$E$18="Sim"),IF(AND(OR(CT348="Flow1",AND(CT348="Flow2",Parametros!$H$7="Fechada")),AI348&lt;=Parametros!$E$15,AH348&lt;Parametros!$E$16,AX348&lt;Parametros!$E$19,CY348&lt;&gt;Parametros!$E$18),"Sim","Não"),
IF(AND(OR(CT348="Flow1",AND(CT348="Flow2",Parametros!$H$7="Fechada")),AI348&lt;=Parametros!$E$15,AH348&lt;Parametros!$E$16,AX348&lt;Parametros!$E$19),"Sim","Não"))))</f>
        <v>Não</v>
      </c>
      <c r="DA348" s="41" t="str">
        <f t="shared" si="46"/>
        <v>ok</v>
      </c>
      <c r="DB348" s="40">
        <f>IF(AND(CT348="Flow1",CZ348="Sim"),4,IF(CT348=Parametros!$D$6,1,IF(CT348=Parametros!$D$7,IF(Parametros!$H$7="Aberta",2,IF('Sequencia APO'!CZ348="Sim",4,1)),IF(CT348=Parametros!$D$9,3,IF(CT348=Parametros!$D$8,4,"Erro")))))</f>
        <v>4</v>
      </c>
      <c r="DC348" s="40">
        <f>IFERROR(VLOOKUP($Q348,Ferts!$A$1:$B$16,2,FALSE),0)</f>
        <v>0</v>
      </c>
      <c r="DD348" s="42">
        <f>(IF(DB348=1,Parametros!$M$6,IF(DB348=2,Parametros!$M$7,IF(DB348=3,Parametros!$M$8,IF(DB348=4,Parametros!$M$9,"Erro"))))*(DC348+1))*60</f>
        <v>102.85714285714285</v>
      </c>
    </row>
    <row r="349" spans="1:108">
      <c r="A349" s="74" t="s">
        <v>980</v>
      </c>
      <c r="B349" s="74" t="s">
        <v>160</v>
      </c>
      <c r="C349" s="74" t="s">
        <v>118</v>
      </c>
      <c r="D349" s="74" t="s">
        <v>99</v>
      </c>
      <c r="E349" s="74" t="s">
        <v>2596</v>
      </c>
      <c r="F349" s="74" t="s">
        <v>2597</v>
      </c>
      <c r="G349" s="74" t="s">
        <v>2598</v>
      </c>
      <c r="H349" s="74" t="s">
        <v>285</v>
      </c>
      <c r="I349" s="74" t="s">
        <v>464</v>
      </c>
      <c r="J349" s="74" t="s">
        <v>474</v>
      </c>
      <c r="K349" s="74" t="s">
        <v>1437</v>
      </c>
      <c r="L349" s="74" t="s">
        <v>2599</v>
      </c>
      <c r="M349" s="74" t="s">
        <v>288</v>
      </c>
      <c r="N349" s="75">
        <v>10</v>
      </c>
      <c r="O349" s="75">
        <v>0</v>
      </c>
      <c r="P349" s="74" t="s">
        <v>362</v>
      </c>
      <c r="Q349" s="74" t="s">
        <v>2600</v>
      </c>
      <c r="R349" s="74" t="s">
        <v>289</v>
      </c>
      <c r="S349" s="74"/>
      <c r="T349" s="74" t="s">
        <v>114</v>
      </c>
      <c r="U349" s="74" t="s">
        <v>124</v>
      </c>
      <c r="V349" s="74" t="s">
        <v>125</v>
      </c>
      <c r="W349" s="74" t="s">
        <v>126</v>
      </c>
      <c r="X349" s="74" t="s">
        <v>127</v>
      </c>
      <c r="Y349" s="74" t="s">
        <v>477</v>
      </c>
      <c r="Z349" s="74" t="s">
        <v>128</v>
      </c>
      <c r="AA349" s="76">
        <v>1642.5</v>
      </c>
      <c r="AB349" s="76">
        <v>1727.326</v>
      </c>
      <c r="AC349" s="76">
        <v>159</v>
      </c>
      <c r="AD349" s="76">
        <v>127</v>
      </c>
      <c r="AE349" s="77">
        <v>602</v>
      </c>
      <c r="AF349" s="76">
        <v>3.01</v>
      </c>
      <c r="AG349" s="77">
        <v>3</v>
      </c>
      <c r="AH349" s="78">
        <v>9</v>
      </c>
      <c r="AI349" s="78">
        <v>88.9</v>
      </c>
      <c r="AJ349" s="79">
        <v>42798</v>
      </c>
      <c r="AK349" s="79">
        <v>42784</v>
      </c>
      <c r="AL349" s="79">
        <v>42784</v>
      </c>
      <c r="AM349" s="79">
        <v>42784</v>
      </c>
      <c r="AN349" s="77">
        <v>134</v>
      </c>
      <c r="AO349" s="79">
        <v>42780</v>
      </c>
      <c r="AP349" s="76">
        <v>1500</v>
      </c>
      <c r="AQ349" s="76">
        <v>0</v>
      </c>
      <c r="AR349" s="77">
        <v>602</v>
      </c>
      <c r="AS349" s="77">
        <v>7</v>
      </c>
      <c r="AT349" s="78">
        <v>137.41</v>
      </c>
      <c r="AU349" s="77">
        <v>4</v>
      </c>
      <c r="AV349" s="76">
        <v>7.78</v>
      </c>
      <c r="AW349" s="76">
        <v>8.1199999999999992</v>
      </c>
      <c r="AX349" s="76">
        <v>9.26</v>
      </c>
      <c r="AY349" s="76">
        <v>0.88</v>
      </c>
      <c r="AZ349" s="76">
        <v>0.88</v>
      </c>
      <c r="BA349" s="76">
        <v>0.9</v>
      </c>
      <c r="BB349" s="76">
        <v>0.9</v>
      </c>
      <c r="BC349" s="76">
        <v>17.05</v>
      </c>
      <c r="BD349" s="76">
        <v>10.27</v>
      </c>
      <c r="BE349" s="76">
        <v>20.170000000000002</v>
      </c>
      <c r="BF349" s="76">
        <v>7700</v>
      </c>
      <c r="BG349" s="76">
        <v>7800</v>
      </c>
      <c r="BH349" s="74" t="s">
        <v>109</v>
      </c>
      <c r="BI349" s="74"/>
      <c r="BJ349" s="74" t="s">
        <v>3787</v>
      </c>
      <c r="BK349" s="79"/>
      <c r="BL349" s="79"/>
      <c r="BM349" s="74"/>
      <c r="BN349" s="80"/>
      <c r="BO349" s="81"/>
      <c r="BP349" s="82">
        <v>12</v>
      </c>
      <c r="BQ349" s="83"/>
      <c r="BR349" s="84" t="s">
        <v>129</v>
      </c>
      <c r="BS349" s="84">
        <v>18</v>
      </c>
      <c r="BT349" s="85">
        <v>2</v>
      </c>
      <c r="BU349" s="85" t="s">
        <v>464</v>
      </c>
      <c r="BV349" s="85">
        <v>4</v>
      </c>
      <c r="BW349" s="85"/>
      <c r="BX349" s="86" t="s">
        <v>130</v>
      </c>
      <c r="BY349" s="87"/>
      <c r="BZ349" s="88">
        <v>12</v>
      </c>
      <c r="CA349" s="87" t="s">
        <v>111</v>
      </c>
      <c r="CB349" s="89" t="s">
        <v>145</v>
      </c>
      <c r="CC349" s="90">
        <v>4</v>
      </c>
      <c r="CD349" s="99"/>
      <c r="CE349" s="100">
        <f>VLOOKUP(AI349,[1]Plan1!$A$6:$D$52,2,0)</f>
        <v>211</v>
      </c>
      <c r="CF349" s="100">
        <f>VLOOKUP(AI349,[1]Plan1!$A$6:$D$52,4,0)</f>
        <v>4.092307692307692</v>
      </c>
      <c r="CG349" s="100">
        <f t="shared" si="40"/>
        <v>8</v>
      </c>
      <c r="CH349" s="100">
        <f t="shared" si="41"/>
        <v>33</v>
      </c>
      <c r="CI349" s="87" t="s">
        <v>129</v>
      </c>
      <c r="CJ349" s="100">
        <f t="shared" si="42"/>
        <v>12</v>
      </c>
      <c r="CK349" s="101"/>
      <c r="CL349" s="101"/>
      <c r="CM349" s="101"/>
      <c r="CN349" s="102"/>
      <c r="CO349" s="102"/>
      <c r="CP349" s="102">
        <v>100</v>
      </c>
      <c r="CQ349" s="102"/>
      <c r="CR349" s="87">
        <f t="shared" si="43"/>
        <v>1806</v>
      </c>
      <c r="CS349" s="40">
        <f t="shared" si="47"/>
        <v>347</v>
      </c>
      <c r="CT349" s="40" t="str">
        <f>VLOOKUP(B349,Linha!$B$2:$C$60,2,FALSE)</f>
        <v>Flow1</v>
      </c>
      <c r="CU349" s="41" t="str">
        <f>IF(AI349&lt;=Parametros!$E$15,"OK","Não")</f>
        <v>OK</v>
      </c>
      <c r="CV349" s="41" t="str">
        <f>IF(AH349&lt;=Parametros!$E$16,"OK","Não")</f>
        <v>OK</v>
      </c>
      <c r="CW349" s="41" t="str">
        <f>IF(AX349&lt;=Parametros!$E$19,"OK","Não")</f>
        <v>OK</v>
      </c>
      <c r="CX349" s="41" t="str">
        <f t="shared" si="44"/>
        <v>Não</v>
      </c>
      <c r="CY349" s="41" t="str">
        <f t="shared" si="45"/>
        <v>Não</v>
      </c>
      <c r="CZ349" s="41" t="str">
        <f>IF(AND(Parametros!$E$17="Sim",Parametros!$E$18="Sim"),IF(AND(OR(CT349="Flow1",AND(CT349="Flow2",Parametros!$H$7="Fechada")),AI349&lt;=Parametros!$E$15,AH349&lt;Parametros!$E$16,AX349&lt;Parametros!$E$19,CX349&lt;&gt;Parametros!$E$17,CY349&lt;&gt;Parametros!$E$18),"Sim","Não"),
IF(AND(Parametros!$E$17="Sim",Parametros!$E$18="Não"),IF(AND(OR(CT349="Flow1",AND(CT349="Flow2",Parametros!$H$7="Fechada")),AI349&lt;=Parametros!$E$15,AH349&lt;Parametros!$E$16,AX349&lt;Parametros!$E$19,CX349&lt;&gt;Parametros!$E$17),"Sim","Não"),
IF(AND(Parametros!$E$17="Não",Parametros!$E$18="Sim"),IF(AND(OR(CT349="Flow1",AND(CT349="Flow2",Parametros!$H$7="Fechada")),AI349&lt;=Parametros!$E$15,AH349&lt;Parametros!$E$16,AX349&lt;Parametros!$E$19,CY349&lt;&gt;Parametros!$E$18),"Sim","Não"),
IF(AND(OR(CT349="Flow1",AND(CT349="Flow2",Parametros!$H$7="Fechada")),AI349&lt;=Parametros!$E$15,AH349&lt;Parametros!$E$16,AX349&lt;Parametros!$E$19),"Sim","Não"))))</f>
        <v>Sim</v>
      </c>
      <c r="DA349" s="41" t="str">
        <f t="shared" si="46"/>
        <v>ok</v>
      </c>
      <c r="DB349" s="40">
        <f>IF(AND(CT349="Flow1",CZ349="Sim"),4,IF(CT349=Parametros!$D$6,1,IF(CT349=Parametros!$D$7,IF(Parametros!$H$7="Aberta",2,IF('Sequencia APO'!CZ349="Sim",4,1)),IF(CT349=Parametros!$D$9,3,IF(CT349=Parametros!$D$8,4,"Erro")))))</f>
        <v>4</v>
      </c>
      <c r="DC349" s="40">
        <f>IFERROR(VLOOKUP($Q349,Ferts!$A$1:$B$16,2,FALSE),0)</f>
        <v>0</v>
      </c>
      <c r="DD349" s="42">
        <f>(IF(DB349=1,Parametros!$M$6,IF(DB349=2,Parametros!$M$7,IF(DB349=3,Parametros!$M$8,IF(DB349=4,Parametros!$M$9,"Erro"))))*(DC349+1))*60</f>
        <v>102.85714285714285</v>
      </c>
    </row>
    <row r="350" spans="1:108">
      <c r="A350" s="74" t="s">
        <v>981</v>
      </c>
      <c r="B350" s="74" t="s">
        <v>268</v>
      </c>
      <c r="C350" s="74" t="s">
        <v>99</v>
      </c>
      <c r="D350" s="74" t="s">
        <v>99</v>
      </c>
      <c r="E350" s="74" t="s">
        <v>1609</v>
      </c>
      <c r="F350" s="74" t="s">
        <v>1610</v>
      </c>
      <c r="G350" s="74" t="s">
        <v>3788</v>
      </c>
      <c r="H350" s="74" t="s">
        <v>532</v>
      </c>
      <c r="I350" s="74" t="s">
        <v>464</v>
      </c>
      <c r="J350" s="74" t="s">
        <v>744</v>
      </c>
      <c r="K350" s="74"/>
      <c r="L350" s="74" t="s">
        <v>1611</v>
      </c>
      <c r="M350" s="74" t="s">
        <v>533</v>
      </c>
      <c r="N350" s="75">
        <v>0</v>
      </c>
      <c r="O350" s="75">
        <v>0</v>
      </c>
      <c r="P350" s="74"/>
      <c r="Q350" s="74" t="s">
        <v>1612</v>
      </c>
      <c r="R350" s="74"/>
      <c r="S350" s="74" t="s">
        <v>1424</v>
      </c>
      <c r="T350" s="74" t="s">
        <v>1613</v>
      </c>
      <c r="U350" s="74" t="s">
        <v>105</v>
      </c>
      <c r="V350" s="74" t="s">
        <v>1</v>
      </c>
      <c r="W350" s="74" t="s">
        <v>535</v>
      </c>
      <c r="X350" s="74" t="s">
        <v>127</v>
      </c>
      <c r="Y350" s="74" t="s">
        <v>468</v>
      </c>
      <c r="Z350" s="74"/>
      <c r="AA350" s="76">
        <v>85197.77</v>
      </c>
      <c r="AB350" s="76">
        <v>2900</v>
      </c>
      <c r="AC350" s="76">
        <v>159</v>
      </c>
      <c r="AD350" s="76">
        <v>132.5</v>
      </c>
      <c r="AE350" s="77">
        <v>580</v>
      </c>
      <c r="AF350" s="76">
        <v>2.9</v>
      </c>
      <c r="AG350" s="77">
        <v>173</v>
      </c>
      <c r="AH350" s="78">
        <v>7.26</v>
      </c>
      <c r="AI350" s="78">
        <v>101.6</v>
      </c>
      <c r="AJ350" s="79">
        <v>42794</v>
      </c>
      <c r="AK350" s="79">
        <v>42784</v>
      </c>
      <c r="AL350" s="79">
        <v>42784</v>
      </c>
      <c r="AM350" s="79">
        <v>42784</v>
      </c>
      <c r="AN350" s="77">
        <v>5470</v>
      </c>
      <c r="AO350" s="79">
        <v>42753</v>
      </c>
      <c r="AP350" s="76">
        <v>65500</v>
      </c>
      <c r="AQ350" s="76">
        <v>0</v>
      </c>
      <c r="AR350" s="77">
        <v>573</v>
      </c>
      <c r="AS350" s="77">
        <v>99</v>
      </c>
      <c r="AT350" s="78">
        <v>176.33</v>
      </c>
      <c r="AU350" s="77">
        <v>3</v>
      </c>
      <c r="AV350" s="76">
        <v>10.42</v>
      </c>
      <c r="AW350" s="76">
        <v>10.41</v>
      </c>
      <c r="AX350" s="76">
        <v>11.28</v>
      </c>
      <c r="AY350" s="76">
        <v>0.59</v>
      </c>
      <c r="AZ350" s="76">
        <v>0.59</v>
      </c>
      <c r="BA350" s="76">
        <v>0.91</v>
      </c>
      <c r="BB350" s="76">
        <v>9.99</v>
      </c>
      <c r="BC350" s="76">
        <v>21.39</v>
      </c>
      <c r="BD350" s="76">
        <v>7.75</v>
      </c>
      <c r="BE350" s="76">
        <v>17.64</v>
      </c>
      <c r="BF350" s="76">
        <v>10040</v>
      </c>
      <c r="BG350" s="76">
        <v>10440</v>
      </c>
      <c r="BH350" s="74" t="s">
        <v>109</v>
      </c>
      <c r="BI350" s="74"/>
      <c r="BJ350" s="74" t="s">
        <v>3789</v>
      </c>
      <c r="BK350" s="79">
        <v>42800</v>
      </c>
      <c r="BL350" s="79"/>
      <c r="BM350" s="74"/>
      <c r="BN350" s="80"/>
      <c r="BO350" s="81"/>
      <c r="BP350" s="82"/>
      <c r="BQ350" s="83">
        <v>519</v>
      </c>
      <c r="BR350" s="84" t="s">
        <v>78</v>
      </c>
      <c r="BS350" s="84">
        <v>18</v>
      </c>
      <c r="BT350" s="85">
        <v>2</v>
      </c>
      <c r="BU350" s="85" t="s">
        <v>464</v>
      </c>
      <c r="BV350" s="85">
        <v>4</v>
      </c>
      <c r="BW350" s="85"/>
      <c r="BX350" s="86" t="s">
        <v>110</v>
      </c>
      <c r="BY350" s="87"/>
      <c r="BZ350" s="88">
        <v>519</v>
      </c>
      <c r="CA350" s="87" t="s">
        <v>111</v>
      </c>
      <c r="CB350" s="89" t="s">
        <v>112</v>
      </c>
      <c r="CC350" s="90">
        <v>31</v>
      </c>
      <c r="CD350" s="99"/>
      <c r="CE350" s="100">
        <f>VLOOKUP(AI350,[1]Plan1!$A$6:$D$52,2,0)</f>
        <v>309</v>
      </c>
      <c r="CF350" s="100">
        <f>VLOOKUP(AI350,[1]Plan1!$A$6:$D$52,4,0)</f>
        <v>2.4347826086956523</v>
      </c>
      <c r="CG350" s="100">
        <f t="shared" si="40"/>
        <v>276</v>
      </c>
      <c r="CH350" s="100">
        <f t="shared" si="41"/>
        <v>672</v>
      </c>
      <c r="CI350" s="87" t="s">
        <v>78</v>
      </c>
      <c r="CJ350" s="100">
        <f t="shared" si="42"/>
        <v>519</v>
      </c>
      <c r="CK350" s="101"/>
      <c r="CL350" s="101"/>
      <c r="CM350" s="101"/>
      <c r="CN350" s="102"/>
      <c r="CO350" s="102"/>
      <c r="CP350" s="102">
        <v>120</v>
      </c>
      <c r="CQ350" s="102"/>
      <c r="CR350" s="87">
        <f t="shared" si="43"/>
        <v>100340</v>
      </c>
      <c r="CS350" s="40">
        <f t="shared" si="47"/>
        <v>348</v>
      </c>
      <c r="CT350" s="40" t="str">
        <f>VLOOKUP(B350,Linha!$B$2:$C$60,2,FALSE)</f>
        <v>Tubing Line</v>
      </c>
      <c r="CU350" s="41" t="str">
        <f>IF(AI350&lt;=Parametros!$E$15,"OK","Não")</f>
        <v>OK</v>
      </c>
      <c r="CV350" s="41" t="str">
        <f>IF(AH350&lt;=Parametros!$E$16,"OK","Não")</f>
        <v>OK</v>
      </c>
      <c r="CW350" s="41" t="str">
        <f>IF(AX350&lt;=Parametros!$E$19,"OK","Não")</f>
        <v>OK</v>
      </c>
      <c r="CX350" s="41" t="str">
        <f t="shared" si="44"/>
        <v>Não</v>
      </c>
      <c r="CY350" s="41" t="str">
        <f t="shared" si="45"/>
        <v>Não</v>
      </c>
      <c r="CZ350" s="41" t="str">
        <f>IF(AND(Parametros!$E$17="Sim",Parametros!$E$18="Sim"),IF(AND(OR(CT350="Flow1",AND(CT350="Flow2",Parametros!$H$7="Fechada")),AI350&lt;=Parametros!$E$15,AH350&lt;Parametros!$E$16,AX350&lt;Parametros!$E$19,CX350&lt;&gt;Parametros!$E$17,CY350&lt;&gt;Parametros!$E$18),"Sim","Não"),
IF(AND(Parametros!$E$17="Sim",Parametros!$E$18="Não"),IF(AND(OR(CT350="Flow1",AND(CT350="Flow2",Parametros!$H$7="Fechada")),AI350&lt;=Parametros!$E$15,AH350&lt;Parametros!$E$16,AX350&lt;Parametros!$E$19,CX350&lt;&gt;Parametros!$E$17),"Sim","Não"),
IF(AND(Parametros!$E$17="Não",Parametros!$E$18="Sim"),IF(AND(OR(CT350="Flow1",AND(CT350="Flow2",Parametros!$H$7="Fechada")),AI350&lt;=Parametros!$E$15,AH350&lt;Parametros!$E$16,AX350&lt;Parametros!$E$19,CY350&lt;&gt;Parametros!$E$18),"Sim","Não"),
IF(AND(OR(CT350="Flow1",AND(CT350="Flow2",Parametros!$H$7="Fechada")),AI350&lt;=Parametros!$E$15,AH350&lt;Parametros!$E$16,AX350&lt;Parametros!$E$19),"Sim","Não"))))</f>
        <v>Não</v>
      </c>
      <c r="DA350" s="41" t="str">
        <f t="shared" si="46"/>
        <v>ok</v>
      </c>
      <c r="DB350" s="40">
        <f>IF(AND(CT350="Flow1",CZ350="Sim"),4,IF(CT350=Parametros!$D$6,1,IF(CT350=Parametros!$D$7,IF(Parametros!$H$7="Aberta",2,IF('Sequencia APO'!CZ350="Sim",4,1)),IF(CT350=Parametros!$D$9,3,IF(CT350=Parametros!$D$8,4,"Erro")))))</f>
        <v>4</v>
      </c>
      <c r="DC350" s="40">
        <f>IFERROR(VLOOKUP($Q350,Ferts!$A$1:$B$16,2,FALSE),0)</f>
        <v>0</v>
      </c>
      <c r="DD350" s="42">
        <f>(IF(DB350=1,Parametros!$M$6,IF(DB350=2,Parametros!$M$7,IF(DB350=3,Parametros!$M$8,IF(DB350=4,Parametros!$M$9,"Erro"))))*(DC350+1))*60</f>
        <v>102.85714285714285</v>
      </c>
    </row>
    <row r="351" spans="1:108">
      <c r="A351" s="74" t="s">
        <v>982</v>
      </c>
      <c r="B351" s="74" t="s">
        <v>98</v>
      </c>
      <c r="C351" s="74" t="s">
        <v>99</v>
      </c>
      <c r="D351" s="74" t="s">
        <v>99</v>
      </c>
      <c r="E351" s="74" t="s">
        <v>2601</v>
      </c>
      <c r="F351" s="74" t="s">
        <v>768</v>
      </c>
      <c r="G351" s="74" t="s">
        <v>3790</v>
      </c>
      <c r="H351" s="74" t="s">
        <v>335</v>
      </c>
      <c r="I351" s="74" t="s">
        <v>464</v>
      </c>
      <c r="J351" s="74" t="s">
        <v>769</v>
      </c>
      <c r="K351" s="74" t="s">
        <v>762</v>
      </c>
      <c r="L351" s="74" t="s">
        <v>770</v>
      </c>
      <c r="M351" s="74" t="s">
        <v>764</v>
      </c>
      <c r="N351" s="75">
        <v>10</v>
      </c>
      <c r="O351" s="75">
        <v>10</v>
      </c>
      <c r="P351" s="74" t="s">
        <v>131</v>
      </c>
      <c r="Q351" s="74" t="s">
        <v>771</v>
      </c>
      <c r="R351" s="74" t="s">
        <v>123</v>
      </c>
      <c r="S351" s="74" t="s">
        <v>113</v>
      </c>
      <c r="T351" s="74" t="s">
        <v>114</v>
      </c>
      <c r="U351" s="74" t="s">
        <v>156</v>
      </c>
      <c r="V351" s="74" t="s">
        <v>157</v>
      </c>
      <c r="W351" s="74" t="s">
        <v>107</v>
      </c>
      <c r="X351" s="74" t="s">
        <v>127</v>
      </c>
      <c r="Y351" s="74" t="s">
        <v>477</v>
      </c>
      <c r="Z351" s="74" t="s">
        <v>158</v>
      </c>
      <c r="AA351" s="76">
        <v>9608.0110000000004</v>
      </c>
      <c r="AB351" s="76">
        <v>10475.903</v>
      </c>
      <c r="AC351" s="76">
        <v>140</v>
      </c>
      <c r="AD351" s="76">
        <v>112</v>
      </c>
      <c r="AE351" s="77">
        <v>908</v>
      </c>
      <c r="AF351" s="76">
        <v>4.54</v>
      </c>
      <c r="AG351" s="77">
        <v>13</v>
      </c>
      <c r="AH351" s="78">
        <v>16.899999999999999</v>
      </c>
      <c r="AI351" s="78">
        <v>101.6</v>
      </c>
      <c r="AJ351" s="79">
        <v>42793</v>
      </c>
      <c r="AK351" s="79">
        <v>42784</v>
      </c>
      <c r="AL351" s="79">
        <v>42784</v>
      </c>
      <c r="AM351" s="79">
        <v>42784</v>
      </c>
      <c r="AN351" s="77">
        <v>614</v>
      </c>
      <c r="AO351" s="79">
        <v>42786</v>
      </c>
      <c r="AP351" s="76">
        <v>6000</v>
      </c>
      <c r="AQ351" s="76">
        <v>0</v>
      </c>
      <c r="AR351" s="77">
        <v>1000</v>
      </c>
      <c r="AS351" s="77">
        <v>13</v>
      </c>
      <c r="AT351" s="78">
        <v>229.14</v>
      </c>
      <c r="AU351" s="77">
        <v>3</v>
      </c>
      <c r="AV351" s="76">
        <v>7.79</v>
      </c>
      <c r="AW351" s="76">
        <v>7.23</v>
      </c>
      <c r="AX351" s="76">
        <v>7.98</v>
      </c>
      <c r="AY351" s="76">
        <v>0.8</v>
      </c>
      <c r="AZ351" s="76">
        <v>0.8</v>
      </c>
      <c r="BA351" s="76">
        <v>1.35</v>
      </c>
      <c r="BB351" s="76">
        <v>1.35</v>
      </c>
      <c r="BC351" s="76">
        <v>15.56</v>
      </c>
      <c r="BD351" s="76">
        <v>17.940000000000001</v>
      </c>
      <c r="BE351" s="76">
        <v>27.95</v>
      </c>
      <c r="BF351" s="76">
        <v>4000</v>
      </c>
      <c r="BG351" s="76">
        <v>8000</v>
      </c>
      <c r="BH351" s="74" t="s">
        <v>109</v>
      </c>
      <c r="BI351" s="74"/>
      <c r="BJ351" s="74" t="s">
        <v>3791</v>
      </c>
      <c r="BK351" s="79"/>
      <c r="BL351" s="79"/>
      <c r="BM351" s="74"/>
      <c r="BN351" s="80">
        <v>39</v>
      </c>
      <c r="BO351" s="81"/>
      <c r="BP351" s="82"/>
      <c r="BQ351" s="83"/>
      <c r="BR351" s="84" t="s">
        <v>75</v>
      </c>
      <c r="BS351" s="84">
        <v>18</v>
      </c>
      <c r="BT351" s="85">
        <v>2</v>
      </c>
      <c r="BU351" s="85" t="s">
        <v>464</v>
      </c>
      <c r="BV351" s="85">
        <v>4</v>
      </c>
      <c r="BW351" s="85"/>
      <c r="BX351" s="86" t="s">
        <v>143</v>
      </c>
      <c r="BY351" s="87"/>
      <c r="BZ351" s="88">
        <v>39</v>
      </c>
      <c r="CA351" s="87" t="s">
        <v>144</v>
      </c>
      <c r="CB351" s="89" t="s">
        <v>145</v>
      </c>
      <c r="CC351" s="90">
        <v>-2</v>
      </c>
      <c r="CD351" s="99"/>
      <c r="CE351" s="100">
        <f>VLOOKUP(AI351,[1]Plan1!$A$6:$D$52,2,0)</f>
        <v>309</v>
      </c>
      <c r="CF351" s="100">
        <f>VLOOKUP(AI351,[1]Plan1!$A$6:$D$52,4,0)</f>
        <v>2.4347826086956523</v>
      </c>
      <c r="CG351" s="100">
        <f t="shared" si="40"/>
        <v>31</v>
      </c>
      <c r="CH351" s="100">
        <f t="shared" si="41"/>
        <v>75</v>
      </c>
      <c r="CI351" s="87" t="s">
        <v>75</v>
      </c>
      <c r="CJ351" s="100">
        <f t="shared" si="42"/>
        <v>39</v>
      </c>
      <c r="CK351" s="101"/>
      <c r="CL351" s="101"/>
      <c r="CM351" s="101"/>
      <c r="CN351" s="102"/>
      <c r="CO351" s="102"/>
      <c r="CP351" s="102">
        <v>90</v>
      </c>
      <c r="CQ351" s="102"/>
      <c r="CR351" s="87">
        <f t="shared" si="43"/>
        <v>11804</v>
      </c>
      <c r="CS351" s="40">
        <f t="shared" si="47"/>
        <v>349</v>
      </c>
      <c r="CT351" s="40" t="str">
        <f>VLOOKUP(B351,Linha!$B$2:$C$60,2,FALSE)</f>
        <v>Flow1</v>
      </c>
      <c r="CU351" s="41" t="str">
        <f>IF(AI351&lt;=Parametros!$E$15,"OK","Não")</f>
        <v>OK</v>
      </c>
      <c r="CV351" s="41" t="str">
        <f>IF(AH351&lt;=Parametros!$E$16,"OK","Não")</f>
        <v>Não</v>
      </c>
      <c r="CW351" s="41" t="str">
        <f>IF(AX351&lt;=Parametros!$E$19,"OK","Não")</f>
        <v>OK</v>
      </c>
      <c r="CX351" s="41" t="str">
        <f t="shared" si="44"/>
        <v>Não</v>
      </c>
      <c r="CY351" s="41" t="str">
        <f t="shared" si="45"/>
        <v>Não</v>
      </c>
      <c r="CZ351" s="41" t="str">
        <f>IF(AND(Parametros!$E$17="Sim",Parametros!$E$18="Sim"),IF(AND(OR(CT351="Flow1",AND(CT351="Flow2",Parametros!$H$7="Fechada")),AI351&lt;=Parametros!$E$15,AH351&lt;Parametros!$E$16,AX351&lt;Parametros!$E$19,CX351&lt;&gt;Parametros!$E$17,CY351&lt;&gt;Parametros!$E$18),"Sim","Não"),
IF(AND(Parametros!$E$17="Sim",Parametros!$E$18="Não"),IF(AND(OR(CT351="Flow1",AND(CT351="Flow2",Parametros!$H$7="Fechada")),AI351&lt;=Parametros!$E$15,AH351&lt;Parametros!$E$16,AX351&lt;Parametros!$E$19,CX351&lt;&gt;Parametros!$E$17),"Sim","Não"),
IF(AND(Parametros!$E$17="Não",Parametros!$E$18="Sim"),IF(AND(OR(CT351="Flow1",AND(CT351="Flow2",Parametros!$H$7="Fechada")),AI351&lt;=Parametros!$E$15,AH351&lt;Parametros!$E$16,AX351&lt;Parametros!$E$19,CY351&lt;&gt;Parametros!$E$18),"Sim","Não"),
IF(AND(OR(CT351="Flow1",AND(CT351="Flow2",Parametros!$H$7="Fechada")),AI351&lt;=Parametros!$E$15,AH351&lt;Parametros!$E$16,AX351&lt;Parametros!$E$19),"Sim","Não"))))</f>
        <v>Não</v>
      </c>
      <c r="DA351" s="41" t="str">
        <f t="shared" si="46"/>
        <v>ok</v>
      </c>
      <c r="DB351" s="40">
        <f>IF(AND(CT351="Flow1",CZ351="Sim"),4,IF(CT351=Parametros!$D$6,1,IF(CT351=Parametros!$D$7,IF(Parametros!$H$7="Aberta",2,IF('Sequencia APO'!CZ351="Sim",4,1)),IF(CT351=Parametros!$D$9,3,IF(CT351=Parametros!$D$8,4,"Erro")))))</f>
        <v>1</v>
      </c>
      <c r="DC351" s="40">
        <f>IFERROR(VLOOKUP($Q351,Ferts!$A$1:$B$16,2,FALSE),0)</f>
        <v>0</v>
      </c>
      <c r="DD351" s="42">
        <f>(IF(DB351=1,Parametros!$M$6,IF(DB351=2,Parametros!$M$7,IF(DB351=3,Parametros!$M$8,IF(DB351=4,Parametros!$M$9,"Erro"))))*(DC351+1))*60</f>
        <v>38.112851481411589</v>
      </c>
    </row>
    <row r="352" spans="1:108">
      <c r="A352" s="74" t="s">
        <v>983</v>
      </c>
      <c r="B352" s="74" t="s">
        <v>339</v>
      </c>
      <c r="C352" s="74" t="s">
        <v>99</v>
      </c>
      <c r="D352" s="74"/>
      <c r="E352" s="74" t="s">
        <v>1266</v>
      </c>
      <c r="F352" s="74" t="s">
        <v>1267</v>
      </c>
      <c r="G352" s="74" t="s">
        <v>1268</v>
      </c>
      <c r="H352" s="74" t="s">
        <v>832</v>
      </c>
      <c r="I352" s="74" t="s">
        <v>134</v>
      </c>
      <c r="J352" s="74" t="s">
        <v>240</v>
      </c>
      <c r="K352" s="74" t="s">
        <v>558</v>
      </c>
      <c r="L352" s="74" t="s">
        <v>1269</v>
      </c>
      <c r="M352" s="74" t="s">
        <v>834</v>
      </c>
      <c r="N352" s="75">
        <v>0</v>
      </c>
      <c r="O352" s="75">
        <v>0</v>
      </c>
      <c r="P352" s="74" t="s">
        <v>534</v>
      </c>
      <c r="Q352" s="74" t="s">
        <v>1270</v>
      </c>
      <c r="R352" s="74" t="s">
        <v>102</v>
      </c>
      <c r="S352" s="74"/>
      <c r="T352" s="74"/>
      <c r="U352" s="74" t="s">
        <v>836</v>
      </c>
      <c r="V352" s="74" t="s">
        <v>106</v>
      </c>
      <c r="W352" s="74" t="s">
        <v>107</v>
      </c>
      <c r="X352" s="74" t="s">
        <v>837</v>
      </c>
      <c r="Y352" s="74" t="s">
        <v>231</v>
      </c>
      <c r="Z352" s="74"/>
      <c r="AA352" s="76">
        <v>1539</v>
      </c>
      <c r="AB352" s="76">
        <v>1605.8789999999999</v>
      </c>
      <c r="AC352" s="76">
        <v>130</v>
      </c>
      <c r="AD352" s="76">
        <v>81.5</v>
      </c>
      <c r="AE352" s="77">
        <v>374</v>
      </c>
      <c r="AF352" s="76">
        <v>1.8979999999999999</v>
      </c>
      <c r="AG352" s="77">
        <v>5</v>
      </c>
      <c r="AH352" s="78">
        <v>15.88</v>
      </c>
      <c r="AI352" s="78">
        <v>101.6</v>
      </c>
      <c r="AJ352" s="79">
        <v>42781</v>
      </c>
      <c r="AK352" s="79">
        <v>42784</v>
      </c>
      <c r="AL352" s="79">
        <v>42784</v>
      </c>
      <c r="AM352" s="79">
        <v>42784</v>
      </c>
      <c r="AN352" s="77">
        <v>259</v>
      </c>
      <c r="AO352" s="79">
        <v>42770</v>
      </c>
      <c r="AP352" s="76">
        <v>1500</v>
      </c>
      <c r="AQ352" s="76">
        <v>0</v>
      </c>
      <c r="AR352" s="77">
        <v>667</v>
      </c>
      <c r="AS352" s="77">
        <v>38</v>
      </c>
      <c r="AT352" s="78">
        <v>319.60000000000002</v>
      </c>
      <c r="AU352" s="77">
        <v>1</v>
      </c>
      <c r="AV352" s="76">
        <v>0</v>
      </c>
      <c r="AW352" s="76">
        <v>9.5399999999999991</v>
      </c>
      <c r="AX352" s="76">
        <v>10</v>
      </c>
      <c r="AY352" s="76">
        <v>1.02</v>
      </c>
      <c r="AZ352" s="76">
        <v>1.02</v>
      </c>
      <c r="BA352" s="76">
        <v>0.79</v>
      </c>
      <c r="BB352" s="76">
        <v>3.97</v>
      </c>
      <c r="BC352" s="76">
        <v>8.98</v>
      </c>
      <c r="BD352" s="76">
        <v>16.87</v>
      </c>
      <c r="BE352" s="76">
        <v>26.5</v>
      </c>
      <c r="BF352" s="76">
        <v>6000</v>
      </c>
      <c r="BG352" s="76">
        <v>10000</v>
      </c>
      <c r="BH352" s="74" t="s">
        <v>109</v>
      </c>
      <c r="BI352" s="74"/>
      <c r="BJ352" s="74" t="s">
        <v>1271</v>
      </c>
      <c r="BK352" s="79">
        <v>42777</v>
      </c>
      <c r="BL352" s="79"/>
      <c r="BM352" s="74"/>
      <c r="BN352" s="80">
        <v>5</v>
      </c>
      <c r="BO352" s="81"/>
      <c r="BP352" s="82"/>
      <c r="BQ352" s="83"/>
      <c r="BR352" s="84" t="s">
        <v>75</v>
      </c>
      <c r="BS352" s="84">
        <v>18</v>
      </c>
      <c r="BT352" s="85">
        <v>2</v>
      </c>
      <c r="BU352" s="85" t="s">
        <v>134</v>
      </c>
      <c r="BV352" s="85">
        <v>5</v>
      </c>
      <c r="BW352" s="85"/>
      <c r="BX352" s="86" t="s">
        <v>110</v>
      </c>
      <c r="BY352" s="87"/>
      <c r="BZ352" s="88">
        <v>5</v>
      </c>
      <c r="CA352" s="87" t="s">
        <v>111</v>
      </c>
      <c r="CB352" s="89" t="s">
        <v>112</v>
      </c>
      <c r="CC352" s="90">
        <v>14</v>
      </c>
      <c r="CD352" s="99"/>
      <c r="CE352" s="100">
        <f>VLOOKUP(AI352,[1]Plan1!$A$6:$D$52,2,0)</f>
        <v>309</v>
      </c>
      <c r="CF352" s="100">
        <f>VLOOKUP(AI352,[1]Plan1!$A$6:$D$52,4,0)</f>
        <v>2.4347826086956523</v>
      </c>
      <c r="CG352" s="100">
        <f t="shared" si="40"/>
        <v>5</v>
      </c>
      <c r="CH352" s="100">
        <f t="shared" si="41"/>
        <v>12</v>
      </c>
      <c r="CI352" s="87" t="s">
        <v>110</v>
      </c>
      <c r="CJ352" s="100">
        <f t="shared" si="42"/>
        <v>5</v>
      </c>
      <c r="CK352" s="101"/>
      <c r="CL352" s="101"/>
      <c r="CM352" s="101"/>
      <c r="CN352" s="102"/>
      <c r="CO352" s="102"/>
      <c r="CP352" s="102">
        <v>100</v>
      </c>
      <c r="CQ352" s="102"/>
      <c r="CR352" s="87">
        <f t="shared" si="43"/>
        <v>1870</v>
      </c>
      <c r="CS352" s="40">
        <f t="shared" si="47"/>
        <v>350</v>
      </c>
      <c r="CT352" s="40" t="str">
        <f>VLOOKUP(B352,Linha!$B$2:$C$60,2,FALSE)</f>
        <v>Flow1</v>
      </c>
      <c r="CU352" s="41" t="str">
        <f>IF(AI352&lt;=Parametros!$E$15,"OK","Não")</f>
        <v>OK</v>
      </c>
      <c r="CV352" s="41" t="str">
        <f>IF(AH352&lt;=Parametros!$E$16,"OK","Não")</f>
        <v>Não</v>
      </c>
      <c r="CW352" s="41" t="str">
        <f>IF(AX352&lt;=Parametros!$E$19,"OK","Não")</f>
        <v>OK</v>
      </c>
      <c r="CX352" s="41" t="str">
        <f t="shared" si="44"/>
        <v>Não</v>
      </c>
      <c r="CY352" s="41" t="str">
        <f t="shared" si="45"/>
        <v>Não</v>
      </c>
      <c r="CZ352" s="41" t="str">
        <f>IF(AND(Parametros!$E$17="Sim",Parametros!$E$18="Sim"),IF(AND(OR(CT352="Flow1",AND(CT352="Flow2",Parametros!$H$7="Fechada")),AI352&lt;=Parametros!$E$15,AH352&lt;Parametros!$E$16,AX352&lt;Parametros!$E$19,CX352&lt;&gt;Parametros!$E$17,CY352&lt;&gt;Parametros!$E$18),"Sim","Não"),
IF(AND(Parametros!$E$17="Sim",Parametros!$E$18="Não"),IF(AND(OR(CT352="Flow1",AND(CT352="Flow2",Parametros!$H$7="Fechada")),AI352&lt;=Parametros!$E$15,AH352&lt;Parametros!$E$16,AX352&lt;Parametros!$E$19,CX352&lt;&gt;Parametros!$E$17),"Sim","Não"),
IF(AND(Parametros!$E$17="Não",Parametros!$E$18="Sim"),IF(AND(OR(CT352="Flow1",AND(CT352="Flow2",Parametros!$H$7="Fechada")),AI352&lt;=Parametros!$E$15,AH352&lt;Parametros!$E$16,AX352&lt;Parametros!$E$19,CY352&lt;&gt;Parametros!$E$18),"Sim","Não"),
IF(AND(OR(CT352="Flow1",AND(CT352="Flow2",Parametros!$H$7="Fechada")),AI352&lt;=Parametros!$E$15,AH352&lt;Parametros!$E$16,AX352&lt;Parametros!$E$19),"Sim","Não"))))</f>
        <v>Não</v>
      </c>
      <c r="DA352" s="41" t="str">
        <f t="shared" si="46"/>
        <v>ok</v>
      </c>
      <c r="DB352" s="40">
        <f>IF(AND(CT352="Flow1",CZ352="Sim"),4,IF(CT352=Parametros!$D$6,1,IF(CT352=Parametros!$D$7,IF(Parametros!$H$7="Aberta",2,IF('Sequencia APO'!CZ352="Sim",4,1)),IF(CT352=Parametros!$D$9,3,IF(CT352=Parametros!$D$8,4,"Erro")))))</f>
        <v>1</v>
      </c>
      <c r="DC352" s="40">
        <f>IFERROR(VLOOKUP($Q352,Ferts!$A$1:$B$16,2,FALSE),0)</f>
        <v>0</v>
      </c>
      <c r="DD352" s="42">
        <f>(IF(DB352=1,Parametros!$M$6,IF(DB352=2,Parametros!$M$7,IF(DB352=3,Parametros!$M$8,IF(DB352=4,Parametros!$M$9,"Erro"))))*(DC352+1))*60</f>
        <v>38.112851481411589</v>
      </c>
    </row>
    <row r="353" spans="1:108">
      <c r="A353" s="74" t="s">
        <v>988</v>
      </c>
      <c r="B353" s="74" t="s">
        <v>98</v>
      </c>
      <c r="C353" s="74" t="s">
        <v>99</v>
      </c>
      <c r="D353" s="74" t="s">
        <v>99</v>
      </c>
      <c r="E353" s="74" t="s">
        <v>2602</v>
      </c>
      <c r="F353" s="74" t="s">
        <v>761</v>
      </c>
      <c r="G353" s="74" t="s">
        <v>3792</v>
      </c>
      <c r="H353" s="74" t="s">
        <v>335</v>
      </c>
      <c r="I353" s="74" t="s">
        <v>464</v>
      </c>
      <c r="J353" s="74" t="s">
        <v>474</v>
      </c>
      <c r="K353" s="74" t="s">
        <v>762</v>
      </c>
      <c r="L353" s="74" t="s">
        <v>763</v>
      </c>
      <c r="M353" s="74" t="s">
        <v>764</v>
      </c>
      <c r="N353" s="75">
        <v>10</v>
      </c>
      <c r="O353" s="75">
        <v>10</v>
      </c>
      <c r="P353" s="74" t="s">
        <v>131</v>
      </c>
      <c r="Q353" s="74" t="s">
        <v>765</v>
      </c>
      <c r="R353" s="74" t="s">
        <v>123</v>
      </c>
      <c r="S353" s="74" t="s">
        <v>113</v>
      </c>
      <c r="T353" s="74" t="s">
        <v>114</v>
      </c>
      <c r="U353" s="74" t="s">
        <v>156</v>
      </c>
      <c r="V353" s="74" t="s">
        <v>157</v>
      </c>
      <c r="W353" s="74" t="s">
        <v>107</v>
      </c>
      <c r="X353" s="74" t="s">
        <v>127</v>
      </c>
      <c r="Y353" s="74" t="s">
        <v>477</v>
      </c>
      <c r="Z353" s="74" t="s">
        <v>158</v>
      </c>
      <c r="AA353" s="76">
        <v>8448.1849999999995</v>
      </c>
      <c r="AB353" s="76">
        <v>9237.5840000000007</v>
      </c>
      <c r="AC353" s="76">
        <v>145</v>
      </c>
      <c r="AD353" s="76">
        <v>118</v>
      </c>
      <c r="AE353" s="77">
        <v>812</v>
      </c>
      <c r="AF353" s="76">
        <v>4.0599999999999996</v>
      </c>
      <c r="AG353" s="77">
        <v>13</v>
      </c>
      <c r="AH353" s="78">
        <v>14.6</v>
      </c>
      <c r="AI353" s="78">
        <v>108</v>
      </c>
      <c r="AJ353" s="79">
        <v>42793</v>
      </c>
      <c r="AK353" s="79">
        <v>42784</v>
      </c>
      <c r="AL353" s="79">
        <v>42784</v>
      </c>
      <c r="AM353" s="79">
        <v>42784</v>
      </c>
      <c r="AN353" s="77">
        <v>541</v>
      </c>
      <c r="AO353" s="79">
        <v>42786</v>
      </c>
      <c r="AP353" s="76">
        <v>6000</v>
      </c>
      <c r="AQ353" s="76">
        <v>0</v>
      </c>
      <c r="AR353" s="77">
        <v>940</v>
      </c>
      <c r="AS353" s="77">
        <v>14</v>
      </c>
      <c r="AT353" s="78">
        <v>214.93</v>
      </c>
      <c r="AU353" s="77">
        <v>3</v>
      </c>
      <c r="AV353" s="76">
        <v>7.17</v>
      </c>
      <c r="AW353" s="76">
        <v>6.82</v>
      </c>
      <c r="AX353" s="76">
        <v>7.52</v>
      </c>
      <c r="AY353" s="76">
        <v>0.8</v>
      </c>
      <c r="AZ353" s="76">
        <v>0.8</v>
      </c>
      <c r="BA353" s="76">
        <v>1.17</v>
      </c>
      <c r="BB353" s="76">
        <v>1.17</v>
      </c>
      <c r="BC353" s="76">
        <v>15.81</v>
      </c>
      <c r="BD353" s="76">
        <v>15.51</v>
      </c>
      <c r="BE353" s="76">
        <v>25.48</v>
      </c>
      <c r="BF353" s="76">
        <v>4000</v>
      </c>
      <c r="BG353" s="76">
        <v>8000</v>
      </c>
      <c r="BH353" s="74" t="s">
        <v>109</v>
      </c>
      <c r="BI353" s="74"/>
      <c r="BJ353" s="74" t="s">
        <v>2603</v>
      </c>
      <c r="BK353" s="79"/>
      <c r="BL353" s="79"/>
      <c r="BM353" s="74"/>
      <c r="BN353" s="80">
        <v>39</v>
      </c>
      <c r="BO353" s="81"/>
      <c r="BP353" s="82"/>
      <c r="BQ353" s="83"/>
      <c r="BR353" s="84" t="s">
        <v>75</v>
      </c>
      <c r="BS353" s="84">
        <v>18</v>
      </c>
      <c r="BT353" s="85">
        <v>2</v>
      </c>
      <c r="BU353" s="85" t="s">
        <v>464</v>
      </c>
      <c r="BV353" s="85">
        <v>6</v>
      </c>
      <c r="BW353" s="85"/>
      <c r="BX353" s="86" t="s">
        <v>143</v>
      </c>
      <c r="BY353" s="87"/>
      <c r="BZ353" s="88">
        <v>39</v>
      </c>
      <c r="CA353" s="87" t="s">
        <v>144</v>
      </c>
      <c r="CB353" s="89" t="s">
        <v>145</v>
      </c>
      <c r="CC353" s="90">
        <v>-2</v>
      </c>
      <c r="CD353" s="99"/>
      <c r="CE353" s="100">
        <f>VLOOKUP(AI353,[1]Plan1!$A$6:$D$52,2,0)</f>
        <v>293</v>
      </c>
      <c r="CF353" s="100">
        <f>VLOOKUP(AI353,[1]Plan1!$A$6:$D$52,4,0)</f>
        <v>1.7941176470588236</v>
      </c>
      <c r="CG353" s="100">
        <f t="shared" si="40"/>
        <v>29</v>
      </c>
      <c r="CH353" s="100">
        <f t="shared" si="41"/>
        <v>52</v>
      </c>
      <c r="CI353" s="87" t="s">
        <v>75</v>
      </c>
      <c r="CJ353" s="100">
        <f t="shared" si="42"/>
        <v>39</v>
      </c>
      <c r="CK353" s="101"/>
      <c r="CL353" s="101"/>
      <c r="CM353" s="101"/>
      <c r="CN353" s="102"/>
      <c r="CO353" s="102"/>
      <c r="CP353" s="102">
        <v>90</v>
      </c>
      <c r="CQ353" s="102"/>
      <c r="CR353" s="87">
        <f t="shared" si="43"/>
        <v>10556</v>
      </c>
      <c r="CS353" s="40">
        <f t="shared" si="47"/>
        <v>351</v>
      </c>
      <c r="CT353" s="40" t="str">
        <f>VLOOKUP(B353,Linha!$B$2:$C$60,2,FALSE)</f>
        <v>Flow1</v>
      </c>
      <c r="CU353" s="41" t="str">
        <f>IF(AI353&lt;=Parametros!$E$15,"OK","Não")</f>
        <v>OK</v>
      </c>
      <c r="CV353" s="41" t="str">
        <f>IF(AH353&lt;=Parametros!$E$16,"OK","Não")</f>
        <v>Não</v>
      </c>
      <c r="CW353" s="41" t="str">
        <f>IF(AX353&lt;=Parametros!$E$19,"OK","Não")</f>
        <v>OK</v>
      </c>
      <c r="CX353" s="41" t="str">
        <f t="shared" si="44"/>
        <v>Não</v>
      </c>
      <c r="CY353" s="41" t="str">
        <f t="shared" si="45"/>
        <v>Não</v>
      </c>
      <c r="CZ353" s="41" t="str">
        <f>IF(AND(Parametros!$E$17="Sim",Parametros!$E$18="Sim"),IF(AND(OR(CT353="Flow1",AND(CT353="Flow2",Parametros!$H$7="Fechada")),AI353&lt;=Parametros!$E$15,AH353&lt;Parametros!$E$16,AX353&lt;Parametros!$E$19,CX353&lt;&gt;Parametros!$E$17,CY353&lt;&gt;Parametros!$E$18),"Sim","Não"),
IF(AND(Parametros!$E$17="Sim",Parametros!$E$18="Não"),IF(AND(OR(CT353="Flow1",AND(CT353="Flow2",Parametros!$H$7="Fechada")),AI353&lt;=Parametros!$E$15,AH353&lt;Parametros!$E$16,AX353&lt;Parametros!$E$19,CX353&lt;&gt;Parametros!$E$17),"Sim","Não"),
IF(AND(Parametros!$E$17="Não",Parametros!$E$18="Sim"),IF(AND(OR(CT353="Flow1",AND(CT353="Flow2",Parametros!$H$7="Fechada")),AI353&lt;=Parametros!$E$15,AH353&lt;Parametros!$E$16,AX353&lt;Parametros!$E$19,CY353&lt;&gt;Parametros!$E$18),"Sim","Não"),
IF(AND(OR(CT353="Flow1",AND(CT353="Flow2",Parametros!$H$7="Fechada")),AI353&lt;=Parametros!$E$15,AH353&lt;Parametros!$E$16,AX353&lt;Parametros!$E$19),"Sim","Não"))))</f>
        <v>Não</v>
      </c>
      <c r="DA353" s="41" t="str">
        <f t="shared" si="46"/>
        <v>ok</v>
      </c>
      <c r="DB353" s="40">
        <f>IF(AND(CT353="Flow1",CZ353="Sim"),4,IF(CT353=Parametros!$D$6,1,IF(CT353=Parametros!$D$7,IF(Parametros!$H$7="Aberta",2,IF('Sequencia APO'!CZ353="Sim",4,1)),IF(CT353=Parametros!$D$9,3,IF(CT353=Parametros!$D$8,4,"Erro")))))</f>
        <v>1</v>
      </c>
      <c r="DC353" s="40">
        <f>IFERROR(VLOOKUP($Q353,Ferts!$A$1:$B$16,2,FALSE),0)</f>
        <v>0</v>
      </c>
      <c r="DD353" s="42">
        <f>(IF(DB353=1,Parametros!$M$6,IF(DB353=2,Parametros!$M$7,IF(DB353=3,Parametros!$M$8,IF(DB353=4,Parametros!$M$9,"Erro"))))*(DC353+1))*60</f>
        <v>38.112851481411589</v>
      </c>
    </row>
    <row r="354" spans="1:108">
      <c r="A354" s="74" t="s">
        <v>989</v>
      </c>
      <c r="B354" s="74" t="s">
        <v>268</v>
      </c>
      <c r="C354" s="74" t="s">
        <v>118</v>
      </c>
      <c r="D354" s="74" t="s">
        <v>99</v>
      </c>
      <c r="E354" s="74" t="s">
        <v>2604</v>
      </c>
      <c r="F354" s="74" t="s">
        <v>524</v>
      </c>
      <c r="G354" s="74" t="s">
        <v>3793</v>
      </c>
      <c r="H354" s="74" t="s">
        <v>212</v>
      </c>
      <c r="I354" s="74" t="s">
        <v>464</v>
      </c>
      <c r="J354" s="74" t="s">
        <v>474</v>
      </c>
      <c r="K354" s="74" t="s">
        <v>525</v>
      </c>
      <c r="L354" s="74" t="s">
        <v>526</v>
      </c>
      <c r="M354" s="74" t="s">
        <v>527</v>
      </c>
      <c r="N354" s="75">
        <v>10</v>
      </c>
      <c r="O354" s="75">
        <v>10</v>
      </c>
      <c r="P354" s="74" t="s">
        <v>122</v>
      </c>
      <c r="Q354" s="74" t="s">
        <v>528</v>
      </c>
      <c r="R354" s="74" t="s">
        <v>175</v>
      </c>
      <c r="S354" s="74"/>
      <c r="T354" s="74" t="s">
        <v>114</v>
      </c>
      <c r="U354" s="74" t="s">
        <v>124</v>
      </c>
      <c r="V354" s="74" t="s">
        <v>125</v>
      </c>
      <c r="W354" s="74" t="s">
        <v>107</v>
      </c>
      <c r="X354" s="74" t="s">
        <v>218</v>
      </c>
      <c r="Y354" s="74" t="s">
        <v>477</v>
      </c>
      <c r="Z354" s="74" t="s">
        <v>192</v>
      </c>
      <c r="AA354" s="76">
        <v>11942.15</v>
      </c>
      <c r="AB354" s="76">
        <v>0</v>
      </c>
      <c r="AC354" s="76">
        <v>159</v>
      </c>
      <c r="AD354" s="76">
        <v>132.5</v>
      </c>
      <c r="AE354" s="77">
        <v>602</v>
      </c>
      <c r="AF354" s="76">
        <v>3.01</v>
      </c>
      <c r="AG354" s="77">
        <v>23</v>
      </c>
      <c r="AH354" s="78">
        <v>8.56</v>
      </c>
      <c r="AI354" s="78">
        <v>114.3</v>
      </c>
      <c r="AJ354" s="79">
        <v>42791</v>
      </c>
      <c r="AK354" s="79">
        <v>42784</v>
      </c>
      <c r="AL354" s="79">
        <v>42784</v>
      </c>
      <c r="AM354" s="79">
        <v>42784</v>
      </c>
      <c r="AN354" s="77">
        <v>1006</v>
      </c>
      <c r="AO354" s="79">
        <v>42774</v>
      </c>
      <c r="AP354" s="76">
        <v>10000</v>
      </c>
      <c r="AQ354" s="76">
        <v>0</v>
      </c>
      <c r="AR354" s="77">
        <v>593</v>
      </c>
      <c r="AS354" s="77">
        <v>21</v>
      </c>
      <c r="AT354" s="78">
        <v>189.57</v>
      </c>
      <c r="AU354" s="77">
        <v>3</v>
      </c>
      <c r="AV354" s="76">
        <v>8.57</v>
      </c>
      <c r="AW354" s="76">
        <v>7.79</v>
      </c>
      <c r="AX354" s="76">
        <v>8.58</v>
      </c>
      <c r="AY354" s="76">
        <v>1.1399999999999999</v>
      </c>
      <c r="AZ354" s="76">
        <v>1.1399999999999999</v>
      </c>
      <c r="BA354" s="76">
        <v>0.86</v>
      </c>
      <c r="BB354" s="76">
        <v>0.86</v>
      </c>
      <c r="BC354" s="76">
        <v>20</v>
      </c>
      <c r="BD354" s="76">
        <v>8.65</v>
      </c>
      <c r="BE354" s="76">
        <v>18.54</v>
      </c>
      <c r="BF354" s="76">
        <v>7600</v>
      </c>
      <c r="BG354" s="76">
        <v>8600</v>
      </c>
      <c r="BH354" s="74" t="s">
        <v>109</v>
      </c>
      <c r="BI354" s="74"/>
      <c r="BJ354" s="74" t="s">
        <v>3478</v>
      </c>
      <c r="BK354" s="79"/>
      <c r="BL354" s="79"/>
      <c r="BM354" s="74"/>
      <c r="BN354" s="80"/>
      <c r="BO354" s="81"/>
      <c r="BP354" s="82"/>
      <c r="BQ354" s="83">
        <v>69</v>
      </c>
      <c r="BR354" s="84" t="s">
        <v>78</v>
      </c>
      <c r="BS354" s="84">
        <v>18</v>
      </c>
      <c r="BT354" s="85">
        <v>2</v>
      </c>
      <c r="BU354" s="85" t="s">
        <v>464</v>
      </c>
      <c r="BV354" s="85">
        <v>6</v>
      </c>
      <c r="BW354" s="85"/>
      <c r="BX354" s="86" t="s">
        <v>130</v>
      </c>
      <c r="BY354" s="87"/>
      <c r="BZ354" s="88">
        <v>69</v>
      </c>
      <c r="CA354" s="87" t="s">
        <v>111</v>
      </c>
      <c r="CB354" s="89" t="s">
        <v>145</v>
      </c>
      <c r="CC354" s="90">
        <v>10</v>
      </c>
      <c r="CD354" s="99"/>
      <c r="CE354" s="100">
        <f>VLOOKUP(AI354,[1]Plan1!$A$6:$D$52,2,0)</f>
        <v>314</v>
      </c>
      <c r="CF354" s="100">
        <f>VLOOKUP(AI354,[1]Plan1!$A$6:$D$52,4,0)</f>
        <v>2.6086956521739131</v>
      </c>
      <c r="CG354" s="100">
        <f t="shared" si="40"/>
        <v>38</v>
      </c>
      <c r="CH354" s="100">
        <f t="shared" si="41"/>
        <v>99</v>
      </c>
      <c r="CI354" s="87" t="s">
        <v>78</v>
      </c>
      <c r="CJ354" s="100">
        <f t="shared" si="42"/>
        <v>69</v>
      </c>
      <c r="CK354" s="101"/>
      <c r="CL354" s="101"/>
      <c r="CM354" s="101"/>
      <c r="CN354" s="102"/>
      <c r="CO354" s="102"/>
      <c r="CP354" s="102">
        <v>64</v>
      </c>
      <c r="CQ354" s="102"/>
      <c r="CR354" s="87">
        <f t="shared" si="43"/>
        <v>13846</v>
      </c>
      <c r="CS354" s="40">
        <f t="shared" si="47"/>
        <v>352</v>
      </c>
      <c r="CT354" s="40" t="str">
        <f>VLOOKUP(B354,Linha!$B$2:$C$60,2,FALSE)</f>
        <v>Tubing Line</v>
      </c>
      <c r="CU354" s="41" t="str">
        <f>IF(AI354&lt;=Parametros!$E$15,"OK","Não")</f>
        <v>OK</v>
      </c>
      <c r="CV354" s="41" t="str">
        <f>IF(AH354&lt;=Parametros!$E$16,"OK","Não")</f>
        <v>OK</v>
      </c>
      <c r="CW354" s="41" t="str">
        <f>IF(AX354&lt;=Parametros!$E$19,"OK","Não")</f>
        <v>OK</v>
      </c>
      <c r="CX354" s="41" t="str">
        <f t="shared" si="44"/>
        <v>Não</v>
      </c>
      <c r="CY354" s="41" t="str">
        <f t="shared" si="45"/>
        <v>Não</v>
      </c>
      <c r="CZ354" s="41" t="str">
        <f>IF(AND(Parametros!$E$17="Sim",Parametros!$E$18="Sim"),IF(AND(OR(CT354="Flow1",AND(CT354="Flow2",Parametros!$H$7="Fechada")),AI354&lt;=Parametros!$E$15,AH354&lt;Parametros!$E$16,AX354&lt;Parametros!$E$19,CX354&lt;&gt;Parametros!$E$17,CY354&lt;&gt;Parametros!$E$18),"Sim","Não"),
IF(AND(Parametros!$E$17="Sim",Parametros!$E$18="Não"),IF(AND(OR(CT354="Flow1",AND(CT354="Flow2",Parametros!$H$7="Fechada")),AI354&lt;=Parametros!$E$15,AH354&lt;Parametros!$E$16,AX354&lt;Parametros!$E$19,CX354&lt;&gt;Parametros!$E$17),"Sim","Não"),
IF(AND(Parametros!$E$17="Não",Parametros!$E$18="Sim"),IF(AND(OR(CT354="Flow1",AND(CT354="Flow2",Parametros!$H$7="Fechada")),AI354&lt;=Parametros!$E$15,AH354&lt;Parametros!$E$16,AX354&lt;Parametros!$E$19,CY354&lt;&gt;Parametros!$E$18),"Sim","Não"),
IF(AND(OR(CT354="Flow1",AND(CT354="Flow2",Parametros!$H$7="Fechada")),AI354&lt;=Parametros!$E$15,AH354&lt;Parametros!$E$16,AX354&lt;Parametros!$E$19),"Sim","Não"))))</f>
        <v>Não</v>
      </c>
      <c r="DA354" s="41" t="str">
        <f t="shared" si="46"/>
        <v>ok</v>
      </c>
      <c r="DB354" s="40">
        <f>IF(AND(CT354="Flow1",CZ354="Sim"),4,IF(CT354=Parametros!$D$6,1,IF(CT354=Parametros!$D$7,IF(Parametros!$H$7="Aberta",2,IF('Sequencia APO'!CZ354="Sim",4,1)),IF(CT354=Parametros!$D$9,3,IF(CT354=Parametros!$D$8,4,"Erro")))))</f>
        <v>4</v>
      </c>
      <c r="DC354" s="40">
        <f>IFERROR(VLOOKUP($Q354,Ferts!$A$1:$B$16,2,FALSE),0)</f>
        <v>0</v>
      </c>
      <c r="DD354" s="42">
        <f>(IF(DB354=1,Parametros!$M$6,IF(DB354=2,Parametros!$M$7,IF(DB354=3,Parametros!$M$8,IF(DB354=4,Parametros!$M$9,"Erro"))))*(DC354+1))*60</f>
        <v>102.85714285714285</v>
      </c>
    </row>
    <row r="355" spans="1:108">
      <c r="A355" s="74" t="s">
        <v>994</v>
      </c>
      <c r="B355" s="74" t="s">
        <v>98</v>
      </c>
      <c r="C355" s="74" t="s">
        <v>118</v>
      </c>
      <c r="D355" s="74" t="s">
        <v>99</v>
      </c>
      <c r="E355" s="74" t="s">
        <v>3794</v>
      </c>
      <c r="F355" s="74" t="s">
        <v>2605</v>
      </c>
      <c r="G355" s="74" t="s">
        <v>2606</v>
      </c>
      <c r="H355" s="74" t="s">
        <v>966</v>
      </c>
      <c r="I355" s="74" t="s">
        <v>464</v>
      </c>
      <c r="J355" s="74" t="s">
        <v>474</v>
      </c>
      <c r="K355" s="74" t="s">
        <v>2607</v>
      </c>
      <c r="L355" s="74" t="s">
        <v>2608</v>
      </c>
      <c r="M355" s="74" t="s">
        <v>967</v>
      </c>
      <c r="N355" s="75">
        <v>0</v>
      </c>
      <c r="O355" s="75">
        <v>4</v>
      </c>
      <c r="P355" s="74" t="s">
        <v>186</v>
      </c>
      <c r="Q355" s="74" t="s">
        <v>2609</v>
      </c>
      <c r="R355" s="74" t="s">
        <v>181</v>
      </c>
      <c r="S355" s="74"/>
      <c r="T355" s="74" t="s">
        <v>114</v>
      </c>
      <c r="U355" s="74" t="s">
        <v>124</v>
      </c>
      <c r="V355" s="74" t="s">
        <v>125</v>
      </c>
      <c r="W355" s="74" t="s">
        <v>126</v>
      </c>
      <c r="X355" s="74" t="s">
        <v>249</v>
      </c>
      <c r="Y355" s="74" t="s">
        <v>477</v>
      </c>
      <c r="Z355" s="74" t="s">
        <v>192</v>
      </c>
      <c r="AA355" s="76">
        <v>9594.1530000000002</v>
      </c>
      <c r="AB355" s="76">
        <v>0</v>
      </c>
      <c r="AC355" s="76">
        <v>159</v>
      </c>
      <c r="AD355" s="76">
        <v>132.5</v>
      </c>
      <c r="AE355" s="77">
        <v>596</v>
      </c>
      <c r="AF355" s="76">
        <v>3.01</v>
      </c>
      <c r="AG355" s="77">
        <v>19</v>
      </c>
      <c r="AH355" s="78">
        <v>8.56</v>
      </c>
      <c r="AI355" s="78">
        <v>114.3</v>
      </c>
      <c r="AJ355" s="79">
        <v>42807</v>
      </c>
      <c r="AK355" s="79">
        <v>42784</v>
      </c>
      <c r="AL355" s="79">
        <v>42784</v>
      </c>
      <c r="AM355" s="79">
        <v>42784</v>
      </c>
      <c r="AN355" s="77">
        <v>1133</v>
      </c>
      <c r="AO355" s="79">
        <v>42784</v>
      </c>
      <c r="AP355" s="76">
        <v>7522.2</v>
      </c>
      <c r="AQ355" s="76">
        <v>0</v>
      </c>
      <c r="AR355" s="77">
        <v>602</v>
      </c>
      <c r="AS355" s="77">
        <v>58</v>
      </c>
      <c r="AT355" s="78">
        <v>135.04</v>
      </c>
      <c r="AU355" s="77">
        <v>4</v>
      </c>
      <c r="AV355" s="76">
        <v>6.08</v>
      </c>
      <c r="AW355" s="76">
        <v>6.42</v>
      </c>
      <c r="AX355" s="76">
        <v>7.21</v>
      </c>
      <c r="AY355" s="76">
        <v>1.1399999999999999</v>
      </c>
      <c r="AZ355" s="76">
        <v>1.1399999999999999</v>
      </c>
      <c r="BA355" s="76">
        <v>0.86</v>
      </c>
      <c r="BB355" s="76">
        <v>0.86</v>
      </c>
      <c r="BC355" s="76">
        <v>19.8</v>
      </c>
      <c r="BD355" s="76">
        <v>8.65</v>
      </c>
      <c r="BE355" s="76">
        <v>18.54</v>
      </c>
      <c r="BF355" s="76">
        <v>6000</v>
      </c>
      <c r="BG355" s="76">
        <v>6100</v>
      </c>
      <c r="BH355" s="74" t="s">
        <v>109</v>
      </c>
      <c r="BI355" s="74"/>
      <c r="BJ355" s="74" t="s">
        <v>2610</v>
      </c>
      <c r="BK355" s="79"/>
      <c r="BL355" s="79"/>
      <c r="BM355" s="74"/>
      <c r="BN355" s="80"/>
      <c r="BO355" s="81"/>
      <c r="BP355" s="82"/>
      <c r="BQ355" s="93">
        <v>76</v>
      </c>
      <c r="BR355" s="84" t="s">
        <v>78</v>
      </c>
      <c r="BS355" s="84">
        <v>18</v>
      </c>
      <c r="BT355" s="85">
        <v>2</v>
      </c>
      <c r="BU355" s="85" t="s">
        <v>464</v>
      </c>
      <c r="BV355" s="85">
        <v>6</v>
      </c>
      <c r="BW355" s="85"/>
      <c r="BX355" s="86" t="s">
        <v>130</v>
      </c>
      <c r="BY355" s="87"/>
      <c r="BZ355" s="88">
        <v>76</v>
      </c>
      <c r="CA355" s="87" t="s">
        <v>111</v>
      </c>
      <c r="CB355" s="89" t="s">
        <v>145</v>
      </c>
      <c r="CC355" s="90">
        <v>0</v>
      </c>
      <c r="CD355" s="99"/>
      <c r="CE355" s="100">
        <f>VLOOKUP(AI355,[1]Plan1!$A$6:$D$52,2,0)</f>
        <v>314</v>
      </c>
      <c r="CF355" s="100">
        <f>VLOOKUP(AI355,[1]Plan1!$A$6:$D$52,4,0)</f>
        <v>2.6086956521739131</v>
      </c>
      <c r="CG355" s="100">
        <f t="shared" si="40"/>
        <v>31</v>
      </c>
      <c r="CH355" s="100">
        <f t="shared" si="41"/>
        <v>81</v>
      </c>
      <c r="CI355" s="87" t="s">
        <v>75</v>
      </c>
      <c r="CJ355" s="100">
        <f t="shared" si="42"/>
        <v>76</v>
      </c>
      <c r="CK355" s="101"/>
      <c r="CL355" s="101"/>
      <c r="CM355" s="101"/>
      <c r="CN355" s="102"/>
      <c r="CO355" s="102"/>
      <c r="CP355" s="102">
        <v>6</v>
      </c>
      <c r="CQ355" s="102"/>
      <c r="CR355" s="87">
        <f t="shared" si="43"/>
        <v>11324</v>
      </c>
      <c r="CS355" s="40">
        <f t="shared" si="47"/>
        <v>353</v>
      </c>
      <c r="CT355" s="40" t="str">
        <f>VLOOKUP(B355,Linha!$B$2:$C$60,2,FALSE)</f>
        <v>Flow1</v>
      </c>
      <c r="CU355" s="41" t="str">
        <f>IF(AI355&lt;=Parametros!$E$15,"OK","Não")</f>
        <v>OK</v>
      </c>
      <c r="CV355" s="41" t="str">
        <f>IF(AH355&lt;=Parametros!$E$16,"OK","Não")</f>
        <v>OK</v>
      </c>
      <c r="CW355" s="41" t="str">
        <f>IF(AX355&lt;=Parametros!$E$19,"OK","Não")</f>
        <v>OK</v>
      </c>
      <c r="CX355" s="41" t="str">
        <f t="shared" si="44"/>
        <v>Não</v>
      </c>
      <c r="CY355" s="41" t="str">
        <f t="shared" si="45"/>
        <v>Não</v>
      </c>
      <c r="CZ355" s="41" t="str">
        <f>IF(AND(Parametros!$E$17="Sim",Parametros!$E$18="Sim"),IF(AND(OR(CT355="Flow1",AND(CT355="Flow2",Parametros!$H$7="Fechada")),AI355&lt;=Parametros!$E$15,AH355&lt;Parametros!$E$16,AX355&lt;Parametros!$E$19,CX355&lt;&gt;Parametros!$E$17,CY355&lt;&gt;Parametros!$E$18),"Sim","Não"),
IF(AND(Parametros!$E$17="Sim",Parametros!$E$18="Não"),IF(AND(OR(CT355="Flow1",AND(CT355="Flow2",Parametros!$H$7="Fechada")),AI355&lt;=Parametros!$E$15,AH355&lt;Parametros!$E$16,AX355&lt;Parametros!$E$19,CX355&lt;&gt;Parametros!$E$17),"Sim","Não"),
IF(AND(Parametros!$E$17="Não",Parametros!$E$18="Sim"),IF(AND(OR(CT355="Flow1",AND(CT355="Flow2",Parametros!$H$7="Fechada")),AI355&lt;=Parametros!$E$15,AH355&lt;Parametros!$E$16,AX355&lt;Parametros!$E$19,CY355&lt;&gt;Parametros!$E$18),"Sim","Não"),
IF(AND(OR(CT355="Flow1",AND(CT355="Flow2",Parametros!$H$7="Fechada")),AI355&lt;=Parametros!$E$15,AH355&lt;Parametros!$E$16,AX355&lt;Parametros!$E$19),"Sim","Não"))))</f>
        <v>Sim</v>
      </c>
      <c r="DA355" s="41" t="str">
        <f t="shared" si="46"/>
        <v>Moveu para tubing</v>
      </c>
      <c r="DB355" s="40">
        <f>IF(AND(CT355="Flow1",CZ355="Sim"),4,IF(CT355=Parametros!$D$6,1,IF(CT355=Parametros!$D$7,IF(Parametros!$H$7="Aberta",2,IF('Sequencia APO'!CZ355="Sim",4,1)),IF(CT355=Parametros!$D$9,3,IF(CT355=Parametros!$D$8,4,"Erro")))))</f>
        <v>4</v>
      </c>
      <c r="DC355" s="40">
        <f>IFERROR(VLOOKUP($Q355,Ferts!$A$1:$B$16,2,FALSE),0)</f>
        <v>0</v>
      </c>
      <c r="DD355" s="42">
        <f>(IF(DB355=1,Parametros!$M$6,IF(DB355=2,Parametros!$M$7,IF(DB355=3,Parametros!$M$8,IF(DB355=4,Parametros!$M$9,"Erro"))))*(DC355+1))*60</f>
        <v>102.85714285714285</v>
      </c>
    </row>
    <row r="356" spans="1:108">
      <c r="A356" s="74" t="s">
        <v>995</v>
      </c>
      <c r="B356" s="74" t="s">
        <v>98</v>
      </c>
      <c r="C356" s="74" t="s">
        <v>99</v>
      </c>
      <c r="D356" s="74" t="s">
        <v>99</v>
      </c>
      <c r="E356" s="74" t="s">
        <v>2611</v>
      </c>
      <c r="F356" s="74" t="s">
        <v>2612</v>
      </c>
      <c r="G356" s="74" t="s">
        <v>2613</v>
      </c>
      <c r="H356" s="74" t="s">
        <v>147</v>
      </c>
      <c r="I356" s="74" t="s">
        <v>464</v>
      </c>
      <c r="J356" s="74" t="s">
        <v>474</v>
      </c>
      <c r="K356" s="74" t="s">
        <v>1498</v>
      </c>
      <c r="L356" s="74" t="s">
        <v>2614</v>
      </c>
      <c r="M356" s="74" t="s">
        <v>206</v>
      </c>
      <c r="N356" s="75">
        <v>10</v>
      </c>
      <c r="O356" s="75">
        <v>10</v>
      </c>
      <c r="P356" s="74" t="s">
        <v>137</v>
      </c>
      <c r="Q356" s="74" t="s">
        <v>2615</v>
      </c>
      <c r="R356" s="74" t="s">
        <v>138</v>
      </c>
      <c r="S356" s="74" t="s">
        <v>113</v>
      </c>
      <c r="T356" s="74" t="s">
        <v>149</v>
      </c>
      <c r="U356" s="74" t="s">
        <v>156</v>
      </c>
      <c r="V356" s="74" t="s">
        <v>208</v>
      </c>
      <c r="W356" s="74" t="s">
        <v>107</v>
      </c>
      <c r="X356" s="74" t="s">
        <v>127</v>
      </c>
      <c r="Y356" s="74" t="s">
        <v>477</v>
      </c>
      <c r="Z356" s="74"/>
      <c r="AA356" s="76">
        <v>12085.995000000001</v>
      </c>
      <c r="AB356" s="76">
        <v>1829</v>
      </c>
      <c r="AC356" s="76">
        <v>159</v>
      </c>
      <c r="AD356" s="76">
        <v>132.5</v>
      </c>
      <c r="AE356" s="77">
        <v>634</v>
      </c>
      <c r="AF356" s="76">
        <v>3.17</v>
      </c>
      <c r="AG356" s="77">
        <v>22</v>
      </c>
      <c r="AH356" s="78">
        <v>8.56</v>
      </c>
      <c r="AI356" s="78">
        <v>114.3</v>
      </c>
      <c r="AJ356" s="79">
        <v>42786</v>
      </c>
      <c r="AK356" s="79">
        <v>42784</v>
      </c>
      <c r="AL356" s="79">
        <v>42784</v>
      </c>
      <c r="AM356" s="79">
        <v>42784</v>
      </c>
      <c r="AN356" s="77">
        <v>772</v>
      </c>
      <c r="AO356" s="79">
        <v>42780</v>
      </c>
      <c r="AP356" s="76">
        <v>5000</v>
      </c>
      <c r="AQ356" s="76">
        <v>0</v>
      </c>
      <c r="AR356" s="77">
        <v>649</v>
      </c>
      <c r="AS356" s="77">
        <v>53</v>
      </c>
      <c r="AT356" s="78">
        <v>153.56</v>
      </c>
      <c r="AU356" s="77">
        <v>4</v>
      </c>
      <c r="AV356" s="76">
        <v>6.78</v>
      </c>
      <c r="AW356" s="76">
        <v>6.14</v>
      </c>
      <c r="AX356" s="76">
        <v>6.98</v>
      </c>
      <c r="AY356" s="76">
        <v>1.1399999999999999</v>
      </c>
      <c r="AZ356" s="76">
        <v>1.1399999999999999</v>
      </c>
      <c r="BA356" s="76">
        <v>1.07</v>
      </c>
      <c r="BB356" s="76">
        <v>9.99</v>
      </c>
      <c r="BC356" s="76">
        <v>21.07</v>
      </c>
      <c r="BD356" s="76">
        <v>8.65</v>
      </c>
      <c r="BE356" s="76">
        <v>18.54</v>
      </c>
      <c r="BF356" s="76">
        <v>5000</v>
      </c>
      <c r="BG356" s="76">
        <v>7000</v>
      </c>
      <c r="BH356" s="74" t="s">
        <v>109</v>
      </c>
      <c r="BI356" s="74"/>
      <c r="BJ356" s="74" t="s">
        <v>2616</v>
      </c>
      <c r="BK356" s="79"/>
      <c r="BL356" s="79"/>
      <c r="BM356" s="74"/>
      <c r="BN356" s="80">
        <v>88</v>
      </c>
      <c r="BO356" s="81"/>
      <c r="BP356" s="82"/>
      <c r="BQ356" s="83"/>
      <c r="BR356" s="84" t="s">
        <v>75</v>
      </c>
      <c r="BS356" s="84">
        <v>18</v>
      </c>
      <c r="BT356" s="85">
        <v>2</v>
      </c>
      <c r="BU356" s="85" t="s">
        <v>464</v>
      </c>
      <c r="BV356" s="85">
        <v>6</v>
      </c>
      <c r="BW356" s="85"/>
      <c r="BX356" s="86" t="s">
        <v>143</v>
      </c>
      <c r="BY356" s="87"/>
      <c r="BZ356" s="88">
        <v>88</v>
      </c>
      <c r="CA356" s="87" t="s">
        <v>144</v>
      </c>
      <c r="CB356" s="89" t="s">
        <v>145</v>
      </c>
      <c r="CC356" s="90">
        <v>4</v>
      </c>
      <c r="CD356" s="99"/>
      <c r="CE356" s="100">
        <f>VLOOKUP(AI356,[1]Plan1!$A$6:$D$52,2,0)</f>
        <v>314</v>
      </c>
      <c r="CF356" s="100">
        <f>VLOOKUP(AI356,[1]Plan1!$A$6:$D$52,4,0)</f>
        <v>2.6086956521739131</v>
      </c>
      <c r="CG356" s="100">
        <f t="shared" si="40"/>
        <v>38</v>
      </c>
      <c r="CH356" s="100">
        <f t="shared" si="41"/>
        <v>99</v>
      </c>
      <c r="CI356" s="87" t="s">
        <v>75</v>
      </c>
      <c r="CJ356" s="100">
        <f t="shared" si="42"/>
        <v>88</v>
      </c>
      <c r="CK356" s="101"/>
      <c r="CL356" s="101"/>
      <c r="CM356" s="101"/>
      <c r="CN356" s="102"/>
      <c r="CO356" s="102"/>
      <c r="CP356" s="102">
        <v>126</v>
      </c>
      <c r="CQ356" s="102"/>
      <c r="CR356" s="87">
        <f t="shared" si="43"/>
        <v>13948</v>
      </c>
      <c r="CS356" s="40">
        <f t="shared" si="47"/>
        <v>354</v>
      </c>
      <c r="CT356" s="40" t="str">
        <f>VLOOKUP(B356,Linha!$B$2:$C$60,2,FALSE)</f>
        <v>Flow1</v>
      </c>
      <c r="CU356" s="41" t="str">
        <f>IF(AI356&lt;=Parametros!$E$15,"OK","Não")</f>
        <v>OK</v>
      </c>
      <c r="CV356" s="41" t="str">
        <f>IF(AH356&lt;=Parametros!$E$16,"OK","Não")</f>
        <v>OK</v>
      </c>
      <c r="CW356" s="41" t="str">
        <f>IF(AX356&lt;=Parametros!$E$19,"OK","Não")</f>
        <v>OK</v>
      </c>
      <c r="CX356" s="41" t="str">
        <f t="shared" si="44"/>
        <v>Não</v>
      </c>
      <c r="CY356" s="41" t="str">
        <f t="shared" si="45"/>
        <v>Sim</v>
      </c>
      <c r="CZ356" s="41" t="str">
        <f>IF(AND(Parametros!$E$17="Sim",Parametros!$E$18="Sim"),IF(AND(OR(CT356="Flow1",AND(CT356="Flow2",Parametros!$H$7="Fechada")),AI356&lt;=Parametros!$E$15,AH356&lt;Parametros!$E$16,AX356&lt;Parametros!$E$19,CX356&lt;&gt;Parametros!$E$17,CY356&lt;&gt;Parametros!$E$18),"Sim","Não"),
IF(AND(Parametros!$E$17="Sim",Parametros!$E$18="Não"),IF(AND(OR(CT356="Flow1",AND(CT356="Flow2",Parametros!$H$7="Fechada")),AI356&lt;=Parametros!$E$15,AH356&lt;Parametros!$E$16,AX356&lt;Parametros!$E$19,CX356&lt;&gt;Parametros!$E$17),"Sim","Não"),
IF(AND(Parametros!$E$17="Não",Parametros!$E$18="Sim"),IF(AND(OR(CT356="Flow1",AND(CT356="Flow2",Parametros!$H$7="Fechada")),AI356&lt;=Parametros!$E$15,AH356&lt;Parametros!$E$16,AX356&lt;Parametros!$E$19,CY356&lt;&gt;Parametros!$E$18),"Sim","Não"),
IF(AND(OR(CT356="Flow1",AND(CT356="Flow2",Parametros!$H$7="Fechada")),AI356&lt;=Parametros!$E$15,AH356&lt;Parametros!$E$16,AX356&lt;Parametros!$E$19),"Sim","Não"))))</f>
        <v>Não</v>
      </c>
      <c r="DA356" s="41" t="str">
        <f t="shared" si="46"/>
        <v>ok</v>
      </c>
      <c r="DB356" s="40">
        <f>IF(AND(CT356="Flow1",CZ356="Sim"),4,IF(CT356=Parametros!$D$6,1,IF(CT356=Parametros!$D$7,IF(Parametros!$H$7="Aberta",2,IF('Sequencia APO'!CZ356="Sim",4,1)),IF(CT356=Parametros!$D$9,3,IF(CT356=Parametros!$D$8,4,"Erro")))))</f>
        <v>1</v>
      </c>
      <c r="DC356" s="40">
        <f>IFERROR(VLOOKUP($Q356,Ferts!$A$1:$B$16,2,FALSE),0)</f>
        <v>0</v>
      </c>
      <c r="DD356" s="42">
        <f>(IF(DB356=1,Parametros!$M$6,IF(DB356=2,Parametros!$M$7,IF(DB356=3,Parametros!$M$8,IF(DB356=4,Parametros!$M$9,"Erro"))))*(DC356+1))*60</f>
        <v>38.112851481411589</v>
      </c>
    </row>
    <row r="357" spans="1:108">
      <c r="A357" s="74" t="s">
        <v>996</v>
      </c>
      <c r="B357" s="74" t="s">
        <v>98</v>
      </c>
      <c r="C357" s="74" t="s">
        <v>99</v>
      </c>
      <c r="D357" s="74" t="s">
        <v>99</v>
      </c>
      <c r="E357" s="74" t="s">
        <v>3795</v>
      </c>
      <c r="F357" s="74" t="s">
        <v>3796</v>
      </c>
      <c r="G357" s="74" t="s">
        <v>3797</v>
      </c>
      <c r="H357" s="74" t="s">
        <v>481</v>
      </c>
      <c r="I357" s="74" t="s">
        <v>464</v>
      </c>
      <c r="J357" s="74" t="s">
        <v>474</v>
      </c>
      <c r="K357" s="74" t="s">
        <v>204</v>
      </c>
      <c r="L357" s="74" t="s">
        <v>3798</v>
      </c>
      <c r="M357" s="74" t="s">
        <v>206</v>
      </c>
      <c r="N357" s="75">
        <v>10</v>
      </c>
      <c r="O357" s="75">
        <v>10</v>
      </c>
      <c r="P357" s="74" t="s">
        <v>137</v>
      </c>
      <c r="Q357" s="74" t="s">
        <v>3799</v>
      </c>
      <c r="R357" s="74" t="s">
        <v>138</v>
      </c>
      <c r="S357" s="74" t="s">
        <v>113</v>
      </c>
      <c r="T357" s="74" t="s">
        <v>149</v>
      </c>
      <c r="U357" s="74" t="s">
        <v>156</v>
      </c>
      <c r="V357" s="74" t="s">
        <v>141</v>
      </c>
      <c r="W357" s="74" t="s">
        <v>107</v>
      </c>
      <c r="X357" s="74" t="s">
        <v>127</v>
      </c>
      <c r="Y357" s="74" t="s">
        <v>477</v>
      </c>
      <c r="Z357" s="74"/>
      <c r="AA357" s="76">
        <v>5218.84</v>
      </c>
      <c r="AB357" s="76">
        <v>0</v>
      </c>
      <c r="AC357" s="76">
        <v>152</v>
      </c>
      <c r="AD357" s="76">
        <v>127</v>
      </c>
      <c r="AE357" s="77">
        <v>729</v>
      </c>
      <c r="AF357" s="76">
        <v>3.645</v>
      </c>
      <c r="AG357" s="77">
        <v>8</v>
      </c>
      <c r="AH357" s="78">
        <v>11.1</v>
      </c>
      <c r="AI357" s="78">
        <v>114.3</v>
      </c>
      <c r="AJ357" s="79">
        <v>42790</v>
      </c>
      <c r="AK357" s="79">
        <v>42784</v>
      </c>
      <c r="AL357" s="79">
        <v>42784</v>
      </c>
      <c r="AM357" s="79">
        <v>42784</v>
      </c>
      <c r="AN357" s="77">
        <v>304</v>
      </c>
      <c r="AO357" s="79">
        <v>42784</v>
      </c>
      <c r="AP357" s="76">
        <v>5000</v>
      </c>
      <c r="AQ357" s="76">
        <v>0</v>
      </c>
      <c r="AR357" s="77">
        <v>736</v>
      </c>
      <c r="AS357" s="77">
        <v>33</v>
      </c>
      <c r="AT357" s="78">
        <v>348.04</v>
      </c>
      <c r="AU357" s="77">
        <v>2</v>
      </c>
      <c r="AV357" s="76">
        <v>12.16</v>
      </c>
      <c r="AW357" s="76">
        <v>11.62</v>
      </c>
      <c r="AX357" s="76">
        <v>12.48</v>
      </c>
      <c r="AY357" s="76">
        <v>0.8</v>
      </c>
      <c r="AZ357" s="76">
        <v>0.8</v>
      </c>
      <c r="BA357" s="76">
        <v>1.39</v>
      </c>
      <c r="BB357" s="76">
        <v>1.67</v>
      </c>
      <c r="BC357" s="76">
        <v>18.97</v>
      </c>
      <c r="BD357" s="76">
        <v>11.25</v>
      </c>
      <c r="BE357" s="76">
        <v>21.16</v>
      </c>
      <c r="BF357" s="76">
        <v>11500</v>
      </c>
      <c r="BG357" s="76">
        <v>12500</v>
      </c>
      <c r="BH357" s="74" t="s">
        <v>109</v>
      </c>
      <c r="BI357" s="74"/>
      <c r="BJ357" s="74" t="s">
        <v>3800</v>
      </c>
      <c r="BK357" s="79"/>
      <c r="BL357" s="79"/>
      <c r="BM357" s="74"/>
      <c r="BN357" s="80">
        <v>16</v>
      </c>
      <c r="BO357" s="81"/>
      <c r="BP357" s="82"/>
      <c r="BQ357" s="83"/>
      <c r="BR357" s="84" t="s">
        <v>75</v>
      </c>
      <c r="BS357" s="84">
        <v>18</v>
      </c>
      <c r="BT357" s="85">
        <v>2</v>
      </c>
      <c r="BU357" s="85" t="s">
        <v>464</v>
      </c>
      <c r="BV357" s="85">
        <v>6</v>
      </c>
      <c r="BW357" s="85"/>
      <c r="BX357" s="86" t="s">
        <v>143</v>
      </c>
      <c r="BY357" s="87"/>
      <c r="BZ357" s="88">
        <v>16</v>
      </c>
      <c r="CA357" s="87" t="s">
        <v>144</v>
      </c>
      <c r="CB357" s="89" t="s">
        <v>145</v>
      </c>
      <c r="CC357" s="90">
        <v>0</v>
      </c>
      <c r="CD357" s="99"/>
      <c r="CE357" s="100">
        <f>VLOOKUP(AI357,[1]Plan1!$A$6:$D$52,2,0)</f>
        <v>314</v>
      </c>
      <c r="CF357" s="100">
        <f>VLOOKUP(AI357,[1]Plan1!$A$6:$D$52,4,0)</f>
        <v>2.6086956521739131</v>
      </c>
      <c r="CG357" s="100">
        <f t="shared" si="40"/>
        <v>17</v>
      </c>
      <c r="CH357" s="100">
        <f t="shared" si="41"/>
        <v>44</v>
      </c>
      <c r="CI357" s="87" t="s">
        <v>75</v>
      </c>
      <c r="CJ357" s="100">
        <f t="shared" si="42"/>
        <v>16</v>
      </c>
      <c r="CK357" s="101"/>
      <c r="CL357" s="101"/>
      <c r="CM357" s="101"/>
      <c r="CN357" s="102"/>
      <c r="CO357" s="102"/>
      <c r="CP357" s="102">
        <v>56</v>
      </c>
      <c r="CQ357" s="102"/>
      <c r="CR357" s="87">
        <f t="shared" si="43"/>
        <v>5832</v>
      </c>
      <c r="CS357" s="40">
        <f t="shared" si="47"/>
        <v>355</v>
      </c>
      <c r="CT357" s="40" t="str">
        <f>VLOOKUP(B357,Linha!$B$2:$C$60,2,FALSE)</f>
        <v>Flow1</v>
      </c>
      <c r="CU357" s="41" t="str">
        <f>IF(AI357&lt;=Parametros!$E$15,"OK","Não")</f>
        <v>OK</v>
      </c>
      <c r="CV357" s="41" t="str">
        <f>IF(AH357&lt;=Parametros!$E$16,"OK","Não")</f>
        <v>OK</v>
      </c>
      <c r="CW357" s="41" t="str">
        <f>IF(AX357&lt;=Parametros!$E$19,"OK","Não")</f>
        <v>OK</v>
      </c>
      <c r="CX357" s="41" t="str">
        <f t="shared" si="44"/>
        <v>Não</v>
      </c>
      <c r="CY357" s="41" t="str">
        <f t="shared" si="45"/>
        <v>Sim</v>
      </c>
      <c r="CZ357" s="41" t="str">
        <f>IF(AND(Parametros!$E$17="Sim",Parametros!$E$18="Sim"),IF(AND(OR(CT357="Flow1",AND(CT357="Flow2",Parametros!$H$7="Fechada")),AI357&lt;=Parametros!$E$15,AH357&lt;Parametros!$E$16,AX357&lt;Parametros!$E$19,CX357&lt;&gt;Parametros!$E$17,CY357&lt;&gt;Parametros!$E$18),"Sim","Não"),
IF(AND(Parametros!$E$17="Sim",Parametros!$E$18="Não"),IF(AND(OR(CT357="Flow1",AND(CT357="Flow2",Parametros!$H$7="Fechada")),AI357&lt;=Parametros!$E$15,AH357&lt;Parametros!$E$16,AX357&lt;Parametros!$E$19,CX357&lt;&gt;Parametros!$E$17),"Sim","Não"),
IF(AND(Parametros!$E$17="Não",Parametros!$E$18="Sim"),IF(AND(OR(CT357="Flow1",AND(CT357="Flow2",Parametros!$H$7="Fechada")),AI357&lt;=Parametros!$E$15,AH357&lt;Parametros!$E$16,AX357&lt;Parametros!$E$19,CY357&lt;&gt;Parametros!$E$18),"Sim","Não"),
IF(AND(OR(CT357="Flow1",AND(CT357="Flow2",Parametros!$H$7="Fechada")),AI357&lt;=Parametros!$E$15,AH357&lt;Parametros!$E$16,AX357&lt;Parametros!$E$19),"Sim","Não"))))</f>
        <v>Não</v>
      </c>
      <c r="DA357" s="41" t="str">
        <f t="shared" si="46"/>
        <v>ok</v>
      </c>
      <c r="DB357" s="40">
        <f>IF(AND(CT357="Flow1",CZ357="Sim"),4,IF(CT357=Parametros!$D$6,1,IF(CT357=Parametros!$D$7,IF(Parametros!$H$7="Aberta",2,IF('Sequencia APO'!CZ357="Sim",4,1)),IF(CT357=Parametros!$D$9,3,IF(CT357=Parametros!$D$8,4,"Erro")))))</f>
        <v>1</v>
      </c>
      <c r="DC357" s="40">
        <f>IFERROR(VLOOKUP($Q357,Ferts!$A$1:$B$16,2,FALSE),0)</f>
        <v>0</v>
      </c>
      <c r="DD357" s="42">
        <f>(IF(DB357=1,Parametros!$M$6,IF(DB357=2,Parametros!$M$7,IF(DB357=3,Parametros!$M$8,IF(DB357=4,Parametros!$M$9,"Erro"))))*(DC357+1))*60</f>
        <v>38.112851481411589</v>
      </c>
    </row>
    <row r="358" spans="1:108">
      <c r="A358" s="74" t="s">
        <v>997</v>
      </c>
      <c r="B358" s="74" t="s">
        <v>98</v>
      </c>
      <c r="C358" s="74" t="s">
        <v>99</v>
      </c>
      <c r="D358" s="74" t="s">
        <v>99</v>
      </c>
      <c r="E358" s="74" t="s">
        <v>3801</v>
      </c>
      <c r="F358" s="74" t="s">
        <v>3802</v>
      </c>
      <c r="G358" s="74" t="s">
        <v>3803</v>
      </c>
      <c r="H358" s="74" t="s">
        <v>227</v>
      </c>
      <c r="I358" s="74" t="s">
        <v>464</v>
      </c>
      <c r="J358" s="74" t="s">
        <v>474</v>
      </c>
      <c r="K358" s="74" t="s">
        <v>204</v>
      </c>
      <c r="L358" s="74" t="s">
        <v>3804</v>
      </c>
      <c r="M358" s="74" t="s">
        <v>229</v>
      </c>
      <c r="N358" s="75">
        <v>10</v>
      </c>
      <c r="O358" s="75">
        <v>10</v>
      </c>
      <c r="P358" s="74" t="s">
        <v>137</v>
      </c>
      <c r="Q358" s="74" t="s">
        <v>3805</v>
      </c>
      <c r="R358" s="74" t="s">
        <v>230</v>
      </c>
      <c r="S358" s="74" t="s">
        <v>113</v>
      </c>
      <c r="T358" s="74" t="s">
        <v>114</v>
      </c>
      <c r="U358" s="74" t="s">
        <v>156</v>
      </c>
      <c r="V358" s="74" t="s">
        <v>252</v>
      </c>
      <c r="W358" s="74" t="s">
        <v>107</v>
      </c>
      <c r="X358" s="74" t="s">
        <v>127</v>
      </c>
      <c r="Y358" s="74" t="s">
        <v>477</v>
      </c>
      <c r="Z358" s="74"/>
      <c r="AA358" s="76">
        <v>5210.6099999999997</v>
      </c>
      <c r="AB358" s="76">
        <v>0</v>
      </c>
      <c r="AC358" s="76">
        <v>152</v>
      </c>
      <c r="AD358" s="76">
        <v>127</v>
      </c>
      <c r="AE358" s="77">
        <v>727</v>
      </c>
      <c r="AF358" s="76">
        <v>3.6349999999999998</v>
      </c>
      <c r="AG358" s="77">
        <v>8</v>
      </c>
      <c r="AH358" s="78">
        <v>11.3</v>
      </c>
      <c r="AI358" s="78">
        <v>114.3</v>
      </c>
      <c r="AJ358" s="79">
        <v>42790</v>
      </c>
      <c r="AK358" s="79">
        <v>42784</v>
      </c>
      <c r="AL358" s="79">
        <v>42784</v>
      </c>
      <c r="AM358" s="79">
        <v>42784</v>
      </c>
      <c r="AN358" s="77">
        <v>312</v>
      </c>
      <c r="AO358" s="79">
        <v>42784</v>
      </c>
      <c r="AP358" s="76">
        <v>5000</v>
      </c>
      <c r="AQ358" s="76">
        <v>0</v>
      </c>
      <c r="AR358" s="77">
        <v>784</v>
      </c>
      <c r="AS358" s="77">
        <v>22</v>
      </c>
      <c r="AT358" s="78">
        <v>372.51</v>
      </c>
      <c r="AU358" s="77">
        <v>2</v>
      </c>
      <c r="AV358" s="76">
        <v>11.79</v>
      </c>
      <c r="AW358" s="76">
        <v>11.37</v>
      </c>
      <c r="AX358" s="76">
        <v>12.21</v>
      </c>
      <c r="AY358" s="76">
        <v>0.9</v>
      </c>
      <c r="AZ358" s="76">
        <v>0.9</v>
      </c>
      <c r="BA358" s="76">
        <v>0.9</v>
      </c>
      <c r="BB358" s="76">
        <v>0.9</v>
      </c>
      <c r="BC358" s="76">
        <v>18.41</v>
      </c>
      <c r="BD358" s="76">
        <v>11.6</v>
      </c>
      <c r="BE358" s="76">
        <v>21.51</v>
      </c>
      <c r="BF358" s="76">
        <v>11000</v>
      </c>
      <c r="BG358" s="76">
        <v>13000</v>
      </c>
      <c r="BH358" s="74" t="s">
        <v>109</v>
      </c>
      <c r="BI358" s="74"/>
      <c r="BJ358" s="74" t="s">
        <v>3806</v>
      </c>
      <c r="BK358" s="79"/>
      <c r="BL358" s="79"/>
      <c r="BM358" s="74"/>
      <c r="BN358" s="80"/>
      <c r="BO358" s="81"/>
      <c r="BP358" s="82"/>
      <c r="BQ358" s="93">
        <v>16</v>
      </c>
      <c r="BR358" s="84" t="s">
        <v>78</v>
      </c>
      <c r="BS358" s="84">
        <v>18</v>
      </c>
      <c r="BT358" s="85">
        <v>2</v>
      </c>
      <c r="BU358" s="85" t="s">
        <v>464</v>
      </c>
      <c r="BV358" s="85">
        <v>6</v>
      </c>
      <c r="BW358" s="85"/>
      <c r="BX358" s="86" t="s">
        <v>143</v>
      </c>
      <c r="BY358" s="87"/>
      <c r="BZ358" s="88">
        <v>16</v>
      </c>
      <c r="CA358" s="87" t="s">
        <v>144</v>
      </c>
      <c r="CB358" s="89" t="s">
        <v>145</v>
      </c>
      <c r="CC358" s="90">
        <v>0</v>
      </c>
      <c r="CD358" s="99"/>
      <c r="CE358" s="100">
        <f>VLOOKUP(AI358,[1]Plan1!$A$6:$D$52,2,0)</f>
        <v>314</v>
      </c>
      <c r="CF358" s="100">
        <f>VLOOKUP(AI358,[1]Plan1!$A$6:$D$52,4,0)</f>
        <v>2.6086956521739131</v>
      </c>
      <c r="CG358" s="100">
        <f t="shared" si="40"/>
        <v>17</v>
      </c>
      <c r="CH358" s="100">
        <f t="shared" si="41"/>
        <v>44</v>
      </c>
      <c r="CI358" s="87" t="s">
        <v>75</v>
      </c>
      <c r="CJ358" s="100">
        <f t="shared" si="42"/>
        <v>16</v>
      </c>
      <c r="CK358" s="101"/>
      <c r="CL358" s="101"/>
      <c r="CM358" s="101"/>
      <c r="CN358" s="102"/>
      <c r="CO358" s="102"/>
      <c r="CP358" s="102">
        <v>22</v>
      </c>
      <c r="CQ358" s="102"/>
      <c r="CR358" s="87">
        <f t="shared" si="43"/>
        <v>5816</v>
      </c>
      <c r="CS358" s="40">
        <f t="shared" si="47"/>
        <v>356</v>
      </c>
      <c r="CT358" s="40" t="str">
        <f>VLOOKUP(B358,Linha!$B$2:$C$60,2,FALSE)</f>
        <v>Flow1</v>
      </c>
      <c r="CU358" s="41" t="str">
        <f>IF(AI358&lt;=Parametros!$E$15,"OK","Não")</f>
        <v>OK</v>
      </c>
      <c r="CV358" s="41" t="str">
        <f>IF(AH358&lt;=Parametros!$E$16,"OK","Não")</f>
        <v>OK</v>
      </c>
      <c r="CW358" s="41" t="str">
        <f>IF(AX358&lt;=Parametros!$E$19,"OK","Não")</f>
        <v>OK</v>
      </c>
      <c r="CX358" s="41" t="str">
        <f t="shared" si="44"/>
        <v>Não</v>
      </c>
      <c r="CY358" s="41" t="str">
        <f t="shared" si="45"/>
        <v>Não</v>
      </c>
      <c r="CZ358" s="41" t="str">
        <f>IF(AND(Parametros!$E$17="Sim",Parametros!$E$18="Sim"),IF(AND(OR(CT358="Flow1",AND(CT358="Flow2",Parametros!$H$7="Fechada")),AI358&lt;=Parametros!$E$15,AH358&lt;Parametros!$E$16,AX358&lt;Parametros!$E$19,CX358&lt;&gt;Parametros!$E$17,CY358&lt;&gt;Parametros!$E$18),"Sim","Não"),
IF(AND(Parametros!$E$17="Sim",Parametros!$E$18="Não"),IF(AND(OR(CT358="Flow1",AND(CT358="Flow2",Parametros!$H$7="Fechada")),AI358&lt;=Parametros!$E$15,AH358&lt;Parametros!$E$16,AX358&lt;Parametros!$E$19,CX358&lt;&gt;Parametros!$E$17),"Sim","Não"),
IF(AND(Parametros!$E$17="Não",Parametros!$E$18="Sim"),IF(AND(OR(CT358="Flow1",AND(CT358="Flow2",Parametros!$H$7="Fechada")),AI358&lt;=Parametros!$E$15,AH358&lt;Parametros!$E$16,AX358&lt;Parametros!$E$19,CY358&lt;&gt;Parametros!$E$18),"Sim","Não"),
IF(AND(OR(CT358="Flow1",AND(CT358="Flow2",Parametros!$H$7="Fechada")),AI358&lt;=Parametros!$E$15,AH358&lt;Parametros!$E$16,AX358&lt;Parametros!$E$19),"Sim","Não"))))</f>
        <v>Sim</v>
      </c>
      <c r="DA358" s="41" t="str">
        <f t="shared" si="46"/>
        <v>Moveu para tubing</v>
      </c>
      <c r="DB358" s="40">
        <f>IF(AND(CT358="Flow1",CZ358="Sim"),4,IF(CT358=Parametros!$D$6,1,IF(CT358=Parametros!$D$7,IF(Parametros!$H$7="Aberta",2,IF('Sequencia APO'!CZ358="Sim",4,1)),IF(CT358=Parametros!$D$9,3,IF(CT358=Parametros!$D$8,4,"Erro")))))</f>
        <v>4</v>
      </c>
      <c r="DC358" s="40">
        <f>IFERROR(VLOOKUP($Q358,Ferts!$A$1:$B$16,2,FALSE),0)</f>
        <v>0</v>
      </c>
      <c r="DD358" s="42">
        <f>(IF(DB358=1,Parametros!$M$6,IF(DB358=2,Parametros!$M$7,IF(DB358=3,Parametros!$M$8,IF(DB358=4,Parametros!$M$9,"Erro"))))*(DC358+1))*60</f>
        <v>102.85714285714285</v>
      </c>
    </row>
    <row r="359" spans="1:108">
      <c r="A359" s="74" t="s">
        <v>1001</v>
      </c>
      <c r="B359" s="74" t="s">
        <v>98</v>
      </c>
      <c r="C359" s="74" t="s">
        <v>99</v>
      </c>
      <c r="D359" s="74" t="s">
        <v>99</v>
      </c>
      <c r="E359" s="74" t="s">
        <v>2617</v>
      </c>
      <c r="F359" s="74" t="s">
        <v>1737</v>
      </c>
      <c r="G359" s="74" t="s">
        <v>2618</v>
      </c>
      <c r="H359" s="74" t="s">
        <v>481</v>
      </c>
      <c r="I359" s="74" t="s">
        <v>464</v>
      </c>
      <c r="J359" s="74" t="s">
        <v>474</v>
      </c>
      <c r="K359" s="74" t="s">
        <v>1498</v>
      </c>
      <c r="L359" s="74" t="s">
        <v>1739</v>
      </c>
      <c r="M359" s="74" t="s">
        <v>206</v>
      </c>
      <c r="N359" s="75">
        <v>10</v>
      </c>
      <c r="O359" s="75">
        <v>10</v>
      </c>
      <c r="P359" s="74" t="s">
        <v>137</v>
      </c>
      <c r="Q359" s="74" t="s">
        <v>1740</v>
      </c>
      <c r="R359" s="74" t="s">
        <v>138</v>
      </c>
      <c r="S359" s="74" t="s">
        <v>113</v>
      </c>
      <c r="T359" s="74" t="s">
        <v>149</v>
      </c>
      <c r="U359" s="74" t="s">
        <v>156</v>
      </c>
      <c r="V359" s="74" t="s">
        <v>141</v>
      </c>
      <c r="W359" s="74" t="s">
        <v>107</v>
      </c>
      <c r="X359" s="74" t="s">
        <v>127</v>
      </c>
      <c r="Y359" s="74" t="s">
        <v>477</v>
      </c>
      <c r="Z359" s="74"/>
      <c r="AA359" s="76">
        <v>4135.7250000000004</v>
      </c>
      <c r="AB359" s="76">
        <v>0</v>
      </c>
      <c r="AC359" s="76">
        <v>159</v>
      </c>
      <c r="AD359" s="76">
        <v>132.5</v>
      </c>
      <c r="AE359" s="77">
        <v>650</v>
      </c>
      <c r="AF359" s="76">
        <v>3.25</v>
      </c>
      <c r="AG359" s="77">
        <v>7</v>
      </c>
      <c r="AH359" s="78">
        <v>8.6</v>
      </c>
      <c r="AI359" s="78">
        <v>114.3</v>
      </c>
      <c r="AJ359" s="79">
        <v>42786</v>
      </c>
      <c r="AK359" s="79">
        <v>42784</v>
      </c>
      <c r="AL359" s="79">
        <v>42784</v>
      </c>
      <c r="AM359" s="79">
        <v>42784</v>
      </c>
      <c r="AN359" s="77">
        <v>264</v>
      </c>
      <c r="AO359" s="79">
        <v>42780</v>
      </c>
      <c r="AP359" s="76">
        <v>5000</v>
      </c>
      <c r="AQ359" s="76">
        <v>0</v>
      </c>
      <c r="AR359" s="77">
        <v>649</v>
      </c>
      <c r="AS359" s="77">
        <v>53</v>
      </c>
      <c r="AT359" s="78">
        <v>153.58000000000001</v>
      </c>
      <c r="AU359" s="77">
        <v>4</v>
      </c>
      <c r="AV359" s="76">
        <v>6.98</v>
      </c>
      <c r="AW359" s="76">
        <v>6.01</v>
      </c>
      <c r="AX359" s="76">
        <v>6.98</v>
      </c>
      <c r="AY359" s="76">
        <v>0.8</v>
      </c>
      <c r="AZ359" s="76">
        <v>0.8</v>
      </c>
      <c r="BA359" s="76">
        <v>1.08</v>
      </c>
      <c r="BB359" s="76">
        <v>1.29</v>
      </c>
      <c r="BC359" s="76">
        <v>21.5</v>
      </c>
      <c r="BD359" s="76">
        <v>8.69</v>
      </c>
      <c r="BE359" s="76">
        <v>18.579999999999998</v>
      </c>
      <c r="BF359" s="76">
        <v>5000</v>
      </c>
      <c r="BG359" s="76">
        <v>7000</v>
      </c>
      <c r="BH359" s="74" t="s">
        <v>109</v>
      </c>
      <c r="BI359" s="74"/>
      <c r="BJ359" s="74" t="s">
        <v>2619</v>
      </c>
      <c r="BK359" s="79"/>
      <c r="BL359" s="79"/>
      <c r="BM359" s="74"/>
      <c r="BN359" s="80">
        <v>28</v>
      </c>
      <c r="BO359" s="81"/>
      <c r="BP359" s="82"/>
      <c r="BQ359" s="83"/>
      <c r="BR359" s="84" t="s">
        <v>75</v>
      </c>
      <c r="BS359" s="84">
        <v>18</v>
      </c>
      <c r="BT359" s="85">
        <v>2</v>
      </c>
      <c r="BU359" s="85" t="s">
        <v>464</v>
      </c>
      <c r="BV359" s="85">
        <v>6</v>
      </c>
      <c r="BW359" s="85"/>
      <c r="BX359" s="86" t="s">
        <v>143</v>
      </c>
      <c r="BY359" s="87"/>
      <c r="BZ359" s="88">
        <v>28</v>
      </c>
      <c r="CA359" s="87" t="s">
        <v>144</v>
      </c>
      <c r="CB359" s="89" t="s">
        <v>145</v>
      </c>
      <c r="CC359" s="90">
        <v>4</v>
      </c>
      <c r="CD359" s="99"/>
      <c r="CE359" s="100">
        <f>VLOOKUP(AI359,[1]Plan1!$A$6:$D$52,2,0)</f>
        <v>314</v>
      </c>
      <c r="CF359" s="100">
        <f>VLOOKUP(AI359,[1]Plan1!$A$6:$D$52,4,0)</f>
        <v>2.6086956521739131</v>
      </c>
      <c r="CG359" s="100">
        <f t="shared" si="40"/>
        <v>13</v>
      </c>
      <c r="CH359" s="100">
        <f t="shared" si="41"/>
        <v>34</v>
      </c>
      <c r="CI359" s="87" t="s">
        <v>75</v>
      </c>
      <c r="CJ359" s="100">
        <f t="shared" si="42"/>
        <v>28</v>
      </c>
      <c r="CK359" s="101"/>
      <c r="CL359" s="101"/>
      <c r="CM359" s="101"/>
      <c r="CN359" s="102"/>
      <c r="CO359" s="102"/>
      <c r="CP359" s="102">
        <v>310</v>
      </c>
      <c r="CQ359" s="102"/>
      <c r="CR359" s="87">
        <f t="shared" si="43"/>
        <v>4550</v>
      </c>
      <c r="CS359" s="40">
        <f t="shared" si="47"/>
        <v>357</v>
      </c>
      <c r="CT359" s="40" t="str">
        <f>VLOOKUP(B359,Linha!$B$2:$C$60,2,FALSE)</f>
        <v>Flow1</v>
      </c>
      <c r="CU359" s="41" t="str">
        <f>IF(AI359&lt;=Parametros!$E$15,"OK","Não")</f>
        <v>OK</v>
      </c>
      <c r="CV359" s="41" t="str">
        <f>IF(AH359&lt;=Parametros!$E$16,"OK","Não")</f>
        <v>OK</v>
      </c>
      <c r="CW359" s="41" t="str">
        <f>IF(AX359&lt;=Parametros!$E$19,"OK","Não")</f>
        <v>OK</v>
      </c>
      <c r="CX359" s="41" t="str">
        <f t="shared" si="44"/>
        <v>Não</v>
      </c>
      <c r="CY359" s="41" t="str">
        <f t="shared" si="45"/>
        <v>Sim</v>
      </c>
      <c r="CZ359" s="41" t="str">
        <f>IF(AND(Parametros!$E$17="Sim",Parametros!$E$18="Sim"),IF(AND(OR(CT359="Flow1",AND(CT359="Flow2",Parametros!$H$7="Fechada")),AI359&lt;=Parametros!$E$15,AH359&lt;Parametros!$E$16,AX359&lt;Parametros!$E$19,CX359&lt;&gt;Parametros!$E$17,CY359&lt;&gt;Parametros!$E$18),"Sim","Não"),
IF(AND(Parametros!$E$17="Sim",Parametros!$E$18="Não"),IF(AND(OR(CT359="Flow1",AND(CT359="Flow2",Parametros!$H$7="Fechada")),AI359&lt;=Parametros!$E$15,AH359&lt;Parametros!$E$16,AX359&lt;Parametros!$E$19,CX359&lt;&gt;Parametros!$E$17),"Sim","Não"),
IF(AND(Parametros!$E$17="Não",Parametros!$E$18="Sim"),IF(AND(OR(CT359="Flow1",AND(CT359="Flow2",Parametros!$H$7="Fechada")),AI359&lt;=Parametros!$E$15,AH359&lt;Parametros!$E$16,AX359&lt;Parametros!$E$19,CY359&lt;&gt;Parametros!$E$18),"Sim","Não"),
IF(AND(OR(CT359="Flow1",AND(CT359="Flow2",Parametros!$H$7="Fechada")),AI359&lt;=Parametros!$E$15,AH359&lt;Parametros!$E$16,AX359&lt;Parametros!$E$19),"Sim","Não"))))</f>
        <v>Não</v>
      </c>
      <c r="DA359" s="41" t="str">
        <f t="shared" si="46"/>
        <v>ok</v>
      </c>
      <c r="DB359" s="40">
        <f>IF(AND(CT359="Flow1",CZ359="Sim"),4,IF(CT359=Parametros!$D$6,1,IF(CT359=Parametros!$D$7,IF(Parametros!$H$7="Aberta",2,IF('Sequencia APO'!CZ359="Sim",4,1)),IF(CT359=Parametros!$D$9,3,IF(CT359=Parametros!$D$8,4,"Erro")))))</f>
        <v>1</v>
      </c>
      <c r="DC359" s="40">
        <f>IFERROR(VLOOKUP($Q359,Ferts!$A$1:$B$16,2,FALSE),0)</f>
        <v>0</v>
      </c>
      <c r="DD359" s="42">
        <f>(IF(DB359=1,Parametros!$M$6,IF(DB359=2,Parametros!$M$7,IF(DB359=3,Parametros!$M$8,IF(DB359=4,Parametros!$M$9,"Erro"))))*(DC359+1))*60</f>
        <v>38.112851481411589</v>
      </c>
    </row>
    <row r="360" spans="1:108">
      <c r="A360" s="74" t="s">
        <v>1005</v>
      </c>
      <c r="B360" s="74" t="s">
        <v>98</v>
      </c>
      <c r="C360" s="74" t="s">
        <v>99</v>
      </c>
      <c r="D360" s="74" t="s">
        <v>99</v>
      </c>
      <c r="E360" s="74" t="s">
        <v>2620</v>
      </c>
      <c r="F360" s="74" t="s">
        <v>2621</v>
      </c>
      <c r="G360" s="74" t="s">
        <v>2622</v>
      </c>
      <c r="H360" s="74" t="s">
        <v>227</v>
      </c>
      <c r="I360" s="74" t="s">
        <v>464</v>
      </c>
      <c r="J360" s="74" t="s">
        <v>474</v>
      </c>
      <c r="K360" s="74" t="s">
        <v>253</v>
      </c>
      <c r="L360" s="74" t="s">
        <v>2623</v>
      </c>
      <c r="M360" s="74" t="s">
        <v>229</v>
      </c>
      <c r="N360" s="75">
        <v>10</v>
      </c>
      <c r="O360" s="75">
        <v>10</v>
      </c>
      <c r="P360" s="74" t="s">
        <v>137</v>
      </c>
      <c r="Q360" s="74" t="s">
        <v>2624</v>
      </c>
      <c r="R360" s="74" t="s">
        <v>230</v>
      </c>
      <c r="S360" s="74" t="s">
        <v>113</v>
      </c>
      <c r="T360" s="74" t="s">
        <v>114</v>
      </c>
      <c r="U360" s="74" t="s">
        <v>156</v>
      </c>
      <c r="V360" s="74" t="s">
        <v>252</v>
      </c>
      <c r="W360" s="74" t="s">
        <v>107</v>
      </c>
      <c r="X360" s="74" t="s">
        <v>127</v>
      </c>
      <c r="Y360" s="74" t="s">
        <v>477</v>
      </c>
      <c r="Z360" s="74"/>
      <c r="AA360" s="76">
        <v>3488.46</v>
      </c>
      <c r="AB360" s="76">
        <v>0</v>
      </c>
      <c r="AC360" s="76">
        <v>145</v>
      </c>
      <c r="AD360" s="76">
        <v>121</v>
      </c>
      <c r="AE360" s="77">
        <v>797</v>
      </c>
      <c r="AF360" s="76">
        <v>3.9849999999999999</v>
      </c>
      <c r="AG360" s="77">
        <v>5</v>
      </c>
      <c r="AH360" s="78">
        <v>14</v>
      </c>
      <c r="AI360" s="78">
        <v>114.3</v>
      </c>
      <c r="AJ360" s="79">
        <v>42790</v>
      </c>
      <c r="AK360" s="79">
        <v>42784</v>
      </c>
      <c r="AL360" s="79">
        <v>42784</v>
      </c>
      <c r="AM360" s="79">
        <v>42784</v>
      </c>
      <c r="AN360" s="77">
        <v>202</v>
      </c>
      <c r="AO360" s="79">
        <v>42784</v>
      </c>
      <c r="AP360" s="76">
        <v>5000</v>
      </c>
      <c r="AQ360" s="76">
        <v>1658</v>
      </c>
      <c r="AR360" s="77">
        <v>919</v>
      </c>
      <c r="AS360" s="77">
        <v>38</v>
      </c>
      <c r="AT360" s="78">
        <v>285.58</v>
      </c>
      <c r="AU360" s="77">
        <v>3</v>
      </c>
      <c r="AV360" s="76">
        <v>6.97</v>
      </c>
      <c r="AW360" s="76">
        <v>6.59</v>
      </c>
      <c r="AX360" s="76">
        <v>7.35</v>
      </c>
      <c r="AY360" s="76">
        <v>0.9</v>
      </c>
      <c r="AZ360" s="76">
        <v>0.9</v>
      </c>
      <c r="BA360" s="76">
        <v>1.1200000000000001</v>
      </c>
      <c r="BB360" s="76">
        <v>1.1200000000000001</v>
      </c>
      <c r="BC360" s="76">
        <v>16.559999999999999</v>
      </c>
      <c r="BD360" s="76">
        <v>14.42</v>
      </c>
      <c r="BE360" s="76">
        <v>24.37</v>
      </c>
      <c r="BF360" s="76">
        <v>6000</v>
      </c>
      <c r="BG360" s="76">
        <v>10000</v>
      </c>
      <c r="BH360" s="74" t="s">
        <v>109</v>
      </c>
      <c r="BI360" s="74"/>
      <c r="BJ360" s="74" t="s">
        <v>2625</v>
      </c>
      <c r="BK360" s="79"/>
      <c r="BL360" s="79"/>
      <c r="BM360" s="74"/>
      <c r="BN360" s="80">
        <v>15</v>
      </c>
      <c r="BO360" s="81"/>
      <c r="BP360" s="82"/>
      <c r="BQ360" s="83"/>
      <c r="BR360" s="84" t="s">
        <v>75</v>
      </c>
      <c r="BS360" s="84">
        <v>18</v>
      </c>
      <c r="BT360" s="85">
        <v>2</v>
      </c>
      <c r="BU360" s="85" t="s">
        <v>464</v>
      </c>
      <c r="BV360" s="85">
        <v>6</v>
      </c>
      <c r="BW360" s="85"/>
      <c r="BX360" s="86" t="s">
        <v>143</v>
      </c>
      <c r="BY360" s="87"/>
      <c r="BZ360" s="88">
        <v>15</v>
      </c>
      <c r="CA360" s="87" t="s">
        <v>144</v>
      </c>
      <c r="CB360" s="89" t="s">
        <v>145</v>
      </c>
      <c r="CC360" s="90">
        <v>0</v>
      </c>
      <c r="CD360" s="99"/>
      <c r="CE360" s="100">
        <f>VLOOKUP(AI360,[1]Plan1!$A$6:$D$52,2,0)</f>
        <v>314</v>
      </c>
      <c r="CF360" s="100">
        <f>VLOOKUP(AI360,[1]Plan1!$A$6:$D$52,4,0)</f>
        <v>2.6086956521739131</v>
      </c>
      <c r="CG360" s="100">
        <f t="shared" si="40"/>
        <v>11</v>
      </c>
      <c r="CH360" s="100">
        <f t="shared" si="41"/>
        <v>29</v>
      </c>
      <c r="CI360" s="87" t="s">
        <v>75</v>
      </c>
      <c r="CJ360" s="100">
        <f t="shared" si="42"/>
        <v>15</v>
      </c>
      <c r="CK360" s="101"/>
      <c r="CL360" s="101"/>
      <c r="CM360" s="101"/>
      <c r="CN360" s="102"/>
      <c r="CO360" s="102"/>
      <c r="CP360" s="102">
        <v>220</v>
      </c>
      <c r="CQ360" s="102"/>
      <c r="CR360" s="87">
        <f t="shared" si="43"/>
        <v>3985</v>
      </c>
      <c r="CS360" s="40">
        <f t="shared" si="47"/>
        <v>358</v>
      </c>
      <c r="CT360" s="40" t="str">
        <f>VLOOKUP(B360,Linha!$B$2:$C$60,2,FALSE)</f>
        <v>Flow1</v>
      </c>
      <c r="CU360" s="41" t="str">
        <f>IF(AI360&lt;=Parametros!$E$15,"OK","Não")</f>
        <v>OK</v>
      </c>
      <c r="CV360" s="41" t="str">
        <f>IF(AH360&lt;=Parametros!$E$16,"OK","Não")</f>
        <v>Não</v>
      </c>
      <c r="CW360" s="41" t="str">
        <f>IF(AX360&lt;=Parametros!$E$19,"OK","Não")</f>
        <v>OK</v>
      </c>
      <c r="CX360" s="41" t="str">
        <f t="shared" si="44"/>
        <v>Não</v>
      </c>
      <c r="CY360" s="41" t="str">
        <f t="shared" si="45"/>
        <v>Não</v>
      </c>
      <c r="CZ360" s="41" t="str">
        <f>IF(AND(Parametros!$E$17="Sim",Parametros!$E$18="Sim"),IF(AND(OR(CT360="Flow1",AND(CT360="Flow2",Parametros!$H$7="Fechada")),AI360&lt;=Parametros!$E$15,AH360&lt;Parametros!$E$16,AX360&lt;Parametros!$E$19,CX360&lt;&gt;Parametros!$E$17,CY360&lt;&gt;Parametros!$E$18),"Sim","Não"),
IF(AND(Parametros!$E$17="Sim",Parametros!$E$18="Não"),IF(AND(OR(CT360="Flow1",AND(CT360="Flow2",Parametros!$H$7="Fechada")),AI360&lt;=Parametros!$E$15,AH360&lt;Parametros!$E$16,AX360&lt;Parametros!$E$19,CX360&lt;&gt;Parametros!$E$17),"Sim","Não"),
IF(AND(Parametros!$E$17="Não",Parametros!$E$18="Sim"),IF(AND(OR(CT360="Flow1",AND(CT360="Flow2",Parametros!$H$7="Fechada")),AI360&lt;=Parametros!$E$15,AH360&lt;Parametros!$E$16,AX360&lt;Parametros!$E$19,CY360&lt;&gt;Parametros!$E$18),"Sim","Não"),
IF(AND(OR(CT360="Flow1",AND(CT360="Flow2",Parametros!$H$7="Fechada")),AI360&lt;=Parametros!$E$15,AH360&lt;Parametros!$E$16,AX360&lt;Parametros!$E$19),"Sim","Não"))))</f>
        <v>Não</v>
      </c>
      <c r="DA360" s="41" t="str">
        <f t="shared" si="46"/>
        <v>ok</v>
      </c>
      <c r="DB360" s="40">
        <f>IF(AND(CT360="Flow1",CZ360="Sim"),4,IF(CT360=Parametros!$D$6,1,IF(CT360=Parametros!$D$7,IF(Parametros!$H$7="Aberta",2,IF('Sequencia APO'!CZ360="Sim",4,1)),IF(CT360=Parametros!$D$9,3,IF(CT360=Parametros!$D$8,4,"Erro")))))</f>
        <v>1</v>
      </c>
      <c r="DC360" s="40">
        <f>IFERROR(VLOOKUP($Q360,Ferts!$A$1:$B$16,2,FALSE),0)</f>
        <v>0</v>
      </c>
      <c r="DD360" s="42">
        <f>(IF(DB360=1,Parametros!$M$6,IF(DB360=2,Parametros!$M$7,IF(DB360=3,Parametros!$M$8,IF(DB360=4,Parametros!$M$9,"Erro"))))*(DC360+1))*60</f>
        <v>38.112851481411589</v>
      </c>
    </row>
    <row r="361" spans="1:108">
      <c r="A361" s="74" t="s">
        <v>1006</v>
      </c>
      <c r="B361" s="74" t="s">
        <v>98</v>
      </c>
      <c r="C361" s="74" t="s">
        <v>99</v>
      </c>
      <c r="D361" s="74" t="s">
        <v>99</v>
      </c>
      <c r="E361" s="74" t="s">
        <v>3807</v>
      </c>
      <c r="F361" s="74" t="s">
        <v>3808</v>
      </c>
      <c r="G361" s="74" t="s">
        <v>3809</v>
      </c>
      <c r="H361" s="74" t="s">
        <v>227</v>
      </c>
      <c r="I361" s="74" t="s">
        <v>464</v>
      </c>
      <c r="J361" s="74" t="s">
        <v>474</v>
      </c>
      <c r="K361" s="74" t="s">
        <v>204</v>
      </c>
      <c r="L361" s="74" t="s">
        <v>3810</v>
      </c>
      <c r="M361" s="74" t="s">
        <v>229</v>
      </c>
      <c r="N361" s="75">
        <v>10</v>
      </c>
      <c r="O361" s="75">
        <v>10</v>
      </c>
      <c r="P361" s="74" t="s">
        <v>137</v>
      </c>
      <c r="Q361" s="74" t="s">
        <v>3811</v>
      </c>
      <c r="R361" s="74" t="s">
        <v>230</v>
      </c>
      <c r="S361" s="74" t="s">
        <v>113</v>
      </c>
      <c r="T361" s="74" t="s">
        <v>114</v>
      </c>
      <c r="U361" s="74" t="s">
        <v>156</v>
      </c>
      <c r="V361" s="74" t="s">
        <v>252</v>
      </c>
      <c r="W361" s="74" t="s">
        <v>107</v>
      </c>
      <c r="X361" s="74" t="s">
        <v>127</v>
      </c>
      <c r="Y361" s="74" t="s">
        <v>477</v>
      </c>
      <c r="Z361" s="74"/>
      <c r="AA361" s="76">
        <v>10438.24</v>
      </c>
      <c r="AB361" s="76">
        <v>0</v>
      </c>
      <c r="AC361" s="76">
        <v>145</v>
      </c>
      <c r="AD361" s="76">
        <v>121</v>
      </c>
      <c r="AE361" s="77">
        <v>904</v>
      </c>
      <c r="AF361" s="76">
        <v>4.5199999999999996</v>
      </c>
      <c r="AG361" s="77">
        <v>14</v>
      </c>
      <c r="AH361" s="78">
        <v>14</v>
      </c>
      <c r="AI361" s="78">
        <v>114.3</v>
      </c>
      <c r="AJ361" s="79">
        <v>42790</v>
      </c>
      <c r="AK361" s="79">
        <v>42784</v>
      </c>
      <c r="AL361" s="79">
        <v>42784</v>
      </c>
      <c r="AM361" s="79">
        <v>42784</v>
      </c>
      <c r="AN361" s="77">
        <v>633</v>
      </c>
      <c r="AO361" s="79">
        <v>42784</v>
      </c>
      <c r="AP361" s="76">
        <v>10000</v>
      </c>
      <c r="AQ361" s="76">
        <v>0</v>
      </c>
      <c r="AR361" s="77">
        <v>924</v>
      </c>
      <c r="AS361" s="77">
        <v>19</v>
      </c>
      <c r="AT361" s="78">
        <v>430.58</v>
      </c>
      <c r="AU361" s="77">
        <v>2</v>
      </c>
      <c r="AV361" s="76">
        <v>11.97</v>
      </c>
      <c r="AW361" s="76">
        <v>11.59</v>
      </c>
      <c r="AX361" s="76">
        <v>12.35</v>
      </c>
      <c r="AY361" s="76">
        <v>0.9</v>
      </c>
      <c r="AZ361" s="76">
        <v>0.9</v>
      </c>
      <c r="BA361" s="76">
        <v>1.1200000000000001</v>
      </c>
      <c r="BB361" s="76">
        <v>1.1200000000000001</v>
      </c>
      <c r="BC361" s="76">
        <v>18.79</v>
      </c>
      <c r="BD361" s="76">
        <v>14.42</v>
      </c>
      <c r="BE361" s="76">
        <v>24.37</v>
      </c>
      <c r="BF361" s="76">
        <v>11000</v>
      </c>
      <c r="BG361" s="76">
        <v>13000</v>
      </c>
      <c r="BH361" s="74" t="s">
        <v>109</v>
      </c>
      <c r="BI361" s="74"/>
      <c r="BJ361" s="74" t="s">
        <v>3812</v>
      </c>
      <c r="BK361" s="79"/>
      <c r="BL361" s="79"/>
      <c r="BM361" s="74"/>
      <c r="BN361" s="80">
        <v>28</v>
      </c>
      <c r="BO361" s="81"/>
      <c r="BP361" s="82"/>
      <c r="BQ361" s="83"/>
      <c r="BR361" s="84" t="s">
        <v>75</v>
      </c>
      <c r="BS361" s="84">
        <v>18</v>
      </c>
      <c r="BT361" s="85">
        <v>2</v>
      </c>
      <c r="BU361" s="85" t="s">
        <v>464</v>
      </c>
      <c r="BV361" s="85">
        <v>6</v>
      </c>
      <c r="BW361" s="85"/>
      <c r="BX361" s="86" t="s">
        <v>143</v>
      </c>
      <c r="BY361" s="87"/>
      <c r="BZ361" s="88">
        <v>28</v>
      </c>
      <c r="CA361" s="87" t="s">
        <v>144</v>
      </c>
      <c r="CB361" s="89" t="s">
        <v>145</v>
      </c>
      <c r="CC361" s="90">
        <v>0</v>
      </c>
      <c r="CD361" s="99"/>
      <c r="CE361" s="100">
        <f>VLOOKUP(AI361,[1]Plan1!$A$6:$D$52,2,0)</f>
        <v>314</v>
      </c>
      <c r="CF361" s="100">
        <f>VLOOKUP(AI361,[1]Plan1!$A$6:$D$52,4,0)</f>
        <v>2.6086956521739131</v>
      </c>
      <c r="CG361" s="100">
        <f t="shared" si="40"/>
        <v>33</v>
      </c>
      <c r="CH361" s="100">
        <f t="shared" si="41"/>
        <v>86</v>
      </c>
      <c r="CI361" s="87" t="s">
        <v>75</v>
      </c>
      <c r="CJ361" s="100">
        <f t="shared" si="42"/>
        <v>28</v>
      </c>
      <c r="CK361" s="101"/>
      <c r="CL361" s="101"/>
      <c r="CM361" s="101"/>
      <c r="CN361" s="102"/>
      <c r="CO361" s="102"/>
      <c r="CP361" s="102">
        <v>189</v>
      </c>
      <c r="CQ361" s="102"/>
      <c r="CR361" s="87">
        <f t="shared" si="43"/>
        <v>12656</v>
      </c>
      <c r="CS361" s="40">
        <f t="shared" si="47"/>
        <v>359</v>
      </c>
      <c r="CT361" s="40" t="str">
        <f>VLOOKUP(B361,Linha!$B$2:$C$60,2,FALSE)</f>
        <v>Flow1</v>
      </c>
      <c r="CU361" s="41" t="str">
        <f>IF(AI361&lt;=Parametros!$E$15,"OK","Não")</f>
        <v>OK</v>
      </c>
      <c r="CV361" s="41" t="str">
        <f>IF(AH361&lt;=Parametros!$E$16,"OK","Não")</f>
        <v>Não</v>
      </c>
      <c r="CW361" s="41" t="str">
        <f>IF(AX361&lt;=Parametros!$E$19,"OK","Não")</f>
        <v>OK</v>
      </c>
      <c r="CX361" s="41" t="str">
        <f t="shared" si="44"/>
        <v>Não</v>
      </c>
      <c r="CY361" s="41" t="str">
        <f t="shared" si="45"/>
        <v>Não</v>
      </c>
      <c r="CZ361" s="41" t="str">
        <f>IF(AND(Parametros!$E$17="Sim",Parametros!$E$18="Sim"),IF(AND(OR(CT361="Flow1",AND(CT361="Flow2",Parametros!$H$7="Fechada")),AI361&lt;=Parametros!$E$15,AH361&lt;Parametros!$E$16,AX361&lt;Parametros!$E$19,CX361&lt;&gt;Parametros!$E$17,CY361&lt;&gt;Parametros!$E$18),"Sim","Não"),
IF(AND(Parametros!$E$17="Sim",Parametros!$E$18="Não"),IF(AND(OR(CT361="Flow1",AND(CT361="Flow2",Parametros!$H$7="Fechada")),AI361&lt;=Parametros!$E$15,AH361&lt;Parametros!$E$16,AX361&lt;Parametros!$E$19,CX361&lt;&gt;Parametros!$E$17),"Sim","Não"),
IF(AND(Parametros!$E$17="Não",Parametros!$E$18="Sim"),IF(AND(OR(CT361="Flow1",AND(CT361="Flow2",Parametros!$H$7="Fechada")),AI361&lt;=Parametros!$E$15,AH361&lt;Parametros!$E$16,AX361&lt;Parametros!$E$19,CY361&lt;&gt;Parametros!$E$18),"Sim","Não"),
IF(AND(OR(CT361="Flow1",AND(CT361="Flow2",Parametros!$H$7="Fechada")),AI361&lt;=Parametros!$E$15,AH361&lt;Parametros!$E$16,AX361&lt;Parametros!$E$19),"Sim","Não"))))</f>
        <v>Não</v>
      </c>
      <c r="DA361" s="41" t="str">
        <f t="shared" si="46"/>
        <v>ok</v>
      </c>
      <c r="DB361" s="40">
        <f>IF(AND(CT361="Flow1",CZ361="Sim"),4,IF(CT361=Parametros!$D$6,1,IF(CT361=Parametros!$D$7,IF(Parametros!$H$7="Aberta",2,IF('Sequencia APO'!CZ361="Sim",4,1)),IF(CT361=Parametros!$D$9,3,IF(CT361=Parametros!$D$8,4,"Erro")))))</f>
        <v>1</v>
      </c>
      <c r="DC361" s="40">
        <f>IFERROR(VLOOKUP($Q361,Ferts!$A$1:$B$16,2,FALSE),0)</f>
        <v>0</v>
      </c>
      <c r="DD361" s="42">
        <f>(IF(DB361=1,Parametros!$M$6,IF(DB361=2,Parametros!$M$7,IF(DB361=3,Parametros!$M$8,IF(DB361=4,Parametros!$M$9,"Erro"))))*(DC361+1))*60</f>
        <v>38.112851481411589</v>
      </c>
    </row>
    <row r="362" spans="1:108">
      <c r="A362" s="74" t="s">
        <v>1010</v>
      </c>
      <c r="B362" s="74" t="s">
        <v>98</v>
      </c>
      <c r="C362" s="74" t="s">
        <v>99</v>
      </c>
      <c r="D362" s="74" t="s">
        <v>99</v>
      </c>
      <c r="E362" s="74" t="s">
        <v>2626</v>
      </c>
      <c r="F362" s="74" t="s">
        <v>2627</v>
      </c>
      <c r="G362" s="74" t="s">
        <v>2628</v>
      </c>
      <c r="H362" s="74" t="s">
        <v>227</v>
      </c>
      <c r="I362" s="74" t="s">
        <v>464</v>
      </c>
      <c r="J362" s="74" t="s">
        <v>474</v>
      </c>
      <c r="K362" s="74" t="s">
        <v>264</v>
      </c>
      <c r="L362" s="74" t="s">
        <v>2629</v>
      </c>
      <c r="M362" s="74" t="s">
        <v>229</v>
      </c>
      <c r="N362" s="75">
        <v>0</v>
      </c>
      <c r="O362" s="75">
        <v>10</v>
      </c>
      <c r="P362" s="74" t="s">
        <v>137</v>
      </c>
      <c r="Q362" s="74" t="s">
        <v>2630</v>
      </c>
      <c r="R362" s="74" t="s">
        <v>230</v>
      </c>
      <c r="S362" s="74" t="s">
        <v>113</v>
      </c>
      <c r="T362" s="74" t="s">
        <v>114</v>
      </c>
      <c r="U362" s="74" t="s">
        <v>156</v>
      </c>
      <c r="V362" s="74" t="s">
        <v>252</v>
      </c>
      <c r="W362" s="74" t="s">
        <v>107</v>
      </c>
      <c r="X362" s="74" t="s">
        <v>127</v>
      </c>
      <c r="Y362" s="74" t="s">
        <v>477</v>
      </c>
      <c r="Z362" s="74"/>
      <c r="AA362" s="76">
        <v>872.41600000000005</v>
      </c>
      <c r="AB362" s="76">
        <v>0</v>
      </c>
      <c r="AC362" s="76">
        <v>140</v>
      </c>
      <c r="AD362" s="76">
        <v>112</v>
      </c>
      <c r="AE362" s="77">
        <v>897</v>
      </c>
      <c r="AF362" s="76">
        <v>4.4850000000000003</v>
      </c>
      <c r="AG362" s="77">
        <v>1</v>
      </c>
      <c r="AH362" s="78">
        <v>17.600000000000001</v>
      </c>
      <c r="AI362" s="78">
        <v>114.3</v>
      </c>
      <c r="AJ362" s="79">
        <v>42785</v>
      </c>
      <c r="AK362" s="79">
        <v>42784</v>
      </c>
      <c r="AL362" s="79">
        <v>42784</v>
      </c>
      <c r="AM362" s="79">
        <v>42784</v>
      </c>
      <c r="AN362" s="77">
        <v>52</v>
      </c>
      <c r="AO362" s="79">
        <v>42779</v>
      </c>
      <c r="AP362" s="76">
        <v>3000</v>
      </c>
      <c r="AQ362" s="76">
        <v>2164</v>
      </c>
      <c r="AR362" s="77">
        <v>1000</v>
      </c>
      <c r="AS362" s="77">
        <v>35</v>
      </c>
      <c r="AT362" s="78">
        <v>463.98</v>
      </c>
      <c r="AU362" s="77">
        <v>2</v>
      </c>
      <c r="AV362" s="76">
        <v>9.68</v>
      </c>
      <c r="AW362" s="76">
        <v>9.33</v>
      </c>
      <c r="AX362" s="76">
        <v>10.029999999999999</v>
      </c>
      <c r="AY362" s="76">
        <v>0.86</v>
      </c>
      <c r="AZ362" s="76">
        <v>0.86</v>
      </c>
      <c r="BA362" s="76">
        <v>1.23</v>
      </c>
      <c r="BB362" s="76">
        <v>1.23</v>
      </c>
      <c r="BC362" s="76">
        <v>15.14</v>
      </c>
      <c r="BD362" s="76">
        <v>18.260000000000002</v>
      </c>
      <c r="BE362" s="76">
        <v>28.28</v>
      </c>
      <c r="BF362" s="76">
        <v>8000</v>
      </c>
      <c r="BG362" s="76">
        <v>12000</v>
      </c>
      <c r="BH362" s="74" t="s">
        <v>109</v>
      </c>
      <c r="BI362" s="74"/>
      <c r="BJ362" s="74" t="s">
        <v>2631</v>
      </c>
      <c r="BK362" s="79"/>
      <c r="BL362" s="79"/>
      <c r="BM362" s="74"/>
      <c r="BN362" s="80">
        <v>2</v>
      </c>
      <c r="BO362" s="81"/>
      <c r="BP362" s="82"/>
      <c r="BQ362" s="83"/>
      <c r="BR362" s="84" t="s">
        <v>75</v>
      </c>
      <c r="BS362" s="84">
        <v>18</v>
      </c>
      <c r="BT362" s="85">
        <v>2</v>
      </c>
      <c r="BU362" s="85" t="s">
        <v>464</v>
      </c>
      <c r="BV362" s="85">
        <v>6</v>
      </c>
      <c r="BW362" s="85"/>
      <c r="BX362" s="86" t="s">
        <v>143</v>
      </c>
      <c r="BY362" s="87"/>
      <c r="BZ362" s="88">
        <v>2</v>
      </c>
      <c r="CA362" s="87" t="s">
        <v>144</v>
      </c>
      <c r="CB362" s="89" t="s">
        <v>145</v>
      </c>
      <c r="CC362" s="90">
        <v>5</v>
      </c>
      <c r="CD362" s="99"/>
      <c r="CE362" s="100">
        <f>VLOOKUP(AI362,[1]Plan1!$A$6:$D$52,2,0)</f>
        <v>314</v>
      </c>
      <c r="CF362" s="100">
        <f>VLOOKUP(AI362,[1]Plan1!$A$6:$D$52,4,0)</f>
        <v>2.6086956521739131</v>
      </c>
      <c r="CG362" s="100">
        <f t="shared" si="40"/>
        <v>3</v>
      </c>
      <c r="CH362" s="100">
        <f t="shared" si="41"/>
        <v>8</v>
      </c>
      <c r="CI362" s="87" t="s">
        <v>75</v>
      </c>
      <c r="CJ362" s="100">
        <f t="shared" si="42"/>
        <v>2</v>
      </c>
      <c r="CK362" s="101"/>
      <c r="CL362" s="101"/>
      <c r="CM362" s="101"/>
      <c r="CN362" s="102"/>
      <c r="CO362" s="102"/>
      <c r="CP362" s="102">
        <v>168</v>
      </c>
      <c r="CQ362" s="102"/>
      <c r="CR362" s="87">
        <f t="shared" si="43"/>
        <v>897</v>
      </c>
      <c r="CS362" s="40">
        <f t="shared" si="47"/>
        <v>360</v>
      </c>
      <c r="CT362" s="40" t="str">
        <f>VLOOKUP(B362,Linha!$B$2:$C$60,2,FALSE)</f>
        <v>Flow1</v>
      </c>
      <c r="CU362" s="41" t="str">
        <f>IF(AI362&lt;=Parametros!$E$15,"OK","Não")</f>
        <v>OK</v>
      </c>
      <c r="CV362" s="41" t="str">
        <f>IF(AH362&lt;=Parametros!$E$16,"OK","Não")</f>
        <v>Não</v>
      </c>
      <c r="CW362" s="41" t="str">
        <f>IF(AX362&lt;=Parametros!$E$19,"OK","Não")</f>
        <v>OK</v>
      </c>
      <c r="CX362" s="41" t="str">
        <f t="shared" si="44"/>
        <v>Não</v>
      </c>
      <c r="CY362" s="41" t="str">
        <f t="shared" si="45"/>
        <v>Não</v>
      </c>
      <c r="CZ362" s="41" t="str">
        <f>IF(AND(Parametros!$E$17="Sim",Parametros!$E$18="Sim"),IF(AND(OR(CT362="Flow1",AND(CT362="Flow2",Parametros!$H$7="Fechada")),AI362&lt;=Parametros!$E$15,AH362&lt;Parametros!$E$16,AX362&lt;Parametros!$E$19,CX362&lt;&gt;Parametros!$E$17,CY362&lt;&gt;Parametros!$E$18),"Sim","Não"),
IF(AND(Parametros!$E$17="Sim",Parametros!$E$18="Não"),IF(AND(OR(CT362="Flow1",AND(CT362="Flow2",Parametros!$H$7="Fechada")),AI362&lt;=Parametros!$E$15,AH362&lt;Parametros!$E$16,AX362&lt;Parametros!$E$19,CX362&lt;&gt;Parametros!$E$17),"Sim","Não"),
IF(AND(Parametros!$E$17="Não",Parametros!$E$18="Sim"),IF(AND(OR(CT362="Flow1",AND(CT362="Flow2",Parametros!$H$7="Fechada")),AI362&lt;=Parametros!$E$15,AH362&lt;Parametros!$E$16,AX362&lt;Parametros!$E$19,CY362&lt;&gt;Parametros!$E$18),"Sim","Não"),
IF(AND(OR(CT362="Flow1",AND(CT362="Flow2",Parametros!$H$7="Fechada")),AI362&lt;=Parametros!$E$15,AH362&lt;Parametros!$E$16,AX362&lt;Parametros!$E$19),"Sim","Não"))))</f>
        <v>Não</v>
      </c>
      <c r="DA362" s="41" t="str">
        <f t="shared" si="46"/>
        <v>ok</v>
      </c>
      <c r="DB362" s="40">
        <f>IF(AND(CT362="Flow1",CZ362="Sim"),4,IF(CT362=Parametros!$D$6,1,IF(CT362=Parametros!$D$7,IF(Parametros!$H$7="Aberta",2,IF('Sequencia APO'!CZ362="Sim",4,1)),IF(CT362=Parametros!$D$9,3,IF(CT362=Parametros!$D$8,4,"Erro")))))</f>
        <v>1</v>
      </c>
      <c r="DC362" s="40">
        <f>IFERROR(VLOOKUP($Q362,Ferts!$A$1:$B$16,2,FALSE),0)</f>
        <v>0</v>
      </c>
      <c r="DD362" s="42">
        <f>(IF(DB362=1,Parametros!$M$6,IF(DB362=2,Parametros!$M$7,IF(DB362=3,Parametros!$M$8,IF(DB362=4,Parametros!$M$9,"Erro"))))*(DC362+1))*60</f>
        <v>38.112851481411589</v>
      </c>
    </row>
    <row r="363" spans="1:108">
      <c r="A363" s="74" t="s">
        <v>1011</v>
      </c>
      <c r="B363" s="74" t="s">
        <v>98</v>
      </c>
      <c r="C363" s="74" t="s">
        <v>99</v>
      </c>
      <c r="D363" s="74" t="s">
        <v>99</v>
      </c>
      <c r="E363" s="74" t="s">
        <v>2632</v>
      </c>
      <c r="F363" s="74" t="s">
        <v>2633</v>
      </c>
      <c r="G363" s="74" t="s">
        <v>2634</v>
      </c>
      <c r="H363" s="74" t="s">
        <v>147</v>
      </c>
      <c r="I363" s="74" t="s">
        <v>464</v>
      </c>
      <c r="J363" s="74" t="s">
        <v>744</v>
      </c>
      <c r="K363" s="74" t="s">
        <v>364</v>
      </c>
      <c r="L363" s="74" t="s">
        <v>2635</v>
      </c>
      <c r="M363" s="74" t="s">
        <v>603</v>
      </c>
      <c r="N363" s="75">
        <v>10</v>
      </c>
      <c r="O363" s="75">
        <v>0</v>
      </c>
      <c r="P363" s="74" t="s">
        <v>365</v>
      </c>
      <c r="Q363" s="74" t="s">
        <v>2636</v>
      </c>
      <c r="R363" s="74" t="s">
        <v>283</v>
      </c>
      <c r="S363" s="74"/>
      <c r="T363" s="74" t="s">
        <v>114</v>
      </c>
      <c r="U363" s="74" t="s">
        <v>156</v>
      </c>
      <c r="V363" s="74" t="s">
        <v>629</v>
      </c>
      <c r="W363" s="74" t="s">
        <v>126</v>
      </c>
      <c r="X363" s="74" t="s">
        <v>127</v>
      </c>
      <c r="Y363" s="74" t="s">
        <v>468</v>
      </c>
      <c r="Z363" s="74"/>
      <c r="AA363" s="76">
        <v>1059.329</v>
      </c>
      <c r="AB363" s="76">
        <v>0</v>
      </c>
      <c r="AC363" s="76">
        <v>159</v>
      </c>
      <c r="AD363" s="76">
        <v>132.5</v>
      </c>
      <c r="AE363" s="77">
        <v>623</v>
      </c>
      <c r="AF363" s="76">
        <v>3.1150000000000002</v>
      </c>
      <c r="AG363" s="77">
        <v>2</v>
      </c>
      <c r="AH363" s="78">
        <v>8</v>
      </c>
      <c r="AI363" s="78">
        <v>121</v>
      </c>
      <c r="AJ363" s="79">
        <v>42800</v>
      </c>
      <c r="AK363" s="79">
        <v>42784</v>
      </c>
      <c r="AL363" s="79">
        <v>42784</v>
      </c>
      <c r="AM363" s="79">
        <v>42784</v>
      </c>
      <c r="AN363" s="77">
        <v>88</v>
      </c>
      <c r="AO363" s="79">
        <v>42781</v>
      </c>
      <c r="AP363" s="76">
        <v>5000</v>
      </c>
      <c r="AQ363" s="76">
        <v>0</v>
      </c>
      <c r="AR363" s="77">
        <v>620</v>
      </c>
      <c r="AS363" s="77">
        <v>21</v>
      </c>
      <c r="AT363" s="78">
        <v>284.2</v>
      </c>
      <c r="AU363" s="77">
        <v>2</v>
      </c>
      <c r="AV363" s="76">
        <v>12.78</v>
      </c>
      <c r="AW363" s="76">
        <v>13.08</v>
      </c>
      <c r="AX363" s="76">
        <v>14.01</v>
      </c>
      <c r="AY363" s="76">
        <v>1.21</v>
      </c>
      <c r="AZ363" s="76">
        <v>1.21</v>
      </c>
      <c r="BA363" s="76">
        <v>1</v>
      </c>
      <c r="BB363" s="76">
        <v>1.2</v>
      </c>
      <c r="BC363" s="76">
        <v>22.48</v>
      </c>
      <c r="BD363" s="76">
        <v>7.93</v>
      </c>
      <c r="BE363" s="76">
        <v>17.82</v>
      </c>
      <c r="BF363" s="76">
        <v>12700</v>
      </c>
      <c r="BG363" s="76">
        <v>12800</v>
      </c>
      <c r="BH363" s="74" t="s">
        <v>109</v>
      </c>
      <c r="BI363" s="74"/>
      <c r="BJ363" s="74" t="s">
        <v>2637</v>
      </c>
      <c r="BK363" s="79"/>
      <c r="BL363" s="79"/>
      <c r="BM363" s="74"/>
      <c r="BN363" s="80">
        <v>4</v>
      </c>
      <c r="BO363" s="81"/>
      <c r="BP363" s="82"/>
      <c r="BQ363" s="83"/>
      <c r="BR363" s="84" t="s">
        <v>75</v>
      </c>
      <c r="BS363" s="84">
        <v>18</v>
      </c>
      <c r="BT363" s="85">
        <v>2</v>
      </c>
      <c r="BU363" s="85" t="s">
        <v>464</v>
      </c>
      <c r="BV363" s="85">
        <v>6</v>
      </c>
      <c r="BW363" s="85"/>
      <c r="BX363" s="86" t="s">
        <v>143</v>
      </c>
      <c r="BY363" s="87"/>
      <c r="BZ363" s="88">
        <v>4</v>
      </c>
      <c r="CA363" s="87" t="s">
        <v>144</v>
      </c>
      <c r="CB363" s="89" t="s">
        <v>145</v>
      </c>
      <c r="CC363" s="90">
        <v>3</v>
      </c>
      <c r="CD363" s="99"/>
      <c r="CE363" s="100">
        <f>VLOOKUP(AI363,[1]Plan1!$A$6:$D$52,2,0)</f>
        <v>251</v>
      </c>
      <c r="CF363" s="100">
        <f>VLOOKUP(AI363,[1]Plan1!$A$6:$D$52,4,0)</f>
        <v>2.2352941176470589</v>
      </c>
      <c r="CG363" s="100">
        <f t="shared" si="40"/>
        <v>4</v>
      </c>
      <c r="CH363" s="100">
        <f t="shared" si="41"/>
        <v>9</v>
      </c>
      <c r="CI363" s="87" t="s">
        <v>75</v>
      </c>
      <c r="CJ363" s="100">
        <f t="shared" si="42"/>
        <v>4</v>
      </c>
      <c r="CK363" s="101"/>
      <c r="CL363" s="101"/>
      <c r="CM363" s="101"/>
      <c r="CN363" s="102"/>
      <c r="CO363" s="102"/>
      <c r="CP363" s="102">
        <v>492</v>
      </c>
      <c r="CQ363" s="102"/>
      <c r="CR363" s="87">
        <f t="shared" si="43"/>
        <v>1246</v>
      </c>
      <c r="CS363" s="40">
        <f t="shared" si="47"/>
        <v>361</v>
      </c>
      <c r="CT363" s="40" t="str">
        <f>VLOOKUP(B363,Linha!$B$2:$C$60,2,FALSE)</f>
        <v>Flow1</v>
      </c>
      <c r="CU363" s="41" t="str">
        <f>IF(AI363&lt;=Parametros!$E$15,"OK","Não")</f>
        <v>Não</v>
      </c>
      <c r="CV363" s="41" t="str">
        <f>IF(AH363&lt;=Parametros!$E$16,"OK","Não")</f>
        <v>OK</v>
      </c>
      <c r="CW363" s="41" t="str">
        <f>IF(AX363&lt;=Parametros!$E$19,"OK","Não")</f>
        <v>Não</v>
      </c>
      <c r="CX363" s="41" t="str">
        <f t="shared" si="44"/>
        <v>Não</v>
      </c>
      <c r="CY363" s="41" t="str">
        <f t="shared" si="45"/>
        <v>Não</v>
      </c>
      <c r="CZ363" s="41" t="str">
        <f>IF(AND(Parametros!$E$17="Sim",Parametros!$E$18="Sim"),IF(AND(OR(CT363="Flow1",AND(CT363="Flow2",Parametros!$H$7="Fechada")),AI363&lt;=Parametros!$E$15,AH363&lt;Parametros!$E$16,AX363&lt;Parametros!$E$19,CX363&lt;&gt;Parametros!$E$17,CY363&lt;&gt;Parametros!$E$18),"Sim","Não"),
IF(AND(Parametros!$E$17="Sim",Parametros!$E$18="Não"),IF(AND(OR(CT363="Flow1",AND(CT363="Flow2",Parametros!$H$7="Fechada")),AI363&lt;=Parametros!$E$15,AH363&lt;Parametros!$E$16,AX363&lt;Parametros!$E$19,CX363&lt;&gt;Parametros!$E$17),"Sim","Não"),
IF(AND(Parametros!$E$17="Não",Parametros!$E$18="Sim"),IF(AND(OR(CT363="Flow1",AND(CT363="Flow2",Parametros!$H$7="Fechada")),AI363&lt;=Parametros!$E$15,AH363&lt;Parametros!$E$16,AX363&lt;Parametros!$E$19,CY363&lt;&gt;Parametros!$E$18),"Sim","Não"),
IF(AND(OR(CT363="Flow1",AND(CT363="Flow2",Parametros!$H$7="Fechada")),AI363&lt;=Parametros!$E$15,AH363&lt;Parametros!$E$16,AX363&lt;Parametros!$E$19),"Sim","Não"))))</f>
        <v>Não</v>
      </c>
      <c r="DA363" s="41" t="str">
        <f t="shared" si="46"/>
        <v>ok</v>
      </c>
      <c r="DB363" s="40">
        <f>IF(AND(CT363="Flow1",CZ363="Sim"),4,IF(CT363=Parametros!$D$6,1,IF(CT363=Parametros!$D$7,IF(Parametros!$H$7="Aberta",2,IF('Sequencia APO'!CZ363="Sim",4,1)),IF(CT363=Parametros!$D$9,3,IF(CT363=Parametros!$D$8,4,"Erro")))))</f>
        <v>1</v>
      </c>
      <c r="DC363" s="40">
        <f>IFERROR(VLOOKUP($Q363,Ferts!$A$1:$B$16,2,FALSE),0)</f>
        <v>0</v>
      </c>
      <c r="DD363" s="42">
        <f>(IF(DB363=1,Parametros!$M$6,IF(DB363=2,Parametros!$M$7,IF(DB363=3,Parametros!$M$8,IF(DB363=4,Parametros!$M$9,"Erro"))))*(DC363+1))*60</f>
        <v>38.112851481411589</v>
      </c>
    </row>
    <row r="364" spans="1:108">
      <c r="A364" s="74" t="s">
        <v>1015</v>
      </c>
      <c r="B364" s="74" t="s">
        <v>98</v>
      </c>
      <c r="C364" s="74" t="s">
        <v>99</v>
      </c>
      <c r="D364" s="74" t="s">
        <v>99</v>
      </c>
      <c r="E364" s="74" t="s">
        <v>3813</v>
      </c>
      <c r="F364" s="74" t="s">
        <v>3814</v>
      </c>
      <c r="G364" s="74" t="s">
        <v>3815</v>
      </c>
      <c r="H364" s="74" t="s">
        <v>724</v>
      </c>
      <c r="I364" s="74" t="s">
        <v>464</v>
      </c>
      <c r="J364" s="74" t="s">
        <v>744</v>
      </c>
      <c r="K364" s="74" t="s">
        <v>3816</v>
      </c>
      <c r="L364" s="74" t="s">
        <v>3817</v>
      </c>
      <c r="M364" s="74" t="s">
        <v>726</v>
      </c>
      <c r="N364" s="75">
        <v>10</v>
      </c>
      <c r="O364" s="75">
        <v>5</v>
      </c>
      <c r="P364" s="74" t="s">
        <v>186</v>
      </c>
      <c r="Q364" s="74" t="s">
        <v>3818</v>
      </c>
      <c r="R364" s="74" t="s">
        <v>283</v>
      </c>
      <c r="S364" s="74"/>
      <c r="T364" s="74" t="s">
        <v>114</v>
      </c>
      <c r="U364" s="74" t="s">
        <v>156</v>
      </c>
      <c r="V364" s="74" t="s">
        <v>507</v>
      </c>
      <c r="W364" s="74" t="s">
        <v>107</v>
      </c>
      <c r="X364" s="74" t="s">
        <v>729</v>
      </c>
      <c r="Y364" s="74" t="s">
        <v>468</v>
      </c>
      <c r="Z364" s="74"/>
      <c r="AA364" s="76">
        <v>6570.9449999999997</v>
      </c>
      <c r="AB364" s="76">
        <v>0</v>
      </c>
      <c r="AC364" s="76">
        <v>159</v>
      </c>
      <c r="AD364" s="76">
        <v>132.5</v>
      </c>
      <c r="AE364" s="77">
        <v>610</v>
      </c>
      <c r="AF364" s="76">
        <v>3.05</v>
      </c>
      <c r="AG364" s="77">
        <v>12</v>
      </c>
      <c r="AH364" s="78">
        <v>8.1999999999999993</v>
      </c>
      <c r="AI364" s="78">
        <v>121</v>
      </c>
      <c r="AJ364" s="79">
        <v>42806</v>
      </c>
      <c r="AK364" s="79">
        <v>42784</v>
      </c>
      <c r="AL364" s="79">
        <v>42784</v>
      </c>
      <c r="AM364" s="79">
        <v>42784</v>
      </c>
      <c r="AN364" s="77">
        <v>521</v>
      </c>
      <c r="AO364" s="79">
        <v>42788</v>
      </c>
      <c r="AP364" s="76">
        <v>2000</v>
      </c>
      <c r="AQ364" s="76">
        <v>0</v>
      </c>
      <c r="AR364" s="77">
        <v>617</v>
      </c>
      <c r="AS364" s="77">
        <v>13</v>
      </c>
      <c r="AT364" s="78">
        <v>292.88</v>
      </c>
      <c r="AU364" s="77">
        <v>2</v>
      </c>
      <c r="AV364" s="76">
        <v>12.62</v>
      </c>
      <c r="AW364" s="76">
        <v>12.19</v>
      </c>
      <c r="AX364" s="76">
        <v>12.98</v>
      </c>
      <c r="AY364" s="76">
        <v>1.21</v>
      </c>
      <c r="AZ364" s="76">
        <v>1.21</v>
      </c>
      <c r="BA364" s="76">
        <v>1.02</v>
      </c>
      <c r="BB364" s="76">
        <v>1.23</v>
      </c>
      <c r="BC364" s="76">
        <v>21.47</v>
      </c>
      <c r="BD364" s="76">
        <v>8.14</v>
      </c>
      <c r="BE364" s="76">
        <v>18.03</v>
      </c>
      <c r="BF364" s="76">
        <v>11400</v>
      </c>
      <c r="BG364" s="76">
        <v>13000</v>
      </c>
      <c r="BH364" s="74" t="s">
        <v>109</v>
      </c>
      <c r="BI364" s="74"/>
      <c r="BJ364" s="74" t="s">
        <v>3819</v>
      </c>
      <c r="BK364" s="79"/>
      <c r="BL364" s="79"/>
      <c r="BM364" s="74"/>
      <c r="BN364" s="80">
        <v>24</v>
      </c>
      <c r="BO364" s="81"/>
      <c r="BP364" s="82"/>
      <c r="BQ364" s="83"/>
      <c r="BR364" s="84" t="s">
        <v>75</v>
      </c>
      <c r="BS364" s="84">
        <v>18</v>
      </c>
      <c r="BT364" s="85">
        <v>2</v>
      </c>
      <c r="BU364" s="85" t="s">
        <v>464</v>
      </c>
      <c r="BV364" s="85">
        <v>6</v>
      </c>
      <c r="BW364" s="85"/>
      <c r="BX364" s="86" t="s">
        <v>143</v>
      </c>
      <c r="BY364" s="87"/>
      <c r="BZ364" s="88">
        <v>24</v>
      </c>
      <c r="CA364" s="87" t="s">
        <v>144</v>
      </c>
      <c r="CB364" s="89" t="s">
        <v>145</v>
      </c>
      <c r="CC364" s="90">
        <v>-4</v>
      </c>
      <c r="CD364" s="99"/>
      <c r="CE364" s="100">
        <f>VLOOKUP(AI364,[1]Plan1!$A$6:$D$52,2,0)</f>
        <v>251</v>
      </c>
      <c r="CF364" s="100">
        <f>VLOOKUP(AI364,[1]Plan1!$A$6:$D$52,4,0)</f>
        <v>2.2352941176470589</v>
      </c>
      <c r="CG364" s="100">
        <f t="shared" si="40"/>
        <v>26</v>
      </c>
      <c r="CH364" s="100">
        <f t="shared" si="41"/>
        <v>58</v>
      </c>
      <c r="CI364" s="87" t="s">
        <v>75</v>
      </c>
      <c r="CJ364" s="100">
        <f t="shared" si="42"/>
        <v>24</v>
      </c>
      <c r="CK364" s="101"/>
      <c r="CL364" s="101"/>
      <c r="CM364" s="101"/>
      <c r="CN364" s="102"/>
      <c r="CO364" s="102"/>
      <c r="CP364" s="102">
        <v>5170</v>
      </c>
      <c r="CQ364" s="102"/>
      <c r="CR364" s="87">
        <f t="shared" si="43"/>
        <v>7320</v>
      </c>
      <c r="CS364" s="40">
        <f t="shared" si="47"/>
        <v>362</v>
      </c>
      <c r="CT364" s="40" t="str">
        <f>VLOOKUP(B364,Linha!$B$2:$C$60,2,FALSE)</f>
        <v>Flow1</v>
      </c>
      <c r="CU364" s="41" t="str">
        <f>IF(AI364&lt;=Parametros!$E$15,"OK","Não")</f>
        <v>Não</v>
      </c>
      <c r="CV364" s="41" t="str">
        <f>IF(AH364&lt;=Parametros!$E$16,"OK","Não")</f>
        <v>OK</v>
      </c>
      <c r="CW364" s="41" t="str">
        <f>IF(AX364&lt;=Parametros!$E$19,"OK","Não")</f>
        <v>OK</v>
      </c>
      <c r="CX364" s="41" t="str">
        <f t="shared" si="44"/>
        <v>Não</v>
      </c>
      <c r="CY364" s="41" t="str">
        <f t="shared" si="45"/>
        <v>Não</v>
      </c>
      <c r="CZ364" s="41" t="str">
        <f>IF(AND(Parametros!$E$17="Sim",Parametros!$E$18="Sim"),IF(AND(OR(CT364="Flow1",AND(CT364="Flow2",Parametros!$H$7="Fechada")),AI364&lt;=Parametros!$E$15,AH364&lt;Parametros!$E$16,AX364&lt;Parametros!$E$19,CX364&lt;&gt;Parametros!$E$17,CY364&lt;&gt;Parametros!$E$18),"Sim","Não"),
IF(AND(Parametros!$E$17="Sim",Parametros!$E$18="Não"),IF(AND(OR(CT364="Flow1",AND(CT364="Flow2",Parametros!$H$7="Fechada")),AI364&lt;=Parametros!$E$15,AH364&lt;Parametros!$E$16,AX364&lt;Parametros!$E$19,CX364&lt;&gt;Parametros!$E$17),"Sim","Não"),
IF(AND(Parametros!$E$17="Não",Parametros!$E$18="Sim"),IF(AND(OR(CT364="Flow1",AND(CT364="Flow2",Parametros!$H$7="Fechada")),AI364&lt;=Parametros!$E$15,AH364&lt;Parametros!$E$16,AX364&lt;Parametros!$E$19,CY364&lt;&gt;Parametros!$E$18),"Sim","Não"),
IF(AND(OR(CT364="Flow1",AND(CT364="Flow2",Parametros!$H$7="Fechada")),AI364&lt;=Parametros!$E$15,AH364&lt;Parametros!$E$16,AX364&lt;Parametros!$E$19),"Sim","Não"))))</f>
        <v>Não</v>
      </c>
      <c r="DA364" s="41" t="str">
        <f t="shared" si="46"/>
        <v>ok</v>
      </c>
      <c r="DB364" s="40">
        <f>IF(AND(CT364="Flow1",CZ364="Sim"),4,IF(CT364=Parametros!$D$6,1,IF(CT364=Parametros!$D$7,IF(Parametros!$H$7="Aberta",2,IF('Sequencia APO'!CZ364="Sim",4,1)),IF(CT364=Parametros!$D$9,3,IF(CT364=Parametros!$D$8,4,"Erro")))))</f>
        <v>1</v>
      </c>
      <c r="DC364" s="40">
        <f>IFERROR(VLOOKUP($Q364,Ferts!$A$1:$B$16,2,FALSE),0)</f>
        <v>0</v>
      </c>
      <c r="DD364" s="42">
        <f>(IF(DB364=1,Parametros!$M$6,IF(DB364=2,Parametros!$M$7,IF(DB364=3,Parametros!$M$8,IF(DB364=4,Parametros!$M$9,"Erro"))))*(DC364+1))*60</f>
        <v>38.112851481411589</v>
      </c>
    </row>
    <row r="365" spans="1:108">
      <c r="A365" s="74" t="s">
        <v>1016</v>
      </c>
      <c r="B365" s="74" t="s">
        <v>160</v>
      </c>
      <c r="C365" s="74" t="s">
        <v>118</v>
      </c>
      <c r="D365" s="74" t="s">
        <v>99</v>
      </c>
      <c r="E365" s="74" t="s">
        <v>2638</v>
      </c>
      <c r="F365" s="74" t="s">
        <v>2639</v>
      </c>
      <c r="G365" s="74" t="s">
        <v>2640</v>
      </c>
      <c r="H365" s="74" t="s">
        <v>285</v>
      </c>
      <c r="I365" s="74" t="s">
        <v>464</v>
      </c>
      <c r="J365" s="74" t="s">
        <v>474</v>
      </c>
      <c r="K365" s="74" t="s">
        <v>1437</v>
      </c>
      <c r="L365" s="74" t="s">
        <v>2641</v>
      </c>
      <c r="M365" s="74" t="s">
        <v>288</v>
      </c>
      <c r="N365" s="75">
        <v>10</v>
      </c>
      <c r="O365" s="75">
        <v>0</v>
      </c>
      <c r="P365" s="74" t="s">
        <v>362</v>
      </c>
      <c r="Q365" s="74" t="s">
        <v>2642</v>
      </c>
      <c r="R365" s="74" t="s">
        <v>289</v>
      </c>
      <c r="S365" s="74"/>
      <c r="T365" s="74" t="s">
        <v>114</v>
      </c>
      <c r="U365" s="74" t="s">
        <v>124</v>
      </c>
      <c r="V365" s="74" t="s">
        <v>125</v>
      </c>
      <c r="W365" s="74" t="s">
        <v>126</v>
      </c>
      <c r="X365" s="74" t="s">
        <v>127</v>
      </c>
      <c r="Y365" s="74" t="s">
        <v>477</v>
      </c>
      <c r="Z365" s="74" t="s">
        <v>128</v>
      </c>
      <c r="AA365" s="76">
        <v>6600</v>
      </c>
      <c r="AB365" s="76">
        <v>4320</v>
      </c>
      <c r="AC365" s="76">
        <v>159</v>
      </c>
      <c r="AD365" s="76">
        <v>127</v>
      </c>
      <c r="AE365" s="77">
        <v>715</v>
      </c>
      <c r="AF365" s="76">
        <v>3.5750000000000002</v>
      </c>
      <c r="AG365" s="77">
        <v>11</v>
      </c>
      <c r="AH365" s="78">
        <v>10.5</v>
      </c>
      <c r="AI365" s="78">
        <v>121</v>
      </c>
      <c r="AJ365" s="79">
        <v>42798</v>
      </c>
      <c r="AK365" s="79">
        <v>42784</v>
      </c>
      <c r="AL365" s="79">
        <v>42784</v>
      </c>
      <c r="AM365" s="79">
        <v>42784</v>
      </c>
      <c r="AN365" s="77">
        <v>604</v>
      </c>
      <c r="AO365" s="79">
        <v>42780</v>
      </c>
      <c r="AP365" s="76">
        <v>2000</v>
      </c>
      <c r="AQ365" s="76">
        <v>0</v>
      </c>
      <c r="AR365" s="77">
        <v>708</v>
      </c>
      <c r="AS365" s="77">
        <v>6</v>
      </c>
      <c r="AT365" s="78">
        <v>217.44</v>
      </c>
      <c r="AU365" s="77">
        <v>3</v>
      </c>
      <c r="AV365" s="76">
        <v>7.63</v>
      </c>
      <c r="AW365" s="76">
        <v>8</v>
      </c>
      <c r="AX365" s="76">
        <v>8.84</v>
      </c>
      <c r="AY365" s="76">
        <v>1.21</v>
      </c>
      <c r="AZ365" s="76">
        <v>1.21</v>
      </c>
      <c r="BA365" s="76">
        <v>1.05</v>
      </c>
      <c r="BB365" s="76">
        <v>1.05</v>
      </c>
      <c r="BC365" s="76">
        <v>20</v>
      </c>
      <c r="BD365" s="76">
        <v>10.41</v>
      </c>
      <c r="BE365" s="76">
        <v>20.309999999999999</v>
      </c>
      <c r="BF365" s="76">
        <v>7550</v>
      </c>
      <c r="BG365" s="76">
        <v>7650</v>
      </c>
      <c r="BH365" s="74" t="s">
        <v>109</v>
      </c>
      <c r="BI365" s="74"/>
      <c r="BJ365" s="74" t="s">
        <v>3820</v>
      </c>
      <c r="BK365" s="79"/>
      <c r="BL365" s="79"/>
      <c r="BM365" s="74"/>
      <c r="BN365" s="80"/>
      <c r="BO365" s="81"/>
      <c r="BP365" s="82">
        <v>33</v>
      </c>
      <c r="BQ365" s="83"/>
      <c r="BR365" s="84" t="s">
        <v>129</v>
      </c>
      <c r="BS365" s="84">
        <v>18</v>
      </c>
      <c r="BT365" s="85">
        <v>2</v>
      </c>
      <c r="BU365" s="85" t="s">
        <v>464</v>
      </c>
      <c r="BV365" s="85">
        <v>6</v>
      </c>
      <c r="BW365" s="85"/>
      <c r="BX365" s="86" t="s">
        <v>130</v>
      </c>
      <c r="BY365" s="87"/>
      <c r="BZ365" s="88">
        <v>33</v>
      </c>
      <c r="CA365" s="87" t="s">
        <v>111</v>
      </c>
      <c r="CB365" s="89" t="s">
        <v>145</v>
      </c>
      <c r="CC365" s="90">
        <v>4</v>
      </c>
      <c r="CD365" s="91"/>
      <c r="CE365" s="89">
        <f>VLOOKUP(AI365,[1]Plan1!$A$6:$D$52,2,0)</f>
        <v>251</v>
      </c>
      <c r="CF365" s="89">
        <f>VLOOKUP(AI365,[1]Plan1!$A$6:$D$52,4,0)</f>
        <v>2.2352941176470589</v>
      </c>
      <c r="CG365" s="89">
        <f t="shared" si="40"/>
        <v>26</v>
      </c>
      <c r="CH365" s="89">
        <f t="shared" si="41"/>
        <v>58</v>
      </c>
      <c r="CI365" s="87" t="s">
        <v>129</v>
      </c>
      <c r="CJ365" s="89">
        <f t="shared" si="42"/>
        <v>33</v>
      </c>
      <c r="CK365" s="87"/>
      <c r="CL365" s="87"/>
      <c r="CM365" s="87"/>
      <c r="CN365" s="80"/>
      <c r="CO365" s="81"/>
      <c r="CP365" s="82"/>
      <c r="CQ365" s="93">
        <v>260</v>
      </c>
      <c r="CR365" s="87">
        <f t="shared" si="43"/>
        <v>7865</v>
      </c>
      <c r="CS365" s="40">
        <f t="shared" si="47"/>
        <v>363</v>
      </c>
      <c r="CT365" s="40" t="str">
        <f>VLOOKUP(B365,Linha!$B$2:$C$60,2,FALSE)</f>
        <v>Flow1</v>
      </c>
      <c r="CU365" s="41" t="str">
        <f>IF(AI365&lt;=Parametros!$E$15,"OK","Não")</f>
        <v>Não</v>
      </c>
      <c r="CV365" s="41" t="str">
        <f>IF(AH365&lt;=Parametros!$E$16,"OK","Não")</f>
        <v>OK</v>
      </c>
      <c r="CW365" s="41" t="str">
        <f>IF(AX365&lt;=Parametros!$E$19,"OK","Não")</f>
        <v>OK</v>
      </c>
      <c r="CX365" s="41" t="str">
        <f t="shared" si="44"/>
        <v>Não</v>
      </c>
      <c r="CY365" s="41" t="str">
        <f t="shared" si="45"/>
        <v>Não</v>
      </c>
      <c r="CZ365" s="41" t="str">
        <f>IF(AND(Parametros!$E$17="Sim",Parametros!$E$18="Sim"),IF(AND(OR(CT365="Flow1",AND(CT365="Flow2",Parametros!$H$7="Fechada")),AI365&lt;=Parametros!$E$15,AH365&lt;Parametros!$E$16,AX365&lt;Parametros!$E$19,CX365&lt;&gt;Parametros!$E$17,CY365&lt;&gt;Parametros!$E$18),"Sim","Não"),
IF(AND(Parametros!$E$17="Sim",Parametros!$E$18="Não"),IF(AND(OR(CT365="Flow1",AND(CT365="Flow2",Parametros!$H$7="Fechada")),AI365&lt;=Parametros!$E$15,AH365&lt;Parametros!$E$16,AX365&lt;Parametros!$E$19,CX365&lt;&gt;Parametros!$E$17),"Sim","Não"),
IF(AND(Parametros!$E$17="Não",Parametros!$E$18="Sim"),IF(AND(OR(CT365="Flow1",AND(CT365="Flow2",Parametros!$H$7="Fechada")),AI365&lt;=Parametros!$E$15,AH365&lt;Parametros!$E$16,AX365&lt;Parametros!$E$19,CY365&lt;&gt;Parametros!$E$18),"Sim","Não"),
IF(AND(OR(CT365="Flow1",AND(CT365="Flow2",Parametros!$H$7="Fechada")),AI365&lt;=Parametros!$E$15,AH365&lt;Parametros!$E$16,AX365&lt;Parametros!$E$19),"Sim","Não"))))</f>
        <v>Não</v>
      </c>
      <c r="DA365" s="41" t="str">
        <f t="shared" si="46"/>
        <v>ok</v>
      </c>
      <c r="DB365" s="40">
        <f>IF(AND(CT365="Flow1",CZ365="Sim"),4,IF(CT365=Parametros!$D$6,1,IF(CT365=Parametros!$D$7,IF(Parametros!$H$7="Aberta",2,IF('Sequencia APO'!CZ365="Sim",4,1)),IF(CT365=Parametros!$D$9,3,IF(CT365=Parametros!$D$8,4,"Erro")))))</f>
        <v>1</v>
      </c>
      <c r="DC365" s="40">
        <f>IFERROR(VLOOKUP($Q365,Ferts!$A$1:$B$16,2,FALSE),0)</f>
        <v>0</v>
      </c>
      <c r="DD365" s="42">
        <f>(IF(DB365=1,Parametros!$M$6,IF(DB365=2,Parametros!$M$7,IF(DB365=3,Parametros!$M$8,IF(DB365=4,Parametros!$M$9,"Erro"))))*(DC365+1))*60</f>
        <v>38.112851481411589</v>
      </c>
    </row>
    <row r="366" spans="1:108">
      <c r="A366" s="74" t="s">
        <v>1017</v>
      </c>
      <c r="B366" s="74" t="s">
        <v>159</v>
      </c>
      <c r="C366" s="74" t="s">
        <v>99</v>
      </c>
      <c r="D366" s="74" t="s">
        <v>99</v>
      </c>
      <c r="E366" s="74" t="s">
        <v>2643</v>
      </c>
      <c r="F366" s="74" t="s">
        <v>756</v>
      </c>
      <c r="G366" s="74" t="s">
        <v>2644</v>
      </c>
      <c r="H366" s="74" t="s">
        <v>227</v>
      </c>
      <c r="I366" s="74" t="s">
        <v>464</v>
      </c>
      <c r="J366" s="74" t="s">
        <v>474</v>
      </c>
      <c r="K366" s="74" t="s">
        <v>253</v>
      </c>
      <c r="L366" s="74" t="s">
        <v>757</v>
      </c>
      <c r="M366" s="74" t="s">
        <v>229</v>
      </c>
      <c r="N366" s="75">
        <v>10</v>
      </c>
      <c r="O366" s="75">
        <v>10</v>
      </c>
      <c r="P366" s="74" t="s">
        <v>137</v>
      </c>
      <c r="Q366" s="74" t="s">
        <v>758</v>
      </c>
      <c r="R366" s="74" t="s">
        <v>230</v>
      </c>
      <c r="S366" s="74" t="s">
        <v>113</v>
      </c>
      <c r="T366" s="74" t="s">
        <v>114</v>
      </c>
      <c r="U366" s="74" t="s">
        <v>156</v>
      </c>
      <c r="V366" s="74" t="s">
        <v>252</v>
      </c>
      <c r="W366" s="74" t="s">
        <v>107</v>
      </c>
      <c r="X366" s="74" t="s">
        <v>127</v>
      </c>
      <c r="Y366" s="74" t="s">
        <v>477</v>
      </c>
      <c r="Z366" s="74"/>
      <c r="AA366" s="76">
        <v>3918.6170000000002</v>
      </c>
      <c r="AB366" s="76">
        <v>0</v>
      </c>
      <c r="AC366" s="76">
        <v>140</v>
      </c>
      <c r="AD366" s="76">
        <v>115</v>
      </c>
      <c r="AE366" s="77">
        <v>976</v>
      </c>
      <c r="AF366" s="76">
        <v>4.88</v>
      </c>
      <c r="AG366" s="77">
        <v>5</v>
      </c>
      <c r="AH366" s="78">
        <v>17.100000000000001</v>
      </c>
      <c r="AI366" s="78">
        <v>121</v>
      </c>
      <c r="AJ366" s="79">
        <v>42788</v>
      </c>
      <c r="AK366" s="79">
        <v>42784</v>
      </c>
      <c r="AL366" s="79">
        <v>42784</v>
      </c>
      <c r="AM366" s="79">
        <v>42784</v>
      </c>
      <c r="AN366" s="77">
        <v>225</v>
      </c>
      <c r="AO366" s="79">
        <v>42782</v>
      </c>
      <c r="AP366" s="76">
        <v>5000</v>
      </c>
      <c r="AQ366" s="76">
        <v>868</v>
      </c>
      <c r="AR366" s="77">
        <v>996</v>
      </c>
      <c r="AS366" s="77">
        <v>35</v>
      </c>
      <c r="AT366" s="78">
        <v>469.09</v>
      </c>
      <c r="AU366" s="77">
        <v>2</v>
      </c>
      <c r="AV366" s="76">
        <v>10.3</v>
      </c>
      <c r="AW366" s="76">
        <v>9.93</v>
      </c>
      <c r="AX366" s="76">
        <v>10.67</v>
      </c>
      <c r="AY366" s="76">
        <v>0.91</v>
      </c>
      <c r="AZ366" s="76">
        <v>0.91</v>
      </c>
      <c r="BA366" s="76">
        <v>1.2</v>
      </c>
      <c r="BB366" s="76">
        <v>1.2</v>
      </c>
      <c r="BC366" s="76">
        <v>17.3</v>
      </c>
      <c r="BD366" s="76">
        <v>17.260000000000002</v>
      </c>
      <c r="BE366" s="76">
        <v>27.26</v>
      </c>
      <c r="BF366" s="76">
        <v>8000</v>
      </c>
      <c r="BG366" s="76">
        <v>12000</v>
      </c>
      <c r="BH366" s="74" t="s">
        <v>109</v>
      </c>
      <c r="BI366" s="74"/>
      <c r="BJ366" s="74" t="s">
        <v>759</v>
      </c>
      <c r="BK366" s="79"/>
      <c r="BL366" s="79"/>
      <c r="BM366" s="74"/>
      <c r="BN366" s="80"/>
      <c r="BO366" s="81">
        <v>10</v>
      </c>
      <c r="BP366" s="82"/>
      <c r="BQ366" s="83"/>
      <c r="BR366" s="84" t="s">
        <v>76</v>
      </c>
      <c r="BS366" s="84">
        <v>18</v>
      </c>
      <c r="BT366" s="85">
        <v>2</v>
      </c>
      <c r="BU366" s="85" t="s">
        <v>464</v>
      </c>
      <c r="BV366" s="85">
        <v>6</v>
      </c>
      <c r="BW366" s="85"/>
      <c r="BX366" s="86" t="s">
        <v>143</v>
      </c>
      <c r="BY366" s="87"/>
      <c r="BZ366" s="88">
        <v>10</v>
      </c>
      <c r="CA366" s="87" t="s">
        <v>144</v>
      </c>
      <c r="CB366" s="89" t="s">
        <v>145</v>
      </c>
      <c r="CC366" s="90">
        <v>2</v>
      </c>
      <c r="CD366" s="91"/>
      <c r="CE366" s="89">
        <f>VLOOKUP(AI366,[1]Plan1!$A$6:$D$52,2,0)</f>
        <v>251</v>
      </c>
      <c r="CF366" s="89">
        <f>VLOOKUP(AI366,[1]Plan1!$A$6:$D$52,4,0)</f>
        <v>2.2352941176470589</v>
      </c>
      <c r="CG366" s="89">
        <f t="shared" si="40"/>
        <v>16</v>
      </c>
      <c r="CH366" s="89">
        <f t="shared" si="41"/>
        <v>36</v>
      </c>
      <c r="CI366" s="87" t="s">
        <v>76</v>
      </c>
      <c r="CJ366" s="89">
        <f t="shared" si="42"/>
        <v>10</v>
      </c>
      <c r="CK366" s="87"/>
      <c r="CL366" s="87"/>
      <c r="CM366" s="87"/>
      <c r="CN366" s="80">
        <v>280</v>
      </c>
      <c r="CO366" s="81"/>
      <c r="CP366" s="82"/>
      <c r="CQ366" s="83"/>
      <c r="CR366" s="87">
        <f t="shared" si="43"/>
        <v>4880</v>
      </c>
      <c r="CS366" s="40">
        <f t="shared" si="47"/>
        <v>364</v>
      </c>
      <c r="CT366" s="40" t="str">
        <f>VLOOKUP(B366,Linha!$B$2:$C$60,2,FALSE)</f>
        <v>Flow2</v>
      </c>
      <c r="CU366" s="41" t="str">
        <f>IF(AI366&lt;=Parametros!$E$15,"OK","Não")</f>
        <v>Não</v>
      </c>
      <c r="CV366" s="41" t="str">
        <f>IF(AH366&lt;=Parametros!$E$16,"OK","Não")</f>
        <v>Não</v>
      </c>
      <c r="CW366" s="41" t="str">
        <f>IF(AX366&lt;=Parametros!$E$19,"OK","Não")</f>
        <v>OK</v>
      </c>
      <c r="CX366" s="41" t="str">
        <f t="shared" si="44"/>
        <v>Não</v>
      </c>
      <c r="CY366" s="41" t="str">
        <f t="shared" si="45"/>
        <v>Não</v>
      </c>
      <c r="CZ366" s="41" t="str">
        <f>IF(AND(Parametros!$E$17="Sim",Parametros!$E$18="Sim"),IF(AND(OR(CT366="Flow1",AND(CT366="Flow2",Parametros!$H$7="Fechada")),AI366&lt;=Parametros!$E$15,AH366&lt;Parametros!$E$16,AX366&lt;Parametros!$E$19,CX366&lt;&gt;Parametros!$E$17,CY366&lt;&gt;Parametros!$E$18),"Sim","Não"),
IF(AND(Parametros!$E$17="Sim",Parametros!$E$18="Não"),IF(AND(OR(CT366="Flow1",AND(CT366="Flow2",Parametros!$H$7="Fechada")),AI366&lt;=Parametros!$E$15,AH366&lt;Parametros!$E$16,AX366&lt;Parametros!$E$19,CX366&lt;&gt;Parametros!$E$17),"Sim","Não"),
IF(AND(Parametros!$E$17="Não",Parametros!$E$18="Sim"),IF(AND(OR(CT366="Flow1",AND(CT366="Flow2",Parametros!$H$7="Fechada")),AI366&lt;=Parametros!$E$15,AH366&lt;Parametros!$E$16,AX366&lt;Parametros!$E$19,CY366&lt;&gt;Parametros!$E$18),"Sim","Não"),
IF(AND(OR(CT366="Flow1",AND(CT366="Flow2",Parametros!$H$7="Fechada")),AI366&lt;=Parametros!$E$15,AH366&lt;Parametros!$E$16,AX366&lt;Parametros!$E$19),"Sim","Não"))))</f>
        <v>Não</v>
      </c>
      <c r="DA366" s="41" t="str">
        <f t="shared" si="46"/>
        <v>ok</v>
      </c>
      <c r="DB366" s="40">
        <f>IF(AND(CT366="Flow1",CZ366="Sim"),4,IF(CT366=Parametros!$D$6,1,IF(CT366=Parametros!$D$7,IF(Parametros!$H$7="Aberta",2,IF('Sequencia APO'!CZ366="Sim",4,1)),IF(CT366=Parametros!$D$9,3,IF(CT366=Parametros!$D$8,4,"Erro")))))</f>
        <v>1</v>
      </c>
      <c r="DC366" s="40">
        <f>IFERROR(VLOOKUP($Q366,Ferts!$A$1:$B$16,2,FALSE),0)</f>
        <v>0</v>
      </c>
      <c r="DD366" s="42">
        <f>(IF(DB366=1,Parametros!$M$6,IF(DB366=2,Parametros!$M$7,IF(DB366=3,Parametros!$M$8,IF(DB366=4,Parametros!$M$9,"Erro"))))*(DC366+1))*60</f>
        <v>38.112851481411589</v>
      </c>
    </row>
    <row r="367" spans="1:108">
      <c r="A367" s="74" t="s">
        <v>1021</v>
      </c>
      <c r="B367" s="74" t="s">
        <v>98</v>
      </c>
      <c r="C367" s="74" t="s">
        <v>99</v>
      </c>
      <c r="D367" s="74" t="s">
        <v>99</v>
      </c>
      <c r="E367" s="74" t="s">
        <v>2645</v>
      </c>
      <c r="F367" s="74" t="s">
        <v>1834</v>
      </c>
      <c r="G367" s="74" t="s">
        <v>2646</v>
      </c>
      <c r="H367" s="74" t="s">
        <v>170</v>
      </c>
      <c r="I367" s="74" t="s">
        <v>464</v>
      </c>
      <c r="J367" s="74" t="s">
        <v>474</v>
      </c>
      <c r="K367" s="74" t="s">
        <v>336</v>
      </c>
      <c r="L367" s="74" t="s">
        <v>1836</v>
      </c>
      <c r="M367" s="74" t="s">
        <v>172</v>
      </c>
      <c r="N367" s="75">
        <v>10</v>
      </c>
      <c r="O367" s="75">
        <v>10</v>
      </c>
      <c r="P367" s="74" t="s">
        <v>154</v>
      </c>
      <c r="Q367" s="74" t="s">
        <v>1837</v>
      </c>
      <c r="R367" s="74" t="s">
        <v>155</v>
      </c>
      <c r="S367" s="74" t="s">
        <v>113</v>
      </c>
      <c r="T367" s="74" t="s">
        <v>114</v>
      </c>
      <c r="U367" s="74" t="s">
        <v>156</v>
      </c>
      <c r="V367" s="74" t="s">
        <v>157</v>
      </c>
      <c r="W367" s="74" t="s">
        <v>107</v>
      </c>
      <c r="X367" s="74" t="s">
        <v>127</v>
      </c>
      <c r="Y367" s="74" t="s">
        <v>477</v>
      </c>
      <c r="Z367" s="74" t="s">
        <v>158</v>
      </c>
      <c r="AA367" s="76">
        <v>18032.263999999999</v>
      </c>
      <c r="AB367" s="76">
        <v>0</v>
      </c>
      <c r="AC367" s="76">
        <v>159</v>
      </c>
      <c r="AD367" s="76">
        <v>130</v>
      </c>
      <c r="AE367" s="77">
        <v>731</v>
      </c>
      <c r="AF367" s="76">
        <v>3.6549999999999998</v>
      </c>
      <c r="AG367" s="77">
        <v>28</v>
      </c>
      <c r="AH367" s="78">
        <v>9.5299999999999994</v>
      </c>
      <c r="AI367" s="78">
        <v>127</v>
      </c>
      <c r="AJ367" s="79">
        <v>42790</v>
      </c>
      <c r="AK367" s="79">
        <v>42784</v>
      </c>
      <c r="AL367" s="79">
        <v>42784</v>
      </c>
      <c r="AM367" s="79">
        <v>42784</v>
      </c>
      <c r="AN367" s="77">
        <v>1136</v>
      </c>
      <c r="AO367" s="79">
        <v>42784</v>
      </c>
      <c r="AP367" s="76">
        <v>18000</v>
      </c>
      <c r="AQ367" s="76">
        <v>0</v>
      </c>
      <c r="AR367" s="77">
        <v>725</v>
      </c>
      <c r="AS367" s="77">
        <v>47</v>
      </c>
      <c r="AT367" s="78">
        <v>347.47</v>
      </c>
      <c r="AU367" s="77">
        <v>2</v>
      </c>
      <c r="AV367" s="76">
        <v>12.66</v>
      </c>
      <c r="AW367" s="76">
        <v>12.2</v>
      </c>
      <c r="AX367" s="76">
        <v>12.98</v>
      </c>
      <c r="AY367" s="76">
        <v>1.27</v>
      </c>
      <c r="AZ367" s="76">
        <v>1.27</v>
      </c>
      <c r="BA367" s="76">
        <v>1.19</v>
      </c>
      <c r="BB367" s="76">
        <v>9.99</v>
      </c>
      <c r="BC367" s="76">
        <v>22.54</v>
      </c>
      <c r="BD367" s="76">
        <v>9.3699999999999992</v>
      </c>
      <c r="BE367" s="76">
        <v>19.260000000000002</v>
      </c>
      <c r="BF367" s="76">
        <v>11000</v>
      </c>
      <c r="BG367" s="76">
        <v>13000</v>
      </c>
      <c r="BH367" s="74" t="s">
        <v>109</v>
      </c>
      <c r="BI367" s="74"/>
      <c r="BJ367" s="74" t="s">
        <v>2647</v>
      </c>
      <c r="BK367" s="79"/>
      <c r="BL367" s="79"/>
      <c r="BM367" s="74"/>
      <c r="BN367" s="80">
        <v>56</v>
      </c>
      <c r="BO367" s="81"/>
      <c r="BP367" s="82"/>
      <c r="BQ367" s="83"/>
      <c r="BR367" s="84" t="s">
        <v>75</v>
      </c>
      <c r="BS367" s="84">
        <v>18</v>
      </c>
      <c r="BT367" s="85">
        <v>2</v>
      </c>
      <c r="BU367" s="85" t="s">
        <v>464</v>
      </c>
      <c r="BV367" s="85">
        <v>6</v>
      </c>
      <c r="BW367" s="85"/>
      <c r="BX367" s="86" t="s">
        <v>143</v>
      </c>
      <c r="BY367" s="87"/>
      <c r="BZ367" s="88">
        <v>56</v>
      </c>
      <c r="CA367" s="87" t="s">
        <v>144</v>
      </c>
      <c r="CB367" s="89" t="s">
        <v>145</v>
      </c>
      <c r="CC367" s="90">
        <v>0</v>
      </c>
      <c r="CD367" s="91"/>
      <c r="CE367" s="89">
        <f>VLOOKUP(AI367,[1]Plan1!$A$6:$D$52,2,0)</f>
        <v>266</v>
      </c>
      <c r="CF367" s="89">
        <f>VLOOKUP(AI367,[1]Plan1!$A$6:$D$52,4,0)</f>
        <v>2.0731707317073171</v>
      </c>
      <c r="CG367" s="89">
        <f t="shared" si="40"/>
        <v>68</v>
      </c>
      <c r="CH367" s="89">
        <f t="shared" si="41"/>
        <v>141</v>
      </c>
      <c r="CI367" s="87" t="s">
        <v>75</v>
      </c>
      <c r="CJ367" s="89">
        <f t="shared" si="42"/>
        <v>56</v>
      </c>
      <c r="CK367" s="87"/>
      <c r="CL367" s="87"/>
      <c r="CM367" s="87"/>
      <c r="CN367" s="80"/>
      <c r="CO367" s="81"/>
      <c r="CP367" s="82"/>
      <c r="CQ367" s="93">
        <v>390</v>
      </c>
      <c r="CR367" s="87">
        <f t="shared" si="43"/>
        <v>20468</v>
      </c>
      <c r="CS367" s="40">
        <f t="shared" si="47"/>
        <v>365</v>
      </c>
      <c r="CT367" s="40" t="str">
        <f>VLOOKUP(B367,Linha!$B$2:$C$60,2,FALSE)</f>
        <v>Flow1</v>
      </c>
      <c r="CU367" s="41" t="str">
        <f>IF(AI367&lt;=Parametros!$E$15,"OK","Não")</f>
        <v>Não</v>
      </c>
      <c r="CV367" s="41" t="str">
        <f>IF(AH367&lt;=Parametros!$E$16,"OK","Não")</f>
        <v>OK</v>
      </c>
      <c r="CW367" s="41" t="str">
        <f>IF(AX367&lt;=Parametros!$E$19,"OK","Não")</f>
        <v>OK</v>
      </c>
      <c r="CX367" s="41" t="str">
        <f t="shared" si="44"/>
        <v>Não</v>
      </c>
      <c r="CY367" s="41" t="str">
        <f t="shared" si="45"/>
        <v>Não</v>
      </c>
      <c r="CZ367" s="41" t="str">
        <f>IF(AND(Parametros!$E$17="Sim",Parametros!$E$18="Sim"),IF(AND(OR(CT367="Flow1",AND(CT367="Flow2",Parametros!$H$7="Fechada")),AI367&lt;=Parametros!$E$15,AH367&lt;Parametros!$E$16,AX367&lt;Parametros!$E$19,CX367&lt;&gt;Parametros!$E$17,CY367&lt;&gt;Parametros!$E$18),"Sim","Não"),
IF(AND(Parametros!$E$17="Sim",Parametros!$E$18="Não"),IF(AND(OR(CT367="Flow1",AND(CT367="Flow2",Parametros!$H$7="Fechada")),AI367&lt;=Parametros!$E$15,AH367&lt;Parametros!$E$16,AX367&lt;Parametros!$E$19,CX367&lt;&gt;Parametros!$E$17),"Sim","Não"),
IF(AND(Parametros!$E$17="Não",Parametros!$E$18="Sim"),IF(AND(OR(CT367="Flow1",AND(CT367="Flow2",Parametros!$H$7="Fechada")),AI367&lt;=Parametros!$E$15,AH367&lt;Parametros!$E$16,AX367&lt;Parametros!$E$19,CY367&lt;&gt;Parametros!$E$18),"Sim","Não"),
IF(AND(OR(CT367="Flow1",AND(CT367="Flow2",Parametros!$H$7="Fechada")),AI367&lt;=Parametros!$E$15,AH367&lt;Parametros!$E$16,AX367&lt;Parametros!$E$19),"Sim","Não"))))</f>
        <v>Não</v>
      </c>
      <c r="DA367" s="41" t="str">
        <f t="shared" si="46"/>
        <v>ok</v>
      </c>
      <c r="DB367" s="40">
        <f>IF(AND(CT367="Flow1",CZ367="Sim"),4,IF(CT367=Parametros!$D$6,1,IF(CT367=Parametros!$D$7,IF(Parametros!$H$7="Aberta",2,IF('Sequencia APO'!CZ367="Sim",4,1)),IF(CT367=Parametros!$D$9,3,IF(CT367=Parametros!$D$8,4,"Erro")))))</f>
        <v>1</v>
      </c>
      <c r="DC367" s="40">
        <f>IFERROR(VLOOKUP($Q367,Ferts!$A$1:$B$16,2,FALSE),0)</f>
        <v>0</v>
      </c>
      <c r="DD367" s="42">
        <f>(IF(DB367=1,Parametros!$M$6,IF(DB367=2,Parametros!$M$7,IF(DB367=3,Parametros!$M$8,IF(DB367=4,Parametros!$M$9,"Erro"))))*(DC367+1))*60</f>
        <v>38.112851481411589</v>
      </c>
    </row>
    <row r="368" spans="1:108">
      <c r="A368" s="74" t="s">
        <v>1025</v>
      </c>
      <c r="B368" s="74" t="s">
        <v>98</v>
      </c>
      <c r="C368" s="74" t="s">
        <v>99</v>
      </c>
      <c r="D368" s="74" t="s">
        <v>99</v>
      </c>
      <c r="E368" s="74" t="s">
        <v>2648</v>
      </c>
      <c r="F368" s="74" t="s">
        <v>1852</v>
      </c>
      <c r="G368" s="74" t="s">
        <v>2649</v>
      </c>
      <c r="H368" s="74" t="s">
        <v>227</v>
      </c>
      <c r="I368" s="74" t="s">
        <v>464</v>
      </c>
      <c r="J368" s="74" t="s">
        <v>474</v>
      </c>
      <c r="K368" s="74" t="s">
        <v>204</v>
      </c>
      <c r="L368" s="74" t="s">
        <v>1854</v>
      </c>
      <c r="M368" s="74" t="s">
        <v>229</v>
      </c>
      <c r="N368" s="75">
        <v>10</v>
      </c>
      <c r="O368" s="75">
        <v>10</v>
      </c>
      <c r="P368" s="74" t="s">
        <v>137</v>
      </c>
      <c r="Q368" s="74" t="s">
        <v>1855</v>
      </c>
      <c r="R368" s="74" t="s">
        <v>230</v>
      </c>
      <c r="S368" s="74" t="s">
        <v>113</v>
      </c>
      <c r="T368" s="74" t="s">
        <v>114</v>
      </c>
      <c r="U368" s="74" t="s">
        <v>156</v>
      </c>
      <c r="V368" s="74" t="s">
        <v>252</v>
      </c>
      <c r="W368" s="74" t="s">
        <v>107</v>
      </c>
      <c r="X368" s="74" t="s">
        <v>127</v>
      </c>
      <c r="Y368" s="74" t="s">
        <v>477</v>
      </c>
      <c r="Z368" s="74"/>
      <c r="AA368" s="76">
        <v>5216.6450000000004</v>
      </c>
      <c r="AB368" s="76">
        <v>0</v>
      </c>
      <c r="AC368" s="76">
        <v>152</v>
      </c>
      <c r="AD368" s="76">
        <v>124</v>
      </c>
      <c r="AE368" s="77">
        <v>828</v>
      </c>
      <c r="AF368" s="76">
        <v>4.1399999999999997</v>
      </c>
      <c r="AG368" s="77">
        <v>7</v>
      </c>
      <c r="AH368" s="78">
        <v>12.7</v>
      </c>
      <c r="AI368" s="78">
        <v>127</v>
      </c>
      <c r="AJ368" s="79">
        <v>42786</v>
      </c>
      <c r="AK368" s="79">
        <v>42784</v>
      </c>
      <c r="AL368" s="79">
        <v>42784</v>
      </c>
      <c r="AM368" s="79">
        <v>42784</v>
      </c>
      <c r="AN368" s="77">
        <v>296</v>
      </c>
      <c r="AO368" s="79">
        <v>42780</v>
      </c>
      <c r="AP368" s="76">
        <v>5000</v>
      </c>
      <c r="AQ368" s="76">
        <v>0</v>
      </c>
      <c r="AR368" s="77">
        <v>860</v>
      </c>
      <c r="AS368" s="77">
        <v>40</v>
      </c>
      <c r="AT368" s="78">
        <v>409.91</v>
      </c>
      <c r="AU368" s="77">
        <v>2</v>
      </c>
      <c r="AV368" s="76">
        <v>10.82</v>
      </c>
      <c r="AW368" s="76">
        <v>10.43</v>
      </c>
      <c r="AX368" s="76">
        <v>11.2</v>
      </c>
      <c r="AY368" s="76">
        <v>1</v>
      </c>
      <c r="AZ368" s="76">
        <v>1</v>
      </c>
      <c r="BA368" s="76">
        <v>1.02</v>
      </c>
      <c r="BB368" s="76">
        <v>1.02</v>
      </c>
      <c r="BC368" s="76">
        <v>19.39</v>
      </c>
      <c r="BD368" s="76">
        <v>12.63</v>
      </c>
      <c r="BE368" s="76">
        <v>22.55</v>
      </c>
      <c r="BF368" s="76">
        <v>8000</v>
      </c>
      <c r="BG368" s="76">
        <v>12000</v>
      </c>
      <c r="BH368" s="74" t="s">
        <v>109</v>
      </c>
      <c r="BI368" s="74"/>
      <c r="BJ368" s="74" t="s">
        <v>2650</v>
      </c>
      <c r="BK368" s="79"/>
      <c r="BL368" s="79"/>
      <c r="BM368" s="74"/>
      <c r="BN368" s="80">
        <v>14</v>
      </c>
      <c r="BO368" s="81"/>
      <c r="BP368" s="82"/>
      <c r="BQ368" s="83"/>
      <c r="BR368" s="84" t="s">
        <v>75</v>
      </c>
      <c r="BS368" s="84">
        <v>18</v>
      </c>
      <c r="BT368" s="85">
        <v>2</v>
      </c>
      <c r="BU368" s="85" t="s">
        <v>464</v>
      </c>
      <c r="BV368" s="85">
        <v>6</v>
      </c>
      <c r="BW368" s="85"/>
      <c r="BX368" s="86" t="s">
        <v>143</v>
      </c>
      <c r="BY368" s="87"/>
      <c r="BZ368" s="88">
        <v>14</v>
      </c>
      <c r="CA368" s="87" t="s">
        <v>144</v>
      </c>
      <c r="CB368" s="89" t="s">
        <v>145</v>
      </c>
      <c r="CC368" s="90">
        <v>4</v>
      </c>
      <c r="CD368" s="91"/>
      <c r="CE368" s="89">
        <f>VLOOKUP(AI368,[1]Plan1!$A$6:$D$52,2,0)</f>
        <v>266</v>
      </c>
      <c r="CF368" s="89">
        <f>VLOOKUP(AI368,[1]Plan1!$A$6:$D$52,4,0)</f>
        <v>2.0731707317073171</v>
      </c>
      <c r="CG368" s="89">
        <f t="shared" si="40"/>
        <v>20</v>
      </c>
      <c r="CH368" s="89">
        <f t="shared" si="41"/>
        <v>41</v>
      </c>
      <c r="CI368" s="87" t="s">
        <v>75</v>
      </c>
      <c r="CJ368" s="89">
        <f t="shared" si="42"/>
        <v>14</v>
      </c>
      <c r="CK368" s="87"/>
      <c r="CL368" s="87"/>
      <c r="CM368" s="87"/>
      <c r="CN368" s="80"/>
      <c r="CO368" s="81"/>
      <c r="CP368" s="82"/>
      <c r="CQ368" s="92">
        <v>440</v>
      </c>
      <c r="CR368" s="87">
        <f t="shared" si="43"/>
        <v>5796</v>
      </c>
      <c r="CS368" s="40">
        <f t="shared" si="47"/>
        <v>366</v>
      </c>
      <c r="CT368" s="40" t="str">
        <f>VLOOKUP(B368,Linha!$B$2:$C$60,2,FALSE)</f>
        <v>Flow1</v>
      </c>
      <c r="CU368" s="41" t="str">
        <f>IF(AI368&lt;=Parametros!$E$15,"OK","Não")</f>
        <v>Não</v>
      </c>
      <c r="CV368" s="41" t="str">
        <f>IF(AH368&lt;=Parametros!$E$16,"OK","Não")</f>
        <v>OK</v>
      </c>
      <c r="CW368" s="41" t="str">
        <f>IF(AX368&lt;=Parametros!$E$19,"OK","Não")</f>
        <v>OK</v>
      </c>
      <c r="CX368" s="41" t="str">
        <f t="shared" si="44"/>
        <v>Não</v>
      </c>
      <c r="CY368" s="41" t="str">
        <f t="shared" si="45"/>
        <v>Não</v>
      </c>
      <c r="CZ368" s="41" t="str">
        <f>IF(AND(Parametros!$E$17="Sim",Parametros!$E$18="Sim"),IF(AND(OR(CT368="Flow1",AND(CT368="Flow2",Parametros!$H$7="Fechada")),AI368&lt;=Parametros!$E$15,AH368&lt;Parametros!$E$16,AX368&lt;Parametros!$E$19,CX368&lt;&gt;Parametros!$E$17,CY368&lt;&gt;Parametros!$E$18),"Sim","Não"),
IF(AND(Parametros!$E$17="Sim",Parametros!$E$18="Não"),IF(AND(OR(CT368="Flow1",AND(CT368="Flow2",Parametros!$H$7="Fechada")),AI368&lt;=Parametros!$E$15,AH368&lt;Parametros!$E$16,AX368&lt;Parametros!$E$19,CX368&lt;&gt;Parametros!$E$17),"Sim","Não"),
IF(AND(Parametros!$E$17="Não",Parametros!$E$18="Sim"),IF(AND(OR(CT368="Flow1",AND(CT368="Flow2",Parametros!$H$7="Fechada")),AI368&lt;=Parametros!$E$15,AH368&lt;Parametros!$E$16,AX368&lt;Parametros!$E$19,CY368&lt;&gt;Parametros!$E$18),"Sim","Não"),
IF(AND(OR(CT368="Flow1",AND(CT368="Flow2",Parametros!$H$7="Fechada")),AI368&lt;=Parametros!$E$15,AH368&lt;Parametros!$E$16,AX368&lt;Parametros!$E$19),"Sim","Não"))))</f>
        <v>Não</v>
      </c>
      <c r="DA368" s="41" t="str">
        <f t="shared" si="46"/>
        <v>ok</v>
      </c>
      <c r="DB368" s="40">
        <f>IF(AND(CT368="Flow1",CZ368="Sim"),4,IF(CT368=Parametros!$D$6,1,IF(CT368=Parametros!$D$7,IF(Parametros!$H$7="Aberta",2,IF('Sequencia APO'!CZ368="Sim",4,1)),IF(CT368=Parametros!$D$9,3,IF(CT368=Parametros!$D$8,4,"Erro")))))</f>
        <v>1</v>
      </c>
      <c r="DC368" s="40">
        <f>IFERROR(VLOOKUP($Q368,Ferts!$A$1:$B$16,2,FALSE),0)</f>
        <v>0</v>
      </c>
      <c r="DD368" s="42">
        <f>(IF(DB368=1,Parametros!$M$6,IF(DB368=2,Parametros!$M$7,IF(DB368=3,Parametros!$M$8,IF(DB368=4,Parametros!$M$9,"Erro"))))*(DC368+1))*60</f>
        <v>38.112851481411589</v>
      </c>
    </row>
    <row r="369" spans="1:108">
      <c r="A369" s="74" t="s">
        <v>1026</v>
      </c>
      <c r="B369" s="74" t="s">
        <v>159</v>
      </c>
      <c r="C369" s="74" t="s">
        <v>99</v>
      </c>
      <c r="D369" s="74" t="s">
        <v>99</v>
      </c>
      <c r="E369" s="74" t="s">
        <v>2651</v>
      </c>
      <c r="F369" s="74" t="s">
        <v>793</v>
      </c>
      <c r="G369" s="74" t="s">
        <v>2652</v>
      </c>
      <c r="H369" s="74" t="s">
        <v>227</v>
      </c>
      <c r="I369" s="74" t="s">
        <v>464</v>
      </c>
      <c r="J369" s="74" t="s">
        <v>474</v>
      </c>
      <c r="K369" s="74" t="s">
        <v>204</v>
      </c>
      <c r="L369" s="74" t="s">
        <v>794</v>
      </c>
      <c r="M369" s="74" t="s">
        <v>229</v>
      </c>
      <c r="N369" s="75">
        <v>10</v>
      </c>
      <c r="O369" s="75">
        <v>10</v>
      </c>
      <c r="P369" s="74" t="s">
        <v>137</v>
      </c>
      <c r="Q369" s="74" t="s">
        <v>795</v>
      </c>
      <c r="R369" s="74" t="s">
        <v>230</v>
      </c>
      <c r="S369" s="74" t="s">
        <v>113</v>
      </c>
      <c r="T369" s="74" t="s">
        <v>114</v>
      </c>
      <c r="U369" s="74" t="s">
        <v>156</v>
      </c>
      <c r="V369" s="74" t="s">
        <v>252</v>
      </c>
      <c r="W369" s="74" t="s">
        <v>107</v>
      </c>
      <c r="X369" s="74" t="s">
        <v>127</v>
      </c>
      <c r="Y369" s="74" t="s">
        <v>477</v>
      </c>
      <c r="Z369" s="74"/>
      <c r="AA369" s="76">
        <v>8343.0560000000005</v>
      </c>
      <c r="AB369" s="76">
        <v>0</v>
      </c>
      <c r="AC369" s="76">
        <v>145</v>
      </c>
      <c r="AD369" s="76">
        <v>118</v>
      </c>
      <c r="AE369" s="77">
        <v>928</v>
      </c>
      <c r="AF369" s="76">
        <v>4.6399999999999997</v>
      </c>
      <c r="AG369" s="77">
        <v>10</v>
      </c>
      <c r="AH369" s="78">
        <v>15.9</v>
      </c>
      <c r="AI369" s="78">
        <v>127</v>
      </c>
      <c r="AJ369" s="79">
        <v>42786</v>
      </c>
      <c r="AK369" s="79">
        <v>42784</v>
      </c>
      <c r="AL369" s="79">
        <v>42784</v>
      </c>
      <c r="AM369" s="79">
        <v>42784</v>
      </c>
      <c r="AN369" s="77">
        <v>472</v>
      </c>
      <c r="AO369" s="79">
        <v>42780</v>
      </c>
      <c r="AP369" s="76">
        <v>5000</v>
      </c>
      <c r="AQ369" s="76">
        <v>0</v>
      </c>
      <c r="AR369" s="77">
        <v>958</v>
      </c>
      <c r="AS369" s="77">
        <v>36</v>
      </c>
      <c r="AT369" s="78">
        <v>456.07</v>
      </c>
      <c r="AU369" s="77">
        <v>2</v>
      </c>
      <c r="AV369" s="76">
        <v>9.9600000000000009</v>
      </c>
      <c r="AW369" s="76">
        <v>9.61</v>
      </c>
      <c r="AX369" s="76">
        <v>10.32</v>
      </c>
      <c r="AY369" s="76">
        <v>1</v>
      </c>
      <c r="AZ369" s="76">
        <v>1</v>
      </c>
      <c r="BA369" s="76">
        <v>1.27</v>
      </c>
      <c r="BB369" s="76">
        <v>1.27</v>
      </c>
      <c r="BC369" s="76">
        <v>17.739999999999998</v>
      </c>
      <c r="BD369" s="76">
        <v>15.84</v>
      </c>
      <c r="BE369" s="76">
        <v>25.81</v>
      </c>
      <c r="BF369" s="76">
        <v>8000</v>
      </c>
      <c r="BG369" s="76">
        <v>12000</v>
      </c>
      <c r="BH369" s="74" t="s">
        <v>109</v>
      </c>
      <c r="BI369" s="74"/>
      <c r="BJ369" s="74" t="s">
        <v>3821</v>
      </c>
      <c r="BK369" s="79"/>
      <c r="BL369" s="79"/>
      <c r="BM369" s="74"/>
      <c r="BN369" s="80"/>
      <c r="BO369" s="81">
        <v>20</v>
      </c>
      <c r="BP369" s="82"/>
      <c r="BQ369" s="83"/>
      <c r="BR369" s="84" t="s">
        <v>76</v>
      </c>
      <c r="BS369" s="84">
        <v>18</v>
      </c>
      <c r="BT369" s="85">
        <v>2</v>
      </c>
      <c r="BU369" s="85" t="s">
        <v>464</v>
      </c>
      <c r="BV369" s="85">
        <v>6</v>
      </c>
      <c r="BW369" s="85"/>
      <c r="BX369" s="86" t="s">
        <v>143</v>
      </c>
      <c r="BY369" s="87"/>
      <c r="BZ369" s="88">
        <v>20</v>
      </c>
      <c r="CA369" s="87" t="s">
        <v>144</v>
      </c>
      <c r="CB369" s="89" t="s">
        <v>145</v>
      </c>
      <c r="CC369" s="90">
        <v>4</v>
      </c>
      <c r="CD369" s="91"/>
      <c r="CE369" s="89">
        <f>VLOOKUP(AI369,[1]Plan1!$A$6:$D$52,2,0)</f>
        <v>266</v>
      </c>
      <c r="CF369" s="89">
        <f>VLOOKUP(AI369,[1]Plan1!$A$6:$D$52,4,0)</f>
        <v>2.0731707317073171</v>
      </c>
      <c r="CG369" s="89">
        <f t="shared" si="40"/>
        <v>31</v>
      </c>
      <c r="CH369" s="89">
        <f t="shared" si="41"/>
        <v>64</v>
      </c>
      <c r="CI369" s="87" t="s">
        <v>76</v>
      </c>
      <c r="CJ369" s="89">
        <f t="shared" si="42"/>
        <v>20</v>
      </c>
      <c r="CK369" s="87"/>
      <c r="CL369" s="87"/>
      <c r="CM369" s="87"/>
      <c r="CN369" s="80"/>
      <c r="CO369" s="81"/>
      <c r="CP369" s="82">
        <v>40</v>
      </c>
      <c r="CQ369" s="83"/>
      <c r="CR369" s="87">
        <f t="shared" si="43"/>
        <v>9280</v>
      </c>
      <c r="CS369" s="40">
        <f t="shared" si="47"/>
        <v>367</v>
      </c>
      <c r="CT369" s="40" t="str">
        <f>VLOOKUP(B369,Linha!$B$2:$C$60,2,FALSE)</f>
        <v>Flow2</v>
      </c>
      <c r="CU369" s="41" t="str">
        <f>IF(AI369&lt;=Parametros!$E$15,"OK","Não")</f>
        <v>Não</v>
      </c>
      <c r="CV369" s="41" t="str">
        <f>IF(AH369&lt;=Parametros!$E$16,"OK","Não")</f>
        <v>Não</v>
      </c>
      <c r="CW369" s="41" t="str">
        <f>IF(AX369&lt;=Parametros!$E$19,"OK","Não")</f>
        <v>OK</v>
      </c>
      <c r="CX369" s="41" t="str">
        <f t="shared" si="44"/>
        <v>Não</v>
      </c>
      <c r="CY369" s="41" t="str">
        <f t="shared" si="45"/>
        <v>Não</v>
      </c>
      <c r="CZ369" s="41" t="str">
        <f>IF(AND(Parametros!$E$17="Sim",Parametros!$E$18="Sim"),IF(AND(OR(CT369="Flow1",AND(CT369="Flow2",Parametros!$H$7="Fechada")),AI369&lt;=Parametros!$E$15,AH369&lt;Parametros!$E$16,AX369&lt;Parametros!$E$19,CX369&lt;&gt;Parametros!$E$17,CY369&lt;&gt;Parametros!$E$18),"Sim","Não"),
IF(AND(Parametros!$E$17="Sim",Parametros!$E$18="Não"),IF(AND(OR(CT369="Flow1",AND(CT369="Flow2",Parametros!$H$7="Fechada")),AI369&lt;=Parametros!$E$15,AH369&lt;Parametros!$E$16,AX369&lt;Parametros!$E$19,CX369&lt;&gt;Parametros!$E$17),"Sim","Não"),
IF(AND(Parametros!$E$17="Não",Parametros!$E$18="Sim"),IF(AND(OR(CT369="Flow1",AND(CT369="Flow2",Parametros!$H$7="Fechada")),AI369&lt;=Parametros!$E$15,AH369&lt;Parametros!$E$16,AX369&lt;Parametros!$E$19,CY369&lt;&gt;Parametros!$E$18),"Sim","Não"),
IF(AND(OR(CT369="Flow1",AND(CT369="Flow2",Parametros!$H$7="Fechada")),AI369&lt;=Parametros!$E$15,AH369&lt;Parametros!$E$16,AX369&lt;Parametros!$E$19),"Sim","Não"))))</f>
        <v>Não</v>
      </c>
      <c r="DA369" s="41" t="str">
        <f t="shared" si="46"/>
        <v>ok</v>
      </c>
      <c r="DB369" s="40">
        <f>IF(AND(CT369="Flow1",CZ369="Sim"),4,IF(CT369=Parametros!$D$6,1,IF(CT369=Parametros!$D$7,IF(Parametros!$H$7="Aberta",2,IF('Sequencia APO'!CZ369="Sim",4,1)),IF(CT369=Parametros!$D$9,3,IF(CT369=Parametros!$D$8,4,"Erro")))))</f>
        <v>1</v>
      </c>
      <c r="DC369" s="40">
        <f>IFERROR(VLOOKUP($Q369,Ferts!$A$1:$B$16,2,FALSE),0)</f>
        <v>0</v>
      </c>
      <c r="DD369" s="42">
        <f>(IF(DB369=1,Parametros!$M$6,IF(DB369=2,Parametros!$M$7,IF(DB369=3,Parametros!$M$8,IF(DB369=4,Parametros!$M$9,"Erro"))))*(DC369+1))*60</f>
        <v>38.112851481411589</v>
      </c>
    </row>
    <row r="370" spans="1:108">
      <c r="A370" s="74" t="s">
        <v>1027</v>
      </c>
      <c r="B370" s="74" t="s">
        <v>98</v>
      </c>
      <c r="C370" s="74" t="s">
        <v>99</v>
      </c>
      <c r="D370" s="74" t="s">
        <v>99</v>
      </c>
      <c r="E370" s="74" t="s">
        <v>2653</v>
      </c>
      <c r="F370" s="74" t="s">
        <v>2654</v>
      </c>
      <c r="G370" s="74" t="s">
        <v>2655</v>
      </c>
      <c r="H370" s="74" t="s">
        <v>335</v>
      </c>
      <c r="I370" s="74" t="s">
        <v>464</v>
      </c>
      <c r="J370" s="74" t="s">
        <v>474</v>
      </c>
      <c r="K370" s="74" t="s">
        <v>762</v>
      </c>
      <c r="L370" s="74" t="s">
        <v>2656</v>
      </c>
      <c r="M370" s="74" t="s">
        <v>764</v>
      </c>
      <c r="N370" s="75">
        <v>10</v>
      </c>
      <c r="O370" s="75">
        <v>10</v>
      </c>
      <c r="P370" s="74" t="s">
        <v>131</v>
      </c>
      <c r="Q370" s="74" t="s">
        <v>2657</v>
      </c>
      <c r="R370" s="74" t="s">
        <v>123</v>
      </c>
      <c r="S370" s="74" t="s">
        <v>113</v>
      </c>
      <c r="T370" s="74" t="s">
        <v>114</v>
      </c>
      <c r="U370" s="74" t="s">
        <v>156</v>
      </c>
      <c r="V370" s="74" t="s">
        <v>252</v>
      </c>
      <c r="W370" s="74" t="s">
        <v>107</v>
      </c>
      <c r="X370" s="74" t="s">
        <v>127</v>
      </c>
      <c r="Y370" s="74" t="s">
        <v>477</v>
      </c>
      <c r="Z370" s="74"/>
      <c r="AA370" s="76">
        <v>4008.6529999999998</v>
      </c>
      <c r="AB370" s="76">
        <v>0</v>
      </c>
      <c r="AC370" s="76">
        <v>145</v>
      </c>
      <c r="AD370" s="76">
        <v>118</v>
      </c>
      <c r="AE370" s="77">
        <v>892</v>
      </c>
      <c r="AF370" s="76">
        <v>4.46</v>
      </c>
      <c r="AG370" s="77">
        <v>5</v>
      </c>
      <c r="AH370" s="78">
        <v>15.9</v>
      </c>
      <c r="AI370" s="78">
        <v>127</v>
      </c>
      <c r="AJ370" s="79">
        <v>42793</v>
      </c>
      <c r="AK370" s="79">
        <v>42784</v>
      </c>
      <c r="AL370" s="79">
        <v>42784</v>
      </c>
      <c r="AM370" s="79">
        <v>42784</v>
      </c>
      <c r="AN370" s="77">
        <v>228</v>
      </c>
      <c r="AO370" s="79">
        <v>42786</v>
      </c>
      <c r="AP370" s="76">
        <v>5000</v>
      </c>
      <c r="AQ370" s="76">
        <v>1157</v>
      </c>
      <c r="AR370" s="77">
        <v>969</v>
      </c>
      <c r="AS370" s="77">
        <v>35</v>
      </c>
      <c r="AT370" s="78">
        <v>306.69</v>
      </c>
      <c r="AU370" s="77">
        <v>3</v>
      </c>
      <c r="AV370" s="76">
        <v>6.38</v>
      </c>
      <c r="AW370" s="76">
        <v>6.04</v>
      </c>
      <c r="AX370" s="76">
        <v>6.72</v>
      </c>
      <c r="AY370" s="76">
        <v>1</v>
      </c>
      <c r="AZ370" s="76">
        <v>1</v>
      </c>
      <c r="BA370" s="76">
        <v>1.27</v>
      </c>
      <c r="BB370" s="76">
        <v>1.27</v>
      </c>
      <c r="BC370" s="76">
        <v>17.05</v>
      </c>
      <c r="BD370" s="76">
        <v>15.84</v>
      </c>
      <c r="BE370" s="76">
        <v>25.81</v>
      </c>
      <c r="BF370" s="76">
        <v>4000</v>
      </c>
      <c r="BG370" s="76">
        <v>8000</v>
      </c>
      <c r="BH370" s="74" t="s">
        <v>109</v>
      </c>
      <c r="BI370" s="74"/>
      <c r="BJ370" s="74" t="s">
        <v>2658</v>
      </c>
      <c r="BK370" s="79"/>
      <c r="BL370" s="79"/>
      <c r="BM370" s="74"/>
      <c r="BN370" s="80">
        <v>15</v>
      </c>
      <c r="BO370" s="81"/>
      <c r="BP370" s="82"/>
      <c r="BQ370" s="83"/>
      <c r="BR370" s="84" t="s">
        <v>75</v>
      </c>
      <c r="BS370" s="84">
        <v>18</v>
      </c>
      <c r="BT370" s="85">
        <v>2</v>
      </c>
      <c r="BU370" s="85" t="s">
        <v>464</v>
      </c>
      <c r="BV370" s="85">
        <v>6</v>
      </c>
      <c r="BW370" s="85"/>
      <c r="BX370" s="86" t="s">
        <v>143</v>
      </c>
      <c r="BY370" s="87"/>
      <c r="BZ370" s="88">
        <v>15</v>
      </c>
      <c r="CA370" s="87" t="s">
        <v>144</v>
      </c>
      <c r="CB370" s="89" t="s">
        <v>145</v>
      </c>
      <c r="CC370" s="90">
        <v>-2</v>
      </c>
      <c r="CD370" s="91"/>
      <c r="CE370" s="89">
        <f>VLOOKUP(AI370,[1]Plan1!$A$6:$D$52,2,0)</f>
        <v>266</v>
      </c>
      <c r="CF370" s="89">
        <f>VLOOKUP(AI370,[1]Plan1!$A$6:$D$52,4,0)</f>
        <v>2.0731707317073171</v>
      </c>
      <c r="CG370" s="89">
        <f t="shared" si="40"/>
        <v>15</v>
      </c>
      <c r="CH370" s="89">
        <f t="shared" si="41"/>
        <v>31</v>
      </c>
      <c r="CI370" s="87" t="s">
        <v>75</v>
      </c>
      <c r="CJ370" s="89">
        <f t="shared" si="42"/>
        <v>15</v>
      </c>
      <c r="CK370" s="87"/>
      <c r="CL370" s="87"/>
      <c r="CM370" s="87"/>
      <c r="CN370" s="80"/>
      <c r="CO370" s="81"/>
      <c r="CP370" s="82">
        <v>120</v>
      </c>
      <c r="CQ370" s="83"/>
      <c r="CR370" s="87">
        <f t="shared" si="43"/>
        <v>4460</v>
      </c>
      <c r="CS370" s="40">
        <f t="shared" si="47"/>
        <v>368</v>
      </c>
      <c r="CT370" s="40" t="str">
        <f>VLOOKUP(B370,Linha!$B$2:$C$60,2,FALSE)</f>
        <v>Flow1</v>
      </c>
      <c r="CU370" s="41" t="str">
        <f>IF(AI370&lt;=Parametros!$E$15,"OK","Não")</f>
        <v>Não</v>
      </c>
      <c r="CV370" s="41" t="str">
        <f>IF(AH370&lt;=Parametros!$E$16,"OK","Não")</f>
        <v>Não</v>
      </c>
      <c r="CW370" s="41" t="str">
        <f>IF(AX370&lt;=Parametros!$E$19,"OK","Não")</f>
        <v>OK</v>
      </c>
      <c r="CX370" s="41" t="str">
        <f t="shared" si="44"/>
        <v>Não</v>
      </c>
      <c r="CY370" s="41" t="str">
        <f t="shared" si="45"/>
        <v>Não</v>
      </c>
      <c r="CZ370" s="41" t="str">
        <f>IF(AND(Parametros!$E$17="Sim",Parametros!$E$18="Sim"),IF(AND(OR(CT370="Flow1",AND(CT370="Flow2",Parametros!$H$7="Fechada")),AI370&lt;=Parametros!$E$15,AH370&lt;Parametros!$E$16,AX370&lt;Parametros!$E$19,CX370&lt;&gt;Parametros!$E$17,CY370&lt;&gt;Parametros!$E$18),"Sim","Não"),
IF(AND(Parametros!$E$17="Sim",Parametros!$E$18="Não"),IF(AND(OR(CT370="Flow1",AND(CT370="Flow2",Parametros!$H$7="Fechada")),AI370&lt;=Parametros!$E$15,AH370&lt;Parametros!$E$16,AX370&lt;Parametros!$E$19,CX370&lt;&gt;Parametros!$E$17),"Sim","Não"),
IF(AND(Parametros!$E$17="Não",Parametros!$E$18="Sim"),IF(AND(OR(CT370="Flow1",AND(CT370="Flow2",Parametros!$H$7="Fechada")),AI370&lt;=Parametros!$E$15,AH370&lt;Parametros!$E$16,AX370&lt;Parametros!$E$19,CY370&lt;&gt;Parametros!$E$18),"Sim","Não"),
IF(AND(OR(CT370="Flow1",AND(CT370="Flow2",Parametros!$H$7="Fechada")),AI370&lt;=Parametros!$E$15,AH370&lt;Parametros!$E$16,AX370&lt;Parametros!$E$19),"Sim","Não"))))</f>
        <v>Não</v>
      </c>
      <c r="DA370" s="41" t="str">
        <f t="shared" si="46"/>
        <v>ok</v>
      </c>
      <c r="DB370" s="40">
        <f>IF(AND(CT370="Flow1",CZ370="Sim"),4,IF(CT370=Parametros!$D$6,1,IF(CT370=Parametros!$D$7,IF(Parametros!$H$7="Aberta",2,IF('Sequencia APO'!CZ370="Sim",4,1)),IF(CT370=Parametros!$D$9,3,IF(CT370=Parametros!$D$8,4,"Erro")))))</f>
        <v>1</v>
      </c>
      <c r="DC370" s="40">
        <f>IFERROR(VLOOKUP($Q370,Ferts!$A$1:$B$16,2,FALSE),0)</f>
        <v>0</v>
      </c>
      <c r="DD370" s="42">
        <f>(IF(DB370=1,Parametros!$M$6,IF(DB370=2,Parametros!$M$7,IF(DB370=3,Parametros!$M$8,IF(DB370=4,Parametros!$M$9,"Erro"))))*(DC370+1))*60</f>
        <v>38.112851481411589</v>
      </c>
    </row>
    <row r="371" spans="1:108">
      <c r="A371" s="74" t="s">
        <v>1028</v>
      </c>
      <c r="B371" s="74" t="s">
        <v>98</v>
      </c>
      <c r="C371" s="74" t="s">
        <v>99</v>
      </c>
      <c r="D371" s="74" t="s">
        <v>99</v>
      </c>
      <c r="E371" s="74" t="s">
        <v>2659</v>
      </c>
      <c r="F371" s="74" t="s">
        <v>666</v>
      </c>
      <c r="G371" s="74" t="s">
        <v>3822</v>
      </c>
      <c r="H371" s="74" t="s">
        <v>147</v>
      </c>
      <c r="I371" s="74" t="s">
        <v>464</v>
      </c>
      <c r="J371" s="74" t="s">
        <v>474</v>
      </c>
      <c r="K371" s="74" t="s">
        <v>667</v>
      </c>
      <c r="L371" s="74" t="s">
        <v>668</v>
      </c>
      <c r="M371" s="74" t="s">
        <v>603</v>
      </c>
      <c r="N371" s="75">
        <v>10</v>
      </c>
      <c r="O371" s="75">
        <v>0</v>
      </c>
      <c r="P371" s="74" t="s">
        <v>365</v>
      </c>
      <c r="Q371" s="74" t="s">
        <v>669</v>
      </c>
      <c r="R371" s="74" t="s">
        <v>283</v>
      </c>
      <c r="S371" s="74"/>
      <c r="T371" s="74" t="s">
        <v>114</v>
      </c>
      <c r="U371" s="74" t="s">
        <v>156</v>
      </c>
      <c r="V371" s="74" t="s">
        <v>629</v>
      </c>
      <c r="W371" s="74" t="s">
        <v>126</v>
      </c>
      <c r="X371" s="74" t="s">
        <v>127</v>
      </c>
      <c r="Y371" s="74" t="s">
        <v>477</v>
      </c>
      <c r="Z371" s="74"/>
      <c r="AA371" s="76">
        <v>44123.296999999999</v>
      </c>
      <c r="AB371" s="76">
        <v>0</v>
      </c>
      <c r="AC371" s="76">
        <v>159</v>
      </c>
      <c r="AD371" s="76">
        <v>130</v>
      </c>
      <c r="AE371" s="77">
        <v>595</v>
      </c>
      <c r="AF371" s="76">
        <v>2.9750000000000001</v>
      </c>
      <c r="AG371" s="77">
        <v>87</v>
      </c>
      <c r="AH371" s="78">
        <v>10.3</v>
      </c>
      <c r="AI371" s="78">
        <v>133</v>
      </c>
      <c r="AJ371" s="79">
        <v>42759</v>
      </c>
      <c r="AK371" s="79">
        <v>42784</v>
      </c>
      <c r="AL371" s="79">
        <v>42784</v>
      </c>
      <c r="AM371" s="79">
        <v>42784</v>
      </c>
      <c r="AN371" s="77">
        <v>3274</v>
      </c>
      <c r="AO371" s="79">
        <v>42740</v>
      </c>
      <c r="AP371" s="76">
        <v>35000</v>
      </c>
      <c r="AQ371" s="76">
        <v>0</v>
      </c>
      <c r="AR371" s="77">
        <v>592</v>
      </c>
      <c r="AS371" s="77">
        <v>59</v>
      </c>
      <c r="AT371" s="78">
        <v>270.2</v>
      </c>
      <c r="AU371" s="77">
        <v>2</v>
      </c>
      <c r="AV371" s="76">
        <v>8.8000000000000007</v>
      </c>
      <c r="AW371" s="76">
        <v>9.08</v>
      </c>
      <c r="AX371" s="76">
        <v>9.56</v>
      </c>
      <c r="AY371" s="76">
        <v>1.33</v>
      </c>
      <c r="AZ371" s="76">
        <v>1.33</v>
      </c>
      <c r="BA371" s="76">
        <v>1.29</v>
      </c>
      <c r="BB371" s="76">
        <v>9.99</v>
      </c>
      <c r="BC371" s="76">
        <v>17.059999999999999</v>
      </c>
      <c r="BD371" s="76">
        <v>10.130000000000001</v>
      </c>
      <c r="BE371" s="76">
        <v>20.03</v>
      </c>
      <c r="BF371" s="76">
        <v>8720</v>
      </c>
      <c r="BG371" s="76">
        <v>8820</v>
      </c>
      <c r="BH371" s="74" t="s">
        <v>109</v>
      </c>
      <c r="BI371" s="74"/>
      <c r="BJ371" s="74" t="s">
        <v>3823</v>
      </c>
      <c r="BK371" s="79"/>
      <c r="BL371" s="79"/>
      <c r="BM371" s="74"/>
      <c r="BN371" s="80">
        <v>174</v>
      </c>
      <c r="BO371" s="81"/>
      <c r="BP371" s="82"/>
      <c r="BQ371" s="83"/>
      <c r="BR371" s="84" t="s">
        <v>75</v>
      </c>
      <c r="BS371" s="84">
        <v>18</v>
      </c>
      <c r="BT371" s="85">
        <v>2</v>
      </c>
      <c r="BU371" s="85" t="s">
        <v>464</v>
      </c>
      <c r="BV371" s="85">
        <v>6</v>
      </c>
      <c r="BW371" s="85"/>
      <c r="BX371" s="86" t="s">
        <v>143</v>
      </c>
      <c r="BY371" s="87"/>
      <c r="BZ371" s="88">
        <v>174</v>
      </c>
      <c r="CA371" s="87" t="s">
        <v>144</v>
      </c>
      <c r="CB371" s="89" t="s">
        <v>112</v>
      </c>
      <c r="CC371" s="90">
        <v>44</v>
      </c>
      <c r="CD371" s="91"/>
      <c r="CE371" s="89">
        <f>VLOOKUP(AI371,[1]Plan1!$A$6:$D$52,2,0)</f>
        <v>405</v>
      </c>
      <c r="CF371" s="89">
        <f>VLOOKUP(AI371,[1]Plan1!$A$6:$D$52,4,0)</f>
        <v>1.7777777777777777</v>
      </c>
      <c r="CG371" s="89">
        <f t="shared" si="40"/>
        <v>109</v>
      </c>
      <c r="CH371" s="89">
        <f t="shared" si="41"/>
        <v>194</v>
      </c>
      <c r="CI371" s="87" t="s">
        <v>75</v>
      </c>
      <c r="CJ371" s="89">
        <f t="shared" si="42"/>
        <v>174</v>
      </c>
      <c r="CK371" s="87"/>
      <c r="CL371" s="87"/>
      <c r="CM371" s="87"/>
      <c r="CN371" s="80"/>
      <c r="CO371" s="81"/>
      <c r="CP371" s="82">
        <v>220</v>
      </c>
      <c r="CQ371" s="83"/>
      <c r="CR371" s="87">
        <f t="shared" si="43"/>
        <v>51765</v>
      </c>
      <c r="CS371" s="40">
        <f t="shared" si="47"/>
        <v>369</v>
      </c>
      <c r="CT371" s="40" t="str">
        <f>VLOOKUP(B371,Linha!$B$2:$C$60,2,FALSE)</f>
        <v>Flow1</v>
      </c>
      <c r="CU371" s="41" t="str">
        <f>IF(AI371&lt;=Parametros!$E$15,"OK","Não")</f>
        <v>Não</v>
      </c>
      <c r="CV371" s="41" t="str">
        <f>IF(AH371&lt;=Parametros!$E$16,"OK","Não")</f>
        <v>OK</v>
      </c>
      <c r="CW371" s="41" t="str">
        <f>IF(AX371&lt;=Parametros!$E$19,"OK","Não")</f>
        <v>OK</v>
      </c>
      <c r="CX371" s="41" t="str">
        <f t="shared" si="44"/>
        <v>Não</v>
      </c>
      <c r="CY371" s="41" t="str">
        <f t="shared" si="45"/>
        <v>Não</v>
      </c>
      <c r="CZ371" s="41" t="str">
        <f>IF(AND(Parametros!$E$17="Sim",Parametros!$E$18="Sim"),IF(AND(OR(CT371="Flow1",AND(CT371="Flow2",Parametros!$H$7="Fechada")),AI371&lt;=Parametros!$E$15,AH371&lt;Parametros!$E$16,AX371&lt;Parametros!$E$19,CX371&lt;&gt;Parametros!$E$17,CY371&lt;&gt;Parametros!$E$18),"Sim","Não"),
IF(AND(Parametros!$E$17="Sim",Parametros!$E$18="Não"),IF(AND(OR(CT371="Flow1",AND(CT371="Flow2",Parametros!$H$7="Fechada")),AI371&lt;=Parametros!$E$15,AH371&lt;Parametros!$E$16,AX371&lt;Parametros!$E$19,CX371&lt;&gt;Parametros!$E$17),"Sim","Não"),
IF(AND(Parametros!$E$17="Não",Parametros!$E$18="Sim"),IF(AND(OR(CT371="Flow1",AND(CT371="Flow2",Parametros!$H$7="Fechada")),AI371&lt;=Parametros!$E$15,AH371&lt;Parametros!$E$16,AX371&lt;Parametros!$E$19,CY371&lt;&gt;Parametros!$E$18),"Sim","Não"),
IF(AND(OR(CT371="Flow1",AND(CT371="Flow2",Parametros!$H$7="Fechada")),AI371&lt;=Parametros!$E$15,AH371&lt;Parametros!$E$16,AX371&lt;Parametros!$E$19),"Sim","Não"))))</f>
        <v>Não</v>
      </c>
      <c r="DA371" s="41" t="str">
        <f t="shared" si="46"/>
        <v>ok</v>
      </c>
      <c r="DB371" s="40">
        <f>IF(AND(CT371="Flow1",CZ371="Sim"),4,IF(CT371=Parametros!$D$6,1,IF(CT371=Parametros!$D$7,IF(Parametros!$H$7="Aberta",2,IF('Sequencia APO'!CZ371="Sim",4,1)),IF(CT371=Parametros!$D$9,3,IF(CT371=Parametros!$D$8,4,"Erro")))))</f>
        <v>1</v>
      </c>
      <c r="DC371" s="40">
        <f>IFERROR(VLOOKUP($Q371,Ferts!$A$1:$B$16,2,FALSE),0)</f>
        <v>0</v>
      </c>
      <c r="DD371" s="42">
        <f>(IF(DB371=1,Parametros!$M$6,IF(DB371=2,Parametros!$M$7,IF(DB371=3,Parametros!$M$8,IF(DB371=4,Parametros!$M$9,"Erro"))))*(DC371+1))*60</f>
        <v>38.112851481411589</v>
      </c>
    </row>
    <row r="372" spans="1:108">
      <c r="A372" s="74" t="s">
        <v>1029</v>
      </c>
      <c r="B372" s="74" t="s">
        <v>159</v>
      </c>
      <c r="C372" s="74" t="s">
        <v>99</v>
      </c>
      <c r="D372" s="74" t="s">
        <v>99</v>
      </c>
      <c r="E372" s="74" t="s">
        <v>2660</v>
      </c>
      <c r="F372" s="74" t="s">
        <v>679</v>
      </c>
      <c r="G372" s="74" t="s">
        <v>3824</v>
      </c>
      <c r="H372" s="74" t="s">
        <v>227</v>
      </c>
      <c r="I372" s="74" t="s">
        <v>464</v>
      </c>
      <c r="J372" s="74" t="s">
        <v>474</v>
      </c>
      <c r="K372" s="74" t="s">
        <v>204</v>
      </c>
      <c r="L372" s="74" t="s">
        <v>680</v>
      </c>
      <c r="M372" s="74" t="s">
        <v>229</v>
      </c>
      <c r="N372" s="75">
        <v>10</v>
      </c>
      <c r="O372" s="75">
        <v>10</v>
      </c>
      <c r="P372" s="74" t="s">
        <v>137</v>
      </c>
      <c r="Q372" s="74" t="s">
        <v>681</v>
      </c>
      <c r="R372" s="74" t="s">
        <v>230</v>
      </c>
      <c r="S372" s="74" t="s">
        <v>113</v>
      </c>
      <c r="T372" s="74" t="s">
        <v>114</v>
      </c>
      <c r="U372" s="74" t="s">
        <v>156</v>
      </c>
      <c r="V372" s="74" t="s">
        <v>252</v>
      </c>
      <c r="W372" s="74" t="s">
        <v>107</v>
      </c>
      <c r="X372" s="74" t="s">
        <v>127</v>
      </c>
      <c r="Y372" s="74" t="s">
        <v>477</v>
      </c>
      <c r="Z372" s="74"/>
      <c r="AA372" s="76">
        <v>9007.9539999999997</v>
      </c>
      <c r="AB372" s="76">
        <v>0</v>
      </c>
      <c r="AC372" s="76">
        <v>145</v>
      </c>
      <c r="AD372" s="76">
        <v>118</v>
      </c>
      <c r="AE372" s="77">
        <v>951</v>
      </c>
      <c r="AF372" s="76">
        <v>4.7549999999999999</v>
      </c>
      <c r="AG372" s="77">
        <v>12</v>
      </c>
      <c r="AH372" s="78">
        <v>15.9</v>
      </c>
      <c r="AI372" s="78">
        <v>133</v>
      </c>
      <c r="AJ372" s="79">
        <v>42786</v>
      </c>
      <c r="AK372" s="79">
        <v>42784</v>
      </c>
      <c r="AL372" s="79">
        <v>42784</v>
      </c>
      <c r="AM372" s="79">
        <v>42784</v>
      </c>
      <c r="AN372" s="77">
        <v>507</v>
      </c>
      <c r="AO372" s="79">
        <v>42780</v>
      </c>
      <c r="AP372" s="76">
        <v>5000</v>
      </c>
      <c r="AQ372" s="76">
        <v>0</v>
      </c>
      <c r="AR372" s="77">
        <v>962</v>
      </c>
      <c r="AS372" s="77">
        <v>35</v>
      </c>
      <c r="AT372" s="78">
        <v>461.73</v>
      </c>
      <c r="AU372" s="77">
        <v>2</v>
      </c>
      <c r="AV372" s="76">
        <v>9.7899999999999991</v>
      </c>
      <c r="AW372" s="76">
        <v>9.49</v>
      </c>
      <c r="AX372" s="76">
        <v>10.09</v>
      </c>
      <c r="AY372" s="76">
        <v>1</v>
      </c>
      <c r="AZ372" s="76">
        <v>1</v>
      </c>
      <c r="BA372" s="76">
        <v>1.27</v>
      </c>
      <c r="BB372" s="76">
        <v>1.27</v>
      </c>
      <c r="BC372" s="76">
        <v>18.21</v>
      </c>
      <c r="BD372" s="76">
        <v>15.81</v>
      </c>
      <c r="BE372" s="76">
        <v>25.78</v>
      </c>
      <c r="BF372" s="76">
        <v>8000</v>
      </c>
      <c r="BG372" s="76">
        <v>12000</v>
      </c>
      <c r="BH372" s="74" t="s">
        <v>109</v>
      </c>
      <c r="BI372" s="74"/>
      <c r="BJ372" s="74" t="s">
        <v>3825</v>
      </c>
      <c r="BK372" s="79"/>
      <c r="BL372" s="79"/>
      <c r="BM372" s="74"/>
      <c r="BN372" s="80"/>
      <c r="BO372" s="81">
        <v>24</v>
      </c>
      <c r="BP372" s="82"/>
      <c r="BQ372" s="83"/>
      <c r="BR372" s="84" t="s">
        <v>76</v>
      </c>
      <c r="BS372" s="84">
        <v>18</v>
      </c>
      <c r="BT372" s="85">
        <v>2</v>
      </c>
      <c r="BU372" s="85" t="s">
        <v>464</v>
      </c>
      <c r="BV372" s="85">
        <v>6</v>
      </c>
      <c r="BW372" s="85"/>
      <c r="BX372" s="86" t="s">
        <v>143</v>
      </c>
      <c r="BY372" s="87"/>
      <c r="BZ372" s="88">
        <v>24</v>
      </c>
      <c r="CA372" s="87" t="s">
        <v>144</v>
      </c>
      <c r="CB372" s="89" t="s">
        <v>145</v>
      </c>
      <c r="CC372" s="90">
        <v>4</v>
      </c>
      <c r="CD372" s="91"/>
      <c r="CE372" s="89">
        <f>VLOOKUP(AI372,[1]Plan1!$A$6:$D$52,2,0)</f>
        <v>405</v>
      </c>
      <c r="CF372" s="89">
        <f>VLOOKUP(AI372,[1]Plan1!$A$6:$D$52,4,0)</f>
        <v>1.7777777777777777</v>
      </c>
      <c r="CG372" s="89">
        <f t="shared" si="40"/>
        <v>22</v>
      </c>
      <c r="CH372" s="89">
        <f t="shared" si="41"/>
        <v>39</v>
      </c>
      <c r="CI372" s="87" t="s">
        <v>76</v>
      </c>
      <c r="CJ372" s="89">
        <f t="shared" si="42"/>
        <v>24</v>
      </c>
      <c r="CK372" s="87"/>
      <c r="CL372" s="87"/>
      <c r="CM372" s="87"/>
      <c r="CN372" s="80"/>
      <c r="CO372" s="81"/>
      <c r="CP372" s="82">
        <v>66</v>
      </c>
      <c r="CQ372" s="83"/>
      <c r="CR372" s="87">
        <f t="shared" si="43"/>
        <v>11412</v>
      </c>
      <c r="CS372" s="40">
        <f t="shared" si="47"/>
        <v>370</v>
      </c>
      <c r="CT372" s="40" t="str">
        <f>VLOOKUP(B372,Linha!$B$2:$C$60,2,FALSE)</f>
        <v>Flow2</v>
      </c>
      <c r="CU372" s="41" t="str">
        <f>IF(AI372&lt;=Parametros!$E$15,"OK","Não")</f>
        <v>Não</v>
      </c>
      <c r="CV372" s="41" t="str">
        <f>IF(AH372&lt;=Parametros!$E$16,"OK","Não")</f>
        <v>Não</v>
      </c>
      <c r="CW372" s="41" t="str">
        <f>IF(AX372&lt;=Parametros!$E$19,"OK","Não")</f>
        <v>OK</v>
      </c>
      <c r="CX372" s="41" t="str">
        <f t="shared" si="44"/>
        <v>Não</v>
      </c>
      <c r="CY372" s="41" t="str">
        <f t="shared" si="45"/>
        <v>Não</v>
      </c>
      <c r="CZ372" s="41" t="str">
        <f>IF(AND(Parametros!$E$17="Sim",Parametros!$E$18="Sim"),IF(AND(OR(CT372="Flow1",AND(CT372="Flow2",Parametros!$H$7="Fechada")),AI372&lt;=Parametros!$E$15,AH372&lt;Parametros!$E$16,AX372&lt;Parametros!$E$19,CX372&lt;&gt;Parametros!$E$17,CY372&lt;&gt;Parametros!$E$18),"Sim","Não"),
IF(AND(Parametros!$E$17="Sim",Parametros!$E$18="Não"),IF(AND(OR(CT372="Flow1",AND(CT372="Flow2",Parametros!$H$7="Fechada")),AI372&lt;=Parametros!$E$15,AH372&lt;Parametros!$E$16,AX372&lt;Parametros!$E$19,CX372&lt;&gt;Parametros!$E$17),"Sim","Não"),
IF(AND(Parametros!$E$17="Não",Parametros!$E$18="Sim"),IF(AND(OR(CT372="Flow1",AND(CT372="Flow2",Parametros!$H$7="Fechada")),AI372&lt;=Parametros!$E$15,AH372&lt;Parametros!$E$16,AX372&lt;Parametros!$E$19,CY372&lt;&gt;Parametros!$E$18),"Sim","Não"),
IF(AND(OR(CT372="Flow1",AND(CT372="Flow2",Parametros!$H$7="Fechada")),AI372&lt;=Parametros!$E$15,AH372&lt;Parametros!$E$16,AX372&lt;Parametros!$E$19),"Sim","Não"))))</f>
        <v>Não</v>
      </c>
      <c r="DA372" s="41" t="str">
        <f t="shared" si="46"/>
        <v>ok</v>
      </c>
      <c r="DB372" s="40">
        <f>IF(AND(CT372="Flow1",CZ372="Sim"),4,IF(CT372=Parametros!$D$6,1,IF(CT372=Parametros!$D$7,IF(Parametros!$H$7="Aberta",2,IF('Sequencia APO'!CZ372="Sim",4,1)),IF(CT372=Parametros!$D$9,3,IF(CT372=Parametros!$D$8,4,"Erro")))))</f>
        <v>1</v>
      </c>
      <c r="DC372" s="40">
        <f>IFERROR(VLOOKUP($Q372,Ferts!$A$1:$B$16,2,FALSE),0)</f>
        <v>0</v>
      </c>
      <c r="DD372" s="42">
        <f>(IF(DB372=1,Parametros!$M$6,IF(DB372=2,Parametros!$M$7,IF(DB372=3,Parametros!$M$8,IF(DB372=4,Parametros!$M$9,"Erro"))))*(DC372+1))*60</f>
        <v>38.112851481411589</v>
      </c>
    </row>
    <row r="373" spans="1:108">
      <c r="A373" s="74" t="s">
        <v>1030</v>
      </c>
      <c r="B373" s="74" t="s">
        <v>98</v>
      </c>
      <c r="C373" s="74" t="s">
        <v>99</v>
      </c>
      <c r="D373" s="74" t="s">
        <v>99</v>
      </c>
      <c r="E373" s="74" t="s">
        <v>1951</v>
      </c>
      <c r="F373" s="74" t="s">
        <v>1952</v>
      </c>
      <c r="G373" s="74" t="s">
        <v>1953</v>
      </c>
      <c r="H373" s="74" t="s">
        <v>281</v>
      </c>
      <c r="I373" s="74" t="s">
        <v>464</v>
      </c>
      <c r="J373" s="74" t="s">
        <v>474</v>
      </c>
      <c r="K373" s="74" t="s">
        <v>264</v>
      </c>
      <c r="L373" s="74" t="s">
        <v>1954</v>
      </c>
      <c r="M373" s="74" t="s">
        <v>282</v>
      </c>
      <c r="N373" s="75">
        <v>0</v>
      </c>
      <c r="O373" s="75">
        <v>10</v>
      </c>
      <c r="P373" s="74" t="s">
        <v>137</v>
      </c>
      <c r="Q373" s="74" t="s">
        <v>1955</v>
      </c>
      <c r="R373" s="74" t="s">
        <v>230</v>
      </c>
      <c r="S373" s="74" t="s">
        <v>113</v>
      </c>
      <c r="T373" s="74" t="s">
        <v>114</v>
      </c>
      <c r="U373" s="74" t="s">
        <v>156</v>
      </c>
      <c r="V373" s="74" t="s">
        <v>252</v>
      </c>
      <c r="W373" s="74" t="s">
        <v>126</v>
      </c>
      <c r="X373" s="74" t="s">
        <v>176</v>
      </c>
      <c r="Y373" s="74" t="s">
        <v>477</v>
      </c>
      <c r="Z373" s="74"/>
      <c r="AA373" s="76">
        <v>7849.3040000000001</v>
      </c>
      <c r="AB373" s="76">
        <v>3470</v>
      </c>
      <c r="AC373" s="76">
        <v>140</v>
      </c>
      <c r="AD373" s="76">
        <v>112</v>
      </c>
      <c r="AE373" s="77">
        <v>869</v>
      </c>
      <c r="AF373" s="76">
        <v>4.3449999999999998</v>
      </c>
      <c r="AG373" s="77">
        <v>11</v>
      </c>
      <c r="AH373" s="78">
        <v>17.899999999999999</v>
      </c>
      <c r="AI373" s="78">
        <v>142.80000000000001</v>
      </c>
      <c r="AJ373" s="79">
        <v>42787</v>
      </c>
      <c r="AK373" s="79">
        <v>42784</v>
      </c>
      <c r="AL373" s="79">
        <v>42784</v>
      </c>
      <c r="AM373" s="79">
        <v>42784</v>
      </c>
      <c r="AN373" s="77">
        <v>536</v>
      </c>
      <c r="AO373" s="79">
        <v>42781</v>
      </c>
      <c r="AP373" s="76">
        <v>7200</v>
      </c>
      <c r="AQ373" s="76">
        <v>0</v>
      </c>
      <c r="AR373" s="77">
        <v>867</v>
      </c>
      <c r="AS373" s="77">
        <v>41</v>
      </c>
      <c r="AT373" s="78">
        <v>394.25</v>
      </c>
      <c r="AU373" s="77">
        <v>2</v>
      </c>
      <c r="AV373" s="76">
        <v>7.18</v>
      </c>
      <c r="AW373" s="76">
        <v>7.48</v>
      </c>
      <c r="AX373" s="76">
        <v>8.01</v>
      </c>
      <c r="AY373" s="76">
        <v>1</v>
      </c>
      <c r="AZ373" s="76">
        <v>1</v>
      </c>
      <c r="BA373" s="76">
        <v>1.79</v>
      </c>
      <c r="BB373" s="76">
        <v>1.79</v>
      </c>
      <c r="BC373" s="76">
        <v>14.97</v>
      </c>
      <c r="BD373" s="76">
        <v>17.829999999999998</v>
      </c>
      <c r="BE373" s="76">
        <v>27.84</v>
      </c>
      <c r="BF373" s="76">
        <v>7100</v>
      </c>
      <c r="BG373" s="76">
        <v>7200</v>
      </c>
      <c r="BH373" s="74" t="s">
        <v>109</v>
      </c>
      <c r="BI373" s="74"/>
      <c r="BJ373" s="74" t="s">
        <v>1956</v>
      </c>
      <c r="BK373" s="79"/>
      <c r="BL373" s="79"/>
      <c r="BM373" s="74"/>
      <c r="BN373" s="80">
        <v>22</v>
      </c>
      <c r="BO373" s="81"/>
      <c r="BP373" s="82"/>
      <c r="BQ373" s="83"/>
      <c r="BR373" s="84" t="s">
        <v>75</v>
      </c>
      <c r="BS373" s="84">
        <v>18</v>
      </c>
      <c r="BT373" s="85">
        <v>2</v>
      </c>
      <c r="BU373" s="85" t="s">
        <v>464</v>
      </c>
      <c r="BV373" s="85">
        <v>6</v>
      </c>
      <c r="BW373" s="85"/>
      <c r="BX373" s="86" t="s">
        <v>143</v>
      </c>
      <c r="BY373" s="87"/>
      <c r="BZ373" s="88">
        <v>22</v>
      </c>
      <c r="CA373" s="87" t="s">
        <v>144</v>
      </c>
      <c r="CB373" s="89" t="s">
        <v>145</v>
      </c>
      <c r="CC373" s="90">
        <v>3</v>
      </c>
      <c r="CD373" s="91"/>
      <c r="CE373" s="89">
        <f>VLOOKUP(AI373,[1]Plan1!$A$6:$D$52,2,0)</f>
        <v>869</v>
      </c>
      <c r="CF373" s="89">
        <f>VLOOKUP(AI373,[1]Plan1!$A$6:$D$52,4,0)</f>
        <v>2</v>
      </c>
      <c r="CG373" s="89">
        <f t="shared" si="40"/>
        <v>9</v>
      </c>
      <c r="CH373" s="89">
        <f t="shared" si="41"/>
        <v>18</v>
      </c>
      <c r="CI373" s="87" t="s">
        <v>75</v>
      </c>
      <c r="CJ373" s="89">
        <f t="shared" si="42"/>
        <v>22</v>
      </c>
      <c r="CK373" s="87"/>
      <c r="CL373" s="87"/>
      <c r="CM373" s="87"/>
      <c r="CN373" s="80"/>
      <c r="CO373" s="81"/>
      <c r="CP373" s="82">
        <v>78</v>
      </c>
      <c r="CQ373" s="83"/>
      <c r="CR373" s="87">
        <f t="shared" si="43"/>
        <v>9559</v>
      </c>
      <c r="CS373" s="40">
        <f t="shared" si="47"/>
        <v>371</v>
      </c>
      <c r="CT373" s="40" t="str">
        <f>VLOOKUP(B373,Linha!$B$2:$C$60,2,FALSE)</f>
        <v>Flow1</v>
      </c>
      <c r="CU373" s="41" t="str">
        <f>IF(AI373&lt;=Parametros!$E$15,"OK","Não")</f>
        <v>Não</v>
      </c>
      <c r="CV373" s="41" t="str">
        <f>IF(AH373&lt;=Parametros!$E$16,"OK","Não")</f>
        <v>Não</v>
      </c>
      <c r="CW373" s="41" t="str">
        <f>IF(AX373&lt;=Parametros!$E$19,"OK","Não")</f>
        <v>OK</v>
      </c>
      <c r="CX373" s="41" t="str">
        <f t="shared" si="44"/>
        <v>Não</v>
      </c>
      <c r="CY373" s="41" t="str">
        <f t="shared" si="45"/>
        <v>Não</v>
      </c>
      <c r="CZ373" s="41" t="str">
        <f>IF(AND(Parametros!$E$17="Sim",Parametros!$E$18="Sim"),IF(AND(OR(CT373="Flow1",AND(CT373="Flow2",Parametros!$H$7="Fechada")),AI373&lt;=Parametros!$E$15,AH373&lt;Parametros!$E$16,AX373&lt;Parametros!$E$19,CX373&lt;&gt;Parametros!$E$17,CY373&lt;&gt;Parametros!$E$18),"Sim","Não"),
IF(AND(Parametros!$E$17="Sim",Parametros!$E$18="Não"),IF(AND(OR(CT373="Flow1",AND(CT373="Flow2",Parametros!$H$7="Fechada")),AI373&lt;=Parametros!$E$15,AH373&lt;Parametros!$E$16,AX373&lt;Parametros!$E$19,CX373&lt;&gt;Parametros!$E$17),"Sim","Não"),
IF(AND(Parametros!$E$17="Não",Parametros!$E$18="Sim"),IF(AND(OR(CT373="Flow1",AND(CT373="Flow2",Parametros!$H$7="Fechada")),AI373&lt;=Parametros!$E$15,AH373&lt;Parametros!$E$16,AX373&lt;Parametros!$E$19,CY373&lt;&gt;Parametros!$E$18),"Sim","Não"),
IF(AND(OR(CT373="Flow1",AND(CT373="Flow2",Parametros!$H$7="Fechada")),AI373&lt;=Parametros!$E$15,AH373&lt;Parametros!$E$16,AX373&lt;Parametros!$E$19),"Sim","Não"))))</f>
        <v>Não</v>
      </c>
      <c r="DA373" s="41" t="str">
        <f t="shared" si="46"/>
        <v>ok</v>
      </c>
      <c r="DB373" s="40">
        <f>IF(AND(CT373="Flow1",CZ373="Sim"),4,IF(CT373=Parametros!$D$6,1,IF(CT373=Parametros!$D$7,IF(Parametros!$H$7="Aberta",2,IF('Sequencia APO'!CZ373="Sim",4,1)),IF(CT373=Parametros!$D$9,3,IF(CT373=Parametros!$D$8,4,"Erro")))))</f>
        <v>1</v>
      </c>
      <c r="DC373" s="40">
        <f>IFERROR(VLOOKUP($Q373,Ferts!$A$1:$B$16,2,FALSE),0)</f>
        <v>0</v>
      </c>
      <c r="DD373" s="42">
        <f>(IF(DB373=1,Parametros!$M$6,IF(DB373=2,Parametros!$M$7,IF(DB373=3,Parametros!$M$8,IF(DB373=4,Parametros!$M$9,"Erro"))))*(DC373+1))*60</f>
        <v>38.112851481411589</v>
      </c>
    </row>
    <row r="374" spans="1:108">
      <c r="A374" s="74" t="s">
        <v>1031</v>
      </c>
      <c r="B374" s="74" t="s">
        <v>98</v>
      </c>
      <c r="C374" s="74" t="s">
        <v>99</v>
      </c>
      <c r="D374" s="74" t="s">
        <v>99</v>
      </c>
      <c r="E374" s="74" t="s">
        <v>2661</v>
      </c>
      <c r="F374" s="74" t="s">
        <v>2662</v>
      </c>
      <c r="G374" s="74" t="s">
        <v>2663</v>
      </c>
      <c r="H374" s="74" t="s">
        <v>147</v>
      </c>
      <c r="I374" s="74" t="s">
        <v>464</v>
      </c>
      <c r="J374" s="74" t="s">
        <v>474</v>
      </c>
      <c r="K374" s="74" t="s">
        <v>204</v>
      </c>
      <c r="L374" s="74" t="s">
        <v>2664</v>
      </c>
      <c r="M374" s="74" t="s">
        <v>206</v>
      </c>
      <c r="N374" s="75">
        <v>10</v>
      </c>
      <c r="O374" s="75">
        <v>10</v>
      </c>
      <c r="P374" s="74" t="s">
        <v>137</v>
      </c>
      <c r="Q374" s="74" t="s">
        <v>2665</v>
      </c>
      <c r="R374" s="74" t="s">
        <v>138</v>
      </c>
      <c r="S374" s="74" t="s">
        <v>113</v>
      </c>
      <c r="T374" s="74" t="s">
        <v>149</v>
      </c>
      <c r="U374" s="74" t="s">
        <v>156</v>
      </c>
      <c r="V374" s="74" t="s">
        <v>208</v>
      </c>
      <c r="W374" s="74" t="s">
        <v>107</v>
      </c>
      <c r="X374" s="74" t="s">
        <v>127</v>
      </c>
      <c r="Y374" s="74" t="s">
        <v>477</v>
      </c>
      <c r="Z374" s="74"/>
      <c r="AA374" s="76">
        <v>20869.78</v>
      </c>
      <c r="AB374" s="76">
        <v>0</v>
      </c>
      <c r="AC374" s="76">
        <v>159</v>
      </c>
      <c r="AD374" s="76">
        <v>130</v>
      </c>
      <c r="AE374" s="77">
        <v>402</v>
      </c>
      <c r="AF374" s="76">
        <v>2.0099999999999998</v>
      </c>
      <c r="AG374" s="77">
        <v>59</v>
      </c>
      <c r="AH374" s="78">
        <v>9.5299999999999994</v>
      </c>
      <c r="AI374" s="78">
        <v>141.30000000000001</v>
      </c>
      <c r="AJ374" s="79">
        <v>42786</v>
      </c>
      <c r="AK374" s="79">
        <v>42784</v>
      </c>
      <c r="AL374" s="79">
        <v>42784</v>
      </c>
      <c r="AM374" s="79">
        <v>42784</v>
      </c>
      <c r="AN374" s="77">
        <v>1791</v>
      </c>
      <c r="AO374" s="79">
        <v>42780</v>
      </c>
      <c r="AP374" s="76">
        <v>20000</v>
      </c>
      <c r="AQ374" s="76">
        <v>0</v>
      </c>
      <c r="AR374" s="77">
        <v>401</v>
      </c>
      <c r="AS374" s="77">
        <v>48</v>
      </c>
      <c r="AT374" s="78">
        <v>377.83</v>
      </c>
      <c r="AU374" s="77">
        <v>1</v>
      </c>
      <c r="AV374" s="76">
        <v>0</v>
      </c>
      <c r="AW374" s="76">
        <v>11.93</v>
      </c>
      <c r="AX374" s="76">
        <v>12.36</v>
      </c>
      <c r="AY374" s="76">
        <v>1.41</v>
      </c>
      <c r="AZ374" s="76">
        <v>1.41</v>
      </c>
      <c r="BA374" s="76">
        <v>1.19</v>
      </c>
      <c r="BB374" s="76">
        <v>9.99</v>
      </c>
      <c r="BC374" s="76">
        <v>12.26</v>
      </c>
      <c r="BD374" s="76">
        <v>9.48</v>
      </c>
      <c r="BE374" s="76">
        <v>19.38</v>
      </c>
      <c r="BF374" s="76">
        <v>11500</v>
      </c>
      <c r="BG374" s="76">
        <v>12500</v>
      </c>
      <c r="BH374" s="74" t="s">
        <v>109</v>
      </c>
      <c r="BI374" s="74"/>
      <c r="BJ374" s="74" t="s">
        <v>2666</v>
      </c>
      <c r="BK374" s="79"/>
      <c r="BL374" s="79"/>
      <c r="BM374" s="74"/>
      <c r="BN374" s="80">
        <v>59</v>
      </c>
      <c r="BO374" s="81"/>
      <c r="BP374" s="82"/>
      <c r="BQ374" s="83"/>
      <c r="BR374" s="84" t="s">
        <v>75</v>
      </c>
      <c r="BS374" s="84">
        <v>18</v>
      </c>
      <c r="BT374" s="85">
        <v>2</v>
      </c>
      <c r="BU374" s="85" t="s">
        <v>464</v>
      </c>
      <c r="BV374" s="85">
        <v>6</v>
      </c>
      <c r="BW374" s="85"/>
      <c r="BX374" s="86" t="s">
        <v>143</v>
      </c>
      <c r="BY374" s="87"/>
      <c r="BZ374" s="88">
        <v>59</v>
      </c>
      <c r="CA374" s="87" t="s">
        <v>144</v>
      </c>
      <c r="CB374" s="89" t="s">
        <v>145</v>
      </c>
      <c r="CC374" s="90">
        <v>4</v>
      </c>
      <c r="CD374" s="91"/>
      <c r="CE374" s="89">
        <f>VLOOKUP(AI374,[1]Plan1!$A$6:$D$52,2,0)</f>
        <v>389</v>
      </c>
      <c r="CF374" s="89">
        <f>VLOOKUP(AI374,[1]Plan1!$A$6:$D$52,4,0)</f>
        <v>2.0249999999999999</v>
      </c>
      <c r="CG374" s="89">
        <f t="shared" si="40"/>
        <v>54</v>
      </c>
      <c r="CH374" s="89">
        <f t="shared" si="41"/>
        <v>109</v>
      </c>
      <c r="CI374" s="87" t="s">
        <v>75</v>
      </c>
      <c r="CJ374" s="89">
        <f t="shared" si="42"/>
        <v>59</v>
      </c>
      <c r="CK374" s="87"/>
      <c r="CL374" s="87"/>
      <c r="CM374" s="87"/>
      <c r="CN374" s="80"/>
      <c r="CO374" s="81"/>
      <c r="CP374" s="82">
        <v>324</v>
      </c>
      <c r="CQ374" s="83"/>
      <c r="CR374" s="87">
        <f t="shared" si="43"/>
        <v>23718</v>
      </c>
      <c r="CS374" s="40">
        <f t="shared" si="47"/>
        <v>372</v>
      </c>
      <c r="CT374" s="40" t="str">
        <f>VLOOKUP(B374,Linha!$B$2:$C$60,2,FALSE)</f>
        <v>Flow1</v>
      </c>
      <c r="CU374" s="41" t="str">
        <f>IF(AI374&lt;=Parametros!$E$15,"OK","Não")</f>
        <v>Não</v>
      </c>
      <c r="CV374" s="41" t="str">
        <f>IF(AH374&lt;=Parametros!$E$16,"OK","Não")</f>
        <v>OK</v>
      </c>
      <c r="CW374" s="41" t="str">
        <f>IF(AX374&lt;=Parametros!$E$19,"OK","Não")</f>
        <v>OK</v>
      </c>
      <c r="CX374" s="41" t="str">
        <f t="shared" si="44"/>
        <v>Não</v>
      </c>
      <c r="CY374" s="41" t="str">
        <f t="shared" si="45"/>
        <v>Sim</v>
      </c>
      <c r="CZ374" s="41" t="str">
        <f>IF(AND(Parametros!$E$17="Sim",Parametros!$E$18="Sim"),IF(AND(OR(CT374="Flow1",AND(CT374="Flow2",Parametros!$H$7="Fechada")),AI374&lt;=Parametros!$E$15,AH374&lt;Parametros!$E$16,AX374&lt;Parametros!$E$19,CX374&lt;&gt;Parametros!$E$17,CY374&lt;&gt;Parametros!$E$18),"Sim","Não"),
IF(AND(Parametros!$E$17="Sim",Parametros!$E$18="Não"),IF(AND(OR(CT374="Flow1",AND(CT374="Flow2",Parametros!$H$7="Fechada")),AI374&lt;=Parametros!$E$15,AH374&lt;Parametros!$E$16,AX374&lt;Parametros!$E$19,CX374&lt;&gt;Parametros!$E$17),"Sim","Não"),
IF(AND(Parametros!$E$17="Não",Parametros!$E$18="Sim"),IF(AND(OR(CT374="Flow1",AND(CT374="Flow2",Parametros!$H$7="Fechada")),AI374&lt;=Parametros!$E$15,AH374&lt;Parametros!$E$16,AX374&lt;Parametros!$E$19,CY374&lt;&gt;Parametros!$E$18),"Sim","Não"),
IF(AND(OR(CT374="Flow1",AND(CT374="Flow2",Parametros!$H$7="Fechada")),AI374&lt;=Parametros!$E$15,AH374&lt;Parametros!$E$16,AX374&lt;Parametros!$E$19),"Sim","Não"))))</f>
        <v>Não</v>
      </c>
      <c r="DA374" s="41" t="str">
        <f t="shared" si="46"/>
        <v>ok</v>
      </c>
      <c r="DB374" s="40">
        <f>IF(AND(CT374="Flow1",CZ374="Sim"),4,IF(CT374=Parametros!$D$6,1,IF(CT374=Parametros!$D$7,IF(Parametros!$H$7="Aberta",2,IF('Sequencia APO'!CZ374="Sim",4,1)),IF(CT374=Parametros!$D$9,3,IF(CT374=Parametros!$D$8,4,"Erro")))))</f>
        <v>1</v>
      </c>
      <c r="DC374" s="40">
        <f>IFERROR(VLOOKUP($Q374,Ferts!$A$1:$B$16,2,FALSE),0)</f>
        <v>0</v>
      </c>
      <c r="DD374" s="42">
        <f>(IF(DB374=1,Parametros!$M$6,IF(DB374=2,Parametros!$M$7,IF(DB374=3,Parametros!$M$8,IF(DB374=4,Parametros!$M$9,"Erro"))))*(DC374+1))*60</f>
        <v>38.112851481411589</v>
      </c>
    </row>
    <row r="375" spans="1:108">
      <c r="A375" s="74" t="s">
        <v>1032</v>
      </c>
      <c r="B375" s="74" t="s">
        <v>159</v>
      </c>
      <c r="C375" s="74" t="s">
        <v>99</v>
      </c>
      <c r="D375" s="74" t="s">
        <v>99</v>
      </c>
      <c r="E375" s="74" t="s">
        <v>2671</v>
      </c>
      <c r="F375" s="74" t="s">
        <v>703</v>
      </c>
      <c r="G375" s="74" t="s">
        <v>2672</v>
      </c>
      <c r="H375" s="74" t="s">
        <v>227</v>
      </c>
      <c r="I375" s="74" t="s">
        <v>464</v>
      </c>
      <c r="J375" s="74" t="s">
        <v>474</v>
      </c>
      <c r="K375" s="74" t="s">
        <v>264</v>
      </c>
      <c r="L375" s="74" t="s">
        <v>704</v>
      </c>
      <c r="M375" s="74" t="s">
        <v>229</v>
      </c>
      <c r="N375" s="75">
        <v>0</v>
      </c>
      <c r="O375" s="75">
        <v>10</v>
      </c>
      <c r="P375" s="74" t="s">
        <v>137</v>
      </c>
      <c r="Q375" s="74" t="s">
        <v>705</v>
      </c>
      <c r="R375" s="74" t="s">
        <v>230</v>
      </c>
      <c r="S375" s="74" t="s">
        <v>113</v>
      </c>
      <c r="T375" s="74" t="s">
        <v>114</v>
      </c>
      <c r="U375" s="74" t="s">
        <v>156</v>
      </c>
      <c r="V375" s="74" t="s">
        <v>252</v>
      </c>
      <c r="W375" s="74" t="s">
        <v>107</v>
      </c>
      <c r="X375" s="74" t="s">
        <v>127</v>
      </c>
      <c r="Y375" s="74" t="s">
        <v>477</v>
      </c>
      <c r="Z375" s="74"/>
      <c r="AA375" s="76">
        <v>13568.204</v>
      </c>
      <c r="AB375" s="76">
        <v>0</v>
      </c>
      <c r="AC375" s="76">
        <v>145</v>
      </c>
      <c r="AD375" s="76">
        <v>118</v>
      </c>
      <c r="AE375" s="77">
        <v>972</v>
      </c>
      <c r="AF375" s="76">
        <v>4.8600000000000003</v>
      </c>
      <c r="AG375" s="77">
        <v>16</v>
      </c>
      <c r="AH375" s="78">
        <v>15.9</v>
      </c>
      <c r="AI375" s="78">
        <v>141.30000000000001</v>
      </c>
      <c r="AJ375" s="79">
        <v>42785</v>
      </c>
      <c r="AK375" s="79">
        <v>42784</v>
      </c>
      <c r="AL375" s="79">
        <v>42784</v>
      </c>
      <c r="AM375" s="79">
        <v>42784</v>
      </c>
      <c r="AN375" s="77">
        <v>762</v>
      </c>
      <c r="AO375" s="79">
        <v>42779</v>
      </c>
      <c r="AP375" s="76">
        <v>3000</v>
      </c>
      <c r="AQ375" s="76">
        <v>0</v>
      </c>
      <c r="AR375" s="77">
        <v>967</v>
      </c>
      <c r="AS375" s="77">
        <v>35</v>
      </c>
      <c r="AT375" s="78">
        <v>463.67</v>
      </c>
      <c r="AU375" s="77">
        <v>2</v>
      </c>
      <c r="AV375" s="76">
        <v>9.34</v>
      </c>
      <c r="AW375" s="76">
        <v>9.0500000000000007</v>
      </c>
      <c r="AX375" s="76">
        <v>9.6300000000000008</v>
      </c>
      <c r="AY375" s="76">
        <v>1</v>
      </c>
      <c r="AZ375" s="76">
        <v>1</v>
      </c>
      <c r="BA375" s="76">
        <v>1.27</v>
      </c>
      <c r="BB375" s="76">
        <v>1.27</v>
      </c>
      <c r="BC375" s="76">
        <v>18.45</v>
      </c>
      <c r="BD375" s="76">
        <v>15.96</v>
      </c>
      <c r="BE375" s="76">
        <v>25.93</v>
      </c>
      <c r="BF375" s="76">
        <v>8000</v>
      </c>
      <c r="BG375" s="76">
        <v>12000</v>
      </c>
      <c r="BH375" s="74" t="s">
        <v>109</v>
      </c>
      <c r="BI375" s="74"/>
      <c r="BJ375" s="74" t="s">
        <v>3826</v>
      </c>
      <c r="BK375" s="79"/>
      <c r="BL375" s="79"/>
      <c r="BM375" s="74"/>
      <c r="BN375" s="80"/>
      <c r="BO375" s="81">
        <v>32</v>
      </c>
      <c r="BP375" s="82"/>
      <c r="BQ375" s="83"/>
      <c r="BR375" s="84" t="s">
        <v>76</v>
      </c>
      <c r="BS375" s="84">
        <v>18</v>
      </c>
      <c r="BT375" s="85">
        <v>2</v>
      </c>
      <c r="BU375" s="85" t="s">
        <v>464</v>
      </c>
      <c r="BV375" s="85">
        <v>6</v>
      </c>
      <c r="BW375" s="85"/>
      <c r="BX375" s="86" t="s">
        <v>143</v>
      </c>
      <c r="BY375" s="87"/>
      <c r="BZ375" s="88">
        <v>32</v>
      </c>
      <c r="CA375" s="87" t="s">
        <v>144</v>
      </c>
      <c r="CB375" s="89" t="s">
        <v>145</v>
      </c>
      <c r="CC375" s="90">
        <v>5</v>
      </c>
      <c r="CD375" s="91"/>
      <c r="CE375" s="89">
        <f>VLOOKUP(AI375,[1]Plan1!$A$6:$D$52,2,0)</f>
        <v>389</v>
      </c>
      <c r="CF375" s="89">
        <f>VLOOKUP(AI375,[1]Plan1!$A$6:$D$52,4,0)</f>
        <v>2.0249999999999999</v>
      </c>
      <c r="CG375" s="89">
        <f t="shared" si="40"/>
        <v>35</v>
      </c>
      <c r="CH375" s="89">
        <f t="shared" si="41"/>
        <v>71</v>
      </c>
      <c r="CI375" s="87" t="s">
        <v>76</v>
      </c>
      <c r="CJ375" s="89">
        <f t="shared" si="42"/>
        <v>32</v>
      </c>
      <c r="CK375" s="87"/>
      <c r="CL375" s="87"/>
      <c r="CM375" s="87"/>
      <c r="CN375" s="80"/>
      <c r="CO375" s="81"/>
      <c r="CP375" s="82"/>
      <c r="CQ375" s="93">
        <v>658</v>
      </c>
      <c r="CR375" s="87">
        <f t="shared" si="43"/>
        <v>15552</v>
      </c>
      <c r="CS375" s="40">
        <f t="shared" si="47"/>
        <v>373</v>
      </c>
      <c r="CT375" s="40" t="str">
        <f>VLOOKUP(B375,Linha!$B$2:$C$60,2,FALSE)</f>
        <v>Flow2</v>
      </c>
      <c r="CU375" s="41" t="str">
        <f>IF(AI375&lt;=Parametros!$E$15,"OK","Não")</f>
        <v>Não</v>
      </c>
      <c r="CV375" s="41" t="str">
        <f>IF(AH375&lt;=Parametros!$E$16,"OK","Não")</f>
        <v>Não</v>
      </c>
      <c r="CW375" s="41" t="str">
        <f>IF(AX375&lt;=Parametros!$E$19,"OK","Não")</f>
        <v>OK</v>
      </c>
      <c r="CX375" s="41" t="str">
        <f t="shared" si="44"/>
        <v>Não</v>
      </c>
      <c r="CY375" s="41" t="str">
        <f t="shared" si="45"/>
        <v>Não</v>
      </c>
      <c r="CZ375" s="41" t="str">
        <f>IF(AND(Parametros!$E$17="Sim",Parametros!$E$18="Sim"),IF(AND(OR(CT375="Flow1",AND(CT375="Flow2",Parametros!$H$7="Fechada")),AI375&lt;=Parametros!$E$15,AH375&lt;Parametros!$E$16,AX375&lt;Parametros!$E$19,CX375&lt;&gt;Parametros!$E$17,CY375&lt;&gt;Parametros!$E$18),"Sim","Não"),
IF(AND(Parametros!$E$17="Sim",Parametros!$E$18="Não"),IF(AND(OR(CT375="Flow1",AND(CT375="Flow2",Parametros!$H$7="Fechada")),AI375&lt;=Parametros!$E$15,AH375&lt;Parametros!$E$16,AX375&lt;Parametros!$E$19,CX375&lt;&gt;Parametros!$E$17),"Sim","Não"),
IF(AND(Parametros!$E$17="Não",Parametros!$E$18="Sim"),IF(AND(OR(CT375="Flow1",AND(CT375="Flow2",Parametros!$H$7="Fechada")),AI375&lt;=Parametros!$E$15,AH375&lt;Parametros!$E$16,AX375&lt;Parametros!$E$19,CY375&lt;&gt;Parametros!$E$18),"Sim","Não"),
IF(AND(OR(CT375="Flow1",AND(CT375="Flow2",Parametros!$H$7="Fechada")),AI375&lt;=Parametros!$E$15,AH375&lt;Parametros!$E$16,AX375&lt;Parametros!$E$19),"Sim","Não"))))</f>
        <v>Não</v>
      </c>
      <c r="DA375" s="41" t="str">
        <f t="shared" si="46"/>
        <v>ok</v>
      </c>
      <c r="DB375" s="40">
        <f>IF(AND(CT375="Flow1",CZ375="Sim"),4,IF(CT375=Parametros!$D$6,1,IF(CT375=Parametros!$D$7,IF(Parametros!$H$7="Aberta",2,IF('Sequencia APO'!CZ375="Sim",4,1)),IF(CT375=Parametros!$D$9,3,IF(CT375=Parametros!$D$8,4,"Erro")))))</f>
        <v>1</v>
      </c>
      <c r="DC375" s="40">
        <f>IFERROR(VLOOKUP($Q375,Ferts!$A$1:$B$16,2,FALSE),0)</f>
        <v>0</v>
      </c>
      <c r="DD375" s="42">
        <f>(IF(DB375=1,Parametros!$M$6,IF(DB375=2,Parametros!$M$7,IF(DB375=3,Parametros!$M$8,IF(DB375=4,Parametros!$M$9,"Erro"))))*(DC375+1))*60</f>
        <v>38.112851481411589</v>
      </c>
    </row>
    <row r="376" spans="1:108">
      <c r="A376" s="74" t="s">
        <v>1036</v>
      </c>
      <c r="B376" s="74" t="s">
        <v>98</v>
      </c>
      <c r="C376" s="74" t="s">
        <v>99</v>
      </c>
      <c r="D376" s="74" t="s">
        <v>99</v>
      </c>
      <c r="E376" s="74" t="s">
        <v>2673</v>
      </c>
      <c r="F376" s="74" t="s">
        <v>708</v>
      </c>
      <c r="G376" s="74" t="s">
        <v>3827</v>
      </c>
      <c r="H376" s="74" t="s">
        <v>227</v>
      </c>
      <c r="I376" s="74" t="s">
        <v>464</v>
      </c>
      <c r="J376" s="74" t="s">
        <v>474</v>
      </c>
      <c r="K376" s="74" t="s">
        <v>264</v>
      </c>
      <c r="L376" s="74" t="s">
        <v>709</v>
      </c>
      <c r="M376" s="74" t="s">
        <v>229</v>
      </c>
      <c r="N376" s="75">
        <v>0</v>
      </c>
      <c r="O376" s="75">
        <v>10</v>
      </c>
      <c r="P376" s="74" t="s">
        <v>137</v>
      </c>
      <c r="Q376" s="74" t="s">
        <v>710</v>
      </c>
      <c r="R376" s="74" t="s">
        <v>230</v>
      </c>
      <c r="S376" s="74" t="s">
        <v>113</v>
      </c>
      <c r="T376" s="74" t="s">
        <v>114</v>
      </c>
      <c r="U376" s="74" t="s">
        <v>156</v>
      </c>
      <c r="V376" s="74" t="s">
        <v>252</v>
      </c>
      <c r="W376" s="74" t="s">
        <v>107</v>
      </c>
      <c r="X376" s="74" t="s">
        <v>127</v>
      </c>
      <c r="Y376" s="74" t="s">
        <v>477</v>
      </c>
      <c r="Z376" s="74"/>
      <c r="AA376" s="76">
        <v>10426.89</v>
      </c>
      <c r="AB376" s="76">
        <v>0</v>
      </c>
      <c r="AC376" s="76">
        <v>140</v>
      </c>
      <c r="AD376" s="76">
        <v>112</v>
      </c>
      <c r="AE376" s="77">
        <v>960</v>
      </c>
      <c r="AF376" s="76">
        <v>4.8</v>
      </c>
      <c r="AG376" s="77">
        <v>13</v>
      </c>
      <c r="AH376" s="78">
        <v>18</v>
      </c>
      <c r="AI376" s="78">
        <v>141.30000000000001</v>
      </c>
      <c r="AJ376" s="79">
        <v>42787</v>
      </c>
      <c r="AK376" s="79">
        <v>42784</v>
      </c>
      <c r="AL376" s="79">
        <v>42784</v>
      </c>
      <c r="AM376" s="79">
        <v>42784</v>
      </c>
      <c r="AN376" s="77">
        <v>587</v>
      </c>
      <c r="AO376" s="79">
        <v>42781</v>
      </c>
      <c r="AP376" s="76">
        <v>5000</v>
      </c>
      <c r="AQ376" s="76">
        <v>0</v>
      </c>
      <c r="AR376" s="77">
        <v>1000</v>
      </c>
      <c r="AS376" s="77">
        <v>34</v>
      </c>
      <c r="AT376" s="78">
        <v>478.89</v>
      </c>
      <c r="AU376" s="77">
        <v>2</v>
      </c>
      <c r="AV376" s="76">
        <v>8.31</v>
      </c>
      <c r="AW376" s="76">
        <v>8.0500000000000007</v>
      </c>
      <c r="AX376" s="76">
        <v>8.57</v>
      </c>
      <c r="AY376" s="76">
        <v>1</v>
      </c>
      <c r="AZ376" s="76">
        <v>1</v>
      </c>
      <c r="BA376" s="76">
        <v>1.44</v>
      </c>
      <c r="BB376" s="76">
        <v>1.44</v>
      </c>
      <c r="BC376" s="76">
        <v>16.43</v>
      </c>
      <c r="BD376" s="76">
        <v>17.96</v>
      </c>
      <c r="BE376" s="76">
        <v>27.97</v>
      </c>
      <c r="BF376" s="76">
        <v>6000</v>
      </c>
      <c r="BG376" s="76">
        <v>10000</v>
      </c>
      <c r="BH376" s="74" t="s">
        <v>109</v>
      </c>
      <c r="BI376" s="74"/>
      <c r="BJ376" s="74" t="s">
        <v>2674</v>
      </c>
      <c r="BK376" s="79"/>
      <c r="BL376" s="79"/>
      <c r="BM376" s="74"/>
      <c r="BN376" s="80">
        <v>26</v>
      </c>
      <c r="BO376" s="81"/>
      <c r="BP376" s="82"/>
      <c r="BQ376" s="83"/>
      <c r="BR376" s="84" t="s">
        <v>75</v>
      </c>
      <c r="BS376" s="84">
        <v>18</v>
      </c>
      <c r="BT376" s="85">
        <v>2</v>
      </c>
      <c r="BU376" s="85" t="s">
        <v>464</v>
      </c>
      <c r="BV376" s="85">
        <v>6</v>
      </c>
      <c r="BW376" s="85"/>
      <c r="BX376" s="86" t="s">
        <v>143</v>
      </c>
      <c r="BY376" s="87"/>
      <c r="BZ376" s="88">
        <v>26</v>
      </c>
      <c r="CA376" s="87" t="s">
        <v>144</v>
      </c>
      <c r="CB376" s="89" t="s">
        <v>145</v>
      </c>
      <c r="CC376" s="90">
        <v>3</v>
      </c>
      <c r="CD376" s="91"/>
      <c r="CE376" s="89">
        <f>VLOOKUP(AI376,[1]Plan1!$A$6:$D$52,2,0)</f>
        <v>389</v>
      </c>
      <c r="CF376" s="89">
        <f>VLOOKUP(AI376,[1]Plan1!$A$6:$D$52,4,0)</f>
        <v>2.0249999999999999</v>
      </c>
      <c r="CG376" s="89">
        <f t="shared" si="40"/>
        <v>27</v>
      </c>
      <c r="CH376" s="89">
        <f t="shared" si="41"/>
        <v>55</v>
      </c>
      <c r="CI376" s="87" t="s">
        <v>75</v>
      </c>
      <c r="CJ376" s="89">
        <f t="shared" si="42"/>
        <v>26</v>
      </c>
      <c r="CK376" s="87"/>
      <c r="CL376" s="87"/>
      <c r="CM376" s="87"/>
      <c r="CN376" s="80"/>
      <c r="CO376" s="81"/>
      <c r="CP376" s="82"/>
      <c r="CQ376" s="93">
        <v>690</v>
      </c>
      <c r="CR376" s="87">
        <f t="shared" si="43"/>
        <v>12480</v>
      </c>
      <c r="CS376" s="40">
        <f t="shared" si="47"/>
        <v>374</v>
      </c>
      <c r="CT376" s="40" t="str">
        <f>VLOOKUP(B376,Linha!$B$2:$C$60,2,FALSE)</f>
        <v>Flow1</v>
      </c>
      <c r="CU376" s="41" t="str">
        <f>IF(AI376&lt;=Parametros!$E$15,"OK","Não")</f>
        <v>Não</v>
      </c>
      <c r="CV376" s="41" t="str">
        <f>IF(AH376&lt;=Parametros!$E$16,"OK","Não")</f>
        <v>Não</v>
      </c>
      <c r="CW376" s="41" t="str">
        <f>IF(AX376&lt;=Parametros!$E$19,"OK","Não")</f>
        <v>OK</v>
      </c>
      <c r="CX376" s="41" t="str">
        <f t="shared" si="44"/>
        <v>Não</v>
      </c>
      <c r="CY376" s="41" t="str">
        <f t="shared" si="45"/>
        <v>Não</v>
      </c>
      <c r="CZ376" s="41" t="str">
        <f>IF(AND(Parametros!$E$17="Sim",Parametros!$E$18="Sim"),IF(AND(OR(CT376="Flow1",AND(CT376="Flow2",Parametros!$H$7="Fechada")),AI376&lt;=Parametros!$E$15,AH376&lt;Parametros!$E$16,AX376&lt;Parametros!$E$19,CX376&lt;&gt;Parametros!$E$17,CY376&lt;&gt;Parametros!$E$18),"Sim","Não"),
IF(AND(Parametros!$E$17="Sim",Parametros!$E$18="Não"),IF(AND(OR(CT376="Flow1",AND(CT376="Flow2",Parametros!$H$7="Fechada")),AI376&lt;=Parametros!$E$15,AH376&lt;Parametros!$E$16,AX376&lt;Parametros!$E$19,CX376&lt;&gt;Parametros!$E$17),"Sim","Não"),
IF(AND(Parametros!$E$17="Não",Parametros!$E$18="Sim"),IF(AND(OR(CT376="Flow1",AND(CT376="Flow2",Parametros!$H$7="Fechada")),AI376&lt;=Parametros!$E$15,AH376&lt;Parametros!$E$16,AX376&lt;Parametros!$E$19,CY376&lt;&gt;Parametros!$E$18),"Sim","Não"),
IF(AND(OR(CT376="Flow1",AND(CT376="Flow2",Parametros!$H$7="Fechada")),AI376&lt;=Parametros!$E$15,AH376&lt;Parametros!$E$16,AX376&lt;Parametros!$E$19),"Sim","Não"))))</f>
        <v>Não</v>
      </c>
      <c r="DA376" s="41" t="str">
        <f t="shared" si="46"/>
        <v>ok</v>
      </c>
      <c r="DB376" s="40">
        <f>IF(AND(CT376="Flow1",CZ376="Sim"),4,IF(CT376=Parametros!$D$6,1,IF(CT376=Parametros!$D$7,IF(Parametros!$H$7="Aberta",2,IF('Sequencia APO'!CZ376="Sim",4,1)),IF(CT376=Parametros!$D$9,3,IF(CT376=Parametros!$D$8,4,"Erro")))))</f>
        <v>1</v>
      </c>
      <c r="DC376" s="40">
        <f>IFERROR(VLOOKUP($Q376,Ferts!$A$1:$B$16,2,FALSE),0)</f>
        <v>0</v>
      </c>
      <c r="DD376" s="42">
        <f>(IF(DB376=1,Parametros!$M$6,IF(DB376=2,Parametros!$M$7,IF(DB376=3,Parametros!$M$8,IF(DB376=4,Parametros!$M$9,"Erro"))))*(DC376+1))*60</f>
        <v>38.112851481411589</v>
      </c>
    </row>
    <row r="377" spans="1:108">
      <c r="A377" s="74" t="s">
        <v>1041</v>
      </c>
      <c r="B377" s="74" t="s">
        <v>98</v>
      </c>
      <c r="C377" s="74" t="s">
        <v>99</v>
      </c>
      <c r="D377" s="74" t="s">
        <v>99</v>
      </c>
      <c r="E377" s="74" t="s">
        <v>2675</v>
      </c>
      <c r="F377" s="74" t="s">
        <v>2676</v>
      </c>
      <c r="G377" s="74" t="s">
        <v>2677</v>
      </c>
      <c r="H377" s="74" t="s">
        <v>481</v>
      </c>
      <c r="I377" s="74" t="s">
        <v>464</v>
      </c>
      <c r="J377" s="74" t="s">
        <v>474</v>
      </c>
      <c r="K377" s="74" t="s">
        <v>204</v>
      </c>
      <c r="L377" s="74" t="s">
        <v>2678</v>
      </c>
      <c r="M377" s="74" t="s">
        <v>975</v>
      </c>
      <c r="N377" s="75">
        <v>10</v>
      </c>
      <c r="O377" s="75">
        <v>10</v>
      </c>
      <c r="P377" s="74" t="s">
        <v>137</v>
      </c>
      <c r="Q377" s="74" t="s">
        <v>2679</v>
      </c>
      <c r="R377" s="74" t="s">
        <v>138</v>
      </c>
      <c r="S377" s="74" t="s">
        <v>113</v>
      </c>
      <c r="T377" s="74" t="s">
        <v>149</v>
      </c>
      <c r="U377" s="74" t="s">
        <v>156</v>
      </c>
      <c r="V377" s="74" t="s">
        <v>191</v>
      </c>
      <c r="W377" s="74" t="s">
        <v>107</v>
      </c>
      <c r="X377" s="74" t="s">
        <v>127</v>
      </c>
      <c r="Y377" s="74" t="s">
        <v>477</v>
      </c>
      <c r="Z377" s="74"/>
      <c r="AA377" s="76">
        <v>5220.6450000000004</v>
      </c>
      <c r="AB377" s="76">
        <v>0</v>
      </c>
      <c r="AC377" s="76">
        <v>140</v>
      </c>
      <c r="AD377" s="76">
        <v>112</v>
      </c>
      <c r="AE377" s="77">
        <v>727</v>
      </c>
      <c r="AF377" s="76">
        <v>3.6349999999999998</v>
      </c>
      <c r="AG377" s="77">
        <v>8</v>
      </c>
      <c r="AH377" s="78">
        <v>19.100000000000001</v>
      </c>
      <c r="AI377" s="78">
        <v>141.30000000000001</v>
      </c>
      <c r="AJ377" s="79">
        <v>42786</v>
      </c>
      <c r="AK377" s="79">
        <v>42784</v>
      </c>
      <c r="AL377" s="79">
        <v>42784</v>
      </c>
      <c r="AM377" s="79">
        <v>42784</v>
      </c>
      <c r="AN377" s="77">
        <v>304</v>
      </c>
      <c r="AO377" s="79">
        <v>42780</v>
      </c>
      <c r="AP377" s="76">
        <v>5000</v>
      </c>
      <c r="AQ377" s="76">
        <v>0</v>
      </c>
      <c r="AR377" s="77">
        <v>770</v>
      </c>
      <c r="AS377" s="77">
        <v>31</v>
      </c>
      <c r="AT377" s="78">
        <v>731.49</v>
      </c>
      <c r="AU377" s="77">
        <v>1</v>
      </c>
      <c r="AV377" s="76">
        <v>0</v>
      </c>
      <c r="AW377" s="76">
        <v>11.61</v>
      </c>
      <c r="AX377" s="76">
        <v>12.09</v>
      </c>
      <c r="AY377" s="76">
        <v>0.8</v>
      </c>
      <c r="AZ377" s="76">
        <v>1.06</v>
      </c>
      <c r="BA377" s="76">
        <v>2.39</v>
      </c>
      <c r="BB377" s="76">
        <v>2.87</v>
      </c>
      <c r="BC377" s="76">
        <v>11.87</v>
      </c>
      <c r="BD377" s="76">
        <v>18.97</v>
      </c>
      <c r="BE377" s="76">
        <v>29.01</v>
      </c>
      <c r="BF377" s="76">
        <v>11000</v>
      </c>
      <c r="BG377" s="76">
        <v>13000</v>
      </c>
      <c r="BH377" s="74" t="s">
        <v>109</v>
      </c>
      <c r="BI377" s="74"/>
      <c r="BJ377" s="74" t="s">
        <v>2680</v>
      </c>
      <c r="BK377" s="79"/>
      <c r="BL377" s="79"/>
      <c r="BM377" s="74"/>
      <c r="BN377" s="80">
        <v>8</v>
      </c>
      <c r="BO377" s="81"/>
      <c r="BP377" s="82"/>
      <c r="BQ377" s="83"/>
      <c r="BR377" s="84" t="s">
        <v>75</v>
      </c>
      <c r="BS377" s="84">
        <v>18</v>
      </c>
      <c r="BT377" s="85">
        <v>2</v>
      </c>
      <c r="BU377" s="85" t="s">
        <v>464</v>
      </c>
      <c r="BV377" s="85">
        <v>6</v>
      </c>
      <c r="BW377" s="85"/>
      <c r="BX377" s="86" t="s">
        <v>143</v>
      </c>
      <c r="BY377" s="87"/>
      <c r="BZ377" s="88">
        <v>8</v>
      </c>
      <c r="CA377" s="87" t="s">
        <v>144</v>
      </c>
      <c r="CB377" s="89" t="s">
        <v>145</v>
      </c>
      <c r="CC377" s="90">
        <v>4</v>
      </c>
      <c r="CD377" s="91"/>
      <c r="CE377" s="89">
        <f>VLOOKUP(AI377,[1]Plan1!$A$6:$D$52,2,0)</f>
        <v>389</v>
      </c>
      <c r="CF377" s="89">
        <f>VLOOKUP(AI377,[1]Plan1!$A$6:$D$52,4,0)</f>
        <v>2.0249999999999999</v>
      </c>
      <c r="CG377" s="89">
        <f t="shared" si="40"/>
        <v>13</v>
      </c>
      <c r="CH377" s="89">
        <f t="shared" si="41"/>
        <v>26</v>
      </c>
      <c r="CI377" s="87" t="s">
        <v>75</v>
      </c>
      <c r="CJ377" s="89">
        <f t="shared" si="42"/>
        <v>8</v>
      </c>
      <c r="CK377" s="87"/>
      <c r="CL377" s="87"/>
      <c r="CM377" s="87"/>
      <c r="CN377" s="80"/>
      <c r="CO377" s="81">
        <v>240</v>
      </c>
      <c r="CP377" s="82"/>
      <c r="CQ377" s="83"/>
      <c r="CR377" s="87">
        <f t="shared" si="43"/>
        <v>5816</v>
      </c>
      <c r="CS377" s="40">
        <f t="shared" si="47"/>
        <v>375</v>
      </c>
      <c r="CT377" s="40" t="str">
        <f>VLOOKUP(B377,Linha!$B$2:$C$60,2,FALSE)</f>
        <v>Flow1</v>
      </c>
      <c r="CU377" s="41" t="str">
        <f>IF(AI377&lt;=Parametros!$E$15,"OK","Não")</f>
        <v>Não</v>
      </c>
      <c r="CV377" s="41" t="str">
        <f>IF(AH377&lt;=Parametros!$E$16,"OK","Não")</f>
        <v>Não</v>
      </c>
      <c r="CW377" s="41" t="str">
        <f>IF(AX377&lt;=Parametros!$E$19,"OK","Não")</f>
        <v>OK</v>
      </c>
      <c r="CX377" s="41" t="str">
        <f t="shared" si="44"/>
        <v>Não</v>
      </c>
      <c r="CY377" s="41" t="str">
        <f t="shared" si="45"/>
        <v>Sim</v>
      </c>
      <c r="CZ377" s="41" t="str">
        <f>IF(AND(Parametros!$E$17="Sim",Parametros!$E$18="Sim"),IF(AND(OR(CT377="Flow1",AND(CT377="Flow2",Parametros!$H$7="Fechada")),AI377&lt;=Parametros!$E$15,AH377&lt;Parametros!$E$16,AX377&lt;Parametros!$E$19,CX377&lt;&gt;Parametros!$E$17,CY377&lt;&gt;Parametros!$E$18),"Sim","Não"),
IF(AND(Parametros!$E$17="Sim",Parametros!$E$18="Não"),IF(AND(OR(CT377="Flow1",AND(CT377="Flow2",Parametros!$H$7="Fechada")),AI377&lt;=Parametros!$E$15,AH377&lt;Parametros!$E$16,AX377&lt;Parametros!$E$19,CX377&lt;&gt;Parametros!$E$17),"Sim","Não"),
IF(AND(Parametros!$E$17="Não",Parametros!$E$18="Sim"),IF(AND(OR(CT377="Flow1",AND(CT377="Flow2",Parametros!$H$7="Fechada")),AI377&lt;=Parametros!$E$15,AH377&lt;Parametros!$E$16,AX377&lt;Parametros!$E$19,CY377&lt;&gt;Parametros!$E$18),"Sim","Não"),
IF(AND(OR(CT377="Flow1",AND(CT377="Flow2",Parametros!$H$7="Fechada")),AI377&lt;=Parametros!$E$15,AH377&lt;Parametros!$E$16,AX377&lt;Parametros!$E$19),"Sim","Não"))))</f>
        <v>Não</v>
      </c>
      <c r="DA377" s="41" t="str">
        <f t="shared" si="46"/>
        <v>ok</v>
      </c>
      <c r="DB377" s="40">
        <f>IF(AND(CT377="Flow1",CZ377="Sim"),4,IF(CT377=Parametros!$D$6,1,IF(CT377=Parametros!$D$7,IF(Parametros!$H$7="Aberta",2,IF('Sequencia APO'!CZ377="Sim",4,1)),IF(CT377=Parametros!$D$9,3,IF(CT377=Parametros!$D$8,4,"Erro")))))</f>
        <v>1</v>
      </c>
      <c r="DC377" s="40">
        <f>IFERROR(VLOOKUP($Q377,Ferts!$A$1:$B$16,2,FALSE),0)</f>
        <v>0</v>
      </c>
      <c r="DD377" s="42">
        <f>(IF(DB377=1,Parametros!$M$6,IF(DB377=2,Parametros!$M$7,IF(DB377=3,Parametros!$M$8,IF(DB377=4,Parametros!$M$9,"Erro"))))*(DC377+1))*60</f>
        <v>38.112851481411589</v>
      </c>
    </row>
    <row r="378" spans="1:108">
      <c r="A378" s="74" t="s">
        <v>1046</v>
      </c>
      <c r="B378" s="74" t="s">
        <v>98</v>
      </c>
      <c r="C378" s="74" t="s">
        <v>99</v>
      </c>
      <c r="D378" s="74" t="s">
        <v>99</v>
      </c>
      <c r="E378" s="74" t="s">
        <v>2681</v>
      </c>
      <c r="F378" s="74" t="s">
        <v>2682</v>
      </c>
      <c r="G378" s="74" t="s">
        <v>2683</v>
      </c>
      <c r="H378" s="74" t="s">
        <v>227</v>
      </c>
      <c r="I378" s="74" t="s">
        <v>464</v>
      </c>
      <c r="J378" s="74" t="s">
        <v>581</v>
      </c>
      <c r="K378" s="74" t="s">
        <v>329</v>
      </c>
      <c r="L378" s="74" t="s">
        <v>2684</v>
      </c>
      <c r="M378" s="74" t="s">
        <v>229</v>
      </c>
      <c r="N378" s="75">
        <v>10</v>
      </c>
      <c r="O378" s="75">
        <v>10</v>
      </c>
      <c r="P378" s="74" t="s">
        <v>137</v>
      </c>
      <c r="Q378" s="74" t="s">
        <v>2685</v>
      </c>
      <c r="R378" s="74" t="s">
        <v>230</v>
      </c>
      <c r="S378" s="74" t="s">
        <v>113</v>
      </c>
      <c r="T378" s="74" t="s">
        <v>114</v>
      </c>
      <c r="U378" s="74" t="s">
        <v>156</v>
      </c>
      <c r="V378" s="74" t="s">
        <v>252</v>
      </c>
      <c r="W378" s="74" t="s">
        <v>107</v>
      </c>
      <c r="X378" s="74" t="s">
        <v>127</v>
      </c>
      <c r="Y378" s="74" t="s">
        <v>477</v>
      </c>
      <c r="Z378" s="74"/>
      <c r="AA378" s="76">
        <v>5215.97</v>
      </c>
      <c r="AB378" s="76">
        <v>0</v>
      </c>
      <c r="AC378" s="76">
        <v>134</v>
      </c>
      <c r="AD378" s="76">
        <v>106.5</v>
      </c>
      <c r="AE378" s="77">
        <v>997</v>
      </c>
      <c r="AF378" s="76">
        <v>4.9850000000000003</v>
      </c>
      <c r="AG378" s="77">
        <v>6</v>
      </c>
      <c r="AH378" s="78">
        <v>20.5</v>
      </c>
      <c r="AI378" s="78">
        <v>114.3</v>
      </c>
      <c r="AJ378" s="79">
        <v>42787</v>
      </c>
      <c r="AK378" s="79">
        <v>42784</v>
      </c>
      <c r="AL378" s="79">
        <v>42784</v>
      </c>
      <c r="AM378" s="79">
        <v>42784</v>
      </c>
      <c r="AN378" s="77">
        <v>305</v>
      </c>
      <c r="AO378" s="79">
        <v>42781</v>
      </c>
      <c r="AP378" s="76">
        <v>5000</v>
      </c>
      <c r="AQ378" s="76">
        <v>0</v>
      </c>
      <c r="AR378" s="77">
        <v>1000</v>
      </c>
      <c r="AS378" s="77">
        <v>35</v>
      </c>
      <c r="AT378" s="78">
        <v>460.92</v>
      </c>
      <c r="AU378" s="77">
        <v>2</v>
      </c>
      <c r="AV378" s="76">
        <v>9.57</v>
      </c>
      <c r="AW378" s="76">
        <v>9.2200000000000006</v>
      </c>
      <c r="AX378" s="76">
        <v>9.92</v>
      </c>
      <c r="AY378" s="76">
        <v>0.9</v>
      </c>
      <c r="AZ378" s="76">
        <v>0.9</v>
      </c>
      <c r="BA378" s="76">
        <v>1.64</v>
      </c>
      <c r="BB378" s="76">
        <v>1.64</v>
      </c>
      <c r="BC378" s="76">
        <v>14.76</v>
      </c>
      <c r="BD378" s="76">
        <v>21.3</v>
      </c>
      <c r="BE378" s="76">
        <v>31.4</v>
      </c>
      <c r="BF378" s="76">
        <v>8000</v>
      </c>
      <c r="BG378" s="76">
        <v>12000</v>
      </c>
      <c r="BH378" s="74" t="s">
        <v>109</v>
      </c>
      <c r="BI378" s="74"/>
      <c r="BJ378" s="74" t="s">
        <v>2686</v>
      </c>
      <c r="BK378" s="79"/>
      <c r="BL378" s="79"/>
      <c r="BM378" s="74"/>
      <c r="BN378" s="80">
        <v>12</v>
      </c>
      <c r="BO378" s="81"/>
      <c r="BP378" s="82"/>
      <c r="BQ378" s="83"/>
      <c r="BR378" s="84" t="s">
        <v>75</v>
      </c>
      <c r="BS378" s="84">
        <v>18</v>
      </c>
      <c r="BT378" s="85">
        <v>2</v>
      </c>
      <c r="BU378" s="85" t="s">
        <v>464</v>
      </c>
      <c r="BV378" s="85">
        <v>6</v>
      </c>
      <c r="BW378" s="85"/>
      <c r="BX378" s="86" t="s">
        <v>143</v>
      </c>
      <c r="BY378" s="87"/>
      <c r="BZ378" s="88">
        <v>12</v>
      </c>
      <c r="CA378" s="87" t="s">
        <v>144</v>
      </c>
      <c r="CB378" s="89" t="s">
        <v>145</v>
      </c>
      <c r="CC378" s="90">
        <v>3</v>
      </c>
      <c r="CD378" s="91"/>
      <c r="CE378" s="89">
        <f>VLOOKUP(AI378,[1]Plan1!$A$6:$D$52,2,0)</f>
        <v>314</v>
      </c>
      <c r="CF378" s="89">
        <f>VLOOKUP(AI378,[1]Plan1!$A$6:$D$52,4,0)</f>
        <v>2.6086956521739131</v>
      </c>
      <c r="CG378" s="89">
        <f t="shared" si="40"/>
        <v>17</v>
      </c>
      <c r="CH378" s="89">
        <f t="shared" si="41"/>
        <v>44</v>
      </c>
      <c r="CI378" s="87" t="s">
        <v>75</v>
      </c>
      <c r="CJ378" s="89">
        <f t="shared" si="42"/>
        <v>12</v>
      </c>
      <c r="CK378" s="87"/>
      <c r="CL378" s="87"/>
      <c r="CM378" s="87"/>
      <c r="CN378" s="80">
        <v>308</v>
      </c>
      <c r="CO378" s="81"/>
      <c r="CP378" s="82"/>
      <c r="CQ378" s="83"/>
      <c r="CR378" s="87">
        <f t="shared" si="43"/>
        <v>5982</v>
      </c>
      <c r="CS378" s="40">
        <f t="shared" si="47"/>
        <v>376</v>
      </c>
      <c r="CT378" s="40" t="str">
        <f>VLOOKUP(B378,Linha!$B$2:$C$60,2,FALSE)</f>
        <v>Flow1</v>
      </c>
      <c r="CU378" s="41" t="str">
        <f>IF(AI378&lt;=Parametros!$E$15,"OK","Não")</f>
        <v>OK</v>
      </c>
      <c r="CV378" s="41" t="str">
        <f>IF(AH378&lt;=Parametros!$E$16,"OK","Não")</f>
        <v>Não</v>
      </c>
      <c r="CW378" s="41" t="str">
        <f>IF(AX378&lt;=Parametros!$E$19,"OK","Não")</f>
        <v>OK</v>
      </c>
      <c r="CX378" s="41" t="str">
        <f t="shared" si="44"/>
        <v>Não</v>
      </c>
      <c r="CY378" s="41" t="str">
        <f t="shared" si="45"/>
        <v>Não</v>
      </c>
      <c r="CZ378" s="41" t="str">
        <f>IF(AND(Parametros!$E$17="Sim",Parametros!$E$18="Sim"),IF(AND(OR(CT378="Flow1",AND(CT378="Flow2",Parametros!$H$7="Fechada")),AI378&lt;=Parametros!$E$15,AH378&lt;Parametros!$E$16,AX378&lt;Parametros!$E$19,CX378&lt;&gt;Parametros!$E$17,CY378&lt;&gt;Parametros!$E$18),"Sim","Não"),
IF(AND(Parametros!$E$17="Sim",Parametros!$E$18="Não"),IF(AND(OR(CT378="Flow1",AND(CT378="Flow2",Parametros!$H$7="Fechada")),AI378&lt;=Parametros!$E$15,AH378&lt;Parametros!$E$16,AX378&lt;Parametros!$E$19,CX378&lt;&gt;Parametros!$E$17),"Sim","Não"),
IF(AND(Parametros!$E$17="Não",Parametros!$E$18="Sim"),IF(AND(OR(CT378="Flow1",AND(CT378="Flow2",Parametros!$H$7="Fechada")),AI378&lt;=Parametros!$E$15,AH378&lt;Parametros!$E$16,AX378&lt;Parametros!$E$19,CY378&lt;&gt;Parametros!$E$18),"Sim","Não"),
IF(AND(OR(CT378="Flow1",AND(CT378="Flow2",Parametros!$H$7="Fechada")),AI378&lt;=Parametros!$E$15,AH378&lt;Parametros!$E$16,AX378&lt;Parametros!$E$19),"Sim","Não"))))</f>
        <v>Não</v>
      </c>
      <c r="DA378" s="41" t="str">
        <f t="shared" si="46"/>
        <v>ok</v>
      </c>
      <c r="DB378" s="40">
        <f>IF(AND(CT378="Flow1",CZ378="Sim"),4,IF(CT378=Parametros!$D$6,1,IF(CT378=Parametros!$D$7,IF(Parametros!$H$7="Aberta",2,IF('Sequencia APO'!CZ378="Sim",4,1)),IF(CT378=Parametros!$D$9,3,IF(CT378=Parametros!$D$8,4,"Erro")))))</f>
        <v>1</v>
      </c>
      <c r="DC378" s="40">
        <f>IFERROR(VLOOKUP($Q378,Ferts!$A$1:$B$16,2,FALSE),0)</f>
        <v>0</v>
      </c>
      <c r="DD378" s="42">
        <f>(IF(DB378=1,Parametros!$M$6,IF(DB378=2,Parametros!$M$7,IF(DB378=3,Parametros!$M$8,IF(DB378=4,Parametros!$M$9,"Erro"))))*(DC378+1))*60</f>
        <v>38.112851481411589</v>
      </c>
    </row>
    <row r="379" spans="1:108">
      <c r="A379" s="74" t="s">
        <v>1050</v>
      </c>
      <c r="B379" s="74" t="s">
        <v>159</v>
      </c>
      <c r="C379" s="74" t="s">
        <v>99</v>
      </c>
      <c r="D379" s="74" t="s">
        <v>99</v>
      </c>
      <c r="E379" s="74" t="s">
        <v>2687</v>
      </c>
      <c r="F379" s="74" t="s">
        <v>1785</v>
      </c>
      <c r="G379" s="74" t="s">
        <v>3828</v>
      </c>
      <c r="H379" s="74" t="s">
        <v>227</v>
      </c>
      <c r="I379" s="74" t="s">
        <v>464</v>
      </c>
      <c r="J379" s="74" t="s">
        <v>581</v>
      </c>
      <c r="K379" s="74" t="s">
        <v>264</v>
      </c>
      <c r="L379" s="74" t="s">
        <v>1786</v>
      </c>
      <c r="M379" s="74" t="s">
        <v>452</v>
      </c>
      <c r="N379" s="75">
        <v>0</v>
      </c>
      <c r="O379" s="75">
        <v>10</v>
      </c>
      <c r="P379" s="74" t="s">
        <v>137</v>
      </c>
      <c r="Q379" s="74" t="s">
        <v>1787</v>
      </c>
      <c r="R379" s="74" t="s">
        <v>230</v>
      </c>
      <c r="S379" s="74" t="s">
        <v>113</v>
      </c>
      <c r="T379" s="74" t="s">
        <v>114</v>
      </c>
      <c r="U379" s="74" t="s">
        <v>156</v>
      </c>
      <c r="V379" s="74" t="s">
        <v>252</v>
      </c>
      <c r="W379" s="74" t="s">
        <v>107</v>
      </c>
      <c r="X379" s="74" t="s">
        <v>127</v>
      </c>
      <c r="Y379" s="74" t="s">
        <v>477</v>
      </c>
      <c r="Z379" s="74"/>
      <c r="AA379" s="76">
        <v>10433.530000000001</v>
      </c>
      <c r="AB379" s="76">
        <v>0</v>
      </c>
      <c r="AC379" s="76">
        <v>120</v>
      </c>
      <c r="AD379" s="76">
        <v>93</v>
      </c>
      <c r="AE379" s="77">
        <v>988</v>
      </c>
      <c r="AF379" s="76">
        <v>4.9400000000000004</v>
      </c>
      <c r="AG379" s="77">
        <v>13</v>
      </c>
      <c r="AH379" s="78">
        <v>26.6</v>
      </c>
      <c r="AI379" s="78">
        <v>114.3</v>
      </c>
      <c r="AJ379" s="79">
        <v>42785</v>
      </c>
      <c r="AK379" s="79">
        <v>42784</v>
      </c>
      <c r="AL379" s="79">
        <v>42784</v>
      </c>
      <c r="AM379" s="79">
        <v>42784</v>
      </c>
      <c r="AN379" s="77">
        <v>609</v>
      </c>
      <c r="AO379" s="79">
        <v>42779</v>
      </c>
      <c r="AP379" s="76">
        <v>3000</v>
      </c>
      <c r="AQ379" s="76">
        <v>0</v>
      </c>
      <c r="AR379" s="77">
        <v>1000</v>
      </c>
      <c r="AS379" s="77">
        <v>35</v>
      </c>
      <c r="AT379" s="78">
        <v>461.97</v>
      </c>
      <c r="AU379" s="77">
        <v>2</v>
      </c>
      <c r="AV379" s="76">
        <v>7.85</v>
      </c>
      <c r="AW379" s="76">
        <v>7.6</v>
      </c>
      <c r="AX379" s="76">
        <v>8.11</v>
      </c>
      <c r="AY379" s="76">
        <v>0.9</v>
      </c>
      <c r="AZ379" s="76">
        <v>0.9</v>
      </c>
      <c r="BA379" s="76">
        <v>2.13</v>
      </c>
      <c r="BB379" s="76">
        <v>2.13</v>
      </c>
      <c r="BC379" s="76">
        <v>11.87</v>
      </c>
      <c r="BD379" s="76">
        <v>27.54</v>
      </c>
      <c r="BE379" s="76">
        <v>37.89</v>
      </c>
      <c r="BF379" s="76">
        <v>6000</v>
      </c>
      <c r="BG379" s="76">
        <v>10000</v>
      </c>
      <c r="BH379" s="74" t="s">
        <v>109</v>
      </c>
      <c r="BI379" s="74"/>
      <c r="BJ379" s="74" t="s">
        <v>3829</v>
      </c>
      <c r="BK379" s="79"/>
      <c r="BL379" s="79"/>
      <c r="BM379" s="74"/>
      <c r="BN379" s="80"/>
      <c r="BO379" s="81">
        <v>26</v>
      </c>
      <c r="BP379" s="82"/>
      <c r="BQ379" s="83"/>
      <c r="BR379" s="84" t="s">
        <v>76</v>
      </c>
      <c r="BS379" s="84">
        <v>18</v>
      </c>
      <c r="BT379" s="85">
        <v>2</v>
      </c>
      <c r="BU379" s="85" t="s">
        <v>464</v>
      </c>
      <c r="BV379" s="85">
        <v>6</v>
      </c>
      <c r="BW379" s="85"/>
      <c r="BX379" s="86" t="s">
        <v>143</v>
      </c>
      <c r="BY379" s="87"/>
      <c r="BZ379" s="88">
        <v>26</v>
      </c>
      <c r="CA379" s="87" t="s">
        <v>144</v>
      </c>
      <c r="CB379" s="89" t="s">
        <v>145</v>
      </c>
      <c r="CC379" s="90">
        <v>5</v>
      </c>
      <c r="CD379" s="91"/>
      <c r="CE379" s="89">
        <f>VLOOKUP(AI379,[1]Plan1!$A$6:$D$52,2,0)</f>
        <v>314</v>
      </c>
      <c r="CF379" s="89">
        <f>VLOOKUP(AI379,[1]Plan1!$A$6:$D$52,4,0)</f>
        <v>2.6086956521739131</v>
      </c>
      <c r="CG379" s="89">
        <f t="shared" si="40"/>
        <v>33</v>
      </c>
      <c r="CH379" s="89">
        <f t="shared" si="41"/>
        <v>86</v>
      </c>
      <c r="CI379" s="87" t="s">
        <v>76</v>
      </c>
      <c r="CJ379" s="89">
        <f t="shared" si="42"/>
        <v>26</v>
      </c>
      <c r="CK379" s="87"/>
      <c r="CL379" s="87"/>
      <c r="CM379" s="87"/>
      <c r="CN379" s="80"/>
      <c r="CO379" s="81"/>
      <c r="CP379" s="82"/>
      <c r="CQ379" s="93">
        <v>154</v>
      </c>
      <c r="CR379" s="87">
        <f t="shared" si="43"/>
        <v>12844</v>
      </c>
      <c r="CS379" s="40">
        <f t="shared" si="47"/>
        <v>377</v>
      </c>
      <c r="CT379" s="40" t="str">
        <f>VLOOKUP(B379,Linha!$B$2:$C$60,2,FALSE)</f>
        <v>Flow2</v>
      </c>
      <c r="CU379" s="41" t="str">
        <f>IF(AI379&lt;=Parametros!$E$15,"OK","Não")</f>
        <v>OK</v>
      </c>
      <c r="CV379" s="41" t="str">
        <f>IF(AH379&lt;=Parametros!$E$16,"OK","Não")</f>
        <v>Não</v>
      </c>
      <c r="CW379" s="41" t="str">
        <f>IF(AX379&lt;=Parametros!$E$19,"OK","Não")</f>
        <v>OK</v>
      </c>
      <c r="CX379" s="41" t="str">
        <f t="shared" si="44"/>
        <v>Não</v>
      </c>
      <c r="CY379" s="41" t="str">
        <f t="shared" si="45"/>
        <v>Não</v>
      </c>
      <c r="CZ379" s="41" t="str">
        <f>IF(AND(Parametros!$E$17="Sim",Parametros!$E$18="Sim"),IF(AND(OR(CT379="Flow1",AND(CT379="Flow2",Parametros!$H$7="Fechada")),AI379&lt;=Parametros!$E$15,AH379&lt;Parametros!$E$16,AX379&lt;Parametros!$E$19,CX379&lt;&gt;Parametros!$E$17,CY379&lt;&gt;Parametros!$E$18),"Sim","Não"),
IF(AND(Parametros!$E$17="Sim",Parametros!$E$18="Não"),IF(AND(OR(CT379="Flow1",AND(CT379="Flow2",Parametros!$H$7="Fechada")),AI379&lt;=Parametros!$E$15,AH379&lt;Parametros!$E$16,AX379&lt;Parametros!$E$19,CX379&lt;&gt;Parametros!$E$17),"Sim","Não"),
IF(AND(Parametros!$E$17="Não",Parametros!$E$18="Sim"),IF(AND(OR(CT379="Flow1",AND(CT379="Flow2",Parametros!$H$7="Fechada")),AI379&lt;=Parametros!$E$15,AH379&lt;Parametros!$E$16,AX379&lt;Parametros!$E$19,CY379&lt;&gt;Parametros!$E$18),"Sim","Não"),
IF(AND(OR(CT379="Flow1",AND(CT379="Flow2",Parametros!$H$7="Fechada")),AI379&lt;=Parametros!$E$15,AH379&lt;Parametros!$E$16,AX379&lt;Parametros!$E$19),"Sim","Não"))))</f>
        <v>Não</v>
      </c>
      <c r="DA379" s="41" t="str">
        <f t="shared" si="46"/>
        <v>ok</v>
      </c>
      <c r="DB379" s="40">
        <f>IF(AND(CT379="Flow1",CZ379="Sim"),4,IF(CT379=Parametros!$D$6,1,IF(CT379=Parametros!$D$7,IF(Parametros!$H$7="Aberta",2,IF('Sequencia APO'!CZ379="Sim",4,1)),IF(CT379=Parametros!$D$9,3,IF(CT379=Parametros!$D$8,4,"Erro")))))</f>
        <v>1</v>
      </c>
      <c r="DC379" s="40">
        <f>IFERROR(VLOOKUP($Q379,Ferts!$A$1:$B$16,2,FALSE),0)</f>
        <v>0</v>
      </c>
      <c r="DD379" s="42">
        <f>(IF(DB379=1,Parametros!$M$6,IF(DB379=2,Parametros!$M$7,IF(DB379=3,Parametros!$M$8,IF(DB379=4,Parametros!$M$9,"Erro"))))*(DC379+1))*60</f>
        <v>38.112851481411589</v>
      </c>
    </row>
    <row r="380" spans="1:108">
      <c r="A380" s="74" t="s">
        <v>1055</v>
      </c>
      <c r="B380" s="74" t="s">
        <v>159</v>
      </c>
      <c r="C380" s="74" t="s">
        <v>99</v>
      </c>
      <c r="D380" s="74" t="s">
        <v>99</v>
      </c>
      <c r="E380" s="74" t="s">
        <v>2688</v>
      </c>
      <c r="F380" s="74" t="s">
        <v>583</v>
      </c>
      <c r="G380" s="74" t="s">
        <v>2689</v>
      </c>
      <c r="H380" s="74" t="s">
        <v>227</v>
      </c>
      <c r="I380" s="74" t="s">
        <v>464</v>
      </c>
      <c r="J380" s="74" t="s">
        <v>581</v>
      </c>
      <c r="K380" s="74" t="s">
        <v>204</v>
      </c>
      <c r="L380" s="74" t="s">
        <v>584</v>
      </c>
      <c r="M380" s="74" t="s">
        <v>452</v>
      </c>
      <c r="N380" s="75">
        <v>10</v>
      </c>
      <c r="O380" s="75">
        <v>10</v>
      </c>
      <c r="P380" s="74" t="s">
        <v>137</v>
      </c>
      <c r="Q380" s="74" t="s">
        <v>585</v>
      </c>
      <c r="R380" s="74" t="s">
        <v>230</v>
      </c>
      <c r="S380" s="74" t="s">
        <v>113</v>
      </c>
      <c r="T380" s="74" t="s">
        <v>114</v>
      </c>
      <c r="U380" s="74" t="s">
        <v>156</v>
      </c>
      <c r="V380" s="74" t="s">
        <v>252</v>
      </c>
      <c r="W380" s="74" t="s">
        <v>107</v>
      </c>
      <c r="X380" s="74" t="s">
        <v>127</v>
      </c>
      <c r="Y380" s="74" t="s">
        <v>477</v>
      </c>
      <c r="Z380" s="74"/>
      <c r="AA380" s="76">
        <v>13923.707</v>
      </c>
      <c r="AB380" s="76">
        <v>0</v>
      </c>
      <c r="AC380" s="76">
        <v>120</v>
      </c>
      <c r="AD380" s="76">
        <v>93</v>
      </c>
      <c r="AE380" s="77">
        <v>814</v>
      </c>
      <c r="AF380" s="76">
        <v>4.07</v>
      </c>
      <c r="AG380" s="77">
        <v>21</v>
      </c>
      <c r="AH380" s="78">
        <v>26.6</v>
      </c>
      <c r="AI380" s="78">
        <v>114.3</v>
      </c>
      <c r="AJ380" s="79">
        <v>42786</v>
      </c>
      <c r="AK380" s="79">
        <v>42784</v>
      </c>
      <c r="AL380" s="79">
        <v>42784</v>
      </c>
      <c r="AM380" s="79">
        <v>42784</v>
      </c>
      <c r="AN380" s="77">
        <v>965</v>
      </c>
      <c r="AO380" s="79">
        <v>42780</v>
      </c>
      <c r="AP380" s="76">
        <v>15000</v>
      </c>
      <c r="AQ380" s="76">
        <v>0</v>
      </c>
      <c r="AR380" s="77">
        <v>814</v>
      </c>
      <c r="AS380" s="77">
        <v>22</v>
      </c>
      <c r="AT380" s="78">
        <v>741.25</v>
      </c>
      <c r="AU380" s="77">
        <v>1</v>
      </c>
      <c r="AV380" s="76">
        <v>0</v>
      </c>
      <c r="AW380" s="76">
        <v>12.54</v>
      </c>
      <c r="AX380" s="76">
        <v>12.97</v>
      </c>
      <c r="AY380" s="76">
        <v>0.9</v>
      </c>
      <c r="AZ380" s="76">
        <v>0.9</v>
      </c>
      <c r="BA380" s="76">
        <v>2.13</v>
      </c>
      <c r="BB380" s="76">
        <v>2.13</v>
      </c>
      <c r="BC380" s="76">
        <v>9.7799999999999994</v>
      </c>
      <c r="BD380" s="76">
        <v>27.54</v>
      </c>
      <c r="BE380" s="76">
        <v>37.89</v>
      </c>
      <c r="BF380" s="76">
        <v>11000</v>
      </c>
      <c r="BG380" s="76">
        <v>13000</v>
      </c>
      <c r="BH380" s="74" t="s">
        <v>109</v>
      </c>
      <c r="BI380" s="74"/>
      <c r="BJ380" s="74" t="s">
        <v>3830</v>
      </c>
      <c r="BK380" s="79"/>
      <c r="BL380" s="79"/>
      <c r="BM380" s="74"/>
      <c r="BN380" s="80"/>
      <c r="BO380" s="81">
        <v>21</v>
      </c>
      <c r="BP380" s="82"/>
      <c r="BQ380" s="83"/>
      <c r="BR380" s="84" t="s">
        <v>76</v>
      </c>
      <c r="BS380" s="84">
        <v>18</v>
      </c>
      <c r="BT380" s="85">
        <v>2</v>
      </c>
      <c r="BU380" s="85" t="s">
        <v>464</v>
      </c>
      <c r="BV380" s="85">
        <v>6</v>
      </c>
      <c r="BW380" s="85"/>
      <c r="BX380" s="86" t="s">
        <v>143</v>
      </c>
      <c r="BY380" s="87"/>
      <c r="BZ380" s="88">
        <v>21</v>
      </c>
      <c r="CA380" s="87" t="s">
        <v>144</v>
      </c>
      <c r="CB380" s="89" t="s">
        <v>145</v>
      </c>
      <c r="CC380" s="90">
        <v>4</v>
      </c>
      <c r="CD380" s="91"/>
      <c r="CE380" s="89">
        <f>VLOOKUP(AI380,[1]Plan1!$A$6:$D$52,2,0)</f>
        <v>314</v>
      </c>
      <c r="CF380" s="89">
        <f>VLOOKUP(AI380,[1]Plan1!$A$6:$D$52,4,0)</f>
        <v>2.6086956521739131</v>
      </c>
      <c r="CG380" s="89">
        <f t="shared" si="40"/>
        <v>44</v>
      </c>
      <c r="CH380" s="89">
        <f t="shared" si="41"/>
        <v>115</v>
      </c>
      <c r="CI380" s="87" t="s">
        <v>76</v>
      </c>
      <c r="CJ380" s="89">
        <f t="shared" si="42"/>
        <v>21</v>
      </c>
      <c r="CK380" s="87"/>
      <c r="CL380" s="87"/>
      <c r="CM380" s="87"/>
      <c r="CN380" s="80"/>
      <c r="CO380" s="81"/>
      <c r="CP380" s="82"/>
      <c r="CQ380" s="93">
        <v>45</v>
      </c>
      <c r="CR380" s="87">
        <f t="shared" si="43"/>
        <v>17094</v>
      </c>
      <c r="CS380" s="40">
        <f t="shared" si="47"/>
        <v>378</v>
      </c>
      <c r="CT380" s="40" t="str">
        <f>VLOOKUP(B380,Linha!$B$2:$C$60,2,FALSE)</f>
        <v>Flow2</v>
      </c>
      <c r="CU380" s="41" t="str">
        <f>IF(AI380&lt;=Parametros!$E$15,"OK","Não")</f>
        <v>OK</v>
      </c>
      <c r="CV380" s="41" t="str">
        <f>IF(AH380&lt;=Parametros!$E$16,"OK","Não")</f>
        <v>Não</v>
      </c>
      <c r="CW380" s="41" t="str">
        <f>IF(AX380&lt;=Parametros!$E$19,"OK","Não")</f>
        <v>OK</v>
      </c>
      <c r="CX380" s="41" t="str">
        <f t="shared" si="44"/>
        <v>Não</v>
      </c>
      <c r="CY380" s="41" t="str">
        <f t="shared" si="45"/>
        <v>Não</v>
      </c>
      <c r="CZ380" s="41" t="str">
        <f>IF(AND(Parametros!$E$17="Sim",Parametros!$E$18="Sim"),IF(AND(OR(CT380="Flow1",AND(CT380="Flow2",Parametros!$H$7="Fechada")),AI380&lt;=Parametros!$E$15,AH380&lt;Parametros!$E$16,AX380&lt;Parametros!$E$19,CX380&lt;&gt;Parametros!$E$17,CY380&lt;&gt;Parametros!$E$18),"Sim","Não"),
IF(AND(Parametros!$E$17="Sim",Parametros!$E$18="Não"),IF(AND(OR(CT380="Flow1",AND(CT380="Flow2",Parametros!$H$7="Fechada")),AI380&lt;=Parametros!$E$15,AH380&lt;Parametros!$E$16,AX380&lt;Parametros!$E$19,CX380&lt;&gt;Parametros!$E$17),"Sim","Não"),
IF(AND(Parametros!$E$17="Não",Parametros!$E$18="Sim"),IF(AND(OR(CT380="Flow1",AND(CT380="Flow2",Parametros!$H$7="Fechada")),AI380&lt;=Parametros!$E$15,AH380&lt;Parametros!$E$16,AX380&lt;Parametros!$E$19,CY380&lt;&gt;Parametros!$E$18),"Sim","Não"),
IF(AND(OR(CT380="Flow1",AND(CT380="Flow2",Parametros!$H$7="Fechada")),AI380&lt;=Parametros!$E$15,AH380&lt;Parametros!$E$16,AX380&lt;Parametros!$E$19),"Sim","Não"))))</f>
        <v>Não</v>
      </c>
      <c r="DA380" s="41" t="str">
        <f t="shared" si="46"/>
        <v>ok</v>
      </c>
      <c r="DB380" s="40">
        <f>IF(AND(CT380="Flow1",CZ380="Sim"),4,IF(CT380=Parametros!$D$6,1,IF(CT380=Parametros!$D$7,IF(Parametros!$H$7="Aberta",2,IF('Sequencia APO'!CZ380="Sim",4,1)),IF(CT380=Parametros!$D$9,3,IF(CT380=Parametros!$D$8,4,"Erro")))))</f>
        <v>1</v>
      </c>
      <c r="DC380" s="40">
        <f>IFERROR(VLOOKUP($Q380,Ferts!$A$1:$B$16,2,FALSE),0)</f>
        <v>0</v>
      </c>
      <c r="DD380" s="42">
        <f>(IF(DB380=1,Parametros!$M$6,IF(DB380=2,Parametros!$M$7,IF(DB380=3,Parametros!$M$8,IF(DB380=4,Parametros!$M$9,"Erro"))))*(DC380+1))*60</f>
        <v>38.112851481411589</v>
      </c>
    </row>
    <row r="381" spans="1:108">
      <c r="A381" s="74" t="s">
        <v>1056</v>
      </c>
      <c r="B381" s="74" t="s">
        <v>159</v>
      </c>
      <c r="C381" s="74" t="s">
        <v>99</v>
      </c>
      <c r="D381" s="74" t="s">
        <v>99</v>
      </c>
      <c r="E381" s="74" t="s">
        <v>2690</v>
      </c>
      <c r="F381" s="74" t="s">
        <v>1785</v>
      </c>
      <c r="G381" s="74" t="s">
        <v>2691</v>
      </c>
      <c r="H381" s="74" t="s">
        <v>227</v>
      </c>
      <c r="I381" s="74" t="s">
        <v>464</v>
      </c>
      <c r="J381" s="74" t="s">
        <v>581</v>
      </c>
      <c r="K381" s="74" t="s">
        <v>253</v>
      </c>
      <c r="L381" s="74" t="s">
        <v>1786</v>
      </c>
      <c r="M381" s="74" t="s">
        <v>452</v>
      </c>
      <c r="N381" s="75">
        <v>10</v>
      </c>
      <c r="O381" s="75">
        <v>10</v>
      </c>
      <c r="P381" s="74" t="s">
        <v>137</v>
      </c>
      <c r="Q381" s="74" t="s">
        <v>1787</v>
      </c>
      <c r="R381" s="74" t="s">
        <v>230</v>
      </c>
      <c r="S381" s="74" t="s">
        <v>113</v>
      </c>
      <c r="T381" s="74" t="s">
        <v>114</v>
      </c>
      <c r="U381" s="74" t="s">
        <v>156</v>
      </c>
      <c r="V381" s="74" t="s">
        <v>252</v>
      </c>
      <c r="W381" s="74" t="s">
        <v>107</v>
      </c>
      <c r="X381" s="74" t="s">
        <v>127</v>
      </c>
      <c r="Y381" s="74" t="s">
        <v>477</v>
      </c>
      <c r="Z381" s="74"/>
      <c r="AA381" s="76">
        <v>3130.0590000000002</v>
      </c>
      <c r="AB381" s="76">
        <v>0</v>
      </c>
      <c r="AC381" s="76">
        <v>120</v>
      </c>
      <c r="AD381" s="76">
        <v>93</v>
      </c>
      <c r="AE381" s="77">
        <v>902</v>
      </c>
      <c r="AF381" s="76">
        <v>4.51</v>
      </c>
      <c r="AG381" s="77">
        <v>4</v>
      </c>
      <c r="AH381" s="78">
        <v>26.6</v>
      </c>
      <c r="AI381" s="78">
        <v>114.3</v>
      </c>
      <c r="AJ381" s="79">
        <v>42788</v>
      </c>
      <c r="AK381" s="79">
        <v>42784</v>
      </c>
      <c r="AL381" s="79">
        <v>42784</v>
      </c>
      <c r="AM381" s="79">
        <v>42784</v>
      </c>
      <c r="AN381" s="77">
        <v>183</v>
      </c>
      <c r="AO381" s="79">
        <v>42782</v>
      </c>
      <c r="AP381" s="76">
        <v>10000</v>
      </c>
      <c r="AQ381" s="76">
        <v>0</v>
      </c>
      <c r="AR381" s="77">
        <v>1000</v>
      </c>
      <c r="AS381" s="77">
        <v>35</v>
      </c>
      <c r="AT381" s="78">
        <v>461.97</v>
      </c>
      <c r="AU381" s="77">
        <v>2</v>
      </c>
      <c r="AV381" s="76">
        <v>7.11</v>
      </c>
      <c r="AW381" s="76">
        <v>6.85</v>
      </c>
      <c r="AX381" s="76">
        <v>7.37</v>
      </c>
      <c r="AY381" s="76">
        <v>0.9</v>
      </c>
      <c r="AZ381" s="76">
        <v>0.9</v>
      </c>
      <c r="BA381" s="76">
        <v>2.13</v>
      </c>
      <c r="BB381" s="76">
        <v>2.13</v>
      </c>
      <c r="BC381" s="76">
        <v>10.84</v>
      </c>
      <c r="BD381" s="76">
        <v>27.54</v>
      </c>
      <c r="BE381" s="76">
        <v>37.89</v>
      </c>
      <c r="BF381" s="76">
        <v>6000</v>
      </c>
      <c r="BG381" s="76">
        <v>10000</v>
      </c>
      <c r="BH381" s="74" t="s">
        <v>109</v>
      </c>
      <c r="BI381" s="74"/>
      <c r="BJ381" s="74" t="s">
        <v>3829</v>
      </c>
      <c r="BK381" s="79"/>
      <c r="BL381" s="79"/>
      <c r="BM381" s="74"/>
      <c r="BN381" s="80"/>
      <c r="BO381" s="81">
        <v>8</v>
      </c>
      <c r="BP381" s="82"/>
      <c r="BQ381" s="83"/>
      <c r="BR381" s="84" t="s">
        <v>76</v>
      </c>
      <c r="BS381" s="84">
        <v>18</v>
      </c>
      <c r="BT381" s="85">
        <v>2</v>
      </c>
      <c r="BU381" s="85" t="s">
        <v>464</v>
      </c>
      <c r="BV381" s="85">
        <v>6</v>
      </c>
      <c r="BW381" s="85"/>
      <c r="BX381" s="86" t="s">
        <v>143</v>
      </c>
      <c r="BY381" s="87"/>
      <c r="BZ381" s="88">
        <v>8</v>
      </c>
      <c r="CA381" s="87" t="s">
        <v>144</v>
      </c>
      <c r="CB381" s="89" t="s">
        <v>145</v>
      </c>
      <c r="CC381" s="90">
        <v>2</v>
      </c>
      <c r="CD381" s="91"/>
      <c r="CE381" s="89">
        <f>VLOOKUP(AI381,[1]Plan1!$A$6:$D$52,2,0)</f>
        <v>314</v>
      </c>
      <c r="CF381" s="89">
        <f>VLOOKUP(AI381,[1]Plan1!$A$6:$D$52,4,0)</f>
        <v>2.6086956521739131</v>
      </c>
      <c r="CG381" s="89">
        <f t="shared" si="40"/>
        <v>10</v>
      </c>
      <c r="CH381" s="89">
        <f t="shared" si="41"/>
        <v>26</v>
      </c>
      <c r="CI381" s="87" t="s">
        <v>76</v>
      </c>
      <c r="CJ381" s="89">
        <f t="shared" si="42"/>
        <v>8</v>
      </c>
      <c r="CK381" s="87"/>
      <c r="CL381" s="87"/>
      <c r="CM381" s="87"/>
      <c r="CN381" s="80"/>
      <c r="CO381" s="81"/>
      <c r="CP381" s="82">
        <v>132</v>
      </c>
      <c r="CQ381" s="83"/>
      <c r="CR381" s="87">
        <f t="shared" si="43"/>
        <v>3608</v>
      </c>
      <c r="CS381" s="40">
        <f t="shared" si="47"/>
        <v>379</v>
      </c>
      <c r="CT381" s="40" t="str">
        <f>VLOOKUP(B381,Linha!$B$2:$C$60,2,FALSE)</f>
        <v>Flow2</v>
      </c>
      <c r="CU381" s="41" t="str">
        <f>IF(AI381&lt;=Parametros!$E$15,"OK","Não")</f>
        <v>OK</v>
      </c>
      <c r="CV381" s="41" t="str">
        <f>IF(AH381&lt;=Parametros!$E$16,"OK","Não")</f>
        <v>Não</v>
      </c>
      <c r="CW381" s="41" t="str">
        <f>IF(AX381&lt;=Parametros!$E$19,"OK","Não")</f>
        <v>OK</v>
      </c>
      <c r="CX381" s="41" t="str">
        <f t="shared" si="44"/>
        <v>Não</v>
      </c>
      <c r="CY381" s="41" t="str">
        <f t="shared" si="45"/>
        <v>Não</v>
      </c>
      <c r="CZ381" s="41" t="str">
        <f>IF(AND(Parametros!$E$17="Sim",Parametros!$E$18="Sim"),IF(AND(OR(CT381="Flow1",AND(CT381="Flow2",Parametros!$H$7="Fechada")),AI381&lt;=Parametros!$E$15,AH381&lt;Parametros!$E$16,AX381&lt;Parametros!$E$19,CX381&lt;&gt;Parametros!$E$17,CY381&lt;&gt;Parametros!$E$18),"Sim","Não"),
IF(AND(Parametros!$E$17="Sim",Parametros!$E$18="Não"),IF(AND(OR(CT381="Flow1",AND(CT381="Flow2",Parametros!$H$7="Fechada")),AI381&lt;=Parametros!$E$15,AH381&lt;Parametros!$E$16,AX381&lt;Parametros!$E$19,CX381&lt;&gt;Parametros!$E$17),"Sim","Não"),
IF(AND(Parametros!$E$17="Não",Parametros!$E$18="Sim"),IF(AND(OR(CT381="Flow1",AND(CT381="Flow2",Parametros!$H$7="Fechada")),AI381&lt;=Parametros!$E$15,AH381&lt;Parametros!$E$16,AX381&lt;Parametros!$E$19,CY381&lt;&gt;Parametros!$E$18),"Sim","Não"),
IF(AND(OR(CT381="Flow1",AND(CT381="Flow2",Parametros!$H$7="Fechada")),AI381&lt;=Parametros!$E$15,AH381&lt;Parametros!$E$16,AX381&lt;Parametros!$E$19),"Sim","Não"))))</f>
        <v>Não</v>
      </c>
      <c r="DA381" s="41" t="str">
        <f t="shared" si="46"/>
        <v>ok</v>
      </c>
      <c r="DB381" s="40">
        <f>IF(AND(CT381="Flow1",CZ381="Sim"),4,IF(CT381=Parametros!$D$6,1,IF(CT381=Parametros!$D$7,IF(Parametros!$H$7="Aberta",2,IF('Sequencia APO'!CZ381="Sim",4,1)),IF(CT381=Parametros!$D$9,3,IF(CT381=Parametros!$D$8,4,"Erro")))))</f>
        <v>1</v>
      </c>
      <c r="DC381" s="40">
        <f>IFERROR(VLOOKUP($Q381,Ferts!$A$1:$B$16,2,FALSE),0)</f>
        <v>0</v>
      </c>
      <c r="DD381" s="42">
        <f>(IF(DB381=1,Parametros!$M$6,IF(DB381=2,Parametros!$M$7,IF(DB381=3,Parametros!$M$8,IF(DB381=4,Parametros!$M$9,"Erro"))))*(DC381+1))*60</f>
        <v>38.112851481411589</v>
      </c>
    </row>
    <row r="382" spans="1:108">
      <c r="A382" s="74" t="s">
        <v>1057</v>
      </c>
      <c r="B382" s="74" t="s">
        <v>159</v>
      </c>
      <c r="C382" s="74" t="s">
        <v>99</v>
      </c>
      <c r="D382" s="74" t="s">
        <v>99</v>
      </c>
      <c r="E382" s="74" t="s">
        <v>2692</v>
      </c>
      <c r="F382" s="74" t="s">
        <v>587</v>
      </c>
      <c r="G382" s="74" t="s">
        <v>3831</v>
      </c>
      <c r="H382" s="74" t="s">
        <v>227</v>
      </c>
      <c r="I382" s="74" t="s">
        <v>464</v>
      </c>
      <c r="J382" s="74" t="s">
        <v>581</v>
      </c>
      <c r="K382" s="74" t="s">
        <v>204</v>
      </c>
      <c r="L382" s="74" t="s">
        <v>588</v>
      </c>
      <c r="M382" s="74" t="s">
        <v>452</v>
      </c>
      <c r="N382" s="75">
        <v>10</v>
      </c>
      <c r="O382" s="75">
        <v>10</v>
      </c>
      <c r="P382" s="74" t="s">
        <v>137</v>
      </c>
      <c r="Q382" s="74" t="s">
        <v>589</v>
      </c>
      <c r="R382" s="74" t="s">
        <v>230</v>
      </c>
      <c r="S382" s="74" t="s">
        <v>113</v>
      </c>
      <c r="T382" s="74" t="s">
        <v>114</v>
      </c>
      <c r="U382" s="74" t="s">
        <v>156</v>
      </c>
      <c r="V382" s="74" t="s">
        <v>252</v>
      </c>
      <c r="W382" s="74" t="s">
        <v>107</v>
      </c>
      <c r="X382" s="74" t="s">
        <v>127</v>
      </c>
      <c r="Y382" s="74" t="s">
        <v>477</v>
      </c>
      <c r="Z382" s="74"/>
      <c r="AA382" s="76">
        <v>3877.6889999999999</v>
      </c>
      <c r="AB382" s="76">
        <v>0</v>
      </c>
      <c r="AC382" s="76">
        <v>120</v>
      </c>
      <c r="AD382" s="76">
        <v>89</v>
      </c>
      <c r="AE382" s="77">
        <v>996</v>
      </c>
      <c r="AF382" s="76">
        <v>4.9800000000000004</v>
      </c>
      <c r="AG382" s="77">
        <v>5</v>
      </c>
      <c r="AH382" s="78">
        <v>29</v>
      </c>
      <c r="AI382" s="78">
        <v>121</v>
      </c>
      <c r="AJ382" s="79">
        <v>42786</v>
      </c>
      <c r="AK382" s="79">
        <v>42784</v>
      </c>
      <c r="AL382" s="79">
        <v>42784</v>
      </c>
      <c r="AM382" s="79">
        <v>42784</v>
      </c>
      <c r="AN382" s="77">
        <v>226</v>
      </c>
      <c r="AO382" s="79">
        <v>42780</v>
      </c>
      <c r="AP382" s="76">
        <v>5000</v>
      </c>
      <c r="AQ382" s="76">
        <v>0</v>
      </c>
      <c r="AR382" s="77">
        <v>1000</v>
      </c>
      <c r="AS382" s="77">
        <v>35</v>
      </c>
      <c r="AT382" s="78">
        <v>461.92</v>
      </c>
      <c r="AU382" s="77">
        <v>2</v>
      </c>
      <c r="AV382" s="76">
        <v>6.91</v>
      </c>
      <c r="AW382" s="76">
        <v>6.66</v>
      </c>
      <c r="AX382" s="76">
        <v>7.16</v>
      </c>
      <c r="AY382" s="76">
        <v>0.9</v>
      </c>
      <c r="AZ382" s="76">
        <v>0.9</v>
      </c>
      <c r="BA382" s="76">
        <v>2.3199999999999998</v>
      </c>
      <c r="BB382" s="76">
        <v>2.3199999999999998</v>
      </c>
      <c r="BC382" s="76">
        <v>11.23</v>
      </c>
      <c r="BD382" s="76">
        <v>29.92</v>
      </c>
      <c r="BE382" s="76">
        <v>40.39</v>
      </c>
      <c r="BF382" s="76">
        <v>4000</v>
      </c>
      <c r="BG382" s="76">
        <v>8000</v>
      </c>
      <c r="BH382" s="74" t="s">
        <v>109</v>
      </c>
      <c r="BI382" s="74"/>
      <c r="BJ382" s="74" t="s">
        <v>3832</v>
      </c>
      <c r="BK382" s="79"/>
      <c r="BL382" s="79"/>
      <c r="BM382" s="74"/>
      <c r="BN382" s="80"/>
      <c r="BO382" s="81">
        <v>10</v>
      </c>
      <c r="BP382" s="82"/>
      <c r="BQ382" s="83"/>
      <c r="BR382" s="84" t="s">
        <v>76</v>
      </c>
      <c r="BS382" s="84">
        <v>18</v>
      </c>
      <c r="BT382" s="85">
        <v>2</v>
      </c>
      <c r="BU382" s="85" t="s">
        <v>464</v>
      </c>
      <c r="BV382" s="85">
        <v>6</v>
      </c>
      <c r="BW382" s="85"/>
      <c r="BX382" s="86" t="s">
        <v>143</v>
      </c>
      <c r="BY382" s="87"/>
      <c r="BZ382" s="88">
        <v>10</v>
      </c>
      <c r="CA382" s="87" t="s">
        <v>144</v>
      </c>
      <c r="CB382" s="89" t="s">
        <v>145</v>
      </c>
      <c r="CC382" s="90">
        <v>4</v>
      </c>
      <c r="CD382" s="91"/>
      <c r="CE382" s="89">
        <f>VLOOKUP(AI382,[1]Plan1!$A$6:$D$52,2,0)</f>
        <v>251</v>
      </c>
      <c r="CF382" s="89">
        <f>VLOOKUP(AI382,[1]Plan1!$A$6:$D$52,4,0)</f>
        <v>2.2352941176470589</v>
      </c>
      <c r="CG382" s="89">
        <f t="shared" si="40"/>
        <v>15</v>
      </c>
      <c r="CH382" s="89">
        <f t="shared" si="41"/>
        <v>34</v>
      </c>
      <c r="CI382" s="87" t="s">
        <v>76</v>
      </c>
      <c r="CJ382" s="89">
        <f t="shared" si="42"/>
        <v>10</v>
      </c>
      <c r="CK382" s="87"/>
      <c r="CL382" s="87"/>
      <c r="CM382" s="87"/>
      <c r="CN382" s="80"/>
      <c r="CO382" s="81"/>
      <c r="CP382" s="82">
        <f>CH382</f>
        <v>34</v>
      </c>
      <c r="CQ382" s="83"/>
      <c r="CR382" s="87">
        <f t="shared" si="43"/>
        <v>4980</v>
      </c>
      <c r="CS382" s="40">
        <f t="shared" si="47"/>
        <v>380</v>
      </c>
      <c r="CT382" s="40" t="str">
        <f>VLOOKUP(B382,Linha!$B$2:$C$60,2,FALSE)</f>
        <v>Flow2</v>
      </c>
      <c r="CU382" s="41" t="str">
        <f>IF(AI382&lt;=Parametros!$E$15,"OK","Não")</f>
        <v>Não</v>
      </c>
      <c r="CV382" s="41" t="str">
        <f>IF(AH382&lt;=Parametros!$E$16,"OK","Não")</f>
        <v>Não</v>
      </c>
      <c r="CW382" s="41" t="str">
        <f>IF(AX382&lt;=Parametros!$E$19,"OK","Não")</f>
        <v>OK</v>
      </c>
      <c r="CX382" s="41" t="str">
        <f t="shared" si="44"/>
        <v>Não</v>
      </c>
      <c r="CY382" s="41" t="str">
        <f t="shared" si="45"/>
        <v>Não</v>
      </c>
      <c r="CZ382" s="41" t="str">
        <f>IF(AND(Parametros!$E$17="Sim",Parametros!$E$18="Sim"),IF(AND(OR(CT382="Flow1",AND(CT382="Flow2",Parametros!$H$7="Fechada")),AI382&lt;=Parametros!$E$15,AH382&lt;Parametros!$E$16,AX382&lt;Parametros!$E$19,CX382&lt;&gt;Parametros!$E$17,CY382&lt;&gt;Parametros!$E$18),"Sim","Não"),
IF(AND(Parametros!$E$17="Sim",Parametros!$E$18="Não"),IF(AND(OR(CT382="Flow1",AND(CT382="Flow2",Parametros!$H$7="Fechada")),AI382&lt;=Parametros!$E$15,AH382&lt;Parametros!$E$16,AX382&lt;Parametros!$E$19,CX382&lt;&gt;Parametros!$E$17),"Sim","Não"),
IF(AND(Parametros!$E$17="Não",Parametros!$E$18="Sim"),IF(AND(OR(CT382="Flow1",AND(CT382="Flow2",Parametros!$H$7="Fechada")),AI382&lt;=Parametros!$E$15,AH382&lt;Parametros!$E$16,AX382&lt;Parametros!$E$19,CY382&lt;&gt;Parametros!$E$18),"Sim","Não"),
IF(AND(OR(CT382="Flow1",AND(CT382="Flow2",Parametros!$H$7="Fechada")),AI382&lt;=Parametros!$E$15,AH382&lt;Parametros!$E$16,AX382&lt;Parametros!$E$19),"Sim","Não"))))</f>
        <v>Não</v>
      </c>
      <c r="DA382" s="41" t="str">
        <f t="shared" si="46"/>
        <v>ok</v>
      </c>
      <c r="DB382" s="40">
        <f>IF(AND(CT382="Flow1",CZ382="Sim"),4,IF(CT382=Parametros!$D$6,1,IF(CT382=Parametros!$D$7,IF(Parametros!$H$7="Aberta",2,IF('Sequencia APO'!CZ382="Sim",4,1)),IF(CT382=Parametros!$D$9,3,IF(CT382=Parametros!$D$8,4,"Erro")))))</f>
        <v>1</v>
      </c>
      <c r="DC382" s="40">
        <f>IFERROR(VLOOKUP($Q382,Ferts!$A$1:$B$16,2,FALSE),0)</f>
        <v>0</v>
      </c>
      <c r="DD382" s="42">
        <f>(IF(DB382=1,Parametros!$M$6,IF(DB382=2,Parametros!$M$7,IF(DB382=3,Parametros!$M$8,IF(DB382=4,Parametros!$M$9,"Erro"))))*(DC382+1))*60</f>
        <v>38.112851481411589</v>
      </c>
    </row>
    <row r="383" spans="1:108">
      <c r="A383" s="74" t="s">
        <v>1061</v>
      </c>
      <c r="B383" s="74" t="s">
        <v>98</v>
      </c>
      <c r="C383" s="74" t="s">
        <v>99</v>
      </c>
      <c r="D383" s="74" t="s">
        <v>99</v>
      </c>
      <c r="E383" s="74" t="s">
        <v>2693</v>
      </c>
      <c r="F383" s="74" t="s">
        <v>797</v>
      </c>
      <c r="G383" s="74" t="s">
        <v>2694</v>
      </c>
      <c r="H383" s="74" t="s">
        <v>227</v>
      </c>
      <c r="I383" s="74" t="s">
        <v>464</v>
      </c>
      <c r="J383" s="74" t="s">
        <v>581</v>
      </c>
      <c r="K383" s="74" t="s">
        <v>204</v>
      </c>
      <c r="L383" s="74" t="s">
        <v>798</v>
      </c>
      <c r="M383" s="74" t="s">
        <v>229</v>
      </c>
      <c r="N383" s="75">
        <v>10</v>
      </c>
      <c r="O383" s="75">
        <v>10</v>
      </c>
      <c r="P383" s="74" t="s">
        <v>137</v>
      </c>
      <c r="Q383" s="74" t="s">
        <v>799</v>
      </c>
      <c r="R383" s="74" t="s">
        <v>230</v>
      </c>
      <c r="S383" s="74" t="s">
        <v>113</v>
      </c>
      <c r="T383" s="74" t="s">
        <v>114</v>
      </c>
      <c r="U383" s="74" t="s">
        <v>156</v>
      </c>
      <c r="V383" s="74" t="s">
        <v>252</v>
      </c>
      <c r="W383" s="74" t="s">
        <v>107</v>
      </c>
      <c r="X383" s="74" t="s">
        <v>127</v>
      </c>
      <c r="Y383" s="74" t="s">
        <v>477</v>
      </c>
      <c r="Z383" s="74"/>
      <c r="AA383" s="76">
        <v>10440.1</v>
      </c>
      <c r="AB383" s="76">
        <v>0</v>
      </c>
      <c r="AC383" s="76">
        <v>134</v>
      </c>
      <c r="AD383" s="76">
        <v>107.5</v>
      </c>
      <c r="AE383" s="77">
        <v>963</v>
      </c>
      <c r="AF383" s="76">
        <v>4.8150000000000004</v>
      </c>
      <c r="AG383" s="77">
        <v>13</v>
      </c>
      <c r="AH383" s="78">
        <v>20.7</v>
      </c>
      <c r="AI383" s="78">
        <v>127</v>
      </c>
      <c r="AJ383" s="79">
        <v>42786</v>
      </c>
      <c r="AK383" s="79">
        <v>42784</v>
      </c>
      <c r="AL383" s="79">
        <v>42784</v>
      </c>
      <c r="AM383" s="79">
        <v>42784</v>
      </c>
      <c r="AN383" s="77">
        <v>594</v>
      </c>
      <c r="AO383" s="79">
        <v>42780</v>
      </c>
      <c r="AP383" s="76">
        <v>10000</v>
      </c>
      <c r="AQ383" s="76">
        <v>0</v>
      </c>
      <c r="AR383" s="77">
        <v>1000</v>
      </c>
      <c r="AS383" s="77">
        <v>34</v>
      </c>
      <c r="AT383" s="78">
        <v>474.32</v>
      </c>
      <c r="AU383" s="77">
        <v>2</v>
      </c>
      <c r="AV383" s="76">
        <v>8.32</v>
      </c>
      <c r="AW383" s="76">
        <v>8.06</v>
      </c>
      <c r="AX383" s="76">
        <v>8.58</v>
      </c>
      <c r="AY383" s="76">
        <v>1</v>
      </c>
      <c r="AZ383" s="76">
        <v>1</v>
      </c>
      <c r="BA383" s="76">
        <v>1.66</v>
      </c>
      <c r="BB383" s="76">
        <v>1.66</v>
      </c>
      <c r="BC383" s="76">
        <v>14.66</v>
      </c>
      <c r="BD383" s="76">
        <v>20.6</v>
      </c>
      <c r="BE383" s="76">
        <v>30.68</v>
      </c>
      <c r="BF383" s="76">
        <v>6000</v>
      </c>
      <c r="BG383" s="76">
        <v>10000</v>
      </c>
      <c r="BH383" s="74" t="s">
        <v>109</v>
      </c>
      <c r="BI383" s="74"/>
      <c r="BJ383" s="74" t="s">
        <v>2695</v>
      </c>
      <c r="BK383" s="79"/>
      <c r="BL383" s="79"/>
      <c r="BM383" s="74"/>
      <c r="BN383" s="80">
        <v>26</v>
      </c>
      <c r="BO383" s="81"/>
      <c r="BP383" s="82"/>
      <c r="BQ383" s="83"/>
      <c r="BR383" s="84" t="s">
        <v>75</v>
      </c>
      <c r="BS383" s="84">
        <v>18</v>
      </c>
      <c r="BT383" s="85">
        <v>2</v>
      </c>
      <c r="BU383" s="85" t="s">
        <v>464</v>
      </c>
      <c r="BV383" s="85">
        <v>6</v>
      </c>
      <c r="BW383" s="85"/>
      <c r="BX383" s="86" t="s">
        <v>143</v>
      </c>
      <c r="BY383" s="87"/>
      <c r="BZ383" s="88">
        <v>26</v>
      </c>
      <c r="CA383" s="87" t="s">
        <v>144</v>
      </c>
      <c r="CB383" s="89" t="s">
        <v>145</v>
      </c>
      <c r="CC383" s="90">
        <v>4</v>
      </c>
      <c r="CD383" s="91"/>
      <c r="CE383" s="89">
        <f>VLOOKUP(AI383,[1]Plan1!$A$6:$D$52,2,0)</f>
        <v>266</v>
      </c>
      <c r="CF383" s="89">
        <f>VLOOKUP(AI383,[1]Plan1!$A$6:$D$52,4,0)</f>
        <v>2.0731707317073171</v>
      </c>
      <c r="CG383" s="89">
        <f t="shared" si="40"/>
        <v>39</v>
      </c>
      <c r="CH383" s="89">
        <f t="shared" si="41"/>
        <v>81</v>
      </c>
      <c r="CI383" s="87" t="s">
        <v>75</v>
      </c>
      <c r="CJ383" s="89">
        <f t="shared" si="42"/>
        <v>26</v>
      </c>
      <c r="CK383" s="87"/>
      <c r="CL383" s="87"/>
      <c r="CM383" s="87"/>
      <c r="CN383" s="80"/>
      <c r="CO383" s="81"/>
      <c r="CP383" s="82"/>
      <c r="CQ383" s="92">
        <v>24</v>
      </c>
      <c r="CR383" s="87">
        <f t="shared" si="43"/>
        <v>12519</v>
      </c>
      <c r="CS383" s="40">
        <f t="shared" si="47"/>
        <v>381</v>
      </c>
      <c r="CT383" s="40" t="str">
        <f>VLOOKUP(B383,Linha!$B$2:$C$60,2,FALSE)</f>
        <v>Flow1</v>
      </c>
      <c r="CU383" s="41" t="str">
        <f>IF(AI383&lt;=Parametros!$E$15,"OK","Não")</f>
        <v>Não</v>
      </c>
      <c r="CV383" s="41" t="str">
        <f>IF(AH383&lt;=Parametros!$E$16,"OK","Não")</f>
        <v>Não</v>
      </c>
      <c r="CW383" s="41" t="str">
        <f>IF(AX383&lt;=Parametros!$E$19,"OK","Não")</f>
        <v>OK</v>
      </c>
      <c r="CX383" s="41" t="str">
        <f t="shared" si="44"/>
        <v>Não</v>
      </c>
      <c r="CY383" s="41" t="str">
        <f t="shared" si="45"/>
        <v>Não</v>
      </c>
      <c r="CZ383" s="41" t="str">
        <f>IF(AND(Parametros!$E$17="Sim",Parametros!$E$18="Sim"),IF(AND(OR(CT383="Flow1",AND(CT383="Flow2",Parametros!$H$7="Fechada")),AI383&lt;=Parametros!$E$15,AH383&lt;Parametros!$E$16,AX383&lt;Parametros!$E$19,CX383&lt;&gt;Parametros!$E$17,CY383&lt;&gt;Parametros!$E$18),"Sim","Não"),
IF(AND(Parametros!$E$17="Sim",Parametros!$E$18="Não"),IF(AND(OR(CT383="Flow1",AND(CT383="Flow2",Parametros!$H$7="Fechada")),AI383&lt;=Parametros!$E$15,AH383&lt;Parametros!$E$16,AX383&lt;Parametros!$E$19,CX383&lt;&gt;Parametros!$E$17),"Sim","Não"),
IF(AND(Parametros!$E$17="Não",Parametros!$E$18="Sim"),IF(AND(OR(CT383="Flow1",AND(CT383="Flow2",Parametros!$H$7="Fechada")),AI383&lt;=Parametros!$E$15,AH383&lt;Parametros!$E$16,AX383&lt;Parametros!$E$19,CY383&lt;&gt;Parametros!$E$18),"Sim","Não"),
IF(AND(OR(CT383="Flow1",AND(CT383="Flow2",Parametros!$H$7="Fechada")),AI383&lt;=Parametros!$E$15,AH383&lt;Parametros!$E$16,AX383&lt;Parametros!$E$19),"Sim","Não"))))</f>
        <v>Não</v>
      </c>
      <c r="DA383" s="41" t="str">
        <f t="shared" si="46"/>
        <v>ok</v>
      </c>
      <c r="DB383" s="40">
        <f>IF(AND(CT383="Flow1",CZ383="Sim"),4,IF(CT383=Parametros!$D$6,1,IF(CT383=Parametros!$D$7,IF(Parametros!$H$7="Aberta",2,IF('Sequencia APO'!CZ383="Sim",4,1)),IF(CT383=Parametros!$D$9,3,IF(CT383=Parametros!$D$8,4,"Erro")))))</f>
        <v>1</v>
      </c>
      <c r="DC383" s="40">
        <f>IFERROR(VLOOKUP($Q383,Ferts!$A$1:$B$16,2,FALSE),0)</f>
        <v>0</v>
      </c>
      <c r="DD383" s="42">
        <f>(IF(DB383=1,Parametros!$M$6,IF(DB383=2,Parametros!$M$7,IF(DB383=3,Parametros!$M$8,IF(DB383=4,Parametros!$M$9,"Erro"))))*(DC383+1))*60</f>
        <v>38.112851481411589</v>
      </c>
    </row>
    <row r="384" spans="1:108">
      <c r="A384" s="74" t="s">
        <v>1062</v>
      </c>
      <c r="B384" s="74" t="s">
        <v>397</v>
      </c>
      <c r="C384" s="74" t="s">
        <v>398</v>
      </c>
      <c r="D384" s="74" t="s">
        <v>99</v>
      </c>
      <c r="E384" s="74" t="s">
        <v>3833</v>
      </c>
      <c r="F384" s="74" t="s">
        <v>1879</v>
      </c>
      <c r="G384" s="74" t="s">
        <v>3834</v>
      </c>
      <c r="H384" s="74" t="s">
        <v>119</v>
      </c>
      <c r="I384" s="74" t="s">
        <v>464</v>
      </c>
      <c r="J384" s="74" t="s">
        <v>581</v>
      </c>
      <c r="K384" s="74" t="s">
        <v>1859</v>
      </c>
      <c r="L384" s="74" t="s">
        <v>1880</v>
      </c>
      <c r="M384" s="74" t="s">
        <v>121</v>
      </c>
      <c r="N384" s="75">
        <v>10</v>
      </c>
      <c r="O384" s="75">
        <v>10</v>
      </c>
      <c r="P384" s="74" t="s">
        <v>365</v>
      </c>
      <c r="Q384" s="74" t="s">
        <v>1881</v>
      </c>
      <c r="R384" s="74" t="s">
        <v>123</v>
      </c>
      <c r="S384" s="74"/>
      <c r="T384" s="74" t="s">
        <v>114</v>
      </c>
      <c r="U384" s="74" t="s">
        <v>156</v>
      </c>
      <c r="V384" s="74" t="s">
        <v>398</v>
      </c>
      <c r="W384" s="74" t="s">
        <v>337</v>
      </c>
      <c r="X384" s="74" t="s">
        <v>127</v>
      </c>
      <c r="Y384" s="74" t="s">
        <v>477</v>
      </c>
      <c r="Z384" s="74" t="s">
        <v>404</v>
      </c>
      <c r="AA384" s="76">
        <v>25651.532999999999</v>
      </c>
      <c r="AB384" s="76">
        <v>0</v>
      </c>
      <c r="AC384" s="76">
        <v>134</v>
      </c>
      <c r="AD384" s="76">
        <v>105</v>
      </c>
      <c r="AE384" s="77">
        <v>794</v>
      </c>
      <c r="AF384" s="76">
        <v>3.97</v>
      </c>
      <c r="AG384" s="77">
        <v>37</v>
      </c>
      <c r="AH384" s="78">
        <v>21.75</v>
      </c>
      <c r="AI384" s="78">
        <v>127</v>
      </c>
      <c r="AJ384" s="79">
        <v>42786</v>
      </c>
      <c r="AK384" s="79">
        <v>42784</v>
      </c>
      <c r="AL384" s="79">
        <v>42784</v>
      </c>
      <c r="AM384" s="79">
        <v>42784</v>
      </c>
      <c r="AN384" s="77">
        <v>1533</v>
      </c>
      <c r="AO384" s="79">
        <v>42776</v>
      </c>
      <c r="AP384" s="76">
        <v>11860</v>
      </c>
      <c r="AQ384" s="76">
        <v>0</v>
      </c>
      <c r="AR384" s="77">
        <v>794</v>
      </c>
      <c r="AS384" s="77">
        <v>40</v>
      </c>
      <c r="AT384" s="78">
        <v>626.03</v>
      </c>
      <c r="AU384" s="77">
        <v>2</v>
      </c>
      <c r="AV384" s="76">
        <v>6.74</v>
      </c>
      <c r="AW384" s="76">
        <v>6.67</v>
      </c>
      <c r="AX384" s="76">
        <v>7.01</v>
      </c>
      <c r="AY384" s="76">
        <v>1.27</v>
      </c>
      <c r="AZ384" s="76">
        <v>1.27</v>
      </c>
      <c r="BA384" s="76">
        <v>2.17</v>
      </c>
      <c r="BB384" s="76">
        <v>2.17</v>
      </c>
      <c r="BC384" s="76">
        <v>11.63</v>
      </c>
      <c r="BD384" s="76">
        <v>21.57</v>
      </c>
      <c r="BE384" s="76">
        <v>31.68</v>
      </c>
      <c r="BF384" s="76">
        <v>2218</v>
      </c>
      <c r="BG384" s="76">
        <v>2223</v>
      </c>
      <c r="BH384" s="74" t="s">
        <v>109</v>
      </c>
      <c r="BI384" s="74"/>
      <c r="BJ384" s="74" t="s">
        <v>3835</v>
      </c>
      <c r="BK384" s="79"/>
      <c r="BL384" s="79"/>
      <c r="BM384" s="74"/>
      <c r="BN384" s="80"/>
      <c r="BO384" s="81"/>
      <c r="BP384" s="82">
        <v>74</v>
      </c>
      <c r="BQ384" s="83"/>
      <c r="BR384" s="84" t="s">
        <v>129</v>
      </c>
      <c r="BS384" s="84">
        <v>18</v>
      </c>
      <c r="BT384" s="85">
        <v>2</v>
      </c>
      <c r="BU384" s="85" t="s">
        <v>464</v>
      </c>
      <c r="BV384" s="85">
        <v>6</v>
      </c>
      <c r="BW384" s="85"/>
      <c r="BX384" s="86" t="s">
        <v>405</v>
      </c>
      <c r="BY384" s="87"/>
      <c r="BZ384" s="88">
        <v>74</v>
      </c>
      <c r="CA384" s="87" t="s">
        <v>111</v>
      </c>
      <c r="CB384" s="89" t="s">
        <v>145</v>
      </c>
      <c r="CC384" s="90">
        <v>8</v>
      </c>
      <c r="CD384" s="91"/>
      <c r="CE384" s="89">
        <f>VLOOKUP(AI384,[1]Plan1!$A$6:$D$52,2,0)</f>
        <v>266</v>
      </c>
      <c r="CF384" s="89">
        <f>VLOOKUP(AI384,[1]Plan1!$A$6:$D$52,4,0)</f>
        <v>2.0731707317073171</v>
      </c>
      <c r="CG384" s="89">
        <f t="shared" ref="CG384:CG447" si="48">ROUND(AA384/CE384,0)</f>
        <v>96</v>
      </c>
      <c r="CH384" s="89">
        <f t="shared" ref="CH384:CH447" si="49">ROUND(CG384*CF384,0)</f>
        <v>199</v>
      </c>
      <c r="CI384" s="87" t="s">
        <v>129</v>
      </c>
      <c r="CJ384" s="89">
        <f t="shared" ref="CJ384:CJ447" si="50">IF(BZ384=0,CH384,BZ384)</f>
        <v>74</v>
      </c>
      <c r="CK384" s="87"/>
      <c r="CL384" s="87"/>
      <c r="CM384" s="87"/>
      <c r="CN384" s="80"/>
      <c r="CO384" s="81">
        <v>156</v>
      </c>
      <c r="CP384" s="82"/>
      <c r="CQ384" s="83"/>
      <c r="CR384" s="87">
        <f t="shared" si="43"/>
        <v>29378</v>
      </c>
      <c r="CS384" s="40">
        <f t="shared" si="47"/>
        <v>382</v>
      </c>
      <c r="CT384" s="40" t="str">
        <f>VLOOKUP(B384,Linha!$B$2:$C$60,2,FALSE)</f>
        <v>Despacho direto</v>
      </c>
      <c r="CU384" s="41" t="str">
        <f>IF(AI384&lt;=Parametros!$E$15,"OK","Não")</f>
        <v>Não</v>
      </c>
      <c r="CV384" s="41" t="str">
        <f>IF(AH384&lt;=Parametros!$E$16,"OK","Não")</f>
        <v>Não</v>
      </c>
      <c r="CW384" s="41" t="str">
        <f>IF(AX384&lt;=Parametros!$E$19,"OK","Não")</f>
        <v>OK</v>
      </c>
      <c r="CX384" s="41" t="str">
        <f t="shared" si="44"/>
        <v>Não</v>
      </c>
      <c r="CY384" s="41" t="str">
        <f t="shared" si="45"/>
        <v>Não</v>
      </c>
      <c r="CZ384" s="41" t="str">
        <f>IF(AND(Parametros!$E$17="Sim",Parametros!$E$18="Sim"),IF(AND(OR(CT384="Flow1",AND(CT384="Flow2",Parametros!$H$7="Fechada")),AI384&lt;=Parametros!$E$15,AH384&lt;Parametros!$E$16,AX384&lt;Parametros!$E$19,CX384&lt;&gt;Parametros!$E$17,CY384&lt;&gt;Parametros!$E$18),"Sim","Não"),
IF(AND(Parametros!$E$17="Sim",Parametros!$E$18="Não"),IF(AND(OR(CT384="Flow1",AND(CT384="Flow2",Parametros!$H$7="Fechada")),AI384&lt;=Parametros!$E$15,AH384&lt;Parametros!$E$16,AX384&lt;Parametros!$E$19,CX384&lt;&gt;Parametros!$E$17),"Sim","Não"),
IF(AND(Parametros!$E$17="Não",Parametros!$E$18="Sim"),IF(AND(OR(CT384="Flow1",AND(CT384="Flow2",Parametros!$H$7="Fechada")),AI384&lt;=Parametros!$E$15,AH384&lt;Parametros!$E$16,AX384&lt;Parametros!$E$19,CY384&lt;&gt;Parametros!$E$18),"Sim","Não"),
IF(AND(OR(CT384="Flow1",AND(CT384="Flow2",Parametros!$H$7="Fechada")),AI384&lt;=Parametros!$E$15,AH384&lt;Parametros!$E$16,AX384&lt;Parametros!$E$19),"Sim","Não"))))</f>
        <v>Não</v>
      </c>
      <c r="DA384" s="41" t="str">
        <f t="shared" si="46"/>
        <v>ok</v>
      </c>
      <c r="DB384" s="40">
        <f>IF(AND(CT384="Flow1",CZ384="Sim"),4,IF(CT384=Parametros!$D$6,1,IF(CT384=Parametros!$D$7,IF(Parametros!$H$7="Aberta",2,IF('Sequencia APO'!CZ384="Sim",4,1)),IF(CT384=Parametros!$D$9,3,IF(CT384=Parametros!$D$8,4,"Erro")))))</f>
        <v>3</v>
      </c>
      <c r="DC384" s="40">
        <f>IFERROR(VLOOKUP($Q384,Ferts!$A$1:$B$16,2,FALSE),0)</f>
        <v>0</v>
      </c>
      <c r="DD384" s="42">
        <f>(IF(DB384=1,Parametros!$M$6,IF(DB384=2,Parametros!$M$7,IF(DB384=3,Parametros!$M$8,IF(DB384=4,Parametros!$M$9,"Erro"))))*(DC384+1))*60</f>
        <v>33.660000000000004</v>
      </c>
    </row>
    <row r="385" spans="1:108">
      <c r="A385" s="74" t="s">
        <v>1063</v>
      </c>
      <c r="B385" s="74" t="s">
        <v>98</v>
      </c>
      <c r="C385" s="74" t="s">
        <v>99</v>
      </c>
      <c r="D385" s="74" t="s">
        <v>99</v>
      </c>
      <c r="E385" s="74" t="s">
        <v>2696</v>
      </c>
      <c r="F385" s="74" t="s">
        <v>2697</v>
      </c>
      <c r="G385" s="74" t="s">
        <v>2698</v>
      </c>
      <c r="H385" s="74" t="s">
        <v>227</v>
      </c>
      <c r="I385" s="74" t="s">
        <v>464</v>
      </c>
      <c r="J385" s="74" t="s">
        <v>581</v>
      </c>
      <c r="K385" s="74" t="s">
        <v>264</v>
      </c>
      <c r="L385" s="74" t="s">
        <v>2699</v>
      </c>
      <c r="M385" s="74" t="s">
        <v>229</v>
      </c>
      <c r="N385" s="75">
        <v>0</v>
      </c>
      <c r="O385" s="75">
        <v>10</v>
      </c>
      <c r="P385" s="74" t="s">
        <v>137</v>
      </c>
      <c r="Q385" s="74" t="s">
        <v>2700</v>
      </c>
      <c r="R385" s="74" t="s">
        <v>230</v>
      </c>
      <c r="S385" s="74" t="s">
        <v>113</v>
      </c>
      <c r="T385" s="74" t="s">
        <v>114</v>
      </c>
      <c r="U385" s="74" t="s">
        <v>156</v>
      </c>
      <c r="V385" s="74" t="s">
        <v>252</v>
      </c>
      <c r="W385" s="74" t="s">
        <v>107</v>
      </c>
      <c r="X385" s="74" t="s">
        <v>127</v>
      </c>
      <c r="Y385" s="74" t="s">
        <v>477</v>
      </c>
      <c r="Z385" s="74"/>
      <c r="AA385" s="76">
        <v>3131.2080000000001</v>
      </c>
      <c r="AB385" s="76">
        <v>0</v>
      </c>
      <c r="AC385" s="76">
        <v>126</v>
      </c>
      <c r="AD385" s="76">
        <v>99</v>
      </c>
      <c r="AE385" s="77">
        <v>881</v>
      </c>
      <c r="AF385" s="76">
        <v>4.4050000000000002</v>
      </c>
      <c r="AG385" s="77">
        <v>4</v>
      </c>
      <c r="AH385" s="78">
        <v>25</v>
      </c>
      <c r="AI385" s="78">
        <v>127</v>
      </c>
      <c r="AJ385" s="79">
        <v>42787</v>
      </c>
      <c r="AK385" s="79">
        <v>42784</v>
      </c>
      <c r="AL385" s="79">
        <v>42784</v>
      </c>
      <c r="AM385" s="79">
        <v>42784</v>
      </c>
      <c r="AN385" s="77">
        <v>188</v>
      </c>
      <c r="AO385" s="79">
        <v>42781</v>
      </c>
      <c r="AP385" s="76">
        <v>3000</v>
      </c>
      <c r="AQ385" s="76">
        <v>0</v>
      </c>
      <c r="AR385" s="77">
        <v>1000</v>
      </c>
      <c r="AS385" s="77">
        <v>17</v>
      </c>
      <c r="AT385" s="78">
        <v>471.99</v>
      </c>
      <c r="AU385" s="77">
        <v>2</v>
      </c>
      <c r="AV385" s="76">
        <v>6.49</v>
      </c>
      <c r="AW385" s="76">
        <v>6.25</v>
      </c>
      <c r="AX385" s="76">
        <v>6.74</v>
      </c>
      <c r="AY385" s="76">
        <v>1</v>
      </c>
      <c r="AZ385" s="76">
        <v>1</v>
      </c>
      <c r="BA385" s="76">
        <v>2</v>
      </c>
      <c r="BB385" s="76">
        <v>2</v>
      </c>
      <c r="BC385" s="76">
        <v>11.42</v>
      </c>
      <c r="BD385" s="76">
        <v>25.05</v>
      </c>
      <c r="BE385" s="76">
        <v>35.28</v>
      </c>
      <c r="BF385" s="76">
        <v>6000</v>
      </c>
      <c r="BG385" s="76">
        <v>10000</v>
      </c>
      <c r="BH385" s="74" t="s">
        <v>109</v>
      </c>
      <c r="BI385" s="74"/>
      <c r="BJ385" s="74" t="s">
        <v>2701</v>
      </c>
      <c r="BK385" s="79"/>
      <c r="BL385" s="79"/>
      <c r="BM385" s="74"/>
      <c r="BN385" s="80">
        <v>8</v>
      </c>
      <c r="BO385" s="81"/>
      <c r="BP385" s="82"/>
      <c r="BQ385" s="83"/>
      <c r="BR385" s="84" t="s">
        <v>75</v>
      </c>
      <c r="BS385" s="84">
        <v>18</v>
      </c>
      <c r="BT385" s="85">
        <v>2</v>
      </c>
      <c r="BU385" s="85" t="s">
        <v>464</v>
      </c>
      <c r="BV385" s="85">
        <v>6</v>
      </c>
      <c r="BW385" s="85"/>
      <c r="BX385" s="86" t="s">
        <v>143</v>
      </c>
      <c r="BY385" s="87"/>
      <c r="BZ385" s="88">
        <v>8</v>
      </c>
      <c r="CA385" s="87" t="s">
        <v>144</v>
      </c>
      <c r="CB385" s="89" t="s">
        <v>145</v>
      </c>
      <c r="CC385" s="90">
        <v>3</v>
      </c>
      <c r="CD385" s="91"/>
      <c r="CE385" s="89">
        <f>VLOOKUP(AI385,[1]Plan1!$A$6:$D$52,2,0)</f>
        <v>266</v>
      </c>
      <c r="CF385" s="89">
        <f>VLOOKUP(AI385,[1]Plan1!$A$6:$D$52,4,0)</f>
        <v>2.0731707317073171</v>
      </c>
      <c r="CG385" s="89">
        <f t="shared" si="48"/>
        <v>12</v>
      </c>
      <c r="CH385" s="89">
        <f t="shared" si="49"/>
        <v>25</v>
      </c>
      <c r="CI385" s="87" t="s">
        <v>75</v>
      </c>
      <c r="CJ385" s="89">
        <f t="shared" si="50"/>
        <v>8</v>
      </c>
      <c r="CK385" s="87"/>
      <c r="CL385" s="87"/>
      <c r="CM385" s="87"/>
      <c r="CN385" s="80"/>
      <c r="CO385" s="81">
        <v>157</v>
      </c>
      <c r="CP385" s="82"/>
      <c r="CQ385" s="83"/>
      <c r="CR385" s="87">
        <f t="shared" si="43"/>
        <v>3524</v>
      </c>
      <c r="CS385" s="40">
        <f t="shared" si="47"/>
        <v>383</v>
      </c>
      <c r="CT385" s="40" t="str">
        <f>VLOOKUP(B385,Linha!$B$2:$C$60,2,FALSE)</f>
        <v>Flow1</v>
      </c>
      <c r="CU385" s="41" t="str">
        <f>IF(AI385&lt;=Parametros!$E$15,"OK","Não")</f>
        <v>Não</v>
      </c>
      <c r="CV385" s="41" t="str">
        <f>IF(AH385&lt;=Parametros!$E$16,"OK","Não")</f>
        <v>Não</v>
      </c>
      <c r="CW385" s="41" t="str">
        <f>IF(AX385&lt;=Parametros!$E$19,"OK","Não")</f>
        <v>OK</v>
      </c>
      <c r="CX385" s="41" t="str">
        <f t="shared" si="44"/>
        <v>Não</v>
      </c>
      <c r="CY385" s="41" t="str">
        <f t="shared" si="45"/>
        <v>Não</v>
      </c>
      <c r="CZ385" s="41" t="str">
        <f>IF(AND(Parametros!$E$17="Sim",Parametros!$E$18="Sim"),IF(AND(OR(CT385="Flow1",AND(CT385="Flow2",Parametros!$H$7="Fechada")),AI385&lt;=Parametros!$E$15,AH385&lt;Parametros!$E$16,AX385&lt;Parametros!$E$19,CX385&lt;&gt;Parametros!$E$17,CY385&lt;&gt;Parametros!$E$18),"Sim","Não"),
IF(AND(Parametros!$E$17="Sim",Parametros!$E$18="Não"),IF(AND(OR(CT385="Flow1",AND(CT385="Flow2",Parametros!$H$7="Fechada")),AI385&lt;=Parametros!$E$15,AH385&lt;Parametros!$E$16,AX385&lt;Parametros!$E$19,CX385&lt;&gt;Parametros!$E$17),"Sim","Não"),
IF(AND(Parametros!$E$17="Não",Parametros!$E$18="Sim"),IF(AND(OR(CT385="Flow1",AND(CT385="Flow2",Parametros!$H$7="Fechada")),AI385&lt;=Parametros!$E$15,AH385&lt;Parametros!$E$16,AX385&lt;Parametros!$E$19,CY385&lt;&gt;Parametros!$E$18),"Sim","Não"),
IF(AND(OR(CT385="Flow1",AND(CT385="Flow2",Parametros!$H$7="Fechada")),AI385&lt;=Parametros!$E$15,AH385&lt;Parametros!$E$16,AX385&lt;Parametros!$E$19),"Sim","Não"))))</f>
        <v>Não</v>
      </c>
      <c r="DA385" s="41" t="str">
        <f t="shared" si="46"/>
        <v>ok</v>
      </c>
      <c r="DB385" s="40">
        <f>IF(AND(CT385="Flow1",CZ385="Sim"),4,IF(CT385=Parametros!$D$6,1,IF(CT385=Parametros!$D$7,IF(Parametros!$H$7="Aberta",2,IF('Sequencia APO'!CZ385="Sim",4,1)),IF(CT385=Parametros!$D$9,3,IF(CT385=Parametros!$D$8,4,"Erro")))))</f>
        <v>1</v>
      </c>
      <c r="DC385" s="40">
        <f>IFERROR(VLOOKUP($Q385,Ferts!$A$1:$B$16,2,FALSE),0)</f>
        <v>0</v>
      </c>
      <c r="DD385" s="42">
        <f>(IF(DB385=1,Parametros!$M$6,IF(DB385=2,Parametros!$M$7,IF(DB385=3,Parametros!$M$8,IF(DB385=4,Parametros!$M$9,"Erro"))))*(DC385+1))*60</f>
        <v>38.112851481411589</v>
      </c>
    </row>
    <row r="386" spans="1:108">
      <c r="A386" s="74" t="s">
        <v>1067</v>
      </c>
      <c r="B386" s="74" t="s">
        <v>159</v>
      </c>
      <c r="C386" s="74" t="s">
        <v>99</v>
      </c>
      <c r="D386" s="74" t="s">
        <v>99</v>
      </c>
      <c r="E386" s="74" t="s">
        <v>2702</v>
      </c>
      <c r="F386" s="74" t="s">
        <v>803</v>
      </c>
      <c r="G386" s="74" t="s">
        <v>3836</v>
      </c>
      <c r="H386" s="74" t="s">
        <v>227</v>
      </c>
      <c r="I386" s="74" t="s">
        <v>464</v>
      </c>
      <c r="J386" s="74" t="s">
        <v>581</v>
      </c>
      <c r="K386" s="74" t="s">
        <v>204</v>
      </c>
      <c r="L386" s="74" t="s">
        <v>804</v>
      </c>
      <c r="M386" s="74" t="s">
        <v>452</v>
      </c>
      <c r="N386" s="75">
        <v>10</v>
      </c>
      <c r="O386" s="75">
        <v>10</v>
      </c>
      <c r="P386" s="74" t="s">
        <v>137</v>
      </c>
      <c r="Q386" s="74" t="s">
        <v>805</v>
      </c>
      <c r="R386" s="74" t="s">
        <v>230</v>
      </c>
      <c r="S386" s="74" t="s">
        <v>113</v>
      </c>
      <c r="T386" s="74" t="s">
        <v>114</v>
      </c>
      <c r="U386" s="74" t="s">
        <v>156</v>
      </c>
      <c r="V386" s="74" t="s">
        <v>252</v>
      </c>
      <c r="W386" s="74" t="s">
        <v>107</v>
      </c>
      <c r="X386" s="74" t="s">
        <v>127</v>
      </c>
      <c r="Y386" s="74" t="s">
        <v>477</v>
      </c>
      <c r="Z386" s="74"/>
      <c r="AA386" s="76">
        <v>4703.4930000000004</v>
      </c>
      <c r="AB386" s="76">
        <v>0</v>
      </c>
      <c r="AC386" s="76">
        <v>120</v>
      </c>
      <c r="AD386" s="76">
        <v>91</v>
      </c>
      <c r="AE386" s="77">
        <v>980</v>
      </c>
      <c r="AF386" s="76">
        <v>4.9000000000000004</v>
      </c>
      <c r="AG386" s="77">
        <v>6</v>
      </c>
      <c r="AH386" s="78">
        <v>29</v>
      </c>
      <c r="AI386" s="78">
        <v>127</v>
      </c>
      <c r="AJ386" s="79">
        <v>42758</v>
      </c>
      <c r="AK386" s="79">
        <v>42784</v>
      </c>
      <c r="AL386" s="79">
        <v>42784</v>
      </c>
      <c r="AM386" s="79">
        <v>42784</v>
      </c>
      <c r="AN386" s="77">
        <v>269</v>
      </c>
      <c r="AO386" s="79">
        <v>42751</v>
      </c>
      <c r="AP386" s="76">
        <v>10000</v>
      </c>
      <c r="AQ386" s="76">
        <v>0</v>
      </c>
      <c r="AR386" s="77">
        <v>999</v>
      </c>
      <c r="AS386" s="77">
        <v>35</v>
      </c>
      <c r="AT386" s="78">
        <v>469.25</v>
      </c>
      <c r="AU386" s="77">
        <v>2</v>
      </c>
      <c r="AV386" s="76">
        <v>6.48</v>
      </c>
      <c r="AW386" s="76">
        <v>6.23</v>
      </c>
      <c r="AX386" s="76">
        <v>6.72</v>
      </c>
      <c r="AY386" s="76">
        <v>1</v>
      </c>
      <c r="AZ386" s="76">
        <v>1</v>
      </c>
      <c r="BA386" s="76">
        <v>2.3199999999999998</v>
      </c>
      <c r="BB386" s="76">
        <v>2.3199999999999998</v>
      </c>
      <c r="BC386" s="76">
        <v>11.22</v>
      </c>
      <c r="BD386" s="76">
        <v>29.32</v>
      </c>
      <c r="BE386" s="76">
        <v>39.76</v>
      </c>
      <c r="BF386" s="76">
        <v>4000</v>
      </c>
      <c r="BG386" s="76">
        <v>8000</v>
      </c>
      <c r="BH386" s="74" t="s">
        <v>3475</v>
      </c>
      <c r="BI386" s="74"/>
      <c r="BJ386" s="74" t="s">
        <v>3837</v>
      </c>
      <c r="BK386" s="79"/>
      <c r="BL386" s="79"/>
      <c r="BM386" s="74"/>
      <c r="BN386" s="80"/>
      <c r="BO386" s="81">
        <v>12</v>
      </c>
      <c r="BP386" s="82"/>
      <c r="BQ386" s="83"/>
      <c r="BR386" s="84" t="s">
        <v>76</v>
      </c>
      <c r="BS386" s="84">
        <v>18</v>
      </c>
      <c r="BT386" s="85">
        <v>2</v>
      </c>
      <c r="BU386" s="85" t="s">
        <v>464</v>
      </c>
      <c r="BV386" s="85">
        <v>6</v>
      </c>
      <c r="BW386" s="85"/>
      <c r="BX386" s="86" t="s">
        <v>143</v>
      </c>
      <c r="BY386" s="87"/>
      <c r="BZ386" s="88">
        <v>12</v>
      </c>
      <c r="CA386" s="87" t="s">
        <v>144</v>
      </c>
      <c r="CB386" s="89" t="s">
        <v>112</v>
      </c>
      <c r="CC386" s="90">
        <v>33</v>
      </c>
      <c r="CD386" s="91"/>
      <c r="CE386" s="89">
        <f>VLOOKUP(AI386,[1]Plan1!$A$6:$D$52,2,0)</f>
        <v>266</v>
      </c>
      <c r="CF386" s="89">
        <f>VLOOKUP(AI386,[1]Plan1!$A$6:$D$52,4,0)</f>
        <v>2.0731707317073171</v>
      </c>
      <c r="CG386" s="89">
        <f t="shared" si="48"/>
        <v>18</v>
      </c>
      <c r="CH386" s="89">
        <f t="shared" si="49"/>
        <v>37</v>
      </c>
      <c r="CI386" s="87" t="s">
        <v>76</v>
      </c>
      <c r="CJ386" s="89">
        <f t="shared" si="50"/>
        <v>12</v>
      </c>
      <c r="CK386" s="87"/>
      <c r="CL386" s="87"/>
      <c r="CM386" s="87"/>
      <c r="CN386" s="80"/>
      <c r="CO386" s="81">
        <v>158</v>
      </c>
      <c r="CP386" s="82"/>
      <c r="CQ386" s="83"/>
      <c r="CR386" s="87">
        <f t="shared" si="43"/>
        <v>5880</v>
      </c>
      <c r="CS386" s="40">
        <f t="shared" si="47"/>
        <v>384</v>
      </c>
      <c r="CT386" s="40" t="str">
        <f>VLOOKUP(B386,Linha!$B$2:$C$60,2,FALSE)</f>
        <v>Flow2</v>
      </c>
      <c r="CU386" s="41" t="str">
        <f>IF(AI386&lt;=Parametros!$E$15,"OK","Não")</f>
        <v>Não</v>
      </c>
      <c r="CV386" s="41" t="str">
        <f>IF(AH386&lt;=Parametros!$E$16,"OK","Não")</f>
        <v>Não</v>
      </c>
      <c r="CW386" s="41" t="str">
        <f>IF(AX386&lt;=Parametros!$E$19,"OK","Não")</f>
        <v>OK</v>
      </c>
      <c r="CX386" s="41" t="str">
        <f t="shared" si="44"/>
        <v>Não</v>
      </c>
      <c r="CY386" s="41" t="str">
        <f t="shared" si="45"/>
        <v>Não</v>
      </c>
      <c r="CZ386" s="41" t="str">
        <f>IF(AND(Parametros!$E$17="Sim",Parametros!$E$18="Sim"),IF(AND(OR(CT386="Flow1",AND(CT386="Flow2",Parametros!$H$7="Fechada")),AI386&lt;=Parametros!$E$15,AH386&lt;Parametros!$E$16,AX386&lt;Parametros!$E$19,CX386&lt;&gt;Parametros!$E$17,CY386&lt;&gt;Parametros!$E$18),"Sim","Não"),
IF(AND(Parametros!$E$17="Sim",Parametros!$E$18="Não"),IF(AND(OR(CT386="Flow1",AND(CT386="Flow2",Parametros!$H$7="Fechada")),AI386&lt;=Parametros!$E$15,AH386&lt;Parametros!$E$16,AX386&lt;Parametros!$E$19,CX386&lt;&gt;Parametros!$E$17),"Sim","Não"),
IF(AND(Parametros!$E$17="Não",Parametros!$E$18="Sim"),IF(AND(OR(CT386="Flow1",AND(CT386="Flow2",Parametros!$H$7="Fechada")),AI386&lt;=Parametros!$E$15,AH386&lt;Parametros!$E$16,AX386&lt;Parametros!$E$19,CY386&lt;&gt;Parametros!$E$18),"Sim","Não"),
IF(AND(OR(CT386="Flow1",AND(CT386="Flow2",Parametros!$H$7="Fechada")),AI386&lt;=Parametros!$E$15,AH386&lt;Parametros!$E$16,AX386&lt;Parametros!$E$19),"Sim","Não"))))</f>
        <v>Não</v>
      </c>
      <c r="DA386" s="41" t="str">
        <f t="shared" si="46"/>
        <v>ok</v>
      </c>
      <c r="DB386" s="40">
        <f>IF(AND(CT386="Flow1",CZ386="Sim"),4,IF(CT386=Parametros!$D$6,1,IF(CT386=Parametros!$D$7,IF(Parametros!$H$7="Aberta",2,IF('Sequencia APO'!CZ386="Sim",4,1)),IF(CT386=Parametros!$D$9,3,IF(CT386=Parametros!$D$8,4,"Erro")))))</f>
        <v>1</v>
      </c>
      <c r="DC386" s="40">
        <f>IFERROR(VLOOKUP($Q386,Ferts!$A$1:$B$16,2,FALSE),0)</f>
        <v>0</v>
      </c>
      <c r="DD386" s="42">
        <f>(IF(DB386=1,Parametros!$M$6,IF(DB386=2,Parametros!$M$7,IF(DB386=3,Parametros!$M$8,IF(DB386=4,Parametros!$M$9,"Erro"))))*(DC386+1))*60</f>
        <v>38.112851481411589</v>
      </c>
    </row>
    <row r="387" spans="1:108">
      <c r="A387" s="74" t="s">
        <v>1068</v>
      </c>
      <c r="B387" s="74" t="s">
        <v>159</v>
      </c>
      <c r="C387" s="74" t="s">
        <v>99</v>
      </c>
      <c r="D387" s="74" t="s">
        <v>99</v>
      </c>
      <c r="E387" s="74" t="s">
        <v>2703</v>
      </c>
      <c r="F387" s="74" t="s">
        <v>2704</v>
      </c>
      <c r="G387" s="74" t="s">
        <v>2705</v>
      </c>
      <c r="H387" s="74" t="s">
        <v>227</v>
      </c>
      <c r="I387" s="74" t="s">
        <v>464</v>
      </c>
      <c r="J387" s="74" t="s">
        <v>842</v>
      </c>
      <c r="K387" s="74" t="s">
        <v>264</v>
      </c>
      <c r="L387" s="74" t="s">
        <v>2706</v>
      </c>
      <c r="M387" s="74" t="s">
        <v>452</v>
      </c>
      <c r="N387" s="75">
        <v>0</v>
      </c>
      <c r="O387" s="75">
        <v>10</v>
      </c>
      <c r="P387" s="74" t="s">
        <v>137</v>
      </c>
      <c r="Q387" s="74" t="s">
        <v>2707</v>
      </c>
      <c r="R387" s="74" t="s">
        <v>230</v>
      </c>
      <c r="S387" s="74" t="s">
        <v>113</v>
      </c>
      <c r="T387" s="74" t="s">
        <v>114</v>
      </c>
      <c r="U387" s="74" t="s">
        <v>156</v>
      </c>
      <c r="V387" s="74" t="s">
        <v>252</v>
      </c>
      <c r="W387" s="74" t="s">
        <v>107</v>
      </c>
      <c r="X387" s="74" t="s">
        <v>127</v>
      </c>
      <c r="Y387" s="74" t="s">
        <v>477</v>
      </c>
      <c r="Z387" s="74"/>
      <c r="AA387" s="76">
        <v>3129.8249999999998</v>
      </c>
      <c r="AB387" s="76">
        <v>0</v>
      </c>
      <c r="AC387" s="76">
        <v>0</v>
      </c>
      <c r="AD387" s="76">
        <v>87</v>
      </c>
      <c r="AE387" s="77">
        <v>901</v>
      </c>
      <c r="AF387" s="76">
        <v>4.5049999999999999</v>
      </c>
      <c r="AG387" s="77">
        <v>4</v>
      </c>
      <c r="AH387" s="78">
        <v>31</v>
      </c>
      <c r="AI387" s="78">
        <v>127</v>
      </c>
      <c r="AJ387" s="79">
        <v>42787</v>
      </c>
      <c r="AK387" s="79">
        <v>42784</v>
      </c>
      <c r="AL387" s="79">
        <v>42784</v>
      </c>
      <c r="AM387" s="79">
        <v>42784</v>
      </c>
      <c r="AN387" s="77">
        <v>192</v>
      </c>
      <c r="AO387" s="79">
        <v>42781</v>
      </c>
      <c r="AP387" s="76">
        <v>3000</v>
      </c>
      <c r="AQ387" s="76">
        <v>0</v>
      </c>
      <c r="AR387" s="77">
        <v>1000</v>
      </c>
      <c r="AS387" s="77">
        <v>35</v>
      </c>
      <c r="AT387" s="78">
        <v>468.6</v>
      </c>
      <c r="AU387" s="77">
        <v>2</v>
      </c>
      <c r="AV387" s="76">
        <v>6.03</v>
      </c>
      <c r="AW387" s="76">
        <v>5.01</v>
      </c>
      <c r="AX387" s="76">
        <v>5.48</v>
      </c>
      <c r="AY387" s="76">
        <v>1</v>
      </c>
      <c r="AZ387" s="76">
        <v>1</v>
      </c>
      <c r="BA387" s="76">
        <v>2.48</v>
      </c>
      <c r="BB387" s="76">
        <v>2.48</v>
      </c>
      <c r="BC387" s="76">
        <v>9.7799999999999994</v>
      </c>
      <c r="BD387" s="76">
        <v>31.49</v>
      </c>
      <c r="BE387" s="76">
        <v>41</v>
      </c>
      <c r="BF387" s="76">
        <v>4000</v>
      </c>
      <c r="BG387" s="76">
        <v>8000</v>
      </c>
      <c r="BH387" s="74" t="s">
        <v>109</v>
      </c>
      <c r="BI387" s="74"/>
      <c r="BJ387" s="74" t="s">
        <v>3838</v>
      </c>
      <c r="BK387" s="79"/>
      <c r="BL387" s="79"/>
      <c r="BM387" s="74"/>
      <c r="BN387" s="80"/>
      <c r="BO387" s="81">
        <v>8</v>
      </c>
      <c r="BP387" s="82"/>
      <c r="BQ387" s="83"/>
      <c r="BR387" s="84" t="s">
        <v>76</v>
      </c>
      <c r="BS387" s="84">
        <v>18</v>
      </c>
      <c r="BT387" s="85">
        <v>2</v>
      </c>
      <c r="BU387" s="85" t="s">
        <v>464</v>
      </c>
      <c r="BV387" s="85">
        <v>6</v>
      </c>
      <c r="BW387" s="85"/>
      <c r="BX387" s="86" t="s">
        <v>143</v>
      </c>
      <c r="BY387" s="87"/>
      <c r="BZ387" s="88">
        <v>8</v>
      </c>
      <c r="CA387" s="87" t="s">
        <v>144</v>
      </c>
      <c r="CB387" s="89" t="s">
        <v>145</v>
      </c>
      <c r="CC387" s="90">
        <v>3</v>
      </c>
      <c r="CD387" s="91"/>
      <c r="CE387" s="89">
        <f>VLOOKUP(AI387,[1]Plan1!$A$6:$D$52,2,0)</f>
        <v>266</v>
      </c>
      <c r="CF387" s="89">
        <f>VLOOKUP(AI387,[1]Plan1!$A$6:$D$52,4,0)</f>
        <v>2.0731707317073171</v>
      </c>
      <c r="CG387" s="89">
        <f t="shared" si="48"/>
        <v>12</v>
      </c>
      <c r="CH387" s="89">
        <f t="shared" si="49"/>
        <v>25</v>
      </c>
      <c r="CI387" s="87" t="s">
        <v>76</v>
      </c>
      <c r="CJ387" s="89">
        <f t="shared" si="50"/>
        <v>8</v>
      </c>
      <c r="CK387" s="87"/>
      <c r="CL387" s="87"/>
      <c r="CM387" s="87"/>
      <c r="CN387" s="80"/>
      <c r="CO387" s="81">
        <v>159</v>
      </c>
      <c r="CP387" s="82"/>
      <c r="CQ387" s="83"/>
      <c r="CR387" s="87">
        <f t="shared" ref="CR387:CR450" si="51">+AG387*AE387</f>
        <v>3604</v>
      </c>
      <c r="CS387" s="40">
        <f t="shared" si="47"/>
        <v>385</v>
      </c>
      <c r="CT387" s="40" t="str">
        <f>VLOOKUP(B387,Linha!$B$2:$C$60,2,FALSE)</f>
        <v>Flow2</v>
      </c>
      <c r="CU387" s="41" t="str">
        <f>IF(AI387&lt;=Parametros!$E$15,"OK","Não")</f>
        <v>Não</v>
      </c>
      <c r="CV387" s="41" t="str">
        <f>IF(AH387&lt;=Parametros!$E$16,"OK","Não")</f>
        <v>Não</v>
      </c>
      <c r="CW387" s="41" t="str">
        <f>IF(AX387&lt;=Parametros!$E$19,"OK","Não")</f>
        <v>OK</v>
      </c>
      <c r="CX387" s="41" t="str">
        <f t="shared" ref="CX387:CX450" si="52">IF(AND(OR(U387="LAQUE SOMENTE SOBRE A MARCAÇÃO",U387="LAQUE INCOLOR"),BX387&lt;&gt;"Têmpera PC"),"Sim","Não")</f>
        <v>Não</v>
      </c>
      <c r="CY387" s="41" t="str">
        <f t="shared" si="45"/>
        <v>Não</v>
      </c>
      <c r="CZ387" s="41" t="str">
        <f>IF(AND(Parametros!$E$17="Sim",Parametros!$E$18="Sim"),IF(AND(OR(CT387="Flow1",AND(CT387="Flow2",Parametros!$H$7="Fechada")),AI387&lt;=Parametros!$E$15,AH387&lt;Parametros!$E$16,AX387&lt;Parametros!$E$19,CX387&lt;&gt;Parametros!$E$17,CY387&lt;&gt;Parametros!$E$18),"Sim","Não"),
IF(AND(Parametros!$E$17="Sim",Parametros!$E$18="Não"),IF(AND(OR(CT387="Flow1",AND(CT387="Flow2",Parametros!$H$7="Fechada")),AI387&lt;=Parametros!$E$15,AH387&lt;Parametros!$E$16,AX387&lt;Parametros!$E$19,CX387&lt;&gt;Parametros!$E$17),"Sim","Não"),
IF(AND(Parametros!$E$17="Não",Parametros!$E$18="Sim"),IF(AND(OR(CT387="Flow1",AND(CT387="Flow2",Parametros!$H$7="Fechada")),AI387&lt;=Parametros!$E$15,AH387&lt;Parametros!$E$16,AX387&lt;Parametros!$E$19,CY387&lt;&gt;Parametros!$E$18),"Sim","Não"),
IF(AND(OR(CT387="Flow1",AND(CT387="Flow2",Parametros!$H$7="Fechada")),AI387&lt;=Parametros!$E$15,AH387&lt;Parametros!$E$16,AX387&lt;Parametros!$E$19),"Sim","Não"))))</f>
        <v>Não</v>
      </c>
      <c r="DA387" s="41" t="str">
        <f t="shared" si="46"/>
        <v>ok</v>
      </c>
      <c r="DB387" s="40">
        <f>IF(AND(CT387="Flow1",CZ387="Sim"),4,IF(CT387=Parametros!$D$6,1,IF(CT387=Parametros!$D$7,IF(Parametros!$H$7="Aberta",2,IF('Sequencia APO'!CZ387="Sim",4,1)),IF(CT387=Parametros!$D$9,3,IF(CT387=Parametros!$D$8,4,"Erro")))))</f>
        <v>1</v>
      </c>
      <c r="DC387" s="40">
        <f>IFERROR(VLOOKUP($Q387,Ferts!$A$1:$B$16,2,FALSE),0)</f>
        <v>0</v>
      </c>
      <c r="DD387" s="42">
        <f>(IF(DB387=1,Parametros!$M$6,IF(DB387=2,Parametros!$M$7,IF(DB387=3,Parametros!$M$8,IF(DB387=4,Parametros!$M$9,"Erro"))))*(DC387+1))*60</f>
        <v>38.112851481411589</v>
      </c>
    </row>
    <row r="388" spans="1:108">
      <c r="A388" s="74" t="s">
        <v>1069</v>
      </c>
      <c r="B388" s="74" t="s">
        <v>397</v>
      </c>
      <c r="C388" s="74" t="s">
        <v>398</v>
      </c>
      <c r="D388" s="74" t="s">
        <v>99</v>
      </c>
      <c r="E388" s="74" t="s">
        <v>2708</v>
      </c>
      <c r="F388" s="74" t="s">
        <v>813</v>
      </c>
      <c r="G388" s="74" t="s">
        <v>3839</v>
      </c>
      <c r="H388" s="74" t="s">
        <v>335</v>
      </c>
      <c r="I388" s="74" t="s">
        <v>464</v>
      </c>
      <c r="J388" s="74" t="s">
        <v>581</v>
      </c>
      <c r="K388" s="74" t="s">
        <v>808</v>
      </c>
      <c r="L388" s="74" t="s">
        <v>814</v>
      </c>
      <c r="M388" s="74" t="s">
        <v>810</v>
      </c>
      <c r="N388" s="75">
        <v>10</v>
      </c>
      <c r="O388" s="75">
        <v>10</v>
      </c>
      <c r="P388" s="74" t="s">
        <v>365</v>
      </c>
      <c r="Q388" s="74" t="s">
        <v>815</v>
      </c>
      <c r="R388" s="74" t="s">
        <v>123</v>
      </c>
      <c r="S388" s="74"/>
      <c r="T388" s="74" t="s">
        <v>114</v>
      </c>
      <c r="U388" s="74" t="s">
        <v>124</v>
      </c>
      <c r="V388" s="74" t="s">
        <v>398</v>
      </c>
      <c r="W388" s="74" t="s">
        <v>337</v>
      </c>
      <c r="X388" s="74" t="s">
        <v>127</v>
      </c>
      <c r="Y388" s="74" t="s">
        <v>477</v>
      </c>
      <c r="Z388" s="74" t="s">
        <v>404</v>
      </c>
      <c r="AA388" s="76">
        <v>18834.794999999998</v>
      </c>
      <c r="AB388" s="76">
        <v>0</v>
      </c>
      <c r="AC388" s="76">
        <v>126</v>
      </c>
      <c r="AD388" s="76">
        <v>103</v>
      </c>
      <c r="AE388" s="77">
        <v>966</v>
      </c>
      <c r="AF388" s="76">
        <v>4.83</v>
      </c>
      <c r="AG388" s="77">
        <v>22</v>
      </c>
      <c r="AH388" s="78">
        <v>23.5</v>
      </c>
      <c r="AI388" s="78">
        <v>133</v>
      </c>
      <c r="AJ388" s="79">
        <v>42782</v>
      </c>
      <c r="AK388" s="79">
        <v>42784</v>
      </c>
      <c r="AL388" s="79">
        <v>42784</v>
      </c>
      <c r="AM388" s="79">
        <v>42784</v>
      </c>
      <c r="AN388" s="77">
        <v>1050</v>
      </c>
      <c r="AO388" s="79">
        <v>42772</v>
      </c>
      <c r="AP388" s="76">
        <v>996.6</v>
      </c>
      <c r="AQ388" s="76">
        <v>0</v>
      </c>
      <c r="AR388" s="77">
        <v>966</v>
      </c>
      <c r="AS388" s="77">
        <v>33</v>
      </c>
      <c r="AT388" s="78">
        <v>685.37</v>
      </c>
      <c r="AU388" s="77">
        <v>2</v>
      </c>
      <c r="AV388" s="76">
        <v>7.31</v>
      </c>
      <c r="AW388" s="76">
        <v>7.24</v>
      </c>
      <c r="AX388" s="76">
        <v>7.59</v>
      </c>
      <c r="AY388" s="76">
        <v>1.33</v>
      </c>
      <c r="AZ388" s="76">
        <v>1.33</v>
      </c>
      <c r="BA388" s="76">
        <v>2.35</v>
      </c>
      <c r="BB388" s="76">
        <v>2.35</v>
      </c>
      <c r="BC388" s="76">
        <v>13.3</v>
      </c>
      <c r="BD388" s="76">
        <v>23.24</v>
      </c>
      <c r="BE388" s="76">
        <v>33.409999999999997</v>
      </c>
      <c r="BF388" s="76">
        <v>900</v>
      </c>
      <c r="BG388" s="76">
        <v>904</v>
      </c>
      <c r="BH388" s="74" t="s">
        <v>109</v>
      </c>
      <c r="BI388" s="74"/>
      <c r="BJ388" s="74" t="s">
        <v>3840</v>
      </c>
      <c r="BK388" s="79"/>
      <c r="BL388" s="79"/>
      <c r="BM388" s="74"/>
      <c r="BN388" s="80"/>
      <c r="BO388" s="81"/>
      <c r="BP388" s="82">
        <v>44</v>
      </c>
      <c r="BQ388" s="83"/>
      <c r="BR388" s="84" t="s">
        <v>129</v>
      </c>
      <c r="BS388" s="84">
        <v>18</v>
      </c>
      <c r="BT388" s="85">
        <v>2</v>
      </c>
      <c r="BU388" s="85" t="s">
        <v>464</v>
      </c>
      <c r="BV388" s="85">
        <v>6</v>
      </c>
      <c r="BW388" s="85"/>
      <c r="BX388" s="86" t="s">
        <v>405</v>
      </c>
      <c r="BY388" s="87"/>
      <c r="BZ388" s="88">
        <v>44</v>
      </c>
      <c r="CA388" s="87" t="s">
        <v>111</v>
      </c>
      <c r="CB388" s="89" t="s">
        <v>112</v>
      </c>
      <c r="CC388" s="90">
        <v>12</v>
      </c>
      <c r="CD388" s="91"/>
      <c r="CE388" s="89">
        <f>VLOOKUP(AI388,[1]Plan1!$A$6:$D$52,2,0)</f>
        <v>405</v>
      </c>
      <c r="CF388" s="89">
        <f>VLOOKUP(AI388,[1]Plan1!$A$6:$D$52,4,0)</f>
        <v>1.7777777777777777</v>
      </c>
      <c r="CG388" s="89">
        <f t="shared" si="48"/>
        <v>47</v>
      </c>
      <c r="CH388" s="89">
        <f t="shared" si="49"/>
        <v>84</v>
      </c>
      <c r="CI388" s="87" t="s">
        <v>129</v>
      </c>
      <c r="CJ388" s="89">
        <f t="shared" si="50"/>
        <v>44</v>
      </c>
      <c r="CK388" s="87"/>
      <c r="CL388" s="87"/>
      <c r="CM388" s="87"/>
      <c r="CN388" s="80"/>
      <c r="CO388" s="81">
        <v>160</v>
      </c>
      <c r="CP388" s="82"/>
      <c r="CQ388" s="83"/>
      <c r="CR388" s="87">
        <f t="shared" si="51"/>
        <v>21252</v>
      </c>
      <c r="CS388" s="40">
        <f t="shared" si="47"/>
        <v>386</v>
      </c>
      <c r="CT388" s="40" t="str">
        <f>VLOOKUP(B388,Linha!$B$2:$C$60,2,FALSE)</f>
        <v>Despacho direto</v>
      </c>
      <c r="CU388" s="41" t="str">
        <f>IF(AI388&lt;=Parametros!$E$15,"OK","Não")</f>
        <v>Não</v>
      </c>
      <c r="CV388" s="41" t="str">
        <f>IF(AH388&lt;=Parametros!$E$16,"OK","Não")</f>
        <v>Não</v>
      </c>
      <c r="CW388" s="41" t="str">
        <f>IF(AX388&lt;=Parametros!$E$19,"OK","Não")</f>
        <v>OK</v>
      </c>
      <c r="CX388" s="41" t="str">
        <f t="shared" si="52"/>
        <v>Não</v>
      </c>
      <c r="CY388" s="41" t="str">
        <f t="shared" ref="CY388:CY451" si="53">IF(OR(T388="PONTA CHANFRADA 30 GR.",T388="PONTA CHANFRADA 37,5 GR."),"Sim","Não")</f>
        <v>Não</v>
      </c>
      <c r="CZ388" s="41" t="str">
        <f>IF(AND(Parametros!$E$17="Sim",Parametros!$E$18="Sim"),IF(AND(OR(CT388="Flow1",AND(CT388="Flow2",Parametros!$H$7="Fechada")),AI388&lt;=Parametros!$E$15,AH388&lt;Parametros!$E$16,AX388&lt;Parametros!$E$19,CX388&lt;&gt;Parametros!$E$17,CY388&lt;&gt;Parametros!$E$18),"Sim","Não"),
IF(AND(Parametros!$E$17="Sim",Parametros!$E$18="Não"),IF(AND(OR(CT388="Flow1",AND(CT388="Flow2",Parametros!$H$7="Fechada")),AI388&lt;=Parametros!$E$15,AH388&lt;Parametros!$E$16,AX388&lt;Parametros!$E$19,CX388&lt;&gt;Parametros!$E$17),"Sim","Não"),
IF(AND(Parametros!$E$17="Não",Parametros!$E$18="Sim"),IF(AND(OR(CT388="Flow1",AND(CT388="Flow2",Parametros!$H$7="Fechada")),AI388&lt;=Parametros!$E$15,AH388&lt;Parametros!$E$16,AX388&lt;Parametros!$E$19,CY388&lt;&gt;Parametros!$E$18),"Sim","Não"),
IF(AND(OR(CT388="Flow1",AND(CT388="Flow2",Parametros!$H$7="Fechada")),AI388&lt;=Parametros!$E$15,AH388&lt;Parametros!$E$16,AX388&lt;Parametros!$E$19),"Sim","Não"))))</f>
        <v>Não</v>
      </c>
      <c r="DA388" s="41" t="str">
        <f t="shared" ref="DA388:DA451" si="54">IF(AND(CT388="Flow1",BQ388&lt;&gt;""),"Moveu para tubing","ok")</f>
        <v>ok</v>
      </c>
      <c r="DB388" s="40">
        <f>IF(AND(CT388="Flow1",CZ388="Sim"),4,IF(CT388=Parametros!$D$6,1,IF(CT388=Parametros!$D$7,IF(Parametros!$H$7="Aberta",2,IF('Sequencia APO'!CZ388="Sim",4,1)),IF(CT388=Parametros!$D$9,3,IF(CT388=Parametros!$D$8,4,"Erro")))))</f>
        <v>3</v>
      </c>
      <c r="DC388" s="40">
        <f>IFERROR(VLOOKUP($Q388,Ferts!$A$1:$B$16,2,FALSE),0)</f>
        <v>0</v>
      </c>
      <c r="DD388" s="42">
        <f>(IF(DB388=1,Parametros!$M$6,IF(DB388=2,Parametros!$M$7,IF(DB388=3,Parametros!$M$8,IF(DB388=4,Parametros!$M$9,"Erro"))))*(DC388+1))*60</f>
        <v>33.660000000000004</v>
      </c>
    </row>
    <row r="389" spans="1:108">
      <c r="A389" s="74" t="s">
        <v>1073</v>
      </c>
      <c r="B389" s="74" t="s">
        <v>98</v>
      </c>
      <c r="C389" s="74" t="s">
        <v>99</v>
      </c>
      <c r="D389" s="74" t="s">
        <v>99</v>
      </c>
      <c r="E389" s="74" t="s">
        <v>2709</v>
      </c>
      <c r="F389" s="74" t="s">
        <v>817</v>
      </c>
      <c r="G389" s="74" t="s">
        <v>2710</v>
      </c>
      <c r="H389" s="74" t="s">
        <v>227</v>
      </c>
      <c r="I389" s="74" t="s">
        <v>464</v>
      </c>
      <c r="J389" s="74" t="s">
        <v>581</v>
      </c>
      <c r="K389" s="74" t="s">
        <v>204</v>
      </c>
      <c r="L389" s="74" t="s">
        <v>818</v>
      </c>
      <c r="M389" s="74" t="s">
        <v>229</v>
      </c>
      <c r="N389" s="75">
        <v>10</v>
      </c>
      <c r="O389" s="75">
        <v>10</v>
      </c>
      <c r="P389" s="74" t="s">
        <v>137</v>
      </c>
      <c r="Q389" s="74" t="s">
        <v>819</v>
      </c>
      <c r="R389" s="74" t="s">
        <v>230</v>
      </c>
      <c r="S389" s="74" t="s">
        <v>113</v>
      </c>
      <c r="T389" s="74" t="s">
        <v>114</v>
      </c>
      <c r="U389" s="74" t="s">
        <v>156</v>
      </c>
      <c r="V389" s="74" t="s">
        <v>252</v>
      </c>
      <c r="W389" s="74" t="s">
        <v>107</v>
      </c>
      <c r="X389" s="74" t="s">
        <v>127</v>
      </c>
      <c r="Y389" s="74" t="s">
        <v>477</v>
      </c>
      <c r="Z389" s="74"/>
      <c r="AA389" s="76">
        <v>15652.258</v>
      </c>
      <c r="AB389" s="76">
        <v>0</v>
      </c>
      <c r="AC389" s="76">
        <v>126</v>
      </c>
      <c r="AD389" s="76">
        <v>101</v>
      </c>
      <c r="AE389" s="77">
        <v>1000</v>
      </c>
      <c r="AF389" s="76">
        <v>5</v>
      </c>
      <c r="AG389" s="77">
        <v>18</v>
      </c>
      <c r="AH389" s="78">
        <v>23.7</v>
      </c>
      <c r="AI389" s="78">
        <v>133</v>
      </c>
      <c r="AJ389" s="79">
        <v>42786</v>
      </c>
      <c r="AK389" s="79">
        <v>42784</v>
      </c>
      <c r="AL389" s="79">
        <v>42784</v>
      </c>
      <c r="AM389" s="79">
        <v>42784</v>
      </c>
      <c r="AN389" s="77">
        <v>882</v>
      </c>
      <c r="AO389" s="79">
        <v>42780</v>
      </c>
      <c r="AP389" s="76">
        <v>10000</v>
      </c>
      <c r="AQ389" s="76">
        <v>0</v>
      </c>
      <c r="AR389" s="77">
        <v>1000</v>
      </c>
      <c r="AS389" s="77">
        <v>34</v>
      </c>
      <c r="AT389" s="78">
        <v>477.5</v>
      </c>
      <c r="AU389" s="77">
        <v>2</v>
      </c>
      <c r="AV389" s="76">
        <v>7.41</v>
      </c>
      <c r="AW389" s="76">
        <v>7.17</v>
      </c>
      <c r="AX389" s="76">
        <v>7.64</v>
      </c>
      <c r="AY389" s="76">
        <v>1</v>
      </c>
      <c r="AZ389" s="76">
        <v>1</v>
      </c>
      <c r="BA389" s="76">
        <v>1.9</v>
      </c>
      <c r="BB389" s="76">
        <v>1.9</v>
      </c>
      <c r="BC389" s="76">
        <v>13.62</v>
      </c>
      <c r="BD389" s="76">
        <v>23.55</v>
      </c>
      <c r="BE389" s="76">
        <v>33.729999999999997</v>
      </c>
      <c r="BF389" s="76">
        <v>6000</v>
      </c>
      <c r="BG389" s="76">
        <v>10000</v>
      </c>
      <c r="BH389" s="74" t="s">
        <v>109</v>
      </c>
      <c r="BI389" s="74"/>
      <c r="BJ389" s="74" t="s">
        <v>2711</v>
      </c>
      <c r="BK389" s="79"/>
      <c r="BL389" s="79"/>
      <c r="BM389" s="74"/>
      <c r="BN389" s="80">
        <v>36</v>
      </c>
      <c r="BO389" s="81"/>
      <c r="BP389" s="82"/>
      <c r="BQ389" s="83"/>
      <c r="BR389" s="84" t="s">
        <v>75</v>
      </c>
      <c r="BS389" s="84">
        <v>18</v>
      </c>
      <c r="BT389" s="85">
        <v>2</v>
      </c>
      <c r="BU389" s="85" t="s">
        <v>464</v>
      </c>
      <c r="BV389" s="85">
        <v>6</v>
      </c>
      <c r="BW389" s="85"/>
      <c r="BX389" s="86" t="s">
        <v>143</v>
      </c>
      <c r="BY389" s="87"/>
      <c r="BZ389" s="88">
        <v>36</v>
      </c>
      <c r="CA389" s="87" t="s">
        <v>144</v>
      </c>
      <c r="CB389" s="89" t="s">
        <v>145</v>
      </c>
      <c r="CC389" s="90">
        <v>4</v>
      </c>
      <c r="CD389" s="91"/>
      <c r="CE389" s="89">
        <f>VLOOKUP(AI389,[1]Plan1!$A$6:$D$52,2,0)</f>
        <v>405</v>
      </c>
      <c r="CF389" s="89">
        <f>VLOOKUP(AI389,[1]Plan1!$A$6:$D$52,4,0)</f>
        <v>1.7777777777777777</v>
      </c>
      <c r="CG389" s="89">
        <f t="shared" si="48"/>
        <v>39</v>
      </c>
      <c r="CH389" s="89">
        <f t="shared" si="49"/>
        <v>69</v>
      </c>
      <c r="CI389" s="87" t="s">
        <v>75</v>
      </c>
      <c r="CJ389" s="89">
        <f t="shared" si="50"/>
        <v>36</v>
      </c>
      <c r="CK389" s="87"/>
      <c r="CL389" s="87"/>
      <c r="CM389" s="87"/>
      <c r="CN389" s="80"/>
      <c r="CO389" s="81">
        <v>161</v>
      </c>
      <c r="CP389" s="82"/>
      <c r="CQ389" s="83"/>
      <c r="CR389" s="87">
        <f t="shared" si="51"/>
        <v>18000</v>
      </c>
      <c r="CS389" s="40">
        <f t="shared" ref="CS389:CS452" si="55">CS388+1</f>
        <v>387</v>
      </c>
      <c r="CT389" s="40" t="str">
        <f>VLOOKUP(B389,Linha!$B$2:$C$60,2,FALSE)</f>
        <v>Flow1</v>
      </c>
      <c r="CU389" s="41" t="str">
        <f>IF(AI389&lt;=Parametros!$E$15,"OK","Não")</f>
        <v>Não</v>
      </c>
      <c r="CV389" s="41" t="str">
        <f>IF(AH389&lt;=Parametros!$E$16,"OK","Não")</f>
        <v>Não</v>
      </c>
      <c r="CW389" s="41" t="str">
        <f>IF(AX389&lt;=Parametros!$E$19,"OK","Não")</f>
        <v>OK</v>
      </c>
      <c r="CX389" s="41" t="str">
        <f t="shared" si="52"/>
        <v>Não</v>
      </c>
      <c r="CY389" s="41" t="str">
        <f t="shared" si="53"/>
        <v>Não</v>
      </c>
      <c r="CZ389" s="41" t="str">
        <f>IF(AND(Parametros!$E$17="Sim",Parametros!$E$18="Sim"),IF(AND(OR(CT389="Flow1",AND(CT389="Flow2",Parametros!$H$7="Fechada")),AI389&lt;=Parametros!$E$15,AH389&lt;Parametros!$E$16,AX389&lt;Parametros!$E$19,CX389&lt;&gt;Parametros!$E$17,CY389&lt;&gt;Parametros!$E$18),"Sim","Não"),
IF(AND(Parametros!$E$17="Sim",Parametros!$E$18="Não"),IF(AND(OR(CT389="Flow1",AND(CT389="Flow2",Parametros!$H$7="Fechada")),AI389&lt;=Parametros!$E$15,AH389&lt;Parametros!$E$16,AX389&lt;Parametros!$E$19,CX389&lt;&gt;Parametros!$E$17),"Sim","Não"),
IF(AND(Parametros!$E$17="Não",Parametros!$E$18="Sim"),IF(AND(OR(CT389="Flow1",AND(CT389="Flow2",Parametros!$H$7="Fechada")),AI389&lt;=Parametros!$E$15,AH389&lt;Parametros!$E$16,AX389&lt;Parametros!$E$19,CY389&lt;&gt;Parametros!$E$18),"Sim","Não"),
IF(AND(OR(CT389="Flow1",AND(CT389="Flow2",Parametros!$H$7="Fechada")),AI389&lt;=Parametros!$E$15,AH389&lt;Parametros!$E$16,AX389&lt;Parametros!$E$19),"Sim","Não"))))</f>
        <v>Não</v>
      </c>
      <c r="DA389" s="41" t="str">
        <f t="shared" si="54"/>
        <v>ok</v>
      </c>
      <c r="DB389" s="40">
        <f>IF(AND(CT389="Flow1",CZ389="Sim"),4,IF(CT389=Parametros!$D$6,1,IF(CT389=Parametros!$D$7,IF(Parametros!$H$7="Aberta",2,IF('Sequencia APO'!CZ389="Sim",4,1)),IF(CT389=Parametros!$D$9,3,IF(CT389=Parametros!$D$8,4,"Erro")))))</f>
        <v>1</v>
      </c>
      <c r="DC389" s="40">
        <f>IFERROR(VLOOKUP($Q389,Ferts!$A$1:$B$16,2,FALSE),0)</f>
        <v>0</v>
      </c>
      <c r="DD389" s="42">
        <f>(IF(DB389=1,Parametros!$M$6,IF(DB389=2,Parametros!$M$7,IF(DB389=3,Parametros!$M$8,IF(DB389=4,Parametros!$M$9,"Erro"))))*(DC389+1))*60</f>
        <v>38.112851481411589</v>
      </c>
    </row>
    <row r="390" spans="1:108">
      <c r="A390" s="74" t="s">
        <v>1074</v>
      </c>
      <c r="B390" s="74" t="s">
        <v>339</v>
      </c>
      <c r="C390" s="74" t="s">
        <v>99</v>
      </c>
      <c r="D390" s="74" t="s">
        <v>99</v>
      </c>
      <c r="E390" s="74" t="s">
        <v>3841</v>
      </c>
      <c r="F390" s="74" t="s">
        <v>821</v>
      </c>
      <c r="G390" s="74" t="s">
        <v>3842</v>
      </c>
      <c r="H390" s="74" t="s">
        <v>256</v>
      </c>
      <c r="I390" s="74" t="s">
        <v>464</v>
      </c>
      <c r="J390" s="74" t="s">
        <v>581</v>
      </c>
      <c r="K390" s="74" t="s">
        <v>257</v>
      </c>
      <c r="L390" s="74" t="s">
        <v>822</v>
      </c>
      <c r="M390" s="74" t="s">
        <v>259</v>
      </c>
      <c r="N390" s="75">
        <v>10</v>
      </c>
      <c r="O390" s="75">
        <v>10</v>
      </c>
      <c r="P390" s="74" t="s">
        <v>186</v>
      </c>
      <c r="Q390" s="74" t="s">
        <v>823</v>
      </c>
      <c r="R390" s="74" t="s">
        <v>230</v>
      </c>
      <c r="S390" s="74" t="s">
        <v>113</v>
      </c>
      <c r="T390" s="74" t="s">
        <v>114</v>
      </c>
      <c r="U390" s="74" t="s">
        <v>156</v>
      </c>
      <c r="V390" s="74" t="s">
        <v>252</v>
      </c>
      <c r="W390" s="74" t="s">
        <v>107</v>
      </c>
      <c r="X390" s="74" t="s">
        <v>127</v>
      </c>
      <c r="Y390" s="74" t="s">
        <v>477</v>
      </c>
      <c r="Z390" s="74"/>
      <c r="AA390" s="76">
        <v>912.81600000000003</v>
      </c>
      <c r="AB390" s="76">
        <v>0</v>
      </c>
      <c r="AC390" s="76">
        <v>126</v>
      </c>
      <c r="AD390" s="76">
        <v>101</v>
      </c>
      <c r="AE390" s="77">
        <v>615</v>
      </c>
      <c r="AF390" s="76">
        <v>3.0750000000000002</v>
      </c>
      <c r="AG390" s="77">
        <v>2</v>
      </c>
      <c r="AH390" s="78">
        <v>24</v>
      </c>
      <c r="AI390" s="78">
        <v>133</v>
      </c>
      <c r="AJ390" s="79">
        <v>42775</v>
      </c>
      <c r="AK390" s="79">
        <v>42784</v>
      </c>
      <c r="AL390" s="79">
        <v>42784</v>
      </c>
      <c r="AM390" s="79">
        <v>42784</v>
      </c>
      <c r="AN390" s="77">
        <v>57</v>
      </c>
      <c r="AO390" s="79">
        <v>42764</v>
      </c>
      <c r="AP390" s="76">
        <v>5000</v>
      </c>
      <c r="AQ390" s="76">
        <v>0</v>
      </c>
      <c r="AR390" s="77">
        <v>817</v>
      </c>
      <c r="AS390" s="77">
        <v>21</v>
      </c>
      <c r="AT390" s="78">
        <v>391.62</v>
      </c>
      <c r="AU390" s="77">
        <v>1</v>
      </c>
      <c r="AV390" s="76">
        <v>0</v>
      </c>
      <c r="AW390" s="76">
        <v>8.4600000000000009</v>
      </c>
      <c r="AX390" s="76">
        <v>8.91</v>
      </c>
      <c r="AY390" s="76">
        <v>0.7</v>
      </c>
      <c r="AZ390" s="76">
        <v>0.7</v>
      </c>
      <c r="BA390" s="76">
        <v>1.68</v>
      </c>
      <c r="BB390" s="76">
        <v>2.16</v>
      </c>
      <c r="BC390" s="76">
        <v>8.2200000000000006</v>
      </c>
      <c r="BD390" s="76">
        <v>24.11</v>
      </c>
      <c r="BE390" s="76">
        <v>34.31</v>
      </c>
      <c r="BF390" s="76">
        <v>4000</v>
      </c>
      <c r="BG390" s="76">
        <v>6000</v>
      </c>
      <c r="BH390" s="74" t="s">
        <v>109</v>
      </c>
      <c r="BI390" s="74"/>
      <c r="BJ390" s="74" t="s">
        <v>3843</v>
      </c>
      <c r="BK390" s="79">
        <v>42802</v>
      </c>
      <c r="BL390" s="79"/>
      <c r="BM390" s="74"/>
      <c r="BN390" s="80">
        <v>2</v>
      </c>
      <c r="BO390" s="81"/>
      <c r="BP390" s="82"/>
      <c r="BQ390" s="83"/>
      <c r="BR390" s="84" t="s">
        <v>75</v>
      </c>
      <c r="BS390" s="84">
        <v>18</v>
      </c>
      <c r="BT390" s="85">
        <v>2</v>
      </c>
      <c r="BU390" s="85" t="s">
        <v>464</v>
      </c>
      <c r="BV390" s="85">
        <v>6</v>
      </c>
      <c r="BW390" s="85"/>
      <c r="BX390" s="86" t="s">
        <v>143</v>
      </c>
      <c r="BY390" s="87"/>
      <c r="BZ390" s="88">
        <v>2</v>
      </c>
      <c r="CA390" s="87" t="s">
        <v>144</v>
      </c>
      <c r="CB390" s="89" t="s">
        <v>112</v>
      </c>
      <c r="CC390" s="90">
        <v>20</v>
      </c>
      <c r="CD390" s="91"/>
      <c r="CE390" s="89">
        <f>VLOOKUP(AI390,[1]Plan1!$A$6:$D$52,2,0)</f>
        <v>405</v>
      </c>
      <c r="CF390" s="89">
        <f>VLOOKUP(AI390,[1]Plan1!$A$6:$D$52,4,0)</f>
        <v>1.7777777777777777</v>
      </c>
      <c r="CG390" s="89">
        <f t="shared" si="48"/>
        <v>2</v>
      </c>
      <c r="CH390" s="89">
        <f t="shared" si="49"/>
        <v>4</v>
      </c>
      <c r="CI390" s="87" t="s">
        <v>110</v>
      </c>
      <c r="CJ390" s="89">
        <f t="shared" si="50"/>
        <v>2</v>
      </c>
      <c r="CK390" s="87"/>
      <c r="CL390" s="87"/>
      <c r="CM390" s="87"/>
      <c r="CN390" s="80"/>
      <c r="CO390" s="81">
        <v>162</v>
      </c>
      <c r="CP390" s="82"/>
      <c r="CQ390" s="83"/>
      <c r="CR390" s="87">
        <f t="shared" si="51"/>
        <v>1230</v>
      </c>
      <c r="CS390" s="40">
        <f t="shared" si="55"/>
        <v>388</v>
      </c>
      <c r="CT390" s="40" t="str">
        <f>VLOOKUP(B390,Linha!$B$2:$C$60,2,FALSE)</f>
        <v>Flow1</v>
      </c>
      <c r="CU390" s="41" t="str">
        <f>IF(AI390&lt;=Parametros!$E$15,"OK","Não")</f>
        <v>Não</v>
      </c>
      <c r="CV390" s="41" t="str">
        <f>IF(AH390&lt;=Parametros!$E$16,"OK","Não")</f>
        <v>Não</v>
      </c>
      <c r="CW390" s="41" t="str">
        <f>IF(AX390&lt;=Parametros!$E$19,"OK","Não")</f>
        <v>OK</v>
      </c>
      <c r="CX390" s="41" t="str">
        <f t="shared" si="52"/>
        <v>Não</v>
      </c>
      <c r="CY390" s="41" t="str">
        <f t="shared" si="53"/>
        <v>Não</v>
      </c>
      <c r="CZ390" s="41" t="str">
        <f>IF(AND(Parametros!$E$17="Sim",Parametros!$E$18="Sim"),IF(AND(OR(CT390="Flow1",AND(CT390="Flow2",Parametros!$H$7="Fechada")),AI390&lt;=Parametros!$E$15,AH390&lt;Parametros!$E$16,AX390&lt;Parametros!$E$19,CX390&lt;&gt;Parametros!$E$17,CY390&lt;&gt;Parametros!$E$18),"Sim","Não"),
IF(AND(Parametros!$E$17="Sim",Parametros!$E$18="Não"),IF(AND(OR(CT390="Flow1",AND(CT390="Flow2",Parametros!$H$7="Fechada")),AI390&lt;=Parametros!$E$15,AH390&lt;Parametros!$E$16,AX390&lt;Parametros!$E$19,CX390&lt;&gt;Parametros!$E$17),"Sim","Não"),
IF(AND(Parametros!$E$17="Não",Parametros!$E$18="Sim"),IF(AND(OR(CT390="Flow1",AND(CT390="Flow2",Parametros!$H$7="Fechada")),AI390&lt;=Parametros!$E$15,AH390&lt;Parametros!$E$16,AX390&lt;Parametros!$E$19,CY390&lt;&gt;Parametros!$E$18),"Sim","Não"),
IF(AND(OR(CT390="Flow1",AND(CT390="Flow2",Parametros!$H$7="Fechada")),AI390&lt;=Parametros!$E$15,AH390&lt;Parametros!$E$16,AX390&lt;Parametros!$E$19),"Sim","Não"))))</f>
        <v>Não</v>
      </c>
      <c r="DA390" s="41" t="str">
        <f t="shared" si="54"/>
        <v>ok</v>
      </c>
      <c r="DB390" s="40">
        <f>IF(AND(CT390="Flow1",CZ390="Sim"),4,IF(CT390=Parametros!$D$6,1,IF(CT390=Parametros!$D$7,IF(Parametros!$H$7="Aberta",2,IF('Sequencia APO'!CZ390="Sim",4,1)),IF(CT390=Parametros!$D$9,3,IF(CT390=Parametros!$D$8,4,"Erro")))))</f>
        <v>1</v>
      </c>
      <c r="DC390" s="40">
        <f>IFERROR(VLOOKUP($Q390,Ferts!$A$1:$B$16,2,FALSE),0)</f>
        <v>0</v>
      </c>
      <c r="DD390" s="42">
        <f>(IF(DB390=1,Parametros!$M$6,IF(DB390=2,Parametros!$M$7,IF(DB390=3,Parametros!$M$8,IF(DB390=4,Parametros!$M$9,"Erro"))))*(DC390+1))*60</f>
        <v>38.112851481411589</v>
      </c>
    </row>
    <row r="391" spans="1:108">
      <c r="A391" s="74" t="s">
        <v>1078</v>
      </c>
      <c r="B391" s="74" t="s">
        <v>159</v>
      </c>
      <c r="C391" s="74" t="s">
        <v>99</v>
      </c>
      <c r="D391" s="74" t="s">
        <v>99</v>
      </c>
      <c r="E391" s="74" t="s">
        <v>2712</v>
      </c>
      <c r="F391" s="74" t="s">
        <v>1966</v>
      </c>
      <c r="G391" s="74" t="s">
        <v>2713</v>
      </c>
      <c r="H391" s="74" t="s">
        <v>227</v>
      </c>
      <c r="I391" s="74" t="s">
        <v>464</v>
      </c>
      <c r="J391" s="74" t="s">
        <v>842</v>
      </c>
      <c r="K391" s="74" t="s">
        <v>204</v>
      </c>
      <c r="L391" s="74" t="s">
        <v>1968</v>
      </c>
      <c r="M391" s="74" t="s">
        <v>452</v>
      </c>
      <c r="N391" s="75">
        <v>10</v>
      </c>
      <c r="O391" s="75">
        <v>10</v>
      </c>
      <c r="P391" s="74" t="s">
        <v>137</v>
      </c>
      <c r="Q391" s="74" t="s">
        <v>1969</v>
      </c>
      <c r="R391" s="74" t="s">
        <v>230</v>
      </c>
      <c r="S391" s="74" t="s">
        <v>113</v>
      </c>
      <c r="T391" s="74" t="s">
        <v>114</v>
      </c>
      <c r="U391" s="74" t="s">
        <v>156</v>
      </c>
      <c r="V391" s="74" t="s">
        <v>252</v>
      </c>
      <c r="W391" s="74" t="s">
        <v>107</v>
      </c>
      <c r="X391" s="74" t="s">
        <v>127</v>
      </c>
      <c r="Y391" s="74" t="s">
        <v>477</v>
      </c>
      <c r="Z391" s="74"/>
      <c r="AA391" s="76">
        <v>4969.9949999999999</v>
      </c>
      <c r="AB391" s="76">
        <v>0</v>
      </c>
      <c r="AC391" s="76">
        <v>0</v>
      </c>
      <c r="AD391" s="76">
        <v>87</v>
      </c>
      <c r="AE391" s="77">
        <v>927</v>
      </c>
      <c r="AF391" s="76">
        <v>4.6349999999999998</v>
      </c>
      <c r="AG391" s="77">
        <v>6</v>
      </c>
      <c r="AH391" s="78">
        <v>31</v>
      </c>
      <c r="AI391" s="78">
        <v>141.30000000000001</v>
      </c>
      <c r="AJ391" s="79">
        <v>42786</v>
      </c>
      <c r="AK391" s="79">
        <v>42784</v>
      </c>
      <c r="AL391" s="79">
        <v>42784</v>
      </c>
      <c r="AM391" s="79">
        <v>42784</v>
      </c>
      <c r="AN391" s="77">
        <v>300</v>
      </c>
      <c r="AO391" s="79">
        <v>42780</v>
      </c>
      <c r="AP391" s="76">
        <v>5000</v>
      </c>
      <c r="AQ391" s="76">
        <v>0</v>
      </c>
      <c r="AR391" s="77">
        <v>1000</v>
      </c>
      <c r="AS391" s="77">
        <v>34</v>
      </c>
      <c r="AT391" s="78">
        <v>947.87</v>
      </c>
      <c r="AU391" s="77">
        <v>1</v>
      </c>
      <c r="AV391" s="76">
        <v>0</v>
      </c>
      <c r="AW391" s="76">
        <v>9.99</v>
      </c>
      <c r="AX391" s="76">
        <v>10.45</v>
      </c>
      <c r="AY391" s="76">
        <v>1</v>
      </c>
      <c r="AZ391" s="76">
        <v>1</v>
      </c>
      <c r="BA391" s="76">
        <v>2.48</v>
      </c>
      <c r="BB391" s="76">
        <v>2.48</v>
      </c>
      <c r="BC391" s="76">
        <v>10.15</v>
      </c>
      <c r="BD391" s="76">
        <v>31.12</v>
      </c>
      <c r="BE391" s="76">
        <v>41</v>
      </c>
      <c r="BF391" s="76">
        <v>8000</v>
      </c>
      <c r="BG391" s="76">
        <v>12000</v>
      </c>
      <c r="BH391" s="74" t="s">
        <v>109</v>
      </c>
      <c r="BI391" s="74"/>
      <c r="BJ391" s="74" t="s">
        <v>3844</v>
      </c>
      <c r="BK391" s="79"/>
      <c r="BL391" s="79"/>
      <c r="BM391" s="74"/>
      <c r="BN391" s="80"/>
      <c r="BO391" s="81">
        <v>6</v>
      </c>
      <c r="BP391" s="82"/>
      <c r="BQ391" s="83"/>
      <c r="BR391" s="84" t="s">
        <v>76</v>
      </c>
      <c r="BS391" s="84">
        <v>18</v>
      </c>
      <c r="BT391" s="85">
        <v>2</v>
      </c>
      <c r="BU391" s="85" t="s">
        <v>464</v>
      </c>
      <c r="BV391" s="85">
        <v>6</v>
      </c>
      <c r="BW391" s="85"/>
      <c r="BX391" s="86" t="s">
        <v>143</v>
      </c>
      <c r="BY391" s="87"/>
      <c r="BZ391" s="88">
        <v>6</v>
      </c>
      <c r="CA391" s="87" t="s">
        <v>144</v>
      </c>
      <c r="CB391" s="89" t="s">
        <v>145</v>
      </c>
      <c r="CC391" s="90">
        <v>4</v>
      </c>
      <c r="CD391" s="91"/>
      <c r="CE391" s="89">
        <f>VLOOKUP(AI391,[1]Plan1!$A$6:$D$52,2,0)</f>
        <v>389</v>
      </c>
      <c r="CF391" s="89">
        <f>VLOOKUP(AI391,[1]Plan1!$A$6:$D$52,4,0)</f>
        <v>2.0249999999999999</v>
      </c>
      <c r="CG391" s="89">
        <f t="shared" si="48"/>
        <v>13</v>
      </c>
      <c r="CH391" s="89">
        <f t="shared" si="49"/>
        <v>26</v>
      </c>
      <c r="CI391" s="87" t="s">
        <v>76</v>
      </c>
      <c r="CJ391" s="89">
        <f t="shared" si="50"/>
        <v>6</v>
      </c>
      <c r="CK391" s="87"/>
      <c r="CL391" s="87"/>
      <c r="CM391" s="87"/>
      <c r="CN391" s="80"/>
      <c r="CO391" s="81">
        <v>163</v>
      </c>
      <c r="CP391" s="82"/>
      <c r="CQ391" s="83"/>
      <c r="CR391" s="87">
        <f t="shared" si="51"/>
        <v>5562</v>
      </c>
      <c r="CS391" s="40">
        <f t="shared" si="55"/>
        <v>389</v>
      </c>
      <c r="CT391" s="40" t="str">
        <f>VLOOKUP(B391,Linha!$B$2:$C$60,2,FALSE)</f>
        <v>Flow2</v>
      </c>
      <c r="CU391" s="41" t="str">
        <f>IF(AI391&lt;=Parametros!$E$15,"OK","Não")</f>
        <v>Não</v>
      </c>
      <c r="CV391" s="41" t="str">
        <f>IF(AH391&lt;=Parametros!$E$16,"OK","Não")</f>
        <v>Não</v>
      </c>
      <c r="CW391" s="41" t="str">
        <f>IF(AX391&lt;=Parametros!$E$19,"OK","Não")</f>
        <v>OK</v>
      </c>
      <c r="CX391" s="41" t="str">
        <f t="shared" si="52"/>
        <v>Não</v>
      </c>
      <c r="CY391" s="41" t="str">
        <f t="shared" si="53"/>
        <v>Não</v>
      </c>
      <c r="CZ391" s="41" t="str">
        <f>IF(AND(Parametros!$E$17="Sim",Parametros!$E$18="Sim"),IF(AND(OR(CT391="Flow1",AND(CT391="Flow2",Parametros!$H$7="Fechada")),AI391&lt;=Parametros!$E$15,AH391&lt;Parametros!$E$16,AX391&lt;Parametros!$E$19,CX391&lt;&gt;Parametros!$E$17,CY391&lt;&gt;Parametros!$E$18),"Sim","Não"),
IF(AND(Parametros!$E$17="Sim",Parametros!$E$18="Não"),IF(AND(OR(CT391="Flow1",AND(CT391="Flow2",Parametros!$H$7="Fechada")),AI391&lt;=Parametros!$E$15,AH391&lt;Parametros!$E$16,AX391&lt;Parametros!$E$19,CX391&lt;&gt;Parametros!$E$17),"Sim","Não"),
IF(AND(Parametros!$E$17="Não",Parametros!$E$18="Sim"),IF(AND(OR(CT391="Flow1",AND(CT391="Flow2",Parametros!$H$7="Fechada")),AI391&lt;=Parametros!$E$15,AH391&lt;Parametros!$E$16,AX391&lt;Parametros!$E$19,CY391&lt;&gt;Parametros!$E$18),"Sim","Não"),
IF(AND(OR(CT391="Flow1",AND(CT391="Flow2",Parametros!$H$7="Fechada")),AI391&lt;=Parametros!$E$15,AH391&lt;Parametros!$E$16,AX391&lt;Parametros!$E$19),"Sim","Não"))))</f>
        <v>Não</v>
      </c>
      <c r="DA391" s="41" t="str">
        <f t="shared" si="54"/>
        <v>ok</v>
      </c>
      <c r="DB391" s="40">
        <f>IF(AND(CT391="Flow1",CZ391="Sim"),4,IF(CT391=Parametros!$D$6,1,IF(CT391=Parametros!$D$7,IF(Parametros!$H$7="Aberta",2,IF('Sequencia APO'!CZ391="Sim",4,1)),IF(CT391=Parametros!$D$9,3,IF(CT391=Parametros!$D$8,4,"Erro")))))</f>
        <v>1</v>
      </c>
      <c r="DC391" s="40">
        <f>IFERROR(VLOOKUP($Q391,Ferts!$A$1:$B$16,2,FALSE),0)</f>
        <v>0</v>
      </c>
      <c r="DD391" s="42">
        <f>(IF(DB391=1,Parametros!$M$6,IF(DB391=2,Parametros!$M$7,IF(DB391=3,Parametros!$M$8,IF(DB391=4,Parametros!$M$9,"Erro"))))*(DC391+1))*60</f>
        <v>38.112851481411589</v>
      </c>
    </row>
    <row r="392" spans="1:108">
      <c r="A392" s="74" t="s">
        <v>1082</v>
      </c>
      <c r="B392" t="s">
        <v>951</v>
      </c>
      <c r="C392" s="74" t="s">
        <v>118</v>
      </c>
      <c r="D392" s="74" t="s">
        <v>99</v>
      </c>
      <c r="E392" s="74" t="s">
        <v>3845</v>
      </c>
      <c r="F392" s="74" t="s">
        <v>853</v>
      </c>
      <c r="G392" s="74" t="s">
        <v>3307</v>
      </c>
      <c r="H392" s="74" t="s">
        <v>847</v>
      </c>
      <c r="I392" s="74" t="s">
        <v>848</v>
      </c>
      <c r="J392" s="74" t="s">
        <v>474</v>
      </c>
      <c r="K392" s="74" t="s">
        <v>849</v>
      </c>
      <c r="L392" s="74" t="s">
        <v>854</v>
      </c>
      <c r="M392" s="74" t="s">
        <v>850</v>
      </c>
      <c r="N392" s="75">
        <v>10</v>
      </c>
      <c r="O392" s="75">
        <v>10</v>
      </c>
      <c r="P392" s="74" t="s">
        <v>238</v>
      </c>
      <c r="Q392" s="74" t="s">
        <v>855</v>
      </c>
      <c r="R392" s="74" t="s">
        <v>239</v>
      </c>
      <c r="S392" s="74"/>
      <c r="T392" s="74" t="s">
        <v>114</v>
      </c>
      <c r="U392" s="74" t="s">
        <v>202</v>
      </c>
      <c r="V392" s="74" t="s">
        <v>851</v>
      </c>
      <c r="W392" s="74" t="s">
        <v>107</v>
      </c>
      <c r="X392" s="74" t="s">
        <v>250</v>
      </c>
      <c r="Y392" s="74" t="s">
        <v>477</v>
      </c>
      <c r="Z392" s="74" t="s">
        <v>192</v>
      </c>
      <c r="AA392" s="76">
        <v>2469.88</v>
      </c>
      <c r="AB392" s="76">
        <v>0</v>
      </c>
      <c r="AC392" s="76">
        <v>159</v>
      </c>
      <c r="AD392" s="76">
        <v>132.5</v>
      </c>
      <c r="AE392" s="77">
        <v>317</v>
      </c>
      <c r="AF392" s="76">
        <v>1.6339999999999999</v>
      </c>
      <c r="AG392" s="77">
        <v>10</v>
      </c>
      <c r="AH392" s="78">
        <v>7</v>
      </c>
      <c r="AI392" s="78">
        <v>76.099999999999994</v>
      </c>
      <c r="AJ392" s="79">
        <v>42821</v>
      </c>
      <c r="AK392" s="79">
        <v>42784</v>
      </c>
      <c r="AL392" s="79">
        <v>42784</v>
      </c>
      <c r="AM392" s="79">
        <v>42784</v>
      </c>
      <c r="AN392" s="77">
        <v>385</v>
      </c>
      <c r="AO392" s="79">
        <v>42796</v>
      </c>
      <c r="AP392" s="76">
        <v>2000</v>
      </c>
      <c r="AQ392" s="76">
        <v>0</v>
      </c>
      <c r="AR392" s="77">
        <v>399</v>
      </c>
      <c r="AS392" s="77">
        <v>11</v>
      </c>
      <c r="AT392" s="78">
        <v>92.7</v>
      </c>
      <c r="AU392" s="77">
        <v>3</v>
      </c>
      <c r="AV392" s="76">
        <v>7.97</v>
      </c>
      <c r="AW392" s="76">
        <v>7.11</v>
      </c>
      <c r="AX392" s="76">
        <v>7.98</v>
      </c>
      <c r="AY392" s="76">
        <v>0.76</v>
      </c>
      <c r="AZ392" s="76">
        <v>0.76</v>
      </c>
      <c r="BA392" s="76">
        <v>0.7</v>
      </c>
      <c r="BB392" s="76">
        <v>0.7</v>
      </c>
      <c r="BC392" s="76">
        <v>10.95</v>
      </c>
      <c r="BD392" s="76">
        <v>8.31</v>
      </c>
      <c r="BE392" s="76">
        <v>18.2</v>
      </c>
      <c r="BF392" s="76">
        <v>7000</v>
      </c>
      <c r="BG392" s="76">
        <v>8000</v>
      </c>
      <c r="BH392" s="74" t="s">
        <v>109</v>
      </c>
      <c r="BI392" s="74"/>
      <c r="BJ392" s="74" t="s">
        <v>3846</v>
      </c>
      <c r="BK392" s="79"/>
      <c r="BL392" s="79"/>
      <c r="BM392" s="74"/>
      <c r="BN392" s="80"/>
      <c r="BO392" s="81"/>
      <c r="BP392" s="82">
        <v>30</v>
      </c>
      <c r="BQ392" s="83"/>
      <c r="BR392" s="84" t="s">
        <v>129</v>
      </c>
      <c r="BS392" s="84">
        <v>18</v>
      </c>
      <c r="BT392" s="85">
        <v>2</v>
      </c>
      <c r="BU392" s="85" t="s">
        <v>464</v>
      </c>
      <c r="BV392" s="85">
        <v>6</v>
      </c>
      <c r="BW392" s="85"/>
      <c r="BX392" s="86" t="s">
        <v>130</v>
      </c>
      <c r="BY392" s="87"/>
      <c r="BZ392" s="88">
        <v>30</v>
      </c>
      <c r="CA392" s="87" t="s">
        <v>111</v>
      </c>
      <c r="CB392" s="89" t="s">
        <v>145</v>
      </c>
      <c r="CC392" s="90">
        <v>-12</v>
      </c>
      <c r="CD392" s="91"/>
      <c r="CE392" s="89">
        <f>VLOOKUP(AI392,[1]Plan1!$A$6:$D$52,2,0)</f>
        <v>271</v>
      </c>
      <c r="CF392" s="89">
        <f>VLOOKUP(AI392,[1]Plan1!$A$6:$D$52,4,0)</f>
        <v>3.125</v>
      </c>
      <c r="CG392" s="89">
        <f t="shared" si="48"/>
        <v>9</v>
      </c>
      <c r="CH392" s="89">
        <f t="shared" si="49"/>
        <v>28</v>
      </c>
      <c r="CI392" s="87" t="s">
        <v>129</v>
      </c>
      <c r="CJ392" s="89">
        <f t="shared" si="50"/>
        <v>30</v>
      </c>
      <c r="CK392" s="87"/>
      <c r="CL392" s="87"/>
      <c r="CM392" s="87"/>
      <c r="CN392" s="80"/>
      <c r="CO392" s="81">
        <v>164</v>
      </c>
      <c r="CP392" s="82"/>
      <c r="CQ392" s="83"/>
      <c r="CR392" s="87">
        <f t="shared" si="51"/>
        <v>3170</v>
      </c>
      <c r="CS392" s="40">
        <f t="shared" si="55"/>
        <v>390</v>
      </c>
      <c r="CT392" s="40" t="str">
        <f>VLOOKUP(B392,Linha!$B$2:$C$60,2,FALSE)</f>
        <v>Despacho direto</v>
      </c>
      <c r="CU392" s="41" t="str">
        <f>IF(AI392&lt;=Parametros!$E$15,"OK","Não")</f>
        <v>OK</v>
      </c>
      <c r="CV392" s="41" t="str">
        <f>IF(AH392&lt;=Parametros!$E$16,"OK","Não")</f>
        <v>OK</v>
      </c>
      <c r="CW392" s="41" t="str">
        <f>IF(AX392&lt;=Parametros!$E$19,"OK","Não")</f>
        <v>OK</v>
      </c>
      <c r="CX392" s="41" t="str">
        <f t="shared" si="52"/>
        <v>Não</v>
      </c>
      <c r="CY392" s="41" t="str">
        <f t="shared" si="53"/>
        <v>Não</v>
      </c>
      <c r="CZ392" s="41" t="str">
        <f>IF(AND(Parametros!$E$17="Sim",Parametros!$E$18="Sim"),IF(AND(OR(CT392="Flow1",AND(CT392="Flow2",Parametros!$H$7="Fechada")),AI392&lt;=Parametros!$E$15,AH392&lt;Parametros!$E$16,AX392&lt;Parametros!$E$19,CX392&lt;&gt;Parametros!$E$17,CY392&lt;&gt;Parametros!$E$18),"Sim","Não"),
IF(AND(Parametros!$E$17="Sim",Parametros!$E$18="Não"),IF(AND(OR(CT392="Flow1",AND(CT392="Flow2",Parametros!$H$7="Fechada")),AI392&lt;=Parametros!$E$15,AH392&lt;Parametros!$E$16,AX392&lt;Parametros!$E$19,CX392&lt;&gt;Parametros!$E$17),"Sim","Não"),
IF(AND(Parametros!$E$17="Não",Parametros!$E$18="Sim"),IF(AND(OR(CT392="Flow1",AND(CT392="Flow2",Parametros!$H$7="Fechada")),AI392&lt;=Parametros!$E$15,AH392&lt;Parametros!$E$16,AX392&lt;Parametros!$E$19,CY392&lt;&gt;Parametros!$E$18),"Sim","Não"),
IF(AND(OR(CT392="Flow1",AND(CT392="Flow2",Parametros!$H$7="Fechada")),AI392&lt;=Parametros!$E$15,AH392&lt;Parametros!$E$16,AX392&lt;Parametros!$E$19),"Sim","Não"))))</f>
        <v>Não</v>
      </c>
      <c r="DA392" s="41" t="str">
        <f t="shared" si="54"/>
        <v>ok</v>
      </c>
      <c r="DB392" s="40">
        <f>IF(AND(CT392="Flow1",CZ392="Sim"),4,IF(CT392=Parametros!$D$6,1,IF(CT392=Parametros!$D$7,IF(Parametros!$H$7="Aberta",2,IF('Sequencia APO'!CZ392="Sim",4,1)),IF(CT392=Parametros!$D$9,3,IF(CT392=Parametros!$D$8,4,"Erro")))))</f>
        <v>3</v>
      </c>
      <c r="DC392" s="40">
        <f>IFERROR(VLOOKUP($Q392,Ferts!$A$1:$B$16,2,FALSE),0)</f>
        <v>0</v>
      </c>
      <c r="DD392" s="42">
        <f>(IF(DB392=1,Parametros!$M$6,IF(DB392=2,Parametros!$M$7,IF(DB392=3,Parametros!$M$8,IF(DB392=4,Parametros!$M$9,"Erro"))))*(DC392+1))*60</f>
        <v>33.660000000000004</v>
      </c>
    </row>
    <row r="393" spans="1:108">
      <c r="A393" s="74" t="s">
        <v>1083</v>
      </c>
      <c r="B393" t="s">
        <v>951</v>
      </c>
      <c r="C393" s="74" t="s">
        <v>118</v>
      </c>
      <c r="D393" s="74" t="s">
        <v>99</v>
      </c>
      <c r="E393" s="74" t="s">
        <v>3847</v>
      </c>
      <c r="F393" s="74" t="s">
        <v>3848</v>
      </c>
      <c r="G393" s="74" t="s">
        <v>3849</v>
      </c>
      <c r="H393" s="74" t="s">
        <v>860</v>
      </c>
      <c r="I393" s="74" t="s">
        <v>848</v>
      </c>
      <c r="J393" s="74" t="s">
        <v>474</v>
      </c>
      <c r="K393" s="74" t="s">
        <v>236</v>
      </c>
      <c r="L393" s="74" t="s">
        <v>3850</v>
      </c>
      <c r="M393" s="74" t="s">
        <v>862</v>
      </c>
      <c r="N393" s="75">
        <v>10</v>
      </c>
      <c r="O393" s="75">
        <v>10</v>
      </c>
      <c r="P393" s="74" t="s">
        <v>238</v>
      </c>
      <c r="Q393" s="74" t="s">
        <v>3851</v>
      </c>
      <c r="R393" s="74" t="s">
        <v>239</v>
      </c>
      <c r="S393" s="74"/>
      <c r="T393" s="74" t="s">
        <v>114</v>
      </c>
      <c r="U393" s="74" t="s">
        <v>202</v>
      </c>
      <c r="V393" s="74" t="s">
        <v>851</v>
      </c>
      <c r="W393" s="74" t="s">
        <v>107</v>
      </c>
      <c r="X393" s="74" t="s">
        <v>250</v>
      </c>
      <c r="Y393" s="74" t="s">
        <v>477</v>
      </c>
      <c r="Z393" s="74" t="s">
        <v>192</v>
      </c>
      <c r="AA393" s="76">
        <v>1060</v>
      </c>
      <c r="AB393" s="76">
        <v>0</v>
      </c>
      <c r="AC393" s="76">
        <v>159</v>
      </c>
      <c r="AD393" s="76">
        <v>132.5</v>
      </c>
      <c r="AE393" s="77">
        <v>390</v>
      </c>
      <c r="AF393" s="76">
        <v>2.0099999999999998</v>
      </c>
      <c r="AG393" s="77">
        <v>4</v>
      </c>
      <c r="AH393" s="78">
        <v>8</v>
      </c>
      <c r="AI393" s="78">
        <v>101.6</v>
      </c>
      <c r="AJ393" s="79">
        <v>42818</v>
      </c>
      <c r="AK393" s="79">
        <v>42784</v>
      </c>
      <c r="AL393" s="79">
        <v>42784</v>
      </c>
      <c r="AM393" s="79">
        <v>42784</v>
      </c>
      <c r="AN393" s="77">
        <v>162</v>
      </c>
      <c r="AO393" s="79">
        <v>42798</v>
      </c>
      <c r="AP393" s="76">
        <v>2000</v>
      </c>
      <c r="AQ393" s="76">
        <v>0</v>
      </c>
      <c r="AR393" s="77">
        <v>387</v>
      </c>
      <c r="AS393" s="77">
        <v>12</v>
      </c>
      <c r="AT393" s="78">
        <v>180.73</v>
      </c>
      <c r="AU393" s="77">
        <v>2</v>
      </c>
      <c r="AV393" s="76">
        <v>9.6300000000000008</v>
      </c>
      <c r="AW393" s="76">
        <v>9.18</v>
      </c>
      <c r="AX393" s="76">
        <v>9.8800000000000008</v>
      </c>
      <c r="AY393" s="76">
        <v>1.02</v>
      </c>
      <c r="AZ393" s="76">
        <v>1.02</v>
      </c>
      <c r="BA393" s="76">
        <v>0.8</v>
      </c>
      <c r="BB393" s="76">
        <v>0.8</v>
      </c>
      <c r="BC393" s="76">
        <v>13.11</v>
      </c>
      <c r="BD393" s="76">
        <v>8.5500000000000007</v>
      </c>
      <c r="BE393" s="76">
        <v>18.440000000000001</v>
      </c>
      <c r="BF393" s="76">
        <v>8900</v>
      </c>
      <c r="BG393" s="76">
        <v>9900</v>
      </c>
      <c r="BH393" s="74" t="s">
        <v>109</v>
      </c>
      <c r="BI393" s="74"/>
      <c r="BJ393" s="74" t="s">
        <v>3852</v>
      </c>
      <c r="BK393" s="79"/>
      <c r="BL393" s="79"/>
      <c r="BM393" s="74"/>
      <c r="BN393" s="80"/>
      <c r="BO393" s="81"/>
      <c r="BP393" s="82">
        <v>8</v>
      </c>
      <c r="BQ393" s="83"/>
      <c r="BR393" s="84" t="s">
        <v>129</v>
      </c>
      <c r="BS393" s="84">
        <v>18</v>
      </c>
      <c r="BT393" s="85">
        <v>2</v>
      </c>
      <c r="BU393" s="85" t="s">
        <v>464</v>
      </c>
      <c r="BV393" s="85">
        <v>6</v>
      </c>
      <c r="BW393" s="85"/>
      <c r="BX393" s="86" t="s">
        <v>130</v>
      </c>
      <c r="BY393" s="87"/>
      <c r="BZ393" s="88">
        <v>8</v>
      </c>
      <c r="CA393" s="87" t="s">
        <v>111</v>
      </c>
      <c r="CB393" s="89" t="s">
        <v>145</v>
      </c>
      <c r="CC393" s="90">
        <v>-14</v>
      </c>
      <c r="CD393" s="91"/>
      <c r="CE393" s="89">
        <f>VLOOKUP(AI393,[1]Plan1!$A$6:$D$52,2,0)</f>
        <v>309</v>
      </c>
      <c r="CF393" s="89">
        <f>VLOOKUP(AI393,[1]Plan1!$A$6:$D$52,4,0)</f>
        <v>2.4347826086956523</v>
      </c>
      <c r="CG393" s="89">
        <f t="shared" si="48"/>
        <v>3</v>
      </c>
      <c r="CH393" s="89">
        <f t="shared" si="49"/>
        <v>7</v>
      </c>
      <c r="CI393" s="87" t="s">
        <v>129</v>
      </c>
      <c r="CJ393" s="89">
        <f t="shared" si="50"/>
        <v>8</v>
      </c>
      <c r="CK393" s="87"/>
      <c r="CL393" s="87"/>
      <c r="CM393" s="87"/>
      <c r="CN393" s="80"/>
      <c r="CO393" s="81">
        <v>165</v>
      </c>
      <c r="CP393" s="82"/>
      <c r="CQ393" s="83"/>
      <c r="CR393" s="87">
        <f t="shared" si="51"/>
        <v>1560</v>
      </c>
      <c r="CS393" s="40">
        <f t="shared" si="55"/>
        <v>391</v>
      </c>
      <c r="CT393" s="40" t="str">
        <f>VLOOKUP(B393,Linha!$B$2:$C$60,2,FALSE)</f>
        <v>Despacho direto</v>
      </c>
      <c r="CU393" s="41" t="str">
        <f>IF(AI393&lt;=Parametros!$E$15,"OK","Não")</f>
        <v>OK</v>
      </c>
      <c r="CV393" s="41" t="str">
        <f>IF(AH393&lt;=Parametros!$E$16,"OK","Não")</f>
        <v>OK</v>
      </c>
      <c r="CW393" s="41" t="str">
        <f>IF(AX393&lt;=Parametros!$E$19,"OK","Não")</f>
        <v>OK</v>
      </c>
      <c r="CX393" s="41" t="str">
        <f t="shared" si="52"/>
        <v>Não</v>
      </c>
      <c r="CY393" s="41" t="str">
        <f t="shared" si="53"/>
        <v>Não</v>
      </c>
      <c r="CZ393" s="41" t="str">
        <f>IF(AND(Parametros!$E$17="Sim",Parametros!$E$18="Sim"),IF(AND(OR(CT393="Flow1",AND(CT393="Flow2",Parametros!$H$7="Fechada")),AI393&lt;=Parametros!$E$15,AH393&lt;Parametros!$E$16,AX393&lt;Parametros!$E$19,CX393&lt;&gt;Parametros!$E$17,CY393&lt;&gt;Parametros!$E$18),"Sim","Não"),
IF(AND(Parametros!$E$17="Sim",Parametros!$E$18="Não"),IF(AND(OR(CT393="Flow1",AND(CT393="Flow2",Parametros!$H$7="Fechada")),AI393&lt;=Parametros!$E$15,AH393&lt;Parametros!$E$16,AX393&lt;Parametros!$E$19,CX393&lt;&gt;Parametros!$E$17),"Sim","Não"),
IF(AND(Parametros!$E$17="Não",Parametros!$E$18="Sim"),IF(AND(OR(CT393="Flow1",AND(CT393="Flow2",Parametros!$H$7="Fechada")),AI393&lt;=Parametros!$E$15,AH393&lt;Parametros!$E$16,AX393&lt;Parametros!$E$19,CY393&lt;&gt;Parametros!$E$18),"Sim","Não"),
IF(AND(OR(CT393="Flow1",AND(CT393="Flow2",Parametros!$H$7="Fechada")),AI393&lt;=Parametros!$E$15,AH393&lt;Parametros!$E$16,AX393&lt;Parametros!$E$19),"Sim","Não"))))</f>
        <v>Não</v>
      </c>
      <c r="DA393" s="41" t="str">
        <f t="shared" si="54"/>
        <v>ok</v>
      </c>
      <c r="DB393" s="40">
        <f>IF(AND(CT393="Flow1",CZ393="Sim"),4,IF(CT393=Parametros!$D$6,1,IF(CT393=Parametros!$D$7,IF(Parametros!$H$7="Aberta",2,IF('Sequencia APO'!CZ393="Sim",4,1)),IF(CT393=Parametros!$D$9,3,IF(CT393=Parametros!$D$8,4,"Erro")))))</f>
        <v>3</v>
      </c>
      <c r="DC393" s="40">
        <f>IFERROR(VLOOKUP($Q393,Ferts!$A$1:$B$16,2,FALSE),0)</f>
        <v>0</v>
      </c>
      <c r="DD393" s="42">
        <f>(IF(DB393=1,Parametros!$M$6,IF(DB393=2,Parametros!$M$7,IF(DB393=3,Parametros!$M$8,IF(DB393=4,Parametros!$M$9,"Erro"))))*(DC393+1))*60</f>
        <v>33.660000000000004</v>
      </c>
    </row>
    <row r="394" spans="1:108">
      <c r="A394" s="74" t="s">
        <v>1084</v>
      </c>
      <c r="B394" t="s">
        <v>951</v>
      </c>
      <c r="C394" s="74"/>
      <c r="D394" s="74"/>
      <c r="E394" s="74" t="s">
        <v>3853</v>
      </c>
      <c r="F394" s="74" t="s">
        <v>872</v>
      </c>
      <c r="G394" s="74"/>
      <c r="H394" s="74" t="s">
        <v>847</v>
      </c>
      <c r="I394" s="74" t="s">
        <v>848</v>
      </c>
      <c r="J394" s="74" t="s">
        <v>474</v>
      </c>
      <c r="K394" s="74"/>
      <c r="L394" s="74" t="s">
        <v>873</v>
      </c>
      <c r="M394" s="74" t="s">
        <v>850</v>
      </c>
      <c r="N394" s="75">
        <v>0</v>
      </c>
      <c r="O394" s="75">
        <v>0</v>
      </c>
      <c r="P394" s="74"/>
      <c r="Q394" s="74"/>
      <c r="R394" s="74"/>
      <c r="S394" s="74"/>
      <c r="T394" s="74"/>
      <c r="U394" s="74"/>
      <c r="V394" s="74" t="s">
        <v>851</v>
      </c>
      <c r="W394" s="74" t="s">
        <v>107</v>
      </c>
      <c r="X394" s="74" t="s">
        <v>250</v>
      </c>
      <c r="Y394" s="74"/>
      <c r="Z394" s="74"/>
      <c r="AA394" s="76">
        <v>1176.8</v>
      </c>
      <c r="AB394" s="76">
        <v>0</v>
      </c>
      <c r="AC394" s="76">
        <v>159</v>
      </c>
      <c r="AD394" s="76">
        <v>132.5</v>
      </c>
      <c r="AE394" s="77">
        <v>0</v>
      </c>
      <c r="AF394" s="76">
        <v>0</v>
      </c>
      <c r="AG394" s="77">
        <v>0</v>
      </c>
      <c r="AH394" s="78">
        <v>8</v>
      </c>
      <c r="AI394" s="78">
        <v>101.6</v>
      </c>
      <c r="AJ394" s="79"/>
      <c r="AK394" s="79">
        <v>42784</v>
      </c>
      <c r="AL394" s="79">
        <v>42784</v>
      </c>
      <c r="AM394" s="79">
        <v>42784</v>
      </c>
      <c r="AN394" s="77">
        <v>180</v>
      </c>
      <c r="AO394" s="79"/>
      <c r="AP394" s="76">
        <v>0</v>
      </c>
      <c r="AQ394" s="76">
        <v>0</v>
      </c>
      <c r="AR394" s="77">
        <v>385</v>
      </c>
      <c r="AS394" s="77">
        <v>11</v>
      </c>
      <c r="AT394" s="78">
        <v>182.02</v>
      </c>
      <c r="AU394" s="77">
        <v>0</v>
      </c>
      <c r="AV394" s="76">
        <v>0</v>
      </c>
      <c r="AW394" s="76">
        <v>0</v>
      </c>
      <c r="AX394" s="76">
        <v>0</v>
      </c>
      <c r="AY394" s="76">
        <v>1.02</v>
      </c>
      <c r="AZ394" s="76">
        <v>1.02</v>
      </c>
      <c r="BA394" s="76">
        <v>0.8</v>
      </c>
      <c r="BB394" s="76">
        <v>0.8</v>
      </c>
      <c r="BC394" s="76">
        <v>0</v>
      </c>
      <c r="BD394" s="76">
        <v>0</v>
      </c>
      <c r="BE394" s="76">
        <v>0</v>
      </c>
      <c r="BF394" s="76">
        <v>9200</v>
      </c>
      <c r="BG394" s="76">
        <v>10200</v>
      </c>
      <c r="BH394" s="74" t="s">
        <v>109</v>
      </c>
      <c r="BI394" s="74"/>
      <c r="BJ394" s="74" t="s">
        <v>3854</v>
      </c>
      <c r="BK394" s="79"/>
      <c r="BL394" s="79"/>
      <c r="BM394" s="74"/>
      <c r="BN394" s="80"/>
      <c r="BO394" s="81"/>
      <c r="BP394" s="82">
        <v>0</v>
      </c>
      <c r="BQ394" s="83"/>
      <c r="BR394" s="84" t="s">
        <v>129</v>
      </c>
      <c r="BS394" s="84">
        <v>18</v>
      </c>
      <c r="BT394" s="85">
        <v>2</v>
      </c>
      <c r="BU394" s="85" t="s">
        <v>464</v>
      </c>
      <c r="BV394" s="85">
        <v>6</v>
      </c>
      <c r="BW394" s="85"/>
      <c r="BX394" s="86" t="s">
        <v>130</v>
      </c>
      <c r="BY394" s="87"/>
      <c r="BZ394" s="88">
        <v>0</v>
      </c>
      <c r="CA394" s="87" t="s">
        <v>111</v>
      </c>
      <c r="CB394" s="89" t="s">
        <v>112</v>
      </c>
      <c r="CC394" s="90">
        <v>42784</v>
      </c>
      <c r="CD394" s="91"/>
      <c r="CE394" s="89">
        <f>VLOOKUP(AI394,[1]Plan1!$A$6:$D$52,2,0)</f>
        <v>309</v>
      </c>
      <c r="CF394" s="89">
        <f>VLOOKUP(AI394,[1]Plan1!$A$6:$D$52,4,0)</f>
        <v>2.4347826086956523</v>
      </c>
      <c r="CG394" s="89">
        <f t="shared" si="48"/>
        <v>4</v>
      </c>
      <c r="CH394" s="89">
        <f t="shared" si="49"/>
        <v>10</v>
      </c>
      <c r="CI394" s="87" t="s">
        <v>129</v>
      </c>
      <c r="CJ394" s="89">
        <f t="shared" si="50"/>
        <v>10</v>
      </c>
      <c r="CK394" s="87"/>
      <c r="CL394" s="87"/>
      <c r="CM394" s="87"/>
      <c r="CN394" s="80"/>
      <c r="CO394" s="81">
        <v>166</v>
      </c>
      <c r="CP394" s="82"/>
      <c r="CQ394" s="83"/>
      <c r="CR394" s="87">
        <f t="shared" si="51"/>
        <v>0</v>
      </c>
      <c r="CS394" s="40">
        <f t="shared" si="55"/>
        <v>392</v>
      </c>
      <c r="CT394" s="40" t="str">
        <f>VLOOKUP(B394,Linha!$B$2:$C$60,2,FALSE)</f>
        <v>Despacho direto</v>
      </c>
      <c r="CU394" s="41" t="str">
        <f>IF(AI394&lt;=Parametros!$E$15,"OK","Não")</f>
        <v>OK</v>
      </c>
      <c r="CV394" s="41" t="str">
        <f>IF(AH394&lt;=Parametros!$E$16,"OK","Não")</f>
        <v>OK</v>
      </c>
      <c r="CW394" s="41" t="str">
        <f>IF(AX394&lt;=Parametros!$E$19,"OK","Não")</f>
        <v>OK</v>
      </c>
      <c r="CX394" s="41" t="str">
        <f t="shared" si="52"/>
        <v>Não</v>
      </c>
      <c r="CY394" s="41" t="str">
        <f t="shared" si="53"/>
        <v>Não</v>
      </c>
      <c r="CZ394" s="41" t="str">
        <f>IF(AND(Parametros!$E$17="Sim",Parametros!$E$18="Sim"),IF(AND(OR(CT394="Flow1",AND(CT394="Flow2",Parametros!$H$7="Fechada")),AI394&lt;=Parametros!$E$15,AH394&lt;Parametros!$E$16,AX394&lt;Parametros!$E$19,CX394&lt;&gt;Parametros!$E$17,CY394&lt;&gt;Parametros!$E$18),"Sim","Não"),
IF(AND(Parametros!$E$17="Sim",Parametros!$E$18="Não"),IF(AND(OR(CT394="Flow1",AND(CT394="Flow2",Parametros!$H$7="Fechada")),AI394&lt;=Parametros!$E$15,AH394&lt;Parametros!$E$16,AX394&lt;Parametros!$E$19,CX394&lt;&gt;Parametros!$E$17),"Sim","Não"),
IF(AND(Parametros!$E$17="Não",Parametros!$E$18="Sim"),IF(AND(OR(CT394="Flow1",AND(CT394="Flow2",Parametros!$H$7="Fechada")),AI394&lt;=Parametros!$E$15,AH394&lt;Parametros!$E$16,AX394&lt;Parametros!$E$19,CY394&lt;&gt;Parametros!$E$18),"Sim","Não"),
IF(AND(OR(CT394="Flow1",AND(CT394="Flow2",Parametros!$H$7="Fechada")),AI394&lt;=Parametros!$E$15,AH394&lt;Parametros!$E$16,AX394&lt;Parametros!$E$19),"Sim","Não"))))</f>
        <v>Não</v>
      </c>
      <c r="DA394" s="41" t="str">
        <f t="shared" si="54"/>
        <v>ok</v>
      </c>
      <c r="DB394" s="40">
        <f>IF(AND(CT394="Flow1",CZ394="Sim"),4,IF(CT394=Parametros!$D$6,1,IF(CT394=Parametros!$D$7,IF(Parametros!$H$7="Aberta",2,IF('Sequencia APO'!CZ394="Sim",4,1)),IF(CT394=Parametros!$D$9,3,IF(CT394=Parametros!$D$8,4,"Erro")))))</f>
        <v>3</v>
      </c>
      <c r="DC394" s="40">
        <f>IFERROR(VLOOKUP($Q394,Ferts!$A$1:$B$16,2,FALSE),0)</f>
        <v>0</v>
      </c>
      <c r="DD394" s="42">
        <f>(IF(DB394=1,Parametros!$M$6,IF(DB394=2,Parametros!$M$7,IF(DB394=3,Parametros!$M$8,IF(DB394=4,Parametros!$M$9,"Erro"))))*(DC394+1))*60</f>
        <v>33.660000000000004</v>
      </c>
    </row>
    <row r="395" spans="1:108">
      <c r="A395" s="74" t="s">
        <v>1085</v>
      </c>
      <c r="B395" t="s">
        <v>951</v>
      </c>
      <c r="C395" s="74" t="s">
        <v>118</v>
      </c>
      <c r="D395" s="74" t="s">
        <v>99</v>
      </c>
      <c r="E395" s="74" t="s">
        <v>3855</v>
      </c>
      <c r="F395" s="74" t="s">
        <v>868</v>
      </c>
      <c r="G395" s="74" t="s">
        <v>3856</v>
      </c>
      <c r="H395" s="74" t="s">
        <v>847</v>
      </c>
      <c r="I395" s="74" t="s">
        <v>848</v>
      </c>
      <c r="J395" s="74" t="s">
        <v>474</v>
      </c>
      <c r="K395" s="74" t="s">
        <v>849</v>
      </c>
      <c r="L395" s="74" t="s">
        <v>869</v>
      </c>
      <c r="M395" s="74" t="s">
        <v>850</v>
      </c>
      <c r="N395" s="75">
        <v>10</v>
      </c>
      <c r="O395" s="75">
        <v>10</v>
      </c>
      <c r="P395" s="74" t="s">
        <v>238</v>
      </c>
      <c r="Q395" s="74" t="s">
        <v>870</v>
      </c>
      <c r="R395" s="74" t="s">
        <v>239</v>
      </c>
      <c r="S395" s="74"/>
      <c r="T395" s="74" t="s">
        <v>114</v>
      </c>
      <c r="U395" s="74" t="s">
        <v>202</v>
      </c>
      <c r="V395" s="74" t="s">
        <v>851</v>
      </c>
      <c r="W395" s="74" t="s">
        <v>107</v>
      </c>
      <c r="X395" s="74" t="s">
        <v>250</v>
      </c>
      <c r="Y395" s="74" t="s">
        <v>477</v>
      </c>
      <c r="Z395" s="74" t="s">
        <v>192</v>
      </c>
      <c r="AA395" s="76">
        <v>2438.9850000000001</v>
      </c>
      <c r="AB395" s="76">
        <v>0</v>
      </c>
      <c r="AC395" s="76">
        <v>159</v>
      </c>
      <c r="AD395" s="76">
        <v>130</v>
      </c>
      <c r="AE395" s="77">
        <v>401</v>
      </c>
      <c r="AF395" s="76">
        <v>2.0670000000000002</v>
      </c>
      <c r="AG395" s="77">
        <v>7</v>
      </c>
      <c r="AH395" s="78">
        <v>9</v>
      </c>
      <c r="AI395" s="78">
        <v>101.5</v>
      </c>
      <c r="AJ395" s="79">
        <v>42776</v>
      </c>
      <c r="AK395" s="79">
        <v>42784</v>
      </c>
      <c r="AL395" s="79">
        <v>42784</v>
      </c>
      <c r="AM395" s="79">
        <v>42784</v>
      </c>
      <c r="AN395" s="77">
        <v>361</v>
      </c>
      <c r="AO395" s="79">
        <v>42755</v>
      </c>
      <c r="AP395" s="76">
        <v>2000</v>
      </c>
      <c r="AQ395" s="76">
        <v>0</v>
      </c>
      <c r="AR395" s="77">
        <v>400</v>
      </c>
      <c r="AS395" s="77">
        <v>11</v>
      </c>
      <c r="AT395" s="78">
        <v>186.41</v>
      </c>
      <c r="AU395" s="77">
        <v>2</v>
      </c>
      <c r="AV395" s="76">
        <v>8.82</v>
      </c>
      <c r="AW395" s="76">
        <v>8.5</v>
      </c>
      <c r="AX395" s="76">
        <v>9.15</v>
      </c>
      <c r="AY395" s="76">
        <v>1.01</v>
      </c>
      <c r="AZ395" s="76">
        <v>1.01</v>
      </c>
      <c r="BA395" s="76">
        <v>0.9</v>
      </c>
      <c r="BB395" s="76">
        <v>0.9</v>
      </c>
      <c r="BC395" s="76">
        <v>12.05</v>
      </c>
      <c r="BD395" s="76">
        <v>9.64</v>
      </c>
      <c r="BE395" s="76">
        <v>19.54</v>
      </c>
      <c r="BF395" s="76">
        <v>8200</v>
      </c>
      <c r="BG395" s="76">
        <v>9200</v>
      </c>
      <c r="BH395" s="74" t="s">
        <v>109</v>
      </c>
      <c r="BI395" s="74"/>
      <c r="BJ395" s="74" t="s">
        <v>3857</v>
      </c>
      <c r="BK395" s="79"/>
      <c r="BL395" s="79"/>
      <c r="BM395" s="74"/>
      <c r="BN395" s="80"/>
      <c r="BO395" s="81"/>
      <c r="BP395" s="82">
        <v>14</v>
      </c>
      <c r="BQ395" s="83"/>
      <c r="BR395" s="84" t="s">
        <v>129</v>
      </c>
      <c r="BS395" s="84">
        <v>18</v>
      </c>
      <c r="BT395" s="85">
        <v>2</v>
      </c>
      <c r="BU395" s="85" t="s">
        <v>464</v>
      </c>
      <c r="BV395" s="85">
        <v>6</v>
      </c>
      <c r="BW395" s="85"/>
      <c r="BX395" s="86" t="s">
        <v>130</v>
      </c>
      <c r="BY395" s="87"/>
      <c r="BZ395" s="88">
        <v>14</v>
      </c>
      <c r="CA395" s="87" t="s">
        <v>111</v>
      </c>
      <c r="CB395" s="89" t="s">
        <v>112</v>
      </c>
      <c r="CC395" s="90">
        <v>29</v>
      </c>
      <c r="CD395" s="91"/>
      <c r="CE395" s="89">
        <f>VLOOKUP(AI395,[1]Plan1!$A$6:$D$52,2,0)</f>
        <v>401</v>
      </c>
      <c r="CF395" s="89">
        <f>VLOOKUP(AI395,[1]Plan1!$A$6:$D$52,4,0)</f>
        <v>2</v>
      </c>
      <c r="CG395" s="89">
        <f t="shared" si="48"/>
        <v>6</v>
      </c>
      <c r="CH395" s="89">
        <f t="shared" si="49"/>
        <v>12</v>
      </c>
      <c r="CI395" s="87" t="s">
        <v>129</v>
      </c>
      <c r="CJ395" s="89">
        <f t="shared" si="50"/>
        <v>14</v>
      </c>
      <c r="CK395" s="87"/>
      <c r="CL395" s="87"/>
      <c r="CM395" s="87"/>
      <c r="CN395" s="80"/>
      <c r="CO395" s="81">
        <v>167</v>
      </c>
      <c r="CP395" s="82"/>
      <c r="CQ395" s="83"/>
      <c r="CR395" s="87">
        <f t="shared" si="51"/>
        <v>2807</v>
      </c>
      <c r="CS395" s="40">
        <f t="shared" si="55"/>
        <v>393</v>
      </c>
      <c r="CT395" s="40" t="str">
        <f>VLOOKUP(B395,Linha!$B$2:$C$60,2,FALSE)</f>
        <v>Despacho direto</v>
      </c>
      <c r="CU395" s="41" t="str">
        <f>IF(AI395&lt;=Parametros!$E$15,"OK","Não")</f>
        <v>OK</v>
      </c>
      <c r="CV395" s="41" t="str">
        <f>IF(AH395&lt;=Parametros!$E$16,"OK","Não")</f>
        <v>OK</v>
      </c>
      <c r="CW395" s="41" t="str">
        <f>IF(AX395&lt;=Parametros!$E$19,"OK","Não")</f>
        <v>OK</v>
      </c>
      <c r="CX395" s="41" t="str">
        <f t="shared" si="52"/>
        <v>Não</v>
      </c>
      <c r="CY395" s="41" t="str">
        <f t="shared" si="53"/>
        <v>Não</v>
      </c>
      <c r="CZ395" s="41" t="str">
        <f>IF(AND(Parametros!$E$17="Sim",Parametros!$E$18="Sim"),IF(AND(OR(CT395="Flow1",AND(CT395="Flow2",Parametros!$H$7="Fechada")),AI395&lt;=Parametros!$E$15,AH395&lt;Parametros!$E$16,AX395&lt;Parametros!$E$19,CX395&lt;&gt;Parametros!$E$17,CY395&lt;&gt;Parametros!$E$18),"Sim","Não"),
IF(AND(Parametros!$E$17="Sim",Parametros!$E$18="Não"),IF(AND(OR(CT395="Flow1",AND(CT395="Flow2",Parametros!$H$7="Fechada")),AI395&lt;=Parametros!$E$15,AH395&lt;Parametros!$E$16,AX395&lt;Parametros!$E$19,CX395&lt;&gt;Parametros!$E$17),"Sim","Não"),
IF(AND(Parametros!$E$17="Não",Parametros!$E$18="Sim"),IF(AND(OR(CT395="Flow1",AND(CT395="Flow2",Parametros!$H$7="Fechada")),AI395&lt;=Parametros!$E$15,AH395&lt;Parametros!$E$16,AX395&lt;Parametros!$E$19,CY395&lt;&gt;Parametros!$E$18),"Sim","Não"),
IF(AND(OR(CT395="Flow1",AND(CT395="Flow2",Parametros!$H$7="Fechada")),AI395&lt;=Parametros!$E$15,AH395&lt;Parametros!$E$16,AX395&lt;Parametros!$E$19),"Sim","Não"))))</f>
        <v>Não</v>
      </c>
      <c r="DA395" s="41" t="str">
        <f t="shared" si="54"/>
        <v>ok</v>
      </c>
      <c r="DB395" s="40">
        <f>IF(AND(CT395="Flow1",CZ395="Sim"),4,IF(CT395=Parametros!$D$6,1,IF(CT395=Parametros!$D$7,IF(Parametros!$H$7="Aberta",2,IF('Sequencia APO'!CZ395="Sim",4,1)),IF(CT395=Parametros!$D$9,3,IF(CT395=Parametros!$D$8,4,"Erro")))))</f>
        <v>3</v>
      </c>
      <c r="DC395" s="40">
        <f>IFERROR(VLOOKUP($Q395,Ferts!$A$1:$B$16,2,FALSE),0)</f>
        <v>0</v>
      </c>
      <c r="DD395" s="42">
        <f>(IF(DB395=1,Parametros!$M$6,IF(DB395=2,Parametros!$M$7,IF(DB395=3,Parametros!$M$8,IF(DB395=4,Parametros!$M$9,"Erro"))))*(DC395+1))*60</f>
        <v>33.660000000000004</v>
      </c>
    </row>
    <row r="396" spans="1:108">
      <c r="A396" s="74" t="s">
        <v>1086</v>
      </c>
      <c r="B396" t="s">
        <v>951</v>
      </c>
      <c r="C396" s="74" t="s">
        <v>118</v>
      </c>
      <c r="D396" s="74" t="s">
        <v>99</v>
      </c>
      <c r="E396" s="74" t="s">
        <v>3858</v>
      </c>
      <c r="F396" s="74" t="s">
        <v>881</v>
      </c>
      <c r="G396" s="74" t="s">
        <v>882</v>
      </c>
      <c r="H396" s="74" t="s">
        <v>847</v>
      </c>
      <c r="I396" s="74" t="s">
        <v>848</v>
      </c>
      <c r="J396" s="74" t="s">
        <v>474</v>
      </c>
      <c r="K396" s="74" t="s">
        <v>849</v>
      </c>
      <c r="L396" s="74" t="s">
        <v>883</v>
      </c>
      <c r="M396" s="74" t="s">
        <v>850</v>
      </c>
      <c r="N396" s="75">
        <v>10</v>
      </c>
      <c r="O396" s="75">
        <v>10</v>
      </c>
      <c r="P396" s="74" t="s">
        <v>238</v>
      </c>
      <c r="Q396" s="74" t="s">
        <v>884</v>
      </c>
      <c r="R396" s="74" t="s">
        <v>239</v>
      </c>
      <c r="S396" s="74"/>
      <c r="T396" s="74" t="s">
        <v>114</v>
      </c>
      <c r="U396" s="74" t="s">
        <v>202</v>
      </c>
      <c r="V396" s="74" t="s">
        <v>851</v>
      </c>
      <c r="W396" s="74" t="s">
        <v>107</v>
      </c>
      <c r="X396" s="74" t="s">
        <v>250</v>
      </c>
      <c r="Y396" s="74" t="s">
        <v>477</v>
      </c>
      <c r="Z396" s="74" t="s">
        <v>192</v>
      </c>
      <c r="AA396" s="76">
        <v>2360</v>
      </c>
      <c r="AB396" s="76">
        <v>0</v>
      </c>
      <c r="AC396" s="76">
        <v>159</v>
      </c>
      <c r="AD396" s="76">
        <v>130</v>
      </c>
      <c r="AE396" s="77">
        <v>293</v>
      </c>
      <c r="AF396" s="76">
        <v>1.51</v>
      </c>
      <c r="AG396" s="77">
        <v>11</v>
      </c>
      <c r="AH396" s="78">
        <v>9.5</v>
      </c>
      <c r="AI396" s="78">
        <v>108</v>
      </c>
      <c r="AJ396" s="79">
        <v>42794</v>
      </c>
      <c r="AK396" s="79">
        <v>42784</v>
      </c>
      <c r="AL396" s="79">
        <v>42784</v>
      </c>
      <c r="AM396" s="79">
        <v>42784</v>
      </c>
      <c r="AN396" s="77">
        <v>391</v>
      </c>
      <c r="AO396" s="79">
        <v>42777</v>
      </c>
      <c r="AP396" s="76">
        <v>3000</v>
      </c>
      <c r="AQ396" s="76">
        <v>0</v>
      </c>
      <c r="AR396" s="77">
        <v>277</v>
      </c>
      <c r="AS396" s="77">
        <v>17</v>
      </c>
      <c r="AT396" s="78">
        <v>241.88</v>
      </c>
      <c r="AU396" s="77">
        <v>1</v>
      </c>
      <c r="AV396" s="76">
        <v>0</v>
      </c>
      <c r="AW396" s="76">
        <v>10.210000000000001</v>
      </c>
      <c r="AX396" s="76">
        <v>10.67</v>
      </c>
      <c r="AY396" s="76">
        <v>1.08</v>
      </c>
      <c r="AZ396" s="76">
        <v>1.08</v>
      </c>
      <c r="BA396" s="76">
        <v>0.95</v>
      </c>
      <c r="BB396" s="76">
        <v>0.95</v>
      </c>
      <c r="BC396" s="76">
        <v>8.61</v>
      </c>
      <c r="BD396" s="76">
        <v>9.8699999999999992</v>
      </c>
      <c r="BE396" s="76">
        <v>19.77</v>
      </c>
      <c r="BF396" s="76">
        <v>9700</v>
      </c>
      <c r="BG396" s="76">
        <v>10700</v>
      </c>
      <c r="BH396" s="74" t="s">
        <v>109</v>
      </c>
      <c r="BI396" s="74"/>
      <c r="BJ396" s="74" t="s">
        <v>3859</v>
      </c>
      <c r="BK396" s="79"/>
      <c r="BL396" s="79"/>
      <c r="BM396" s="74"/>
      <c r="BN396" s="80"/>
      <c r="BO396" s="81"/>
      <c r="BP396" s="82">
        <v>11</v>
      </c>
      <c r="BQ396" s="83"/>
      <c r="BR396" s="84" t="s">
        <v>129</v>
      </c>
      <c r="BS396" s="84">
        <v>18</v>
      </c>
      <c r="BT396" s="85">
        <v>2</v>
      </c>
      <c r="BU396" s="85" t="s">
        <v>464</v>
      </c>
      <c r="BV396" s="85">
        <v>6</v>
      </c>
      <c r="BW396" s="85"/>
      <c r="BX396" s="86" t="s">
        <v>130</v>
      </c>
      <c r="BY396" s="87"/>
      <c r="BZ396" s="88">
        <v>11</v>
      </c>
      <c r="CA396" s="87" t="s">
        <v>111</v>
      </c>
      <c r="CB396" s="89" t="s">
        <v>145</v>
      </c>
      <c r="CC396" s="90">
        <v>7</v>
      </c>
      <c r="CD396" s="91"/>
      <c r="CE396" s="89">
        <f>VLOOKUP(AI396,[1]Plan1!$A$6:$D$52,2,0)</f>
        <v>293</v>
      </c>
      <c r="CF396" s="89">
        <f>VLOOKUP(AI396,[1]Plan1!$A$6:$D$52,4,0)</f>
        <v>1.7941176470588236</v>
      </c>
      <c r="CG396" s="89">
        <f t="shared" si="48"/>
        <v>8</v>
      </c>
      <c r="CH396" s="89">
        <f t="shared" si="49"/>
        <v>14</v>
      </c>
      <c r="CI396" s="87" t="s">
        <v>129</v>
      </c>
      <c r="CJ396" s="89">
        <f t="shared" si="50"/>
        <v>11</v>
      </c>
      <c r="CK396" s="87"/>
      <c r="CL396" s="87"/>
      <c r="CM396" s="87"/>
      <c r="CN396" s="80"/>
      <c r="CO396" s="81">
        <v>168</v>
      </c>
      <c r="CP396" s="82"/>
      <c r="CQ396" s="83"/>
      <c r="CR396" s="87">
        <f t="shared" si="51"/>
        <v>3223</v>
      </c>
      <c r="CS396" s="40">
        <f t="shared" si="55"/>
        <v>394</v>
      </c>
      <c r="CT396" s="40" t="str">
        <f>VLOOKUP(B396,Linha!$B$2:$C$60,2,FALSE)</f>
        <v>Despacho direto</v>
      </c>
      <c r="CU396" s="41" t="str">
        <f>IF(AI396&lt;=Parametros!$E$15,"OK","Não")</f>
        <v>OK</v>
      </c>
      <c r="CV396" s="41" t="str">
        <f>IF(AH396&lt;=Parametros!$E$16,"OK","Não")</f>
        <v>OK</v>
      </c>
      <c r="CW396" s="41" t="str">
        <f>IF(AX396&lt;=Parametros!$E$19,"OK","Não")</f>
        <v>OK</v>
      </c>
      <c r="CX396" s="41" t="str">
        <f t="shared" si="52"/>
        <v>Não</v>
      </c>
      <c r="CY396" s="41" t="str">
        <f t="shared" si="53"/>
        <v>Não</v>
      </c>
      <c r="CZ396" s="41" t="str">
        <f>IF(AND(Parametros!$E$17="Sim",Parametros!$E$18="Sim"),IF(AND(OR(CT396="Flow1",AND(CT396="Flow2",Parametros!$H$7="Fechada")),AI396&lt;=Parametros!$E$15,AH396&lt;Parametros!$E$16,AX396&lt;Parametros!$E$19,CX396&lt;&gt;Parametros!$E$17,CY396&lt;&gt;Parametros!$E$18),"Sim","Não"),
IF(AND(Parametros!$E$17="Sim",Parametros!$E$18="Não"),IF(AND(OR(CT396="Flow1",AND(CT396="Flow2",Parametros!$H$7="Fechada")),AI396&lt;=Parametros!$E$15,AH396&lt;Parametros!$E$16,AX396&lt;Parametros!$E$19,CX396&lt;&gt;Parametros!$E$17),"Sim","Não"),
IF(AND(Parametros!$E$17="Não",Parametros!$E$18="Sim"),IF(AND(OR(CT396="Flow1",AND(CT396="Flow2",Parametros!$H$7="Fechada")),AI396&lt;=Parametros!$E$15,AH396&lt;Parametros!$E$16,AX396&lt;Parametros!$E$19,CY396&lt;&gt;Parametros!$E$18),"Sim","Não"),
IF(AND(OR(CT396="Flow1",AND(CT396="Flow2",Parametros!$H$7="Fechada")),AI396&lt;=Parametros!$E$15,AH396&lt;Parametros!$E$16,AX396&lt;Parametros!$E$19),"Sim","Não"))))</f>
        <v>Não</v>
      </c>
      <c r="DA396" s="41" t="str">
        <f t="shared" si="54"/>
        <v>ok</v>
      </c>
      <c r="DB396" s="40">
        <f>IF(AND(CT396="Flow1",CZ396="Sim"),4,IF(CT396=Parametros!$D$6,1,IF(CT396=Parametros!$D$7,IF(Parametros!$H$7="Aberta",2,IF('Sequencia APO'!CZ396="Sim",4,1)),IF(CT396=Parametros!$D$9,3,IF(CT396=Parametros!$D$8,4,"Erro")))))</f>
        <v>3</v>
      </c>
      <c r="DC396" s="40">
        <f>IFERROR(VLOOKUP($Q396,Ferts!$A$1:$B$16,2,FALSE),0)</f>
        <v>0</v>
      </c>
      <c r="DD396" s="42">
        <f>(IF(DB396=1,Parametros!$M$6,IF(DB396=2,Parametros!$M$7,IF(DB396=3,Parametros!$M$8,IF(DB396=4,Parametros!$M$9,"Erro"))))*(DC396+1))*60</f>
        <v>33.660000000000004</v>
      </c>
    </row>
    <row r="397" spans="1:108">
      <c r="A397" s="74" t="s">
        <v>1090</v>
      </c>
      <c r="B397" t="s">
        <v>951</v>
      </c>
      <c r="C397" s="74" t="s">
        <v>118</v>
      </c>
      <c r="D397" s="74" t="s">
        <v>99</v>
      </c>
      <c r="E397" s="74" t="s">
        <v>880</v>
      </c>
      <c r="F397" s="74" t="s">
        <v>881</v>
      </c>
      <c r="G397" s="74" t="s">
        <v>3860</v>
      </c>
      <c r="H397" s="74" t="s">
        <v>847</v>
      </c>
      <c r="I397" s="74" t="s">
        <v>848</v>
      </c>
      <c r="J397" s="74" t="s">
        <v>474</v>
      </c>
      <c r="K397" s="74" t="s">
        <v>849</v>
      </c>
      <c r="L397" s="74" t="s">
        <v>883</v>
      </c>
      <c r="M397" s="74" t="s">
        <v>850</v>
      </c>
      <c r="N397" s="75">
        <v>10</v>
      </c>
      <c r="O397" s="75">
        <v>10</v>
      </c>
      <c r="P397" s="74" t="s">
        <v>238</v>
      </c>
      <c r="Q397" s="74" t="s">
        <v>884</v>
      </c>
      <c r="R397" s="74" t="s">
        <v>239</v>
      </c>
      <c r="S397" s="74"/>
      <c r="T397" s="74" t="s">
        <v>114</v>
      </c>
      <c r="U397" s="74" t="s">
        <v>202</v>
      </c>
      <c r="V397" s="74" t="s">
        <v>851</v>
      </c>
      <c r="W397" s="74" t="s">
        <v>107</v>
      </c>
      <c r="X397" s="74" t="s">
        <v>250</v>
      </c>
      <c r="Y397" s="74" t="s">
        <v>477</v>
      </c>
      <c r="Z397" s="74" t="s">
        <v>192</v>
      </c>
      <c r="AA397" s="76">
        <v>2735</v>
      </c>
      <c r="AB397" s="76">
        <v>3142.748</v>
      </c>
      <c r="AC397" s="76">
        <v>159</v>
      </c>
      <c r="AD397" s="76">
        <v>130</v>
      </c>
      <c r="AE397" s="77">
        <v>293</v>
      </c>
      <c r="AF397" s="76">
        <v>1.51</v>
      </c>
      <c r="AG397" s="77">
        <v>12</v>
      </c>
      <c r="AH397" s="78">
        <v>9.5</v>
      </c>
      <c r="AI397" s="78">
        <v>108</v>
      </c>
      <c r="AJ397" s="79">
        <v>42794</v>
      </c>
      <c r="AK397" s="79">
        <v>42784</v>
      </c>
      <c r="AL397" s="79">
        <v>42784</v>
      </c>
      <c r="AM397" s="79">
        <v>42784</v>
      </c>
      <c r="AN397" s="77">
        <v>455</v>
      </c>
      <c r="AO397" s="79">
        <v>42777</v>
      </c>
      <c r="AP397" s="76">
        <v>3000</v>
      </c>
      <c r="AQ397" s="76">
        <v>0</v>
      </c>
      <c r="AR397" s="77">
        <v>277</v>
      </c>
      <c r="AS397" s="77">
        <v>17</v>
      </c>
      <c r="AT397" s="78">
        <v>241.88</v>
      </c>
      <c r="AU397" s="77">
        <v>1</v>
      </c>
      <c r="AV397" s="76">
        <v>0</v>
      </c>
      <c r="AW397" s="76">
        <v>10.210000000000001</v>
      </c>
      <c r="AX397" s="76">
        <v>10.67</v>
      </c>
      <c r="AY397" s="76">
        <v>1.08</v>
      </c>
      <c r="AZ397" s="76">
        <v>1.08</v>
      </c>
      <c r="BA397" s="76">
        <v>0.95</v>
      </c>
      <c r="BB397" s="76">
        <v>0.95</v>
      </c>
      <c r="BC397" s="76">
        <v>8.61</v>
      </c>
      <c r="BD397" s="76">
        <v>9.8699999999999992</v>
      </c>
      <c r="BE397" s="76">
        <v>19.77</v>
      </c>
      <c r="BF397" s="76">
        <v>9700</v>
      </c>
      <c r="BG397" s="76">
        <v>10700</v>
      </c>
      <c r="BH397" s="74" t="s">
        <v>109</v>
      </c>
      <c r="BI397" s="74"/>
      <c r="BJ397" s="74" t="s">
        <v>3859</v>
      </c>
      <c r="BK397" s="79"/>
      <c r="BL397" s="79"/>
      <c r="BM397" s="74"/>
      <c r="BN397" s="80"/>
      <c r="BO397" s="81"/>
      <c r="BP397" s="82">
        <v>12</v>
      </c>
      <c r="BQ397" s="83"/>
      <c r="BR397" s="84" t="s">
        <v>129</v>
      </c>
      <c r="BS397" s="84">
        <v>18</v>
      </c>
      <c r="BT397" s="85">
        <v>2</v>
      </c>
      <c r="BU397" s="85" t="s">
        <v>464</v>
      </c>
      <c r="BV397" s="85">
        <v>6</v>
      </c>
      <c r="BW397" s="85"/>
      <c r="BX397" s="86" t="s">
        <v>130</v>
      </c>
      <c r="BY397" s="87"/>
      <c r="BZ397" s="88">
        <v>12</v>
      </c>
      <c r="CA397" s="87" t="s">
        <v>111</v>
      </c>
      <c r="CB397" s="89" t="s">
        <v>145</v>
      </c>
      <c r="CC397" s="90">
        <v>7</v>
      </c>
      <c r="CD397" s="91"/>
      <c r="CE397" s="89">
        <f>VLOOKUP(AI397,[1]Plan1!$A$6:$D$52,2,0)</f>
        <v>293</v>
      </c>
      <c r="CF397" s="89">
        <f>VLOOKUP(AI397,[1]Plan1!$A$6:$D$52,4,0)</f>
        <v>1.7941176470588236</v>
      </c>
      <c r="CG397" s="89">
        <f t="shared" si="48"/>
        <v>9</v>
      </c>
      <c r="CH397" s="89">
        <f t="shared" si="49"/>
        <v>16</v>
      </c>
      <c r="CI397" s="87" t="s">
        <v>129</v>
      </c>
      <c r="CJ397" s="89">
        <f t="shared" si="50"/>
        <v>12</v>
      </c>
      <c r="CK397" s="87"/>
      <c r="CL397" s="87"/>
      <c r="CM397" s="87"/>
      <c r="CN397" s="80"/>
      <c r="CO397" s="81">
        <v>169</v>
      </c>
      <c r="CP397" s="82"/>
      <c r="CQ397" s="83"/>
      <c r="CR397" s="87">
        <f t="shared" si="51"/>
        <v>3516</v>
      </c>
      <c r="CS397" s="40">
        <f t="shared" si="55"/>
        <v>395</v>
      </c>
      <c r="CT397" s="40" t="str">
        <f>VLOOKUP(B397,Linha!$B$2:$C$60,2,FALSE)</f>
        <v>Despacho direto</v>
      </c>
      <c r="CU397" s="41" t="str">
        <f>IF(AI397&lt;=Parametros!$E$15,"OK","Não")</f>
        <v>OK</v>
      </c>
      <c r="CV397" s="41" t="str">
        <f>IF(AH397&lt;=Parametros!$E$16,"OK","Não")</f>
        <v>OK</v>
      </c>
      <c r="CW397" s="41" t="str">
        <f>IF(AX397&lt;=Parametros!$E$19,"OK","Não")</f>
        <v>OK</v>
      </c>
      <c r="CX397" s="41" t="str">
        <f t="shared" si="52"/>
        <v>Não</v>
      </c>
      <c r="CY397" s="41" t="str">
        <f t="shared" si="53"/>
        <v>Não</v>
      </c>
      <c r="CZ397" s="41" t="str">
        <f>IF(AND(Parametros!$E$17="Sim",Parametros!$E$18="Sim"),IF(AND(OR(CT397="Flow1",AND(CT397="Flow2",Parametros!$H$7="Fechada")),AI397&lt;=Parametros!$E$15,AH397&lt;Parametros!$E$16,AX397&lt;Parametros!$E$19,CX397&lt;&gt;Parametros!$E$17,CY397&lt;&gt;Parametros!$E$18),"Sim","Não"),
IF(AND(Parametros!$E$17="Sim",Parametros!$E$18="Não"),IF(AND(OR(CT397="Flow1",AND(CT397="Flow2",Parametros!$H$7="Fechada")),AI397&lt;=Parametros!$E$15,AH397&lt;Parametros!$E$16,AX397&lt;Parametros!$E$19,CX397&lt;&gt;Parametros!$E$17),"Sim","Não"),
IF(AND(Parametros!$E$17="Não",Parametros!$E$18="Sim"),IF(AND(OR(CT397="Flow1",AND(CT397="Flow2",Parametros!$H$7="Fechada")),AI397&lt;=Parametros!$E$15,AH397&lt;Parametros!$E$16,AX397&lt;Parametros!$E$19,CY397&lt;&gt;Parametros!$E$18),"Sim","Não"),
IF(AND(OR(CT397="Flow1",AND(CT397="Flow2",Parametros!$H$7="Fechada")),AI397&lt;=Parametros!$E$15,AH397&lt;Parametros!$E$16,AX397&lt;Parametros!$E$19),"Sim","Não"))))</f>
        <v>Não</v>
      </c>
      <c r="DA397" s="41" t="str">
        <f t="shared" si="54"/>
        <v>ok</v>
      </c>
      <c r="DB397" s="40">
        <f>IF(AND(CT397="Flow1",CZ397="Sim"),4,IF(CT397=Parametros!$D$6,1,IF(CT397=Parametros!$D$7,IF(Parametros!$H$7="Aberta",2,IF('Sequencia APO'!CZ397="Sim",4,1)),IF(CT397=Parametros!$D$9,3,IF(CT397=Parametros!$D$8,4,"Erro")))))</f>
        <v>3</v>
      </c>
      <c r="DC397" s="40">
        <f>IFERROR(VLOOKUP($Q397,Ferts!$A$1:$B$16,2,FALSE),0)</f>
        <v>0</v>
      </c>
      <c r="DD397" s="42">
        <f>(IF(DB397=1,Parametros!$M$6,IF(DB397=2,Parametros!$M$7,IF(DB397=3,Parametros!$M$8,IF(DB397=4,Parametros!$M$9,"Erro"))))*(DC397+1))*60</f>
        <v>33.660000000000004</v>
      </c>
    </row>
    <row r="398" spans="1:108">
      <c r="A398" s="74" t="s">
        <v>1094</v>
      </c>
      <c r="B398" t="s">
        <v>951</v>
      </c>
      <c r="C398" s="74" t="s">
        <v>118</v>
      </c>
      <c r="D398" s="74" t="s">
        <v>99</v>
      </c>
      <c r="E398" s="74" t="s">
        <v>3861</v>
      </c>
      <c r="F398" s="74" t="s">
        <v>3308</v>
      </c>
      <c r="G398" s="74" t="s">
        <v>3309</v>
      </c>
      <c r="H398" s="74" t="s">
        <v>847</v>
      </c>
      <c r="I398" s="74" t="s">
        <v>848</v>
      </c>
      <c r="J398" s="74" t="s">
        <v>474</v>
      </c>
      <c r="K398" s="74" t="s">
        <v>849</v>
      </c>
      <c r="L398" s="74" t="s">
        <v>3310</v>
      </c>
      <c r="M398" s="74" t="s">
        <v>850</v>
      </c>
      <c r="N398" s="75">
        <v>10</v>
      </c>
      <c r="O398" s="75">
        <v>10</v>
      </c>
      <c r="P398" s="74" t="s">
        <v>238</v>
      </c>
      <c r="Q398" s="74" t="s">
        <v>3311</v>
      </c>
      <c r="R398" s="74" t="s">
        <v>239</v>
      </c>
      <c r="S398" s="74"/>
      <c r="T398" s="74" t="s">
        <v>114</v>
      </c>
      <c r="U398" s="74" t="s">
        <v>202</v>
      </c>
      <c r="V398" s="74" t="s">
        <v>851</v>
      </c>
      <c r="W398" s="74" t="s">
        <v>107</v>
      </c>
      <c r="X398" s="74" t="s">
        <v>250</v>
      </c>
      <c r="Y398" s="74" t="s">
        <v>477</v>
      </c>
      <c r="Z398" s="74" t="s">
        <v>192</v>
      </c>
      <c r="AA398" s="76">
        <v>2397.84</v>
      </c>
      <c r="AB398" s="76">
        <v>0</v>
      </c>
      <c r="AC398" s="76">
        <v>159</v>
      </c>
      <c r="AD398" s="76">
        <v>132.5</v>
      </c>
      <c r="AE398" s="77">
        <v>251</v>
      </c>
      <c r="AF398" s="76">
        <v>1.294</v>
      </c>
      <c r="AG398" s="77">
        <v>12</v>
      </c>
      <c r="AH398" s="78">
        <v>8.5</v>
      </c>
      <c r="AI398" s="78">
        <v>121</v>
      </c>
      <c r="AJ398" s="79">
        <v>42821</v>
      </c>
      <c r="AK398" s="79">
        <v>42784</v>
      </c>
      <c r="AL398" s="79">
        <v>42784</v>
      </c>
      <c r="AM398" s="79">
        <v>42784</v>
      </c>
      <c r="AN398" s="77">
        <v>409</v>
      </c>
      <c r="AO398" s="79">
        <v>42802</v>
      </c>
      <c r="AP398" s="76">
        <v>2000</v>
      </c>
      <c r="AQ398" s="76">
        <v>0</v>
      </c>
      <c r="AR398" s="77">
        <v>246</v>
      </c>
      <c r="AS398" s="77">
        <v>18</v>
      </c>
      <c r="AT398" s="78">
        <v>228.73</v>
      </c>
      <c r="AU398" s="77">
        <v>1</v>
      </c>
      <c r="AV398" s="76">
        <v>0</v>
      </c>
      <c r="AW398" s="76">
        <v>9.35</v>
      </c>
      <c r="AX398" s="76">
        <v>9.81</v>
      </c>
      <c r="AY398" s="76">
        <v>1.21</v>
      </c>
      <c r="AZ398" s="76">
        <v>1.21</v>
      </c>
      <c r="BA398" s="76">
        <v>0.85</v>
      </c>
      <c r="BB398" s="76">
        <v>0.85</v>
      </c>
      <c r="BC398" s="76">
        <v>8.5500000000000007</v>
      </c>
      <c r="BD398" s="76">
        <v>8.42</v>
      </c>
      <c r="BE398" s="76">
        <v>18.309999999999999</v>
      </c>
      <c r="BF398" s="76">
        <v>9100</v>
      </c>
      <c r="BG398" s="76">
        <v>10100</v>
      </c>
      <c r="BH398" s="74" t="s">
        <v>109</v>
      </c>
      <c r="BI398" s="74"/>
      <c r="BJ398" s="74" t="s">
        <v>3312</v>
      </c>
      <c r="BK398" s="79"/>
      <c r="BL398" s="79"/>
      <c r="BM398" s="74"/>
      <c r="BN398" s="80"/>
      <c r="BO398" s="81"/>
      <c r="BP398" s="82">
        <v>12</v>
      </c>
      <c r="BQ398" s="83"/>
      <c r="BR398" s="84" t="s">
        <v>129</v>
      </c>
      <c r="BS398" s="84">
        <v>18</v>
      </c>
      <c r="BT398" s="85">
        <v>2</v>
      </c>
      <c r="BU398" s="85" t="s">
        <v>464</v>
      </c>
      <c r="BV398" s="85">
        <v>6</v>
      </c>
      <c r="BW398" s="85"/>
      <c r="BX398" s="86" t="s">
        <v>130</v>
      </c>
      <c r="BY398" s="87"/>
      <c r="BZ398" s="88">
        <v>12</v>
      </c>
      <c r="CA398" s="87" t="s">
        <v>111</v>
      </c>
      <c r="CB398" s="89" t="s">
        <v>116</v>
      </c>
      <c r="CC398" s="90">
        <v>-18</v>
      </c>
      <c r="CD398" s="91"/>
      <c r="CE398" s="89">
        <f>VLOOKUP(AI398,[1]Plan1!$A$6:$D$52,2,0)</f>
        <v>251</v>
      </c>
      <c r="CF398" s="89">
        <f>VLOOKUP(AI398,[1]Plan1!$A$6:$D$52,4,0)</f>
        <v>2.2352941176470589</v>
      </c>
      <c r="CG398" s="89">
        <f t="shared" si="48"/>
        <v>10</v>
      </c>
      <c r="CH398" s="89">
        <f t="shared" si="49"/>
        <v>22</v>
      </c>
      <c r="CI398" s="87" t="s">
        <v>129</v>
      </c>
      <c r="CJ398" s="89">
        <f t="shared" si="50"/>
        <v>12</v>
      </c>
      <c r="CK398" s="87"/>
      <c r="CL398" s="87"/>
      <c r="CM398" s="87"/>
      <c r="CN398" s="80"/>
      <c r="CO398" s="81">
        <v>170</v>
      </c>
      <c r="CP398" s="82"/>
      <c r="CQ398" s="83"/>
      <c r="CR398" s="87">
        <f t="shared" si="51"/>
        <v>3012</v>
      </c>
      <c r="CS398" s="40">
        <f t="shared" si="55"/>
        <v>396</v>
      </c>
      <c r="CT398" s="40" t="str">
        <f>VLOOKUP(B398,Linha!$B$2:$C$60,2,FALSE)</f>
        <v>Despacho direto</v>
      </c>
      <c r="CU398" s="41" t="str">
        <f>IF(AI398&lt;=Parametros!$E$15,"OK","Não")</f>
        <v>Não</v>
      </c>
      <c r="CV398" s="41" t="str">
        <f>IF(AH398&lt;=Parametros!$E$16,"OK","Não")</f>
        <v>OK</v>
      </c>
      <c r="CW398" s="41" t="str">
        <f>IF(AX398&lt;=Parametros!$E$19,"OK","Não")</f>
        <v>OK</v>
      </c>
      <c r="CX398" s="41" t="str">
        <f t="shared" si="52"/>
        <v>Não</v>
      </c>
      <c r="CY398" s="41" t="str">
        <f t="shared" si="53"/>
        <v>Não</v>
      </c>
      <c r="CZ398" s="41" t="str">
        <f>IF(AND(Parametros!$E$17="Sim",Parametros!$E$18="Sim"),IF(AND(OR(CT398="Flow1",AND(CT398="Flow2",Parametros!$H$7="Fechada")),AI398&lt;=Parametros!$E$15,AH398&lt;Parametros!$E$16,AX398&lt;Parametros!$E$19,CX398&lt;&gt;Parametros!$E$17,CY398&lt;&gt;Parametros!$E$18),"Sim","Não"),
IF(AND(Parametros!$E$17="Sim",Parametros!$E$18="Não"),IF(AND(OR(CT398="Flow1",AND(CT398="Flow2",Parametros!$H$7="Fechada")),AI398&lt;=Parametros!$E$15,AH398&lt;Parametros!$E$16,AX398&lt;Parametros!$E$19,CX398&lt;&gt;Parametros!$E$17),"Sim","Não"),
IF(AND(Parametros!$E$17="Não",Parametros!$E$18="Sim"),IF(AND(OR(CT398="Flow1",AND(CT398="Flow2",Parametros!$H$7="Fechada")),AI398&lt;=Parametros!$E$15,AH398&lt;Parametros!$E$16,AX398&lt;Parametros!$E$19,CY398&lt;&gt;Parametros!$E$18),"Sim","Não"),
IF(AND(OR(CT398="Flow1",AND(CT398="Flow2",Parametros!$H$7="Fechada")),AI398&lt;=Parametros!$E$15,AH398&lt;Parametros!$E$16,AX398&lt;Parametros!$E$19),"Sim","Não"))))</f>
        <v>Não</v>
      </c>
      <c r="DA398" s="41" t="str">
        <f t="shared" si="54"/>
        <v>ok</v>
      </c>
      <c r="DB398" s="40">
        <f>IF(AND(CT398="Flow1",CZ398="Sim"),4,IF(CT398=Parametros!$D$6,1,IF(CT398=Parametros!$D$7,IF(Parametros!$H$7="Aberta",2,IF('Sequencia APO'!CZ398="Sim",4,1)),IF(CT398=Parametros!$D$9,3,IF(CT398=Parametros!$D$8,4,"Erro")))))</f>
        <v>3</v>
      </c>
      <c r="DC398" s="40">
        <f>IFERROR(VLOOKUP($Q398,Ferts!$A$1:$B$16,2,FALSE),0)</f>
        <v>0</v>
      </c>
      <c r="DD398" s="42">
        <f>(IF(DB398=1,Parametros!$M$6,IF(DB398=2,Parametros!$M$7,IF(DB398=3,Parametros!$M$8,IF(DB398=4,Parametros!$M$9,"Erro"))))*(DC398+1))*60</f>
        <v>33.660000000000004</v>
      </c>
    </row>
    <row r="399" spans="1:108">
      <c r="A399" s="74" t="s">
        <v>1098</v>
      </c>
      <c r="B399" t="s">
        <v>951</v>
      </c>
      <c r="C399" s="74" t="s">
        <v>118</v>
      </c>
      <c r="D399" s="74" t="s">
        <v>99</v>
      </c>
      <c r="E399" s="74" t="s">
        <v>3862</v>
      </c>
      <c r="F399" s="74" t="s">
        <v>889</v>
      </c>
      <c r="G399" s="74" t="s">
        <v>3313</v>
      </c>
      <c r="H399" s="74" t="s">
        <v>847</v>
      </c>
      <c r="I399" s="74" t="s">
        <v>848</v>
      </c>
      <c r="J399" s="74" t="s">
        <v>474</v>
      </c>
      <c r="K399" s="74" t="s">
        <v>849</v>
      </c>
      <c r="L399" s="74" t="s">
        <v>890</v>
      </c>
      <c r="M399" s="74" t="s">
        <v>850</v>
      </c>
      <c r="N399" s="75">
        <v>10</v>
      </c>
      <c r="O399" s="75">
        <v>10</v>
      </c>
      <c r="P399" s="74" t="s">
        <v>238</v>
      </c>
      <c r="Q399" s="74" t="s">
        <v>891</v>
      </c>
      <c r="R399" s="74" t="s">
        <v>239</v>
      </c>
      <c r="S399" s="74"/>
      <c r="T399" s="74" t="s">
        <v>114</v>
      </c>
      <c r="U399" s="74" t="s">
        <v>202</v>
      </c>
      <c r="V399" s="74" t="s">
        <v>851</v>
      </c>
      <c r="W399" s="74" t="s">
        <v>107</v>
      </c>
      <c r="X399" s="74" t="s">
        <v>250</v>
      </c>
      <c r="Y399" s="74" t="s">
        <v>477</v>
      </c>
      <c r="Z399" s="74" t="s">
        <v>192</v>
      </c>
      <c r="AA399" s="76">
        <v>1203.9780000000001</v>
      </c>
      <c r="AB399" s="76">
        <v>1297.248</v>
      </c>
      <c r="AC399" s="76">
        <v>159</v>
      </c>
      <c r="AD399" s="76">
        <v>132.5</v>
      </c>
      <c r="AE399" s="77">
        <v>266</v>
      </c>
      <c r="AF399" s="76">
        <v>1.371</v>
      </c>
      <c r="AG399" s="77">
        <v>7</v>
      </c>
      <c r="AH399" s="78">
        <v>8.5</v>
      </c>
      <c r="AI399" s="78">
        <v>127</v>
      </c>
      <c r="AJ399" s="79">
        <v>42821</v>
      </c>
      <c r="AK399" s="79">
        <v>42784</v>
      </c>
      <c r="AL399" s="79">
        <v>42784</v>
      </c>
      <c r="AM399" s="79">
        <v>42784</v>
      </c>
      <c r="AN399" s="77">
        <v>197</v>
      </c>
      <c r="AO399" s="79">
        <v>42804</v>
      </c>
      <c r="AP399" s="76">
        <v>2000</v>
      </c>
      <c r="AQ399" s="76">
        <v>0</v>
      </c>
      <c r="AR399" s="77">
        <v>270</v>
      </c>
      <c r="AS399" s="77">
        <v>17</v>
      </c>
      <c r="AT399" s="78">
        <v>250.64</v>
      </c>
      <c r="AU399" s="77">
        <v>1</v>
      </c>
      <c r="AV399" s="76">
        <v>0</v>
      </c>
      <c r="AW399" s="76">
        <v>9.57</v>
      </c>
      <c r="AX399" s="76">
        <v>10.029999999999999</v>
      </c>
      <c r="AY399" s="76">
        <v>1.27</v>
      </c>
      <c r="AZ399" s="76">
        <v>1.27</v>
      </c>
      <c r="BA399" s="76">
        <v>0.85</v>
      </c>
      <c r="BB399" s="76">
        <v>0.85</v>
      </c>
      <c r="BC399" s="76">
        <v>9.1300000000000008</v>
      </c>
      <c r="BD399" s="76">
        <v>8.36</v>
      </c>
      <c r="BE399" s="76">
        <v>18.25</v>
      </c>
      <c r="BF399" s="76">
        <v>9200</v>
      </c>
      <c r="BG399" s="76">
        <v>10200</v>
      </c>
      <c r="BH399" s="74" t="s">
        <v>109</v>
      </c>
      <c r="BI399" s="74"/>
      <c r="BJ399" s="74" t="s">
        <v>3863</v>
      </c>
      <c r="BK399" s="79"/>
      <c r="BL399" s="79"/>
      <c r="BM399" s="74"/>
      <c r="BN399" s="80"/>
      <c r="BO399" s="81"/>
      <c r="BP399" s="82">
        <v>7</v>
      </c>
      <c r="BQ399" s="83"/>
      <c r="BR399" s="84" t="s">
        <v>129</v>
      </c>
      <c r="BS399" s="84">
        <v>18</v>
      </c>
      <c r="BT399" s="85">
        <v>2</v>
      </c>
      <c r="BU399" s="85" t="s">
        <v>464</v>
      </c>
      <c r="BV399" s="85">
        <v>6</v>
      </c>
      <c r="BW399" s="85"/>
      <c r="BX399" s="86" t="s">
        <v>130</v>
      </c>
      <c r="BY399" s="87"/>
      <c r="BZ399" s="88">
        <v>7</v>
      </c>
      <c r="CA399" s="87" t="s">
        <v>111</v>
      </c>
      <c r="CB399" s="89" t="s">
        <v>116</v>
      </c>
      <c r="CC399" s="90">
        <v>-20</v>
      </c>
      <c r="CD399" s="91"/>
      <c r="CE399" s="89">
        <f>VLOOKUP(AI399,[1]Plan1!$A$6:$D$52,2,0)</f>
        <v>266</v>
      </c>
      <c r="CF399" s="89">
        <f>VLOOKUP(AI399,[1]Plan1!$A$6:$D$52,4,0)</f>
        <v>2.0731707317073171</v>
      </c>
      <c r="CG399" s="89">
        <f t="shared" si="48"/>
        <v>5</v>
      </c>
      <c r="CH399" s="89">
        <f t="shared" si="49"/>
        <v>10</v>
      </c>
      <c r="CI399" s="87" t="s">
        <v>129</v>
      </c>
      <c r="CJ399" s="89">
        <f t="shared" si="50"/>
        <v>7</v>
      </c>
      <c r="CK399" s="87"/>
      <c r="CL399" s="87"/>
      <c r="CM399" s="87"/>
      <c r="CN399" s="80"/>
      <c r="CO399" s="81">
        <v>171</v>
      </c>
      <c r="CP399" s="82"/>
      <c r="CQ399" s="83"/>
      <c r="CR399" s="87">
        <f t="shared" si="51"/>
        <v>1862</v>
      </c>
      <c r="CS399" s="40">
        <f t="shared" si="55"/>
        <v>397</v>
      </c>
      <c r="CT399" s="40" t="str">
        <f>VLOOKUP(B399,Linha!$B$2:$C$60,2,FALSE)</f>
        <v>Despacho direto</v>
      </c>
      <c r="CU399" s="41" t="str">
        <f>IF(AI399&lt;=Parametros!$E$15,"OK","Não")</f>
        <v>Não</v>
      </c>
      <c r="CV399" s="41" t="str">
        <f>IF(AH399&lt;=Parametros!$E$16,"OK","Não")</f>
        <v>OK</v>
      </c>
      <c r="CW399" s="41" t="str">
        <f>IF(AX399&lt;=Parametros!$E$19,"OK","Não")</f>
        <v>OK</v>
      </c>
      <c r="CX399" s="41" t="str">
        <f t="shared" si="52"/>
        <v>Não</v>
      </c>
      <c r="CY399" s="41" t="str">
        <f t="shared" si="53"/>
        <v>Não</v>
      </c>
      <c r="CZ399" s="41" t="str">
        <f>IF(AND(Parametros!$E$17="Sim",Parametros!$E$18="Sim"),IF(AND(OR(CT399="Flow1",AND(CT399="Flow2",Parametros!$H$7="Fechada")),AI399&lt;=Parametros!$E$15,AH399&lt;Parametros!$E$16,AX399&lt;Parametros!$E$19,CX399&lt;&gt;Parametros!$E$17,CY399&lt;&gt;Parametros!$E$18),"Sim","Não"),
IF(AND(Parametros!$E$17="Sim",Parametros!$E$18="Não"),IF(AND(OR(CT399="Flow1",AND(CT399="Flow2",Parametros!$H$7="Fechada")),AI399&lt;=Parametros!$E$15,AH399&lt;Parametros!$E$16,AX399&lt;Parametros!$E$19,CX399&lt;&gt;Parametros!$E$17),"Sim","Não"),
IF(AND(Parametros!$E$17="Não",Parametros!$E$18="Sim"),IF(AND(OR(CT399="Flow1",AND(CT399="Flow2",Parametros!$H$7="Fechada")),AI399&lt;=Parametros!$E$15,AH399&lt;Parametros!$E$16,AX399&lt;Parametros!$E$19,CY399&lt;&gt;Parametros!$E$18),"Sim","Não"),
IF(AND(OR(CT399="Flow1",AND(CT399="Flow2",Parametros!$H$7="Fechada")),AI399&lt;=Parametros!$E$15,AH399&lt;Parametros!$E$16,AX399&lt;Parametros!$E$19),"Sim","Não"))))</f>
        <v>Não</v>
      </c>
      <c r="DA399" s="41" t="str">
        <f t="shared" si="54"/>
        <v>ok</v>
      </c>
      <c r="DB399" s="40">
        <f>IF(AND(CT399="Flow1",CZ399="Sim"),4,IF(CT399=Parametros!$D$6,1,IF(CT399=Parametros!$D$7,IF(Parametros!$H$7="Aberta",2,IF('Sequencia APO'!CZ399="Sim",4,1)),IF(CT399=Parametros!$D$9,3,IF(CT399=Parametros!$D$8,4,"Erro")))))</f>
        <v>3</v>
      </c>
      <c r="DC399" s="40">
        <f>IFERROR(VLOOKUP($Q399,Ferts!$A$1:$B$16,2,FALSE),0)</f>
        <v>0</v>
      </c>
      <c r="DD399" s="42">
        <f>(IF(DB399=1,Parametros!$M$6,IF(DB399=2,Parametros!$M$7,IF(DB399=3,Parametros!$M$8,IF(DB399=4,Parametros!$M$9,"Erro"))))*(DC399+1))*60</f>
        <v>33.660000000000004</v>
      </c>
    </row>
    <row r="400" spans="1:108">
      <c r="A400" s="74" t="s">
        <v>1099</v>
      </c>
      <c r="B400" s="74" t="s">
        <v>268</v>
      </c>
      <c r="C400" s="74" t="s">
        <v>118</v>
      </c>
      <c r="D400" s="74" t="s">
        <v>99</v>
      </c>
      <c r="E400" s="74" t="s">
        <v>894</v>
      </c>
      <c r="F400" s="74" t="s">
        <v>895</v>
      </c>
      <c r="G400" s="74" t="s">
        <v>896</v>
      </c>
      <c r="H400" s="74" t="s">
        <v>847</v>
      </c>
      <c r="I400" s="74" t="s">
        <v>464</v>
      </c>
      <c r="J400" s="74" t="s">
        <v>474</v>
      </c>
      <c r="K400" s="74"/>
      <c r="L400" s="74" t="s">
        <v>897</v>
      </c>
      <c r="M400" s="74" t="s">
        <v>898</v>
      </c>
      <c r="N400" s="75">
        <v>0</v>
      </c>
      <c r="O400" s="75">
        <v>0</v>
      </c>
      <c r="P400" s="74"/>
      <c r="Q400" s="74" t="s">
        <v>899</v>
      </c>
      <c r="R400" s="74"/>
      <c r="S400" s="74"/>
      <c r="T400" s="74" t="s">
        <v>114</v>
      </c>
      <c r="U400" s="74" t="s">
        <v>202</v>
      </c>
      <c r="V400" s="74" t="s">
        <v>851</v>
      </c>
      <c r="W400" s="74" t="s">
        <v>107</v>
      </c>
      <c r="X400" s="74" t="s">
        <v>250</v>
      </c>
      <c r="Y400" s="74" t="s">
        <v>477</v>
      </c>
      <c r="Z400" s="74" t="s">
        <v>192</v>
      </c>
      <c r="AA400" s="76">
        <v>2508.3290000000002</v>
      </c>
      <c r="AB400" s="76">
        <v>1968</v>
      </c>
      <c r="AC400" s="76">
        <v>152</v>
      </c>
      <c r="AD400" s="76">
        <v>127</v>
      </c>
      <c r="AE400" s="77">
        <v>478</v>
      </c>
      <c r="AF400" s="76">
        <v>2.464</v>
      </c>
      <c r="AG400" s="77">
        <v>6</v>
      </c>
      <c r="AH400" s="78">
        <v>10</v>
      </c>
      <c r="AI400" s="78">
        <v>101.6</v>
      </c>
      <c r="AJ400" s="79">
        <v>43099</v>
      </c>
      <c r="AK400" s="79">
        <v>42784</v>
      </c>
      <c r="AL400" s="79">
        <v>42784</v>
      </c>
      <c r="AM400" s="79">
        <v>42784</v>
      </c>
      <c r="AN400" s="77">
        <v>352</v>
      </c>
      <c r="AO400" s="79">
        <v>43072</v>
      </c>
      <c r="AP400" s="76">
        <v>2000</v>
      </c>
      <c r="AQ400" s="76">
        <v>0</v>
      </c>
      <c r="AR400" s="77">
        <v>488</v>
      </c>
      <c r="AS400" s="77">
        <v>9</v>
      </c>
      <c r="AT400" s="78">
        <v>228.72</v>
      </c>
      <c r="AU400" s="77">
        <v>2</v>
      </c>
      <c r="AV400" s="76">
        <v>9.83</v>
      </c>
      <c r="AW400" s="76">
        <v>9.48</v>
      </c>
      <c r="AX400" s="76">
        <v>10.19</v>
      </c>
      <c r="AY400" s="76">
        <v>1.01</v>
      </c>
      <c r="AZ400" s="76">
        <v>1.01</v>
      </c>
      <c r="BA400" s="76">
        <v>1</v>
      </c>
      <c r="BB400" s="76">
        <v>1</v>
      </c>
      <c r="BC400" s="76">
        <v>13</v>
      </c>
      <c r="BD400" s="76">
        <v>10.73</v>
      </c>
      <c r="BE400" s="76">
        <v>20.63</v>
      </c>
      <c r="BF400" s="76">
        <v>9300</v>
      </c>
      <c r="BG400" s="76">
        <v>10300</v>
      </c>
      <c r="BH400" s="74" t="s">
        <v>109</v>
      </c>
      <c r="BI400" s="74"/>
      <c r="BJ400" s="74" t="s">
        <v>3864</v>
      </c>
      <c r="BK400" s="79"/>
      <c r="BL400" s="79"/>
      <c r="BM400" s="74"/>
      <c r="BN400" s="80"/>
      <c r="BO400" s="81"/>
      <c r="BP400" s="82"/>
      <c r="BQ400" s="83">
        <v>12</v>
      </c>
      <c r="BR400" s="84" t="s">
        <v>78</v>
      </c>
      <c r="BS400" s="84">
        <v>18</v>
      </c>
      <c r="BT400" s="85">
        <v>2</v>
      </c>
      <c r="BU400" s="85" t="s">
        <v>464</v>
      </c>
      <c r="BV400" s="85">
        <v>6</v>
      </c>
      <c r="BW400" s="85"/>
      <c r="BX400" s="86" t="s">
        <v>130</v>
      </c>
      <c r="BY400" s="87"/>
      <c r="BZ400" s="88">
        <v>12</v>
      </c>
      <c r="CA400" s="87" t="s">
        <v>111</v>
      </c>
      <c r="CB400" s="89" t="s">
        <v>116</v>
      </c>
      <c r="CC400" s="90">
        <v>-288</v>
      </c>
      <c r="CD400" s="91"/>
      <c r="CE400" s="89">
        <f>VLOOKUP(AI400,[1]Plan1!$A$6:$D$52,2,0)</f>
        <v>309</v>
      </c>
      <c r="CF400" s="89">
        <f>VLOOKUP(AI400,[1]Plan1!$A$6:$D$52,4,0)</f>
        <v>2.4347826086956523</v>
      </c>
      <c r="CG400" s="89">
        <f t="shared" si="48"/>
        <v>8</v>
      </c>
      <c r="CH400" s="89">
        <f t="shared" si="49"/>
        <v>19</v>
      </c>
      <c r="CI400" s="87" t="s">
        <v>78</v>
      </c>
      <c r="CJ400" s="89">
        <f t="shared" si="50"/>
        <v>12</v>
      </c>
      <c r="CK400" s="87"/>
      <c r="CL400" s="87"/>
      <c r="CM400" s="87"/>
      <c r="CN400" s="80"/>
      <c r="CO400" s="81">
        <v>172</v>
      </c>
      <c r="CP400" s="82"/>
      <c r="CQ400" s="83"/>
      <c r="CR400" s="87">
        <f t="shared" si="51"/>
        <v>2868</v>
      </c>
      <c r="CS400" s="40">
        <f t="shared" si="55"/>
        <v>398</v>
      </c>
      <c r="CT400" s="40" t="str">
        <f>VLOOKUP(B400,Linha!$B$2:$C$60,2,FALSE)</f>
        <v>Tubing Line</v>
      </c>
      <c r="CU400" s="41" t="str">
        <f>IF(AI400&lt;=Parametros!$E$15,"OK","Não")</f>
        <v>OK</v>
      </c>
      <c r="CV400" s="41" t="str">
        <f>IF(AH400&lt;=Parametros!$E$16,"OK","Não")</f>
        <v>OK</v>
      </c>
      <c r="CW400" s="41" t="str">
        <f>IF(AX400&lt;=Parametros!$E$19,"OK","Não")</f>
        <v>OK</v>
      </c>
      <c r="CX400" s="41" t="str">
        <f t="shared" si="52"/>
        <v>Não</v>
      </c>
      <c r="CY400" s="41" t="str">
        <f t="shared" si="53"/>
        <v>Não</v>
      </c>
      <c r="CZ400" s="41" t="str">
        <f>IF(AND(Parametros!$E$17="Sim",Parametros!$E$18="Sim"),IF(AND(OR(CT400="Flow1",AND(CT400="Flow2",Parametros!$H$7="Fechada")),AI400&lt;=Parametros!$E$15,AH400&lt;Parametros!$E$16,AX400&lt;Parametros!$E$19,CX400&lt;&gt;Parametros!$E$17,CY400&lt;&gt;Parametros!$E$18),"Sim","Não"),
IF(AND(Parametros!$E$17="Sim",Parametros!$E$18="Não"),IF(AND(OR(CT400="Flow1",AND(CT400="Flow2",Parametros!$H$7="Fechada")),AI400&lt;=Parametros!$E$15,AH400&lt;Parametros!$E$16,AX400&lt;Parametros!$E$19,CX400&lt;&gt;Parametros!$E$17),"Sim","Não"),
IF(AND(Parametros!$E$17="Não",Parametros!$E$18="Sim"),IF(AND(OR(CT400="Flow1",AND(CT400="Flow2",Parametros!$H$7="Fechada")),AI400&lt;=Parametros!$E$15,AH400&lt;Parametros!$E$16,AX400&lt;Parametros!$E$19,CY400&lt;&gt;Parametros!$E$18),"Sim","Não"),
IF(AND(OR(CT400="Flow1",AND(CT400="Flow2",Parametros!$H$7="Fechada")),AI400&lt;=Parametros!$E$15,AH400&lt;Parametros!$E$16,AX400&lt;Parametros!$E$19),"Sim","Não"))))</f>
        <v>Não</v>
      </c>
      <c r="DA400" s="41" t="str">
        <f t="shared" si="54"/>
        <v>ok</v>
      </c>
      <c r="DB400" s="40">
        <f>IF(AND(CT400="Flow1",CZ400="Sim"),4,IF(CT400=Parametros!$D$6,1,IF(CT400=Parametros!$D$7,IF(Parametros!$H$7="Aberta",2,IF('Sequencia APO'!CZ400="Sim",4,1)),IF(CT400=Parametros!$D$9,3,IF(CT400=Parametros!$D$8,4,"Erro")))))</f>
        <v>4</v>
      </c>
      <c r="DC400" s="40">
        <f>IFERROR(VLOOKUP($Q400,Ferts!$A$1:$B$16,2,FALSE),0)</f>
        <v>0</v>
      </c>
      <c r="DD400" s="42">
        <f>(IF(DB400=1,Parametros!$M$6,IF(DB400=2,Parametros!$M$7,IF(DB400=3,Parametros!$M$8,IF(DB400=4,Parametros!$M$9,"Erro"))))*(DC400+1))*60</f>
        <v>102.85714285714285</v>
      </c>
    </row>
    <row r="401" spans="1:108">
      <c r="A401" s="74" t="s">
        <v>1100</v>
      </c>
      <c r="B401" s="74" t="s">
        <v>268</v>
      </c>
      <c r="C401" s="74" t="s">
        <v>118</v>
      </c>
      <c r="D401" s="74" t="s">
        <v>99</v>
      </c>
      <c r="E401" s="74" t="s">
        <v>901</v>
      </c>
      <c r="F401" s="74" t="s">
        <v>902</v>
      </c>
      <c r="G401" s="74" t="s">
        <v>903</v>
      </c>
      <c r="H401" s="74" t="s">
        <v>860</v>
      </c>
      <c r="I401" s="74" t="s">
        <v>464</v>
      </c>
      <c r="J401" s="74" t="s">
        <v>769</v>
      </c>
      <c r="K401" s="74"/>
      <c r="L401" s="74" t="s">
        <v>877</v>
      </c>
      <c r="M401" s="74" t="s">
        <v>898</v>
      </c>
      <c r="N401" s="75">
        <v>0</v>
      </c>
      <c r="O401" s="75">
        <v>0</v>
      </c>
      <c r="P401" s="74"/>
      <c r="Q401" s="74" t="s">
        <v>904</v>
      </c>
      <c r="R401" s="74"/>
      <c r="S401" s="74"/>
      <c r="T401" s="74" t="s">
        <v>114</v>
      </c>
      <c r="U401" s="74" t="s">
        <v>202</v>
      </c>
      <c r="V401" s="74" t="s">
        <v>851</v>
      </c>
      <c r="W401" s="74" t="s">
        <v>107</v>
      </c>
      <c r="X401" s="74" t="s">
        <v>250</v>
      </c>
      <c r="Y401" s="74" t="s">
        <v>477</v>
      </c>
      <c r="Z401" s="74" t="s">
        <v>192</v>
      </c>
      <c r="AA401" s="76">
        <v>2508.3290000000002</v>
      </c>
      <c r="AB401" s="76">
        <v>1050</v>
      </c>
      <c r="AC401" s="76">
        <v>152</v>
      </c>
      <c r="AD401" s="76">
        <v>124</v>
      </c>
      <c r="AE401" s="77">
        <v>340</v>
      </c>
      <c r="AF401" s="76">
        <v>1.7529999999999999</v>
      </c>
      <c r="AG401" s="77">
        <v>10</v>
      </c>
      <c r="AH401" s="78">
        <v>11.8</v>
      </c>
      <c r="AI401" s="78">
        <v>108</v>
      </c>
      <c r="AJ401" s="79">
        <v>43099</v>
      </c>
      <c r="AK401" s="79">
        <v>42784</v>
      </c>
      <c r="AL401" s="79">
        <v>42784</v>
      </c>
      <c r="AM401" s="79">
        <v>42784</v>
      </c>
      <c r="AN401" s="77">
        <v>358</v>
      </c>
      <c r="AO401" s="79">
        <v>43069</v>
      </c>
      <c r="AP401" s="76">
        <v>2000</v>
      </c>
      <c r="AQ401" s="76">
        <v>0</v>
      </c>
      <c r="AR401" s="77">
        <v>345</v>
      </c>
      <c r="AS401" s="77">
        <v>14</v>
      </c>
      <c r="AT401" s="78">
        <v>302.85000000000002</v>
      </c>
      <c r="AU401" s="77">
        <v>1</v>
      </c>
      <c r="AV401" s="76">
        <v>0</v>
      </c>
      <c r="AW401" s="76">
        <v>10.29</v>
      </c>
      <c r="AX401" s="76">
        <v>10.75</v>
      </c>
      <c r="AY401" s="76">
        <v>1.08</v>
      </c>
      <c r="AZ401" s="76">
        <v>1.08</v>
      </c>
      <c r="BA401" s="76">
        <v>1.18</v>
      </c>
      <c r="BB401" s="76">
        <v>1.18</v>
      </c>
      <c r="BC401" s="76">
        <v>8.15</v>
      </c>
      <c r="BD401" s="76">
        <v>12.31</v>
      </c>
      <c r="BE401" s="76">
        <v>22.23</v>
      </c>
      <c r="BF401" s="76">
        <v>10000</v>
      </c>
      <c r="BG401" s="76">
        <v>11000</v>
      </c>
      <c r="BH401" s="74" t="s">
        <v>109</v>
      </c>
      <c r="BI401" s="74"/>
      <c r="BJ401" s="74" t="s">
        <v>3865</v>
      </c>
      <c r="BK401" s="79"/>
      <c r="BL401" s="79"/>
      <c r="BM401" s="74"/>
      <c r="BN401" s="80"/>
      <c r="BO401" s="81"/>
      <c r="BP401" s="82"/>
      <c r="BQ401" s="83">
        <v>10</v>
      </c>
      <c r="BR401" s="84" t="s">
        <v>78</v>
      </c>
      <c r="BS401" s="84">
        <v>18</v>
      </c>
      <c r="BT401" s="85">
        <v>2</v>
      </c>
      <c r="BU401" s="85" t="s">
        <v>464</v>
      </c>
      <c r="BV401" s="85">
        <v>6</v>
      </c>
      <c r="BW401" s="85"/>
      <c r="BX401" s="86" t="s">
        <v>130</v>
      </c>
      <c r="BY401" s="87"/>
      <c r="BZ401" s="88">
        <v>10</v>
      </c>
      <c r="CA401" s="87" t="s">
        <v>111</v>
      </c>
      <c r="CB401" s="89" t="s">
        <v>116</v>
      </c>
      <c r="CC401" s="90">
        <v>-285</v>
      </c>
      <c r="CD401" s="91"/>
      <c r="CE401" s="89">
        <f>VLOOKUP(AI401,[1]Plan1!$A$6:$D$52,2,0)</f>
        <v>293</v>
      </c>
      <c r="CF401" s="89">
        <f>VLOOKUP(AI401,[1]Plan1!$A$6:$D$52,4,0)</f>
        <v>1.7941176470588236</v>
      </c>
      <c r="CG401" s="89">
        <f t="shared" si="48"/>
        <v>9</v>
      </c>
      <c r="CH401" s="89">
        <f t="shared" si="49"/>
        <v>16</v>
      </c>
      <c r="CI401" s="87" t="s">
        <v>78</v>
      </c>
      <c r="CJ401" s="89">
        <f t="shared" si="50"/>
        <v>10</v>
      </c>
      <c r="CK401" s="87"/>
      <c r="CL401" s="87"/>
      <c r="CM401" s="87"/>
      <c r="CN401" s="80"/>
      <c r="CO401" s="81">
        <v>173</v>
      </c>
      <c r="CP401" s="82"/>
      <c r="CQ401" s="83"/>
      <c r="CR401" s="87">
        <f t="shared" si="51"/>
        <v>3400</v>
      </c>
      <c r="CS401" s="40">
        <f t="shared" si="55"/>
        <v>399</v>
      </c>
      <c r="CT401" s="40" t="str">
        <f>VLOOKUP(B401,Linha!$B$2:$C$60,2,FALSE)</f>
        <v>Tubing Line</v>
      </c>
      <c r="CU401" s="41" t="str">
        <f>IF(AI401&lt;=Parametros!$E$15,"OK","Não")</f>
        <v>OK</v>
      </c>
      <c r="CV401" s="41" t="str">
        <f>IF(AH401&lt;=Parametros!$E$16,"OK","Não")</f>
        <v>OK</v>
      </c>
      <c r="CW401" s="41" t="str">
        <f>IF(AX401&lt;=Parametros!$E$19,"OK","Não")</f>
        <v>OK</v>
      </c>
      <c r="CX401" s="41" t="str">
        <f t="shared" si="52"/>
        <v>Não</v>
      </c>
      <c r="CY401" s="41" t="str">
        <f t="shared" si="53"/>
        <v>Não</v>
      </c>
      <c r="CZ401" s="41" t="str">
        <f>IF(AND(Parametros!$E$17="Sim",Parametros!$E$18="Sim"),IF(AND(OR(CT401="Flow1",AND(CT401="Flow2",Parametros!$H$7="Fechada")),AI401&lt;=Parametros!$E$15,AH401&lt;Parametros!$E$16,AX401&lt;Parametros!$E$19,CX401&lt;&gt;Parametros!$E$17,CY401&lt;&gt;Parametros!$E$18),"Sim","Não"),
IF(AND(Parametros!$E$17="Sim",Parametros!$E$18="Não"),IF(AND(OR(CT401="Flow1",AND(CT401="Flow2",Parametros!$H$7="Fechada")),AI401&lt;=Parametros!$E$15,AH401&lt;Parametros!$E$16,AX401&lt;Parametros!$E$19,CX401&lt;&gt;Parametros!$E$17),"Sim","Não"),
IF(AND(Parametros!$E$17="Não",Parametros!$E$18="Sim"),IF(AND(OR(CT401="Flow1",AND(CT401="Flow2",Parametros!$H$7="Fechada")),AI401&lt;=Parametros!$E$15,AH401&lt;Parametros!$E$16,AX401&lt;Parametros!$E$19,CY401&lt;&gt;Parametros!$E$18),"Sim","Não"),
IF(AND(OR(CT401="Flow1",AND(CT401="Flow2",Parametros!$H$7="Fechada")),AI401&lt;=Parametros!$E$15,AH401&lt;Parametros!$E$16,AX401&lt;Parametros!$E$19),"Sim","Não"))))</f>
        <v>Não</v>
      </c>
      <c r="DA401" s="41" t="str">
        <f t="shared" si="54"/>
        <v>ok</v>
      </c>
      <c r="DB401" s="40">
        <f>IF(AND(CT401="Flow1",CZ401="Sim"),4,IF(CT401=Parametros!$D$6,1,IF(CT401=Parametros!$D$7,IF(Parametros!$H$7="Aberta",2,IF('Sequencia APO'!CZ401="Sim",4,1)),IF(CT401=Parametros!$D$9,3,IF(CT401=Parametros!$D$8,4,"Erro")))))</f>
        <v>4</v>
      </c>
      <c r="DC401" s="40">
        <f>IFERROR(VLOOKUP($Q401,Ferts!$A$1:$B$16,2,FALSE),0)</f>
        <v>0</v>
      </c>
      <c r="DD401" s="42">
        <f>(IF(DB401=1,Parametros!$M$6,IF(DB401=2,Parametros!$M$7,IF(DB401=3,Parametros!$M$8,IF(DB401=4,Parametros!$M$9,"Erro"))))*(DC401+1))*60</f>
        <v>102.85714285714285</v>
      </c>
    </row>
    <row r="402" spans="1:108">
      <c r="A402" s="74" t="s">
        <v>1101</v>
      </c>
      <c r="B402" s="74" t="s">
        <v>159</v>
      </c>
      <c r="C402" s="74" t="s">
        <v>118</v>
      </c>
      <c r="D402" s="74" t="s">
        <v>99</v>
      </c>
      <c r="E402" s="74" t="s">
        <v>906</v>
      </c>
      <c r="F402" s="74" t="s">
        <v>907</v>
      </c>
      <c r="G402" s="74" t="s">
        <v>908</v>
      </c>
      <c r="H402" s="74" t="s">
        <v>909</v>
      </c>
      <c r="I402" s="74" t="s">
        <v>464</v>
      </c>
      <c r="J402" s="74" t="s">
        <v>581</v>
      </c>
      <c r="K402" s="74"/>
      <c r="L402" s="74" t="s">
        <v>910</v>
      </c>
      <c r="M402" s="74" t="s">
        <v>898</v>
      </c>
      <c r="N402" s="75">
        <v>0</v>
      </c>
      <c r="O402" s="75">
        <v>0</v>
      </c>
      <c r="P402" s="74"/>
      <c r="Q402" s="74" t="s">
        <v>911</v>
      </c>
      <c r="R402" s="74"/>
      <c r="S402" s="74"/>
      <c r="T402" s="74" t="s">
        <v>114</v>
      </c>
      <c r="U402" s="74" t="s">
        <v>202</v>
      </c>
      <c r="V402" s="74" t="s">
        <v>851</v>
      </c>
      <c r="W402" s="74" t="s">
        <v>107</v>
      </c>
      <c r="X402" s="74" t="s">
        <v>250</v>
      </c>
      <c r="Y402" s="74" t="s">
        <v>477</v>
      </c>
      <c r="Z402" s="74" t="s">
        <v>192</v>
      </c>
      <c r="AA402" s="76">
        <v>2657.1280000000002</v>
      </c>
      <c r="AB402" s="76">
        <v>2032</v>
      </c>
      <c r="AC402" s="76">
        <v>134</v>
      </c>
      <c r="AD402" s="76">
        <v>107.5</v>
      </c>
      <c r="AE402" s="77">
        <v>493</v>
      </c>
      <c r="AF402" s="76">
        <v>2.5409999999999999</v>
      </c>
      <c r="AG402" s="77">
        <v>6</v>
      </c>
      <c r="AH402" s="78">
        <v>20</v>
      </c>
      <c r="AI402" s="78">
        <v>114.3</v>
      </c>
      <c r="AJ402" s="79">
        <v>43099</v>
      </c>
      <c r="AK402" s="79">
        <v>42784</v>
      </c>
      <c r="AL402" s="79">
        <v>42784</v>
      </c>
      <c r="AM402" s="79">
        <v>42784</v>
      </c>
      <c r="AN402" s="77">
        <v>289</v>
      </c>
      <c r="AO402" s="79">
        <v>43066</v>
      </c>
      <c r="AP402" s="76">
        <v>2000</v>
      </c>
      <c r="AQ402" s="76">
        <v>0</v>
      </c>
      <c r="AR402" s="77">
        <v>486</v>
      </c>
      <c r="AS402" s="77">
        <v>9</v>
      </c>
      <c r="AT402" s="78">
        <v>457.19</v>
      </c>
      <c r="AU402" s="77">
        <v>1</v>
      </c>
      <c r="AV402" s="76">
        <v>0</v>
      </c>
      <c r="AW402" s="76">
        <v>9.6199999999999992</v>
      </c>
      <c r="AX402" s="76">
        <v>10.08</v>
      </c>
      <c r="AY402" s="76">
        <v>1.1399999999999999</v>
      </c>
      <c r="AZ402" s="76">
        <v>1.1399999999999999</v>
      </c>
      <c r="BA402" s="76">
        <v>2</v>
      </c>
      <c r="BB402" s="76">
        <v>2</v>
      </c>
      <c r="BC402" s="76">
        <v>7.49</v>
      </c>
      <c r="BD402" s="76">
        <v>20.64</v>
      </c>
      <c r="BE402" s="76">
        <v>30.72</v>
      </c>
      <c r="BF402" s="76">
        <v>9300</v>
      </c>
      <c r="BG402" s="76">
        <v>10300</v>
      </c>
      <c r="BH402" s="74" t="s">
        <v>109</v>
      </c>
      <c r="BI402" s="74"/>
      <c r="BJ402" s="74" t="s">
        <v>3866</v>
      </c>
      <c r="BK402" s="79"/>
      <c r="BL402" s="79"/>
      <c r="BM402" s="74"/>
      <c r="BN402" s="80"/>
      <c r="BO402" s="81">
        <v>6</v>
      </c>
      <c r="BP402" s="82"/>
      <c r="BQ402" s="83"/>
      <c r="BR402" s="84" t="s">
        <v>76</v>
      </c>
      <c r="BS402" s="84">
        <v>18</v>
      </c>
      <c r="BT402" s="85">
        <v>2</v>
      </c>
      <c r="BU402" s="85" t="s">
        <v>464</v>
      </c>
      <c r="BV402" s="85">
        <v>6</v>
      </c>
      <c r="BW402" s="85"/>
      <c r="BX402" s="86" t="s">
        <v>130</v>
      </c>
      <c r="BY402" s="87"/>
      <c r="BZ402" s="88">
        <v>6</v>
      </c>
      <c r="CA402" s="87" t="s">
        <v>111</v>
      </c>
      <c r="CB402" s="89" t="s">
        <v>116</v>
      </c>
      <c r="CC402" s="90">
        <v>-282</v>
      </c>
      <c r="CD402" s="91"/>
      <c r="CE402" s="89">
        <f>VLOOKUP(AI402,[1]Plan1!$A$6:$D$52,2,0)</f>
        <v>314</v>
      </c>
      <c r="CF402" s="89">
        <f>VLOOKUP(AI402,[1]Plan1!$A$6:$D$52,4,0)</f>
        <v>2.6086956521739131</v>
      </c>
      <c r="CG402" s="89">
        <f t="shared" si="48"/>
        <v>8</v>
      </c>
      <c r="CH402" s="89">
        <f t="shared" si="49"/>
        <v>21</v>
      </c>
      <c r="CI402" s="87" t="s">
        <v>76</v>
      </c>
      <c r="CJ402" s="89">
        <f t="shared" si="50"/>
        <v>6</v>
      </c>
      <c r="CK402" s="87"/>
      <c r="CL402" s="87"/>
      <c r="CM402" s="87"/>
      <c r="CN402" s="80"/>
      <c r="CO402" s="81">
        <v>174</v>
      </c>
      <c r="CP402" s="82"/>
      <c r="CQ402" s="83"/>
      <c r="CR402" s="87">
        <f t="shared" si="51"/>
        <v>2958</v>
      </c>
      <c r="CS402" s="40">
        <f t="shared" si="55"/>
        <v>400</v>
      </c>
      <c r="CT402" s="40" t="str">
        <f>VLOOKUP(B402,Linha!$B$2:$C$60,2,FALSE)</f>
        <v>Flow2</v>
      </c>
      <c r="CU402" s="41" t="str">
        <f>IF(AI402&lt;=Parametros!$E$15,"OK","Não")</f>
        <v>OK</v>
      </c>
      <c r="CV402" s="41" t="str">
        <f>IF(AH402&lt;=Parametros!$E$16,"OK","Não")</f>
        <v>Não</v>
      </c>
      <c r="CW402" s="41" t="str">
        <f>IF(AX402&lt;=Parametros!$E$19,"OK","Não")</f>
        <v>OK</v>
      </c>
      <c r="CX402" s="41" t="str">
        <f t="shared" si="52"/>
        <v>Não</v>
      </c>
      <c r="CY402" s="41" t="str">
        <f t="shared" si="53"/>
        <v>Não</v>
      </c>
      <c r="CZ402" s="41" t="str">
        <f>IF(AND(Parametros!$E$17="Sim",Parametros!$E$18="Sim"),IF(AND(OR(CT402="Flow1",AND(CT402="Flow2",Parametros!$H$7="Fechada")),AI402&lt;=Parametros!$E$15,AH402&lt;Parametros!$E$16,AX402&lt;Parametros!$E$19,CX402&lt;&gt;Parametros!$E$17,CY402&lt;&gt;Parametros!$E$18),"Sim","Não"),
IF(AND(Parametros!$E$17="Sim",Parametros!$E$18="Não"),IF(AND(OR(CT402="Flow1",AND(CT402="Flow2",Parametros!$H$7="Fechada")),AI402&lt;=Parametros!$E$15,AH402&lt;Parametros!$E$16,AX402&lt;Parametros!$E$19,CX402&lt;&gt;Parametros!$E$17),"Sim","Não"),
IF(AND(Parametros!$E$17="Não",Parametros!$E$18="Sim"),IF(AND(OR(CT402="Flow1",AND(CT402="Flow2",Parametros!$H$7="Fechada")),AI402&lt;=Parametros!$E$15,AH402&lt;Parametros!$E$16,AX402&lt;Parametros!$E$19,CY402&lt;&gt;Parametros!$E$18),"Sim","Não"),
IF(AND(OR(CT402="Flow1",AND(CT402="Flow2",Parametros!$H$7="Fechada")),AI402&lt;=Parametros!$E$15,AH402&lt;Parametros!$E$16,AX402&lt;Parametros!$E$19),"Sim","Não"))))</f>
        <v>Não</v>
      </c>
      <c r="DA402" s="41" t="str">
        <f t="shared" si="54"/>
        <v>ok</v>
      </c>
      <c r="DB402" s="40">
        <f>IF(AND(CT402="Flow1",CZ402="Sim"),4,IF(CT402=Parametros!$D$6,1,IF(CT402=Parametros!$D$7,IF(Parametros!$H$7="Aberta",2,IF('Sequencia APO'!CZ402="Sim",4,1)),IF(CT402=Parametros!$D$9,3,IF(CT402=Parametros!$D$8,4,"Erro")))))</f>
        <v>1</v>
      </c>
      <c r="DC402" s="40">
        <f>IFERROR(VLOOKUP($Q402,Ferts!$A$1:$B$16,2,FALSE),0)</f>
        <v>0</v>
      </c>
      <c r="DD402" s="42">
        <f>(IF(DB402=1,Parametros!$M$6,IF(DB402=2,Parametros!$M$7,IF(DB402=3,Parametros!$M$8,IF(DB402=4,Parametros!$M$9,"Erro"))))*(DC402+1))*60</f>
        <v>38.112851481411589</v>
      </c>
    </row>
    <row r="403" spans="1:108">
      <c r="A403" s="74" t="s">
        <v>1102</v>
      </c>
      <c r="B403" s="74" t="s">
        <v>98</v>
      </c>
      <c r="C403" s="74" t="s">
        <v>99</v>
      </c>
      <c r="D403" s="74" t="s">
        <v>99</v>
      </c>
      <c r="E403" s="74" t="s">
        <v>2951</v>
      </c>
      <c r="F403" s="74" t="s">
        <v>1047</v>
      </c>
      <c r="G403" s="74" t="s">
        <v>3867</v>
      </c>
      <c r="H403" s="74" t="s">
        <v>481</v>
      </c>
      <c r="I403" s="74" t="s">
        <v>134</v>
      </c>
      <c r="J403" s="74" t="s">
        <v>173</v>
      </c>
      <c r="K403" s="74" t="s">
        <v>204</v>
      </c>
      <c r="L403" s="74" t="s">
        <v>1048</v>
      </c>
      <c r="M403" s="74" t="s">
        <v>206</v>
      </c>
      <c r="N403" s="75">
        <v>10</v>
      </c>
      <c r="O403" s="75">
        <v>10</v>
      </c>
      <c r="P403" s="74" t="s">
        <v>137</v>
      </c>
      <c r="Q403" s="74" t="s">
        <v>1049</v>
      </c>
      <c r="R403" s="74" t="s">
        <v>138</v>
      </c>
      <c r="S403" s="74" t="s">
        <v>113</v>
      </c>
      <c r="T403" s="74" t="s">
        <v>149</v>
      </c>
      <c r="U403" s="74" t="s">
        <v>156</v>
      </c>
      <c r="V403" s="74" t="s">
        <v>141</v>
      </c>
      <c r="W403" s="74" t="s">
        <v>107</v>
      </c>
      <c r="X403" s="74" t="s">
        <v>127</v>
      </c>
      <c r="Y403" s="74" t="s">
        <v>177</v>
      </c>
      <c r="Z403" s="74"/>
      <c r="AA403" s="76">
        <v>26186.575000000001</v>
      </c>
      <c r="AB403" s="76">
        <v>0</v>
      </c>
      <c r="AC403" s="76">
        <v>160</v>
      </c>
      <c r="AD403" s="76">
        <v>106.5</v>
      </c>
      <c r="AE403" s="77">
        <v>299</v>
      </c>
      <c r="AF403" s="76">
        <v>1.4950000000000001</v>
      </c>
      <c r="AG403" s="77">
        <v>103</v>
      </c>
      <c r="AH403" s="78">
        <v>3.9</v>
      </c>
      <c r="AI403" s="78">
        <v>60.3</v>
      </c>
      <c r="AJ403" s="79">
        <v>42758</v>
      </c>
      <c r="AK403" s="79">
        <v>42784</v>
      </c>
      <c r="AL403" s="79">
        <v>42784</v>
      </c>
      <c r="AM403" s="79">
        <v>42784</v>
      </c>
      <c r="AN403" s="77">
        <v>3010</v>
      </c>
      <c r="AO403" s="79">
        <v>42750</v>
      </c>
      <c r="AP403" s="76">
        <v>20000</v>
      </c>
      <c r="AQ403" s="76">
        <v>14686</v>
      </c>
      <c r="AR403" s="77">
        <v>299</v>
      </c>
      <c r="AS403" s="77">
        <v>82</v>
      </c>
      <c r="AT403" s="78">
        <v>68.709999999999994</v>
      </c>
      <c r="AU403" s="77">
        <v>4</v>
      </c>
      <c r="AV403" s="76">
        <v>12.48</v>
      </c>
      <c r="AW403" s="76">
        <v>11.5</v>
      </c>
      <c r="AX403" s="76">
        <v>12.87</v>
      </c>
      <c r="AY403" s="76">
        <v>0.45</v>
      </c>
      <c r="AZ403" s="76">
        <v>0.45</v>
      </c>
      <c r="BA403" s="76">
        <v>0.5</v>
      </c>
      <c r="BB403" s="76">
        <v>0.6</v>
      </c>
      <c r="BC403" s="76">
        <v>23.24</v>
      </c>
      <c r="BD403" s="76">
        <v>4.6500000000000004</v>
      </c>
      <c r="BE403" s="76">
        <v>12.64</v>
      </c>
      <c r="BF403" s="76">
        <v>11500</v>
      </c>
      <c r="BG403" s="76">
        <v>12500</v>
      </c>
      <c r="BH403" s="74" t="s">
        <v>3475</v>
      </c>
      <c r="BI403" s="74"/>
      <c r="BJ403" s="74" t="s">
        <v>3868</v>
      </c>
      <c r="BK403" s="79"/>
      <c r="BL403" s="79"/>
      <c r="BM403" s="74"/>
      <c r="BN403" s="80">
        <v>412</v>
      </c>
      <c r="BO403" s="81"/>
      <c r="BP403" s="82"/>
      <c r="BQ403" s="83"/>
      <c r="BR403" s="84" t="s">
        <v>75</v>
      </c>
      <c r="BS403" s="84">
        <v>18</v>
      </c>
      <c r="BT403" s="85">
        <v>2</v>
      </c>
      <c r="BU403" s="85" t="s">
        <v>134</v>
      </c>
      <c r="BV403" s="85">
        <v>7</v>
      </c>
      <c r="BW403" s="85"/>
      <c r="BX403" s="86" t="s">
        <v>143</v>
      </c>
      <c r="BY403" s="87"/>
      <c r="BZ403" s="88">
        <v>412</v>
      </c>
      <c r="CA403" s="87" t="s">
        <v>144</v>
      </c>
      <c r="CB403" s="89" t="s">
        <v>112</v>
      </c>
      <c r="CC403" s="90">
        <v>34</v>
      </c>
      <c r="CD403" s="91"/>
      <c r="CE403" s="89">
        <f>VLOOKUP(AI403,[1]Plan1!$A$6:$D$52,2,0)</f>
        <v>250</v>
      </c>
      <c r="CF403" s="89">
        <f>VLOOKUP(AI403,[1]Plan1!$A$6:$D$52,4,0)</f>
        <v>5.0434782608695654</v>
      </c>
      <c r="CG403" s="89">
        <f t="shared" si="48"/>
        <v>105</v>
      </c>
      <c r="CH403" s="89">
        <f t="shared" si="49"/>
        <v>530</v>
      </c>
      <c r="CI403" s="87" t="s">
        <v>75</v>
      </c>
      <c r="CJ403" s="89">
        <f t="shared" si="50"/>
        <v>412</v>
      </c>
      <c r="CK403" s="87"/>
      <c r="CL403" s="87"/>
      <c r="CM403" s="87"/>
      <c r="CN403" s="80"/>
      <c r="CO403" s="81">
        <v>175</v>
      </c>
      <c r="CP403" s="82"/>
      <c r="CQ403" s="83"/>
      <c r="CR403" s="87">
        <f t="shared" si="51"/>
        <v>30797</v>
      </c>
      <c r="CS403" s="40">
        <f t="shared" si="55"/>
        <v>401</v>
      </c>
      <c r="CT403" s="40" t="str">
        <f>VLOOKUP(B403,Linha!$B$2:$C$60,2,FALSE)</f>
        <v>Flow1</v>
      </c>
      <c r="CU403" s="41" t="str">
        <f>IF(AI403&lt;=Parametros!$E$15,"OK","Não")</f>
        <v>OK</v>
      </c>
      <c r="CV403" s="41" t="str">
        <f>IF(AH403&lt;=Parametros!$E$16,"OK","Não")</f>
        <v>OK</v>
      </c>
      <c r="CW403" s="41" t="str">
        <f>IF(AX403&lt;=Parametros!$E$19,"OK","Não")</f>
        <v>OK</v>
      </c>
      <c r="CX403" s="41" t="str">
        <f t="shared" si="52"/>
        <v>Não</v>
      </c>
      <c r="CY403" s="41" t="str">
        <f t="shared" si="53"/>
        <v>Sim</v>
      </c>
      <c r="CZ403" s="41" t="str">
        <f>IF(AND(Parametros!$E$17="Sim",Parametros!$E$18="Sim"),IF(AND(OR(CT403="Flow1",AND(CT403="Flow2",Parametros!$H$7="Fechada")),AI403&lt;=Parametros!$E$15,AH403&lt;Parametros!$E$16,AX403&lt;Parametros!$E$19,CX403&lt;&gt;Parametros!$E$17,CY403&lt;&gt;Parametros!$E$18),"Sim","Não"),
IF(AND(Parametros!$E$17="Sim",Parametros!$E$18="Não"),IF(AND(OR(CT403="Flow1",AND(CT403="Flow2",Parametros!$H$7="Fechada")),AI403&lt;=Parametros!$E$15,AH403&lt;Parametros!$E$16,AX403&lt;Parametros!$E$19,CX403&lt;&gt;Parametros!$E$17),"Sim","Não"),
IF(AND(Parametros!$E$17="Não",Parametros!$E$18="Sim"),IF(AND(OR(CT403="Flow1",AND(CT403="Flow2",Parametros!$H$7="Fechada")),AI403&lt;=Parametros!$E$15,AH403&lt;Parametros!$E$16,AX403&lt;Parametros!$E$19,CY403&lt;&gt;Parametros!$E$18),"Sim","Não"),
IF(AND(OR(CT403="Flow1",AND(CT403="Flow2",Parametros!$H$7="Fechada")),AI403&lt;=Parametros!$E$15,AH403&lt;Parametros!$E$16,AX403&lt;Parametros!$E$19),"Sim","Não"))))</f>
        <v>Não</v>
      </c>
      <c r="DA403" s="41" t="str">
        <f t="shared" si="54"/>
        <v>ok</v>
      </c>
      <c r="DB403" s="40">
        <f>IF(AND(CT403="Flow1",CZ403="Sim"),4,IF(CT403=Parametros!$D$6,1,IF(CT403=Parametros!$D$7,IF(Parametros!$H$7="Aberta",2,IF('Sequencia APO'!CZ403="Sim",4,1)),IF(CT403=Parametros!$D$9,3,IF(CT403=Parametros!$D$8,4,"Erro")))))</f>
        <v>1</v>
      </c>
      <c r="DC403" s="40">
        <f>IFERROR(VLOOKUP($Q403,Ferts!$A$1:$B$16,2,FALSE),0)</f>
        <v>0</v>
      </c>
      <c r="DD403" s="42">
        <f>(IF(DB403=1,Parametros!$M$6,IF(DB403=2,Parametros!$M$7,IF(DB403=3,Parametros!$M$8,IF(DB403=4,Parametros!$M$9,"Erro"))))*(DC403+1))*60</f>
        <v>38.112851481411589</v>
      </c>
    </row>
    <row r="404" spans="1:108">
      <c r="A404" s="74" t="s">
        <v>1103</v>
      </c>
      <c r="B404" s="74" t="s">
        <v>98</v>
      </c>
      <c r="C404" s="74" t="s">
        <v>99</v>
      </c>
      <c r="D404" s="74" t="s">
        <v>99</v>
      </c>
      <c r="E404" s="74" t="s">
        <v>2952</v>
      </c>
      <c r="F404" s="74" t="s">
        <v>1042</v>
      </c>
      <c r="G404" s="74" t="s">
        <v>2953</v>
      </c>
      <c r="H404" s="74" t="s">
        <v>481</v>
      </c>
      <c r="I404" s="74" t="s">
        <v>134</v>
      </c>
      <c r="J404" s="74" t="s">
        <v>173</v>
      </c>
      <c r="K404" s="74" t="s">
        <v>264</v>
      </c>
      <c r="L404" s="74" t="s">
        <v>1043</v>
      </c>
      <c r="M404" s="74" t="s">
        <v>206</v>
      </c>
      <c r="N404" s="75">
        <v>0</v>
      </c>
      <c r="O404" s="75">
        <v>10</v>
      </c>
      <c r="P404" s="74" t="s">
        <v>137</v>
      </c>
      <c r="Q404" s="74" t="s">
        <v>1044</v>
      </c>
      <c r="R404" s="74" t="s">
        <v>138</v>
      </c>
      <c r="S404" s="74" t="s">
        <v>113</v>
      </c>
      <c r="T404" s="74" t="s">
        <v>149</v>
      </c>
      <c r="U404" s="74" t="s">
        <v>156</v>
      </c>
      <c r="V404" s="74" t="s">
        <v>141</v>
      </c>
      <c r="W404" s="74" t="s">
        <v>107</v>
      </c>
      <c r="X404" s="74" t="s">
        <v>127</v>
      </c>
      <c r="Y404" s="74" t="s">
        <v>177</v>
      </c>
      <c r="Z404" s="74"/>
      <c r="AA404" s="76">
        <v>10436.99</v>
      </c>
      <c r="AB404" s="76">
        <v>0</v>
      </c>
      <c r="AC404" s="76">
        <v>160</v>
      </c>
      <c r="AD404" s="76">
        <v>106.5</v>
      </c>
      <c r="AE404" s="77">
        <v>284</v>
      </c>
      <c r="AF404" s="76">
        <v>1.42</v>
      </c>
      <c r="AG404" s="77">
        <v>43</v>
      </c>
      <c r="AH404" s="78">
        <v>3.9</v>
      </c>
      <c r="AI404" s="78">
        <v>60.3</v>
      </c>
      <c r="AJ404" s="79">
        <v>42785</v>
      </c>
      <c r="AK404" s="79">
        <v>42784</v>
      </c>
      <c r="AL404" s="79">
        <v>42784</v>
      </c>
      <c r="AM404" s="79">
        <v>42784</v>
      </c>
      <c r="AN404" s="77">
        <v>1237</v>
      </c>
      <c r="AO404" s="79">
        <v>42777</v>
      </c>
      <c r="AP404" s="76">
        <v>5000</v>
      </c>
      <c r="AQ404" s="76">
        <v>0</v>
      </c>
      <c r="AR404" s="77">
        <v>290</v>
      </c>
      <c r="AS404" s="77">
        <v>85</v>
      </c>
      <c r="AT404" s="78">
        <v>38.020000000000003</v>
      </c>
      <c r="AU404" s="77">
        <v>7</v>
      </c>
      <c r="AV404" s="76">
        <v>6.78</v>
      </c>
      <c r="AW404" s="76">
        <v>5.48</v>
      </c>
      <c r="AX404" s="76">
        <v>6.98</v>
      </c>
      <c r="AY404" s="76">
        <v>0.45</v>
      </c>
      <c r="AZ404" s="76">
        <v>0.45</v>
      </c>
      <c r="BA404" s="76">
        <v>0.5</v>
      </c>
      <c r="BB404" s="76">
        <v>0.6</v>
      </c>
      <c r="BC404" s="76">
        <v>22.08</v>
      </c>
      <c r="BD404" s="76">
        <v>4.6500000000000004</v>
      </c>
      <c r="BE404" s="76">
        <v>12.64</v>
      </c>
      <c r="BF404" s="76">
        <v>5000</v>
      </c>
      <c r="BG404" s="76">
        <v>7000</v>
      </c>
      <c r="BH404" s="74" t="s">
        <v>109</v>
      </c>
      <c r="BI404" s="74"/>
      <c r="BJ404" s="74" t="s">
        <v>2223</v>
      </c>
      <c r="BK404" s="79"/>
      <c r="BL404" s="79"/>
      <c r="BM404" s="74"/>
      <c r="BN404" s="80">
        <v>301</v>
      </c>
      <c r="BO404" s="81"/>
      <c r="BP404" s="82"/>
      <c r="BQ404" s="83"/>
      <c r="BR404" s="84" t="s">
        <v>75</v>
      </c>
      <c r="BS404" s="84">
        <v>18</v>
      </c>
      <c r="BT404" s="85">
        <v>2</v>
      </c>
      <c r="BU404" s="85" t="s">
        <v>134</v>
      </c>
      <c r="BV404" s="85">
        <v>7</v>
      </c>
      <c r="BW404" s="85"/>
      <c r="BX404" s="86" t="s">
        <v>143</v>
      </c>
      <c r="BY404" s="87"/>
      <c r="BZ404" s="88">
        <v>301</v>
      </c>
      <c r="CA404" s="87" t="s">
        <v>144</v>
      </c>
      <c r="CB404" s="89" t="s">
        <v>145</v>
      </c>
      <c r="CC404" s="90">
        <v>7</v>
      </c>
      <c r="CD404" s="91"/>
      <c r="CE404" s="89">
        <f>VLOOKUP(AI404,[1]Plan1!$A$6:$D$52,2,0)</f>
        <v>250</v>
      </c>
      <c r="CF404" s="89">
        <f>VLOOKUP(AI404,[1]Plan1!$A$6:$D$52,4,0)</f>
        <v>5.0434782608695654</v>
      </c>
      <c r="CG404" s="89">
        <f t="shared" si="48"/>
        <v>42</v>
      </c>
      <c r="CH404" s="89">
        <f t="shared" si="49"/>
        <v>212</v>
      </c>
      <c r="CI404" s="87" t="s">
        <v>75</v>
      </c>
      <c r="CJ404" s="89">
        <f t="shared" si="50"/>
        <v>301</v>
      </c>
      <c r="CK404" s="87"/>
      <c r="CL404" s="87"/>
      <c r="CM404" s="87"/>
      <c r="CN404" s="80"/>
      <c r="CO404" s="81">
        <v>176</v>
      </c>
      <c r="CP404" s="82"/>
      <c r="CQ404" s="83"/>
      <c r="CR404" s="87">
        <f t="shared" si="51"/>
        <v>12212</v>
      </c>
      <c r="CS404" s="40">
        <f t="shared" si="55"/>
        <v>402</v>
      </c>
      <c r="CT404" s="40" t="str">
        <f>VLOOKUP(B404,Linha!$B$2:$C$60,2,FALSE)</f>
        <v>Flow1</v>
      </c>
      <c r="CU404" s="41" t="str">
        <f>IF(AI404&lt;=Parametros!$E$15,"OK","Não")</f>
        <v>OK</v>
      </c>
      <c r="CV404" s="41" t="str">
        <f>IF(AH404&lt;=Parametros!$E$16,"OK","Não")</f>
        <v>OK</v>
      </c>
      <c r="CW404" s="41" t="str">
        <f>IF(AX404&lt;=Parametros!$E$19,"OK","Não")</f>
        <v>OK</v>
      </c>
      <c r="CX404" s="41" t="str">
        <f t="shared" si="52"/>
        <v>Não</v>
      </c>
      <c r="CY404" s="41" t="str">
        <f t="shared" si="53"/>
        <v>Sim</v>
      </c>
      <c r="CZ404" s="41" t="str">
        <f>IF(AND(Parametros!$E$17="Sim",Parametros!$E$18="Sim"),IF(AND(OR(CT404="Flow1",AND(CT404="Flow2",Parametros!$H$7="Fechada")),AI404&lt;=Parametros!$E$15,AH404&lt;Parametros!$E$16,AX404&lt;Parametros!$E$19,CX404&lt;&gt;Parametros!$E$17,CY404&lt;&gt;Parametros!$E$18),"Sim","Não"),
IF(AND(Parametros!$E$17="Sim",Parametros!$E$18="Não"),IF(AND(OR(CT404="Flow1",AND(CT404="Flow2",Parametros!$H$7="Fechada")),AI404&lt;=Parametros!$E$15,AH404&lt;Parametros!$E$16,AX404&lt;Parametros!$E$19,CX404&lt;&gt;Parametros!$E$17),"Sim","Não"),
IF(AND(Parametros!$E$17="Não",Parametros!$E$18="Sim"),IF(AND(OR(CT404="Flow1",AND(CT404="Flow2",Parametros!$H$7="Fechada")),AI404&lt;=Parametros!$E$15,AH404&lt;Parametros!$E$16,AX404&lt;Parametros!$E$19,CY404&lt;&gt;Parametros!$E$18),"Sim","Não"),
IF(AND(OR(CT404="Flow1",AND(CT404="Flow2",Parametros!$H$7="Fechada")),AI404&lt;=Parametros!$E$15,AH404&lt;Parametros!$E$16,AX404&lt;Parametros!$E$19),"Sim","Não"))))</f>
        <v>Não</v>
      </c>
      <c r="DA404" s="41" t="str">
        <f t="shared" si="54"/>
        <v>ok</v>
      </c>
      <c r="DB404" s="40">
        <f>IF(AND(CT404="Flow1",CZ404="Sim"),4,IF(CT404=Parametros!$D$6,1,IF(CT404=Parametros!$D$7,IF(Parametros!$H$7="Aberta",2,IF('Sequencia APO'!CZ404="Sim",4,1)),IF(CT404=Parametros!$D$9,3,IF(CT404=Parametros!$D$8,4,"Erro")))))</f>
        <v>1</v>
      </c>
      <c r="DC404" s="40">
        <f>IFERROR(VLOOKUP($Q404,Ferts!$A$1:$B$16,2,FALSE),0)</f>
        <v>0</v>
      </c>
      <c r="DD404" s="42">
        <f>(IF(DB404=1,Parametros!$M$6,IF(DB404=2,Parametros!$M$7,IF(DB404=3,Parametros!$M$8,IF(DB404=4,Parametros!$M$9,"Erro"))))*(DC404+1))*60</f>
        <v>38.112851481411589</v>
      </c>
    </row>
    <row r="405" spans="1:108">
      <c r="A405" s="74" t="s">
        <v>1104</v>
      </c>
      <c r="B405" s="74" t="s">
        <v>98</v>
      </c>
      <c r="C405" s="74" t="s">
        <v>99</v>
      </c>
      <c r="D405" s="74" t="s">
        <v>99</v>
      </c>
      <c r="E405" s="74" t="s">
        <v>2954</v>
      </c>
      <c r="F405" s="74" t="s">
        <v>2955</v>
      </c>
      <c r="G405" s="74" t="s">
        <v>2956</v>
      </c>
      <c r="H405" s="74" t="s">
        <v>147</v>
      </c>
      <c r="I405" s="74" t="s">
        <v>134</v>
      </c>
      <c r="J405" s="74" t="s">
        <v>173</v>
      </c>
      <c r="K405" s="74" t="s">
        <v>264</v>
      </c>
      <c r="L405" s="74" t="s">
        <v>2957</v>
      </c>
      <c r="M405" s="74" t="s">
        <v>206</v>
      </c>
      <c r="N405" s="75">
        <v>0</v>
      </c>
      <c r="O405" s="75">
        <v>10</v>
      </c>
      <c r="P405" s="74" t="s">
        <v>137</v>
      </c>
      <c r="Q405" s="74" t="s">
        <v>2958</v>
      </c>
      <c r="R405" s="74" t="s">
        <v>138</v>
      </c>
      <c r="S405" s="74" t="s">
        <v>113</v>
      </c>
      <c r="T405" s="74" t="s">
        <v>149</v>
      </c>
      <c r="U405" s="74" t="s">
        <v>156</v>
      </c>
      <c r="V405" s="74" t="s">
        <v>208</v>
      </c>
      <c r="W405" s="74" t="s">
        <v>107</v>
      </c>
      <c r="X405" s="74" t="s">
        <v>127</v>
      </c>
      <c r="Y405" s="74" t="s">
        <v>177</v>
      </c>
      <c r="Z405" s="74"/>
      <c r="AA405" s="76">
        <v>5219.9250000000002</v>
      </c>
      <c r="AB405" s="76">
        <v>0</v>
      </c>
      <c r="AC405" s="76">
        <v>160</v>
      </c>
      <c r="AD405" s="76">
        <v>106.5</v>
      </c>
      <c r="AE405" s="77">
        <v>308</v>
      </c>
      <c r="AF405" s="76">
        <v>1.54</v>
      </c>
      <c r="AG405" s="77">
        <v>20</v>
      </c>
      <c r="AH405" s="78">
        <v>3.91</v>
      </c>
      <c r="AI405" s="78">
        <v>60.3</v>
      </c>
      <c r="AJ405" s="79">
        <v>42785</v>
      </c>
      <c r="AK405" s="79">
        <v>42784</v>
      </c>
      <c r="AL405" s="79">
        <v>42784</v>
      </c>
      <c r="AM405" s="79">
        <v>42784</v>
      </c>
      <c r="AN405" s="77">
        <v>587</v>
      </c>
      <c r="AO405" s="79">
        <v>42778</v>
      </c>
      <c r="AP405" s="76">
        <v>5000</v>
      </c>
      <c r="AQ405" s="76">
        <v>0</v>
      </c>
      <c r="AR405" s="77">
        <v>308</v>
      </c>
      <c r="AS405" s="77">
        <v>64</v>
      </c>
      <c r="AT405" s="78">
        <v>70.849999999999994</v>
      </c>
      <c r="AU405" s="77">
        <v>4</v>
      </c>
      <c r="AV405" s="76">
        <v>12.93</v>
      </c>
      <c r="AW405" s="76">
        <v>11.35</v>
      </c>
      <c r="AX405" s="76">
        <v>12.98</v>
      </c>
      <c r="AY405" s="76">
        <v>0.6</v>
      </c>
      <c r="AZ405" s="76">
        <v>0.6</v>
      </c>
      <c r="BA405" s="76">
        <v>0.49</v>
      </c>
      <c r="BB405" s="76">
        <v>9.99</v>
      </c>
      <c r="BC405" s="76">
        <v>23.89</v>
      </c>
      <c r="BD405" s="76">
        <v>4.66</v>
      </c>
      <c r="BE405" s="76">
        <v>12.67</v>
      </c>
      <c r="BF405" s="76">
        <v>11000</v>
      </c>
      <c r="BG405" s="76">
        <v>13000</v>
      </c>
      <c r="BH405" s="74" t="s">
        <v>109</v>
      </c>
      <c r="BI405" s="74"/>
      <c r="BJ405" s="74" t="s">
        <v>2959</v>
      </c>
      <c r="BK405" s="79"/>
      <c r="BL405" s="79"/>
      <c r="BM405" s="74"/>
      <c r="BN405" s="80">
        <v>80</v>
      </c>
      <c r="BO405" s="81"/>
      <c r="BP405" s="82"/>
      <c r="BQ405" s="83"/>
      <c r="BR405" s="84" t="s">
        <v>75</v>
      </c>
      <c r="BS405" s="84">
        <v>18</v>
      </c>
      <c r="BT405" s="85">
        <v>2</v>
      </c>
      <c r="BU405" s="85" t="s">
        <v>134</v>
      </c>
      <c r="BV405" s="85">
        <v>7</v>
      </c>
      <c r="BW405" s="85"/>
      <c r="BX405" s="86" t="s">
        <v>143</v>
      </c>
      <c r="BY405" s="87"/>
      <c r="BZ405" s="88">
        <v>80</v>
      </c>
      <c r="CA405" s="87" t="s">
        <v>144</v>
      </c>
      <c r="CB405" s="89" t="s">
        <v>145</v>
      </c>
      <c r="CC405" s="90">
        <v>6</v>
      </c>
      <c r="CD405" s="91"/>
      <c r="CE405" s="89">
        <f>VLOOKUP(AI405,[1]Plan1!$A$6:$D$52,2,0)</f>
        <v>250</v>
      </c>
      <c r="CF405" s="89">
        <f>VLOOKUP(AI405,[1]Plan1!$A$6:$D$52,4,0)</f>
        <v>5.0434782608695654</v>
      </c>
      <c r="CG405" s="89">
        <f t="shared" si="48"/>
        <v>21</v>
      </c>
      <c r="CH405" s="89">
        <f t="shared" si="49"/>
        <v>106</v>
      </c>
      <c r="CI405" s="87" t="s">
        <v>75</v>
      </c>
      <c r="CJ405" s="89">
        <f t="shared" si="50"/>
        <v>80</v>
      </c>
      <c r="CK405" s="87"/>
      <c r="CL405" s="87"/>
      <c r="CM405" s="87"/>
      <c r="CN405" s="80"/>
      <c r="CO405" s="81">
        <v>177</v>
      </c>
      <c r="CP405" s="82"/>
      <c r="CQ405" s="83"/>
      <c r="CR405" s="87">
        <f t="shared" si="51"/>
        <v>6160</v>
      </c>
      <c r="CS405" s="40">
        <f t="shared" si="55"/>
        <v>403</v>
      </c>
      <c r="CT405" s="40" t="str">
        <f>VLOOKUP(B405,Linha!$B$2:$C$60,2,FALSE)</f>
        <v>Flow1</v>
      </c>
      <c r="CU405" s="41" t="str">
        <f>IF(AI405&lt;=Parametros!$E$15,"OK","Não")</f>
        <v>OK</v>
      </c>
      <c r="CV405" s="41" t="str">
        <f>IF(AH405&lt;=Parametros!$E$16,"OK","Não")</f>
        <v>OK</v>
      </c>
      <c r="CW405" s="41" t="str">
        <f>IF(AX405&lt;=Parametros!$E$19,"OK","Não")</f>
        <v>OK</v>
      </c>
      <c r="CX405" s="41" t="str">
        <f t="shared" si="52"/>
        <v>Não</v>
      </c>
      <c r="CY405" s="41" t="str">
        <f t="shared" si="53"/>
        <v>Sim</v>
      </c>
      <c r="CZ405" s="41" t="str">
        <f>IF(AND(Parametros!$E$17="Sim",Parametros!$E$18="Sim"),IF(AND(OR(CT405="Flow1",AND(CT405="Flow2",Parametros!$H$7="Fechada")),AI405&lt;=Parametros!$E$15,AH405&lt;Parametros!$E$16,AX405&lt;Parametros!$E$19,CX405&lt;&gt;Parametros!$E$17,CY405&lt;&gt;Parametros!$E$18),"Sim","Não"),
IF(AND(Parametros!$E$17="Sim",Parametros!$E$18="Não"),IF(AND(OR(CT405="Flow1",AND(CT405="Flow2",Parametros!$H$7="Fechada")),AI405&lt;=Parametros!$E$15,AH405&lt;Parametros!$E$16,AX405&lt;Parametros!$E$19,CX405&lt;&gt;Parametros!$E$17),"Sim","Não"),
IF(AND(Parametros!$E$17="Não",Parametros!$E$18="Sim"),IF(AND(OR(CT405="Flow1",AND(CT405="Flow2",Parametros!$H$7="Fechada")),AI405&lt;=Parametros!$E$15,AH405&lt;Parametros!$E$16,AX405&lt;Parametros!$E$19,CY405&lt;&gt;Parametros!$E$18),"Sim","Não"),
IF(AND(OR(CT405="Flow1",AND(CT405="Flow2",Parametros!$H$7="Fechada")),AI405&lt;=Parametros!$E$15,AH405&lt;Parametros!$E$16,AX405&lt;Parametros!$E$19),"Sim","Não"))))</f>
        <v>Não</v>
      </c>
      <c r="DA405" s="41" t="str">
        <f t="shared" si="54"/>
        <v>ok</v>
      </c>
      <c r="DB405" s="40">
        <f>IF(AND(CT405="Flow1",CZ405="Sim"),4,IF(CT405=Parametros!$D$6,1,IF(CT405=Parametros!$D$7,IF(Parametros!$H$7="Aberta",2,IF('Sequencia APO'!CZ405="Sim",4,1)),IF(CT405=Parametros!$D$9,3,IF(CT405=Parametros!$D$8,4,"Erro")))))</f>
        <v>1</v>
      </c>
      <c r="DC405" s="40">
        <f>IFERROR(VLOOKUP($Q405,Ferts!$A$1:$B$16,2,FALSE),0)</f>
        <v>0</v>
      </c>
      <c r="DD405" s="42">
        <f>(IF(DB405=1,Parametros!$M$6,IF(DB405=2,Parametros!$M$7,IF(DB405=3,Parametros!$M$8,IF(DB405=4,Parametros!$M$9,"Erro"))))*(DC405+1))*60</f>
        <v>38.112851481411589</v>
      </c>
    </row>
    <row r="406" spans="1:108">
      <c r="A406" s="74" t="s">
        <v>1108</v>
      </c>
      <c r="B406" s="74" t="s">
        <v>98</v>
      </c>
      <c r="C406" s="74" t="s">
        <v>99</v>
      </c>
      <c r="D406" s="74" t="s">
        <v>99</v>
      </c>
      <c r="E406" s="74" t="s">
        <v>2960</v>
      </c>
      <c r="F406" s="74" t="s">
        <v>1051</v>
      </c>
      <c r="G406" s="74" t="s">
        <v>3869</v>
      </c>
      <c r="H406" s="74" t="s">
        <v>147</v>
      </c>
      <c r="I406" s="74" t="s">
        <v>134</v>
      </c>
      <c r="J406" s="74" t="s">
        <v>173</v>
      </c>
      <c r="K406" s="74" t="s">
        <v>329</v>
      </c>
      <c r="L406" s="74" t="s">
        <v>1052</v>
      </c>
      <c r="M406" s="74" t="s">
        <v>206</v>
      </c>
      <c r="N406" s="75">
        <v>5</v>
      </c>
      <c r="O406" s="75">
        <v>10</v>
      </c>
      <c r="P406" s="74" t="s">
        <v>137</v>
      </c>
      <c r="Q406" s="74" t="s">
        <v>1053</v>
      </c>
      <c r="R406" s="74" t="s">
        <v>138</v>
      </c>
      <c r="S406" s="74" t="s">
        <v>113</v>
      </c>
      <c r="T406" s="74" t="s">
        <v>149</v>
      </c>
      <c r="U406" s="74" t="s">
        <v>156</v>
      </c>
      <c r="V406" s="74" t="s">
        <v>208</v>
      </c>
      <c r="W406" s="74" t="s">
        <v>107</v>
      </c>
      <c r="X406" s="74" t="s">
        <v>127</v>
      </c>
      <c r="Y406" s="74" t="s">
        <v>177</v>
      </c>
      <c r="Z406" s="74"/>
      <c r="AA406" s="76">
        <v>31387.161</v>
      </c>
      <c r="AB406" s="76">
        <v>0</v>
      </c>
      <c r="AC406" s="76">
        <v>160</v>
      </c>
      <c r="AD406" s="76">
        <v>106.5</v>
      </c>
      <c r="AE406" s="77">
        <v>291</v>
      </c>
      <c r="AF406" s="76">
        <v>1.4550000000000001</v>
      </c>
      <c r="AG406" s="77">
        <v>125</v>
      </c>
      <c r="AH406" s="78">
        <v>3.91</v>
      </c>
      <c r="AI406" s="78">
        <v>60.3</v>
      </c>
      <c r="AJ406" s="79">
        <v>42787</v>
      </c>
      <c r="AK406" s="79">
        <v>42784</v>
      </c>
      <c r="AL406" s="79">
        <v>42784</v>
      </c>
      <c r="AM406" s="79">
        <v>42787</v>
      </c>
      <c r="AN406" s="77">
        <v>212631</v>
      </c>
      <c r="AO406" s="79">
        <v>42779</v>
      </c>
      <c r="AP406" s="76">
        <v>35000</v>
      </c>
      <c r="AQ406" s="76">
        <v>0</v>
      </c>
      <c r="AR406" s="77">
        <v>290</v>
      </c>
      <c r="AS406" s="77">
        <v>69</v>
      </c>
      <c r="AT406" s="78">
        <v>38</v>
      </c>
      <c r="AU406" s="77">
        <v>7</v>
      </c>
      <c r="AV406" s="76">
        <v>6.96</v>
      </c>
      <c r="AW406" s="76">
        <v>5.65</v>
      </c>
      <c r="AX406" s="76">
        <v>6.98</v>
      </c>
      <c r="AY406" s="76">
        <v>0.6</v>
      </c>
      <c r="AZ406" s="76">
        <v>0.6</v>
      </c>
      <c r="BA406" s="76">
        <v>0.49</v>
      </c>
      <c r="BB406" s="76">
        <v>9.99</v>
      </c>
      <c r="BC406" s="76">
        <v>22.57</v>
      </c>
      <c r="BD406" s="76">
        <v>4.66</v>
      </c>
      <c r="BE406" s="76">
        <v>12.67</v>
      </c>
      <c r="BF406" s="76">
        <v>5000</v>
      </c>
      <c r="BG406" s="76">
        <v>7000</v>
      </c>
      <c r="BH406" s="74" t="s">
        <v>109</v>
      </c>
      <c r="BI406" s="74"/>
      <c r="BJ406" s="74" t="s">
        <v>1054</v>
      </c>
      <c r="BK406" s="79"/>
      <c r="BL406" s="79"/>
      <c r="BM406" s="74"/>
      <c r="BN406" s="80">
        <v>875</v>
      </c>
      <c r="BO406" s="81"/>
      <c r="BP406" s="82"/>
      <c r="BQ406" s="83"/>
      <c r="BR406" s="84" t="s">
        <v>75</v>
      </c>
      <c r="BS406" s="84">
        <v>18</v>
      </c>
      <c r="BT406" s="85">
        <v>2</v>
      </c>
      <c r="BU406" s="85" t="s">
        <v>134</v>
      </c>
      <c r="BV406" s="85">
        <v>7</v>
      </c>
      <c r="BW406" s="85"/>
      <c r="BX406" s="86" t="s">
        <v>143</v>
      </c>
      <c r="BY406" s="87"/>
      <c r="BZ406" s="88">
        <v>875</v>
      </c>
      <c r="CA406" s="87" t="s">
        <v>144</v>
      </c>
      <c r="CB406" s="89" t="s">
        <v>145</v>
      </c>
      <c r="CC406" s="90">
        <v>5</v>
      </c>
      <c r="CD406" s="91"/>
      <c r="CE406" s="89">
        <f>VLOOKUP(AI406,[1]Plan1!$A$6:$D$52,2,0)</f>
        <v>250</v>
      </c>
      <c r="CF406" s="89">
        <f>VLOOKUP(AI406,[1]Plan1!$A$6:$D$52,4,0)</f>
        <v>5.0434782608695654</v>
      </c>
      <c r="CG406" s="89">
        <f t="shared" si="48"/>
        <v>126</v>
      </c>
      <c r="CH406" s="89">
        <f t="shared" si="49"/>
        <v>635</v>
      </c>
      <c r="CI406" s="87" t="s">
        <v>75</v>
      </c>
      <c r="CJ406" s="89">
        <f t="shared" si="50"/>
        <v>875</v>
      </c>
      <c r="CK406" s="87"/>
      <c r="CL406" s="87"/>
      <c r="CM406" s="87"/>
      <c r="CN406" s="80"/>
      <c r="CO406" s="81">
        <v>178</v>
      </c>
      <c r="CP406" s="82"/>
      <c r="CQ406" s="83"/>
      <c r="CR406" s="87">
        <f t="shared" si="51"/>
        <v>36375</v>
      </c>
      <c r="CS406" s="40">
        <f t="shared" si="55"/>
        <v>404</v>
      </c>
      <c r="CT406" s="40" t="str">
        <f>VLOOKUP(B406,Linha!$B$2:$C$60,2,FALSE)</f>
        <v>Flow1</v>
      </c>
      <c r="CU406" s="41" t="str">
        <f>IF(AI406&lt;=Parametros!$E$15,"OK","Não")</f>
        <v>OK</v>
      </c>
      <c r="CV406" s="41" t="str">
        <f>IF(AH406&lt;=Parametros!$E$16,"OK","Não")</f>
        <v>OK</v>
      </c>
      <c r="CW406" s="41" t="str">
        <f>IF(AX406&lt;=Parametros!$E$19,"OK","Não")</f>
        <v>OK</v>
      </c>
      <c r="CX406" s="41" t="str">
        <f t="shared" si="52"/>
        <v>Não</v>
      </c>
      <c r="CY406" s="41" t="str">
        <f t="shared" si="53"/>
        <v>Sim</v>
      </c>
      <c r="CZ406" s="41" t="str">
        <f>IF(AND(Parametros!$E$17="Sim",Parametros!$E$18="Sim"),IF(AND(OR(CT406="Flow1",AND(CT406="Flow2",Parametros!$H$7="Fechada")),AI406&lt;=Parametros!$E$15,AH406&lt;Parametros!$E$16,AX406&lt;Parametros!$E$19,CX406&lt;&gt;Parametros!$E$17,CY406&lt;&gt;Parametros!$E$18),"Sim","Não"),
IF(AND(Parametros!$E$17="Sim",Parametros!$E$18="Não"),IF(AND(OR(CT406="Flow1",AND(CT406="Flow2",Parametros!$H$7="Fechada")),AI406&lt;=Parametros!$E$15,AH406&lt;Parametros!$E$16,AX406&lt;Parametros!$E$19,CX406&lt;&gt;Parametros!$E$17),"Sim","Não"),
IF(AND(Parametros!$E$17="Não",Parametros!$E$18="Sim"),IF(AND(OR(CT406="Flow1",AND(CT406="Flow2",Parametros!$H$7="Fechada")),AI406&lt;=Parametros!$E$15,AH406&lt;Parametros!$E$16,AX406&lt;Parametros!$E$19,CY406&lt;&gt;Parametros!$E$18),"Sim","Não"),
IF(AND(OR(CT406="Flow1",AND(CT406="Flow2",Parametros!$H$7="Fechada")),AI406&lt;=Parametros!$E$15,AH406&lt;Parametros!$E$16,AX406&lt;Parametros!$E$19),"Sim","Não"))))</f>
        <v>Não</v>
      </c>
      <c r="DA406" s="41" t="str">
        <f t="shared" si="54"/>
        <v>ok</v>
      </c>
      <c r="DB406" s="40">
        <f>IF(AND(CT406="Flow1",CZ406="Sim"),4,IF(CT406=Parametros!$D$6,1,IF(CT406=Parametros!$D$7,IF(Parametros!$H$7="Aberta",2,IF('Sequencia APO'!CZ406="Sim",4,1)),IF(CT406=Parametros!$D$9,3,IF(CT406=Parametros!$D$8,4,"Erro")))))</f>
        <v>1</v>
      </c>
      <c r="DC406" s="40">
        <f>IFERROR(VLOOKUP($Q406,Ferts!$A$1:$B$16,2,FALSE),0)</f>
        <v>0</v>
      </c>
      <c r="DD406" s="42">
        <f>(IF(DB406=1,Parametros!$M$6,IF(DB406=2,Parametros!$M$7,IF(DB406=3,Parametros!$M$8,IF(DB406=4,Parametros!$M$9,"Erro"))))*(DC406+1))*60</f>
        <v>38.112851481411589</v>
      </c>
    </row>
    <row r="407" spans="1:108">
      <c r="A407" s="74" t="s">
        <v>1109</v>
      </c>
      <c r="B407" s="74" t="s">
        <v>165</v>
      </c>
      <c r="C407" s="74" t="s">
        <v>194</v>
      </c>
      <c r="D407" s="74" t="s">
        <v>99</v>
      </c>
      <c r="E407" s="74" t="s">
        <v>3870</v>
      </c>
      <c r="F407" s="74" t="s">
        <v>3871</v>
      </c>
      <c r="G407" s="74" t="s">
        <v>3872</v>
      </c>
      <c r="H407" s="74" t="s">
        <v>225</v>
      </c>
      <c r="I407" s="74" t="s">
        <v>134</v>
      </c>
      <c r="J407" s="74" t="s">
        <v>173</v>
      </c>
      <c r="K407" s="74" t="s">
        <v>1038</v>
      </c>
      <c r="L407" s="74" t="s">
        <v>3873</v>
      </c>
      <c r="M407" s="74" t="s">
        <v>226</v>
      </c>
      <c r="N407" s="75">
        <v>10</v>
      </c>
      <c r="O407" s="75">
        <v>10</v>
      </c>
      <c r="P407" s="74" t="s">
        <v>131</v>
      </c>
      <c r="Q407" s="74" t="s">
        <v>1040</v>
      </c>
      <c r="R407" s="74" t="s">
        <v>175</v>
      </c>
      <c r="S407" s="74"/>
      <c r="T407" s="74" t="s">
        <v>456</v>
      </c>
      <c r="U407" s="74" t="s">
        <v>202</v>
      </c>
      <c r="V407" s="74" t="s">
        <v>125</v>
      </c>
      <c r="W407" s="74" t="s">
        <v>107</v>
      </c>
      <c r="X407" s="74" t="s">
        <v>127</v>
      </c>
      <c r="Y407" s="74" t="s">
        <v>177</v>
      </c>
      <c r="Z407" s="74" t="s">
        <v>163</v>
      </c>
      <c r="AA407" s="76">
        <v>3932.0569999999998</v>
      </c>
      <c r="AB407" s="76">
        <v>0</v>
      </c>
      <c r="AC407" s="76">
        <v>160</v>
      </c>
      <c r="AD407" s="76">
        <v>106.5</v>
      </c>
      <c r="AE407" s="77">
        <v>280</v>
      </c>
      <c r="AF407" s="76">
        <v>1.4</v>
      </c>
      <c r="AG407" s="77">
        <v>17</v>
      </c>
      <c r="AH407" s="78">
        <v>3.6</v>
      </c>
      <c r="AI407" s="78">
        <v>60.3</v>
      </c>
      <c r="AJ407" s="79">
        <v>42806</v>
      </c>
      <c r="AK407" s="79">
        <v>42787</v>
      </c>
      <c r="AL407" s="79">
        <v>42787</v>
      </c>
      <c r="AM407" s="79">
        <v>42787</v>
      </c>
      <c r="AN407" s="77">
        <v>596</v>
      </c>
      <c r="AO407" s="79">
        <v>42779</v>
      </c>
      <c r="AP407" s="76">
        <v>4562.3999999999996</v>
      </c>
      <c r="AQ407" s="76">
        <v>0</v>
      </c>
      <c r="AR407" s="77">
        <v>281</v>
      </c>
      <c r="AS407" s="77">
        <v>16</v>
      </c>
      <c r="AT407" s="78">
        <v>52.13</v>
      </c>
      <c r="AU407" s="77">
        <v>5</v>
      </c>
      <c r="AV407" s="76">
        <v>10.119999999999999</v>
      </c>
      <c r="AW407" s="76">
        <v>9.6</v>
      </c>
      <c r="AX407" s="76">
        <v>11.22</v>
      </c>
      <c r="AY407" s="76">
        <v>0.6</v>
      </c>
      <c r="AZ407" s="76">
        <v>0.6</v>
      </c>
      <c r="BA407" s="76">
        <v>0.36</v>
      </c>
      <c r="BB407" s="76">
        <v>0.36</v>
      </c>
      <c r="BC407" s="76">
        <v>23.91</v>
      </c>
      <c r="BD407" s="76">
        <v>4.22</v>
      </c>
      <c r="BE407" s="76">
        <v>11.96</v>
      </c>
      <c r="BF407" s="76">
        <v>9600</v>
      </c>
      <c r="BG407" s="76">
        <v>10600</v>
      </c>
      <c r="BH407" s="74" t="s">
        <v>109</v>
      </c>
      <c r="BI407" s="74"/>
      <c r="BJ407" s="74" t="s">
        <v>3874</v>
      </c>
      <c r="BK407" s="79"/>
      <c r="BL407" s="79"/>
      <c r="BM407" s="74"/>
      <c r="BN407" s="80"/>
      <c r="BO407" s="81"/>
      <c r="BP407" s="82">
        <v>85</v>
      </c>
      <c r="BQ407" s="83"/>
      <c r="BR407" s="84" t="s">
        <v>129</v>
      </c>
      <c r="BS407" s="84">
        <v>21</v>
      </c>
      <c r="BT407" s="85">
        <v>2</v>
      </c>
      <c r="BU407" s="85" t="s">
        <v>134</v>
      </c>
      <c r="BV407" s="85">
        <v>7</v>
      </c>
      <c r="BW407" s="85"/>
      <c r="BX407" s="86" t="s">
        <v>164</v>
      </c>
      <c r="BY407" s="87"/>
      <c r="BZ407" s="88">
        <v>85</v>
      </c>
      <c r="CA407" s="87" t="s">
        <v>111</v>
      </c>
      <c r="CB407" s="89" t="s">
        <v>145</v>
      </c>
      <c r="CC407" s="90">
        <v>8</v>
      </c>
      <c r="CD407" s="91"/>
      <c r="CE407" s="89">
        <f>VLOOKUP(AI407,[1]Plan1!$A$6:$D$52,2,0)</f>
        <v>250</v>
      </c>
      <c r="CF407" s="89">
        <f>VLOOKUP(AI407,[1]Plan1!$A$6:$D$52,4,0)</f>
        <v>5.0434782608695654</v>
      </c>
      <c r="CG407" s="89">
        <f t="shared" si="48"/>
        <v>16</v>
      </c>
      <c r="CH407" s="89">
        <f t="shared" si="49"/>
        <v>81</v>
      </c>
      <c r="CI407" s="87" t="s">
        <v>129</v>
      </c>
      <c r="CJ407" s="89">
        <f t="shared" si="50"/>
        <v>85</v>
      </c>
      <c r="CK407" s="87"/>
      <c r="CL407" s="87"/>
      <c r="CM407" s="87"/>
      <c r="CN407" s="80"/>
      <c r="CO407" s="81">
        <v>179</v>
      </c>
      <c r="CP407" s="82"/>
      <c r="CQ407" s="83"/>
      <c r="CR407" s="87">
        <f t="shared" si="51"/>
        <v>4760</v>
      </c>
      <c r="CS407" s="40">
        <f t="shared" si="55"/>
        <v>405</v>
      </c>
      <c r="CT407" s="40" t="str">
        <f>VLOOKUP(B407,Linha!$B$2:$C$60,2,FALSE)</f>
        <v>Despacho direto</v>
      </c>
      <c r="CU407" s="41" t="str">
        <f>IF(AI407&lt;=Parametros!$E$15,"OK","Não")</f>
        <v>OK</v>
      </c>
      <c r="CV407" s="41" t="str">
        <f>IF(AH407&lt;=Parametros!$E$16,"OK","Não")</f>
        <v>OK</v>
      </c>
      <c r="CW407" s="41" t="str">
        <f>IF(AX407&lt;=Parametros!$E$19,"OK","Não")</f>
        <v>OK</v>
      </c>
      <c r="CX407" s="41" t="str">
        <f t="shared" si="52"/>
        <v>Não</v>
      </c>
      <c r="CY407" s="41" t="str">
        <f t="shared" si="53"/>
        <v>Não</v>
      </c>
      <c r="CZ407" s="41" t="str">
        <f>IF(AND(Parametros!$E$17="Sim",Parametros!$E$18="Sim"),IF(AND(OR(CT407="Flow1",AND(CT407="Flow2",Parametros!$H$7="Fechada")),AI407&lt;=Parametros!$E$15,AH407&lt;Parametros!$E$16,AX407&lt;Parametros!$E$19,CX407&lt;&gt;Parametros!$E$17,CY407&lt;&gt;Parametros!$E$18),"Sim","Não"),
IF(AND(Parametros!$E$17="Sim",Parametros!$E$18="Não"),IF(AND(OR(CT407="Flow1",AND(CT407="Flow2",Parametros!$H$7="Fechada")),AI407&lt;=Parametros!$E$15,AH407&lt;Parametros!$E$16,AX407&lt;Parametros!$E$19,CX407&lt;&gt;Parametros!$E$17),"Sim","Não"),
IF(AND(Parametros!$E$17="Não",Parametros!$E$18="Sim"),IF(AND(OR(CT407="Flow1",AND(CT407="Flow2",Parametros!$H$7="Fechada")),AI407&lt;=Parametros!$E$15,AH407&lt;Parametros!$E$16,AX407&lt;Parametros!$E$19,CY407&lt;&gt;Parametros!$E$18),"Sim","Não"),
IF(AND(OR(CT407="Flow1",AND(CT407="Flow2",Parametros!$H$7="Fechada")),AI407&lt;=Parametros!$E$15,AH407&lt;Parametros!$E$16,AX407&lt;Parametros!$E$19),"Sim","Não"))))</f>
        <v>Não</v>
      </c>
      <c r="DA407" s="41" t="str">
        <f t="shared" si="54"/>
        <v>ok</v>
      </c>
      <c r="DB407" s="40">
        <f>IF(AND(CT407="Flow1",CZ407="Sim"),4,IF(CT407=Parametros!$D$6,1,IF(CT407=Parametros!$D$7,IF(Parametros!$H$7="Aberta",2,IF('Sequencia APO'!CZ407="Sim",4,1)),IF(CT407=Parametros!$D$9,3,IF(CT407=Parametros!$D$8,4,"Erro")))))</f>
        <v>3</v>
      </c>
      <c r="DC407" s="40">
        <f>IFERROR(VLOOKUP($Q407,Ferts!$A$1:$B$16,2,FALSE),0)</f>
        <v>0</v>
      </c>
      <c r="DD407" s="42">
        <f>(IF(DB407=1,Parametros!$M$6,IF(DB407=2,Parametros!$M$7,IF(DB407=3,Parametros!$M$8,IF(DB407=4,Parametros!$M$9,"Erro"))))*(DC407+1))*60</f>
        <v>33.660000000000004</v>
      </c>
    </row>
    <row r="408" spans="1:108">
      <c r="A408" s="74" t="s">
        <v>1110</v>
      </c>
      <c r="B408" s="74" t="s">
        <v>165</v>
      </c>
      <c r="C408" s="74" t="s">
        <v>194</v>
      </c>
      <c r="D408" s="74" t="s">
        <v>99</v>
      </c>
      <c r="E408" s="74" t="s">
        <v>3875</v>
      </c>
      <c r="F408" s="74" t="s">
        <v>1037</v>
      </c>
      <c r="G408" s="74" t="s">
        <v>3872</v>
      </c>
      <c r="H408" s="74" t="s">
        <v>225</v>
      </c>
      <c r="I408" s="74" t="s">
        <v>134</v>
      </c>
      <c r="J408" s="74" t="s">
        <v>173</v>
      </c>
      <c r="K408" s="74" t="s">
        <v>1038</v>
      </c>
      <c r="L408" s="74" t="s">
        <v>1039</v>
      </c>
      <c r="M408" s="74" t="s">
        <v>226</v>
      </c>
      <c r="N408" s="75">
        <v>10</v>
      </c>
      <c r="O408" s="75">
        <v>10</v>
      </c>
      <c r="P408" s="74" t="s">
        <v>131</v>
      </c>
      <c r="Q408" s="74" t="s">
        <v>1040</v>
      </c>
      <c r="R408" s="74" t="s">
        <v>175</v>
      </c>
      <c r="S408" s="74"/>
      <c r="T408" s="74" t="s">
        <v>456</v>
      </c>
      <c r="U408" s="74" t="s">
        <v>202</v>
      </c>
      <c r="V408" s="74" t="s">
        <v>125</v>
      </c>
      <c r="W408" s="74" t="s">
        <v>107</v>
      </c>
      <c r="X408" s="74" t="s">
        <v>127</v>
      </c>
      <c r="Y408" s="74" t="s">
        <v>177</v>
      </c>
      <c r="Z408" s="74" t="s">
        <v>163</v>
      </c>
      <c r="AA408" s="76">
        <v>4238.2479999999996</v>
      </c>
      <c r="AB408" s="76">
        <v>0</v>
      </c>
      <c r="AC408" s="76">
        <v>160</v>
      </c>
      <c r="AD408" s="76">
        <v>106.5</v>
      </c>
      <c r="AE408" s="77">
        <v>258</v>
      </c>
      <c r="AF408" s="76">
        <v>1.29</v>
      </c>
      <c r="AG408" s="77">
        <v>20</v>
      </c>
      <c r="AH408" s="78">
        <v>3.6</v>
      </c>
      <c r="AI408" s="78">
        <v>60.3</v>
      </c>
      <c r="AJ408" s="79">
        <v>42806</v>
      </c>
      <c r="AK408" s="79">
        <v>42787</v>
      </c>
      <c r="AL408" s="79">
        <v>42787</v>
      </c>
      <c r="AM408" s="79">
        <v>42787</v>
      </c>
      <c r="AN408" s="77">
        <v>668</v>
      </c>
      <c r="AO408" s="79">
        <v>42779</v>
      </c>
      <c r="AP408" s="76">
        <v>4562.3999999999996</v>
      </c>
      <c r="AQ408" s="76">
        <v>0</v>
      </c>
      <c r="AR408" s="77">
        <v>256</v>
      </c>
      <c r="AS408" s="77">
        <v>18</v>
      </c>
      <c r="AT408" s="78">
        <v>47.03</v>
      </c>
      <c r="AU408" s="77">
        <v>5</v>
      </c>
      <c r="AV408" s="76">
        <v>9.33</v>
      </c>
      <c r="AW408" s="76">
        <v>8.6300000000000008</v>
      </c>
      <c r="AX408" s="76">
        <v>10.119999999999999</v>
      </c>
      <c r="AY408" s="76">
        <v>0.6</v>
      </c>
      <c r="AZ408" s="76">
        <v>0.6</v>
      </c>
      <c r="BA408" s="76">
        <v>0.36</v>
      </c>
      <c r="BB408" s="76">
        <v>0.36</v>
      </c>
      <c r="BC408" s="76">
        <v>22.03</v>
      </c>
      <c r="BD408" s="76">
        <v>4.22</v>
      </c>
      <c r="BE408" s="76">
        <v>11.96</v>
      </c>
      <c r="BF408" s="76">
        <v>8350</v>
      </c>
      <c r="BG408" s="76">
        <v>9350</v>
      </c>
      <c r="BH408" s="74" t="s">
        <v>109</v>
      </c>
      <c r="BI408" s="74"/>
      <c r="BJ408" s="74" t="s">
        <v>3876</v>
      </c>
      <c r="BK408" s="79"/>
      <c r="BL408" s="79"/>
      <c r="BM408" s="74"/>
      <c r="BN408" s="80"/>
      <c r="BO408" s="81"/>
      <c r="BP408" s="82">
        <v>100</v>
      </c>
      <c r="BQ408" s="83"/>
      <c r="BR408" s="84" t="s">
        <v>129</v>
      </c>
      <c r="BS408" s="84">
        <v>21</v>
      </c>
      <c r="BT408" s="85">
        <v>2</v>
      </c>
      <c r="BU408" s="85" t="s">
        <v>134</v>
      </c>
      <c r="BV408" s="85">
        <v>7</v>
      </c>
      <c r="BW408" s="85"/>
      <c r="BX408" s="86" t="s">
        <v>164</v>
      </c>
      <c r="BY408" s="87"/>
      <c r="BZ408" s="88">
        <v>100</v>
      </c>
      <c r="CA408" s="87" t="s">
        <v>111</v>
      </c>
      <c r="CB408" s="89" t="s">
        <v>145</v>
      </c>
      <c r="CC408" s="90">
        <v>8</v>
      </c>
      <c r="CD408" s="91"/>
      <c r="CE408" s="89">
        <f>VLOOKUP(AI408,[1]Plan1!$A$6:$D$52,2,0)</f>
        <v>250</v>
      </c>
      <c r="CF408" s="89">
        <f>VLOOKUP(AI408,[1]Plan1!$A$6:$D$52,4,0)</f>
        <v>5.0434782608695654</v>
      </c>
      <c r="CG408" s="89">
        <f t="shared" si="48"/>
        <v>17</v>
      </c>
      <c r="CH408" s="89">
        <f t="shared" si="49"/>
        <v>86</v>
      </c>
      <c r="CI408" s="87" t="s">
        <v>129</v>
      </c>
      <c r="CJ408" s="89">
        <f t="shared" si="50"/>
        <v>100</v>
      </c>
      <c r="CK408" s="87"/>
      <c r="CL408" s="87"/>
      <c r="CM408" s="87"/>
      <c r="CN408" s="80"/>
      <c r="CO408" s="81">
        <v>180</v>
      </c>
      <c r="CP408" s="82"/>
      <c r="CQ408" s="83"/>
      <c r="CR408" s="87">
        <f t="shared" si="51"/>
        <v>5160</v>
      </c>
      <c r="CS408" s="40">
        <f t="shared" si="55"/>
        <v>406</v>
      </c>
      <c r="CT408" s="40" t="str">
        <f>VLOOKUP(B408,Linha!$B$2:$C$60,2,FALSE)</f>
        <v>Despacho direto</v>
      </c>
      <c r="CU408" s="41" t="str">
        <f>IF(AI408&lt;=Parametros!$E$15,"OK","Não")</f>
        <v>OK</v>
      </c>
      <c r="CV408" s="41" t="str">
        <f>IF(AH408&lt;=Parametros!$E$16,"OK","Não")</f>
        <v>OK</v>
      </c>
      <c r="CW408" s="41" t="str">
        <f>IF(AX408&lt;=Parametros!$E$19,"OK","Não")</f>
        <v>OK</v>
      </c>
      <c r="CX408" s="41" t="str">
        <f t="shared" si="52"/>
        <v>Não</v>
      </c>
      <c r="CY408" s="41" t="str">
        <f t="shared" si="53"/>
        <v>Não</v>
      </c>
      <c r="CZ408" s="41" t="str">
        <f>IF(AND(Parametros!$E$17="Sim",Parametros!$E$18="Sim"),IF(AND(OR(CT408="Flow1",AND(CT408="Flow2",Parametros!$H$7="Fechada")),AI408&lt;=Parametros!$E$15,AH408&lt;Parametros!$E$16,AX408&lt;Parametros!$E$19,CX408&lt;&gt;Parametros!$E$17,CY408&lt;&gt;Parametros!$E$18),"Sim","Não"),
IF(AND(Parametros!$E$17="Sim",Parametros!$E$18="Não"),IF(AND(OR(CT408="Flow1",AND(CT408="Flow2",Parametros!$H$7="Fechada")),AI408&lt;=Parametros!$E$15,AH408&lt;Parametros!$E$16,AX408&lt;Parametros!$E$19,CX408&lt;&gt;Parametros!$E$17),"Sim","Não"),
IF(AND(Parametros!$E$17="Não",Parametros!$E$18="Sim"),IF(AND(OR(CT408="Flow1",AND(CT408="Flow2",Parametros!$H$7="Fechada")),AI408&lt;=Parametros!$E$15,AH408&lt;Parametros!$E$16,AX408&lt;Parametros!$E$19,CY408&lt;&gt;Parametros!$E$18),"Sim","Não"),
IF(AND(OR(CT408="Flow1",AND(CT408="Flow2",Parametros!$H$7="Fechada")),AI408&lt;=Parametros!$E$15,AH408&lt;Parametros!$E$16,AX408&lt;Parametros!$E$19),"Sim","Não"))))</f>
        <v>Não</v>
      </c>
      <c r="DA408" s="41" t="str">
        <f t="shared" si="54"/>
        <v>ok</v>
      </c>
      <c r="DB408" s="40">
        <f>IF(AND(CT408="Flow1",CZ408="Sim"),4,IF(CT408=Parametros!$D$6,1,IF(CT408=Parametros!$D$7,IF(Parametros!$H$7="Aberta",2,IF('Sequencia APO'!CZ408="Sim",4,1)),IF(CT408=Parametros!$D$9,3,IF(CT408=Parametros!$D$8,4,"Erro")))))</f>
        <v>3</v>
      </c>
      <c r="DC408" s="40">
        <f>IFERROR(VLOOKUP($Q408,Ferts!$A$1:$B$16,2,FALSE),0)</f>
        <v>0</v>
      </c>
      <c r="DD408" s="42">
        <f>(IF(DB408=1,Parametros!$M$6,IF(DB408=2,Parametros!$M$7,IF(DB408=3,Parametros!$M$8,IF(DB408=4,Parametros!$M$9,"Erro"))))*(DC408+1))*60</f>
        <v>33.660000000000004</v>
      </c>
    </row>
    <row r="409" spans="1:108">
      <c r="A409" s="74" t="s">
        <v>1111</v>
      </c>
      <c r="B409" s="74" t="s">
        <v>98</v>
      </c>
      <c r="C409" s="74" t="s">
        <v>99</v>
      </c>
      <c r="D409" s="74" t="s">
        <v>99</v>
      </c>
      <c r="E409" s="74" t="s">
        <v>3877</v>
      </c>
      <c r="F409" s="74" t="s">
        <v>3878</v>
      </c>
      <c r="G409" s="74" t="s">
        <v>3879</v>
      </c>
      <c r="H409" s="74" t="s">
        <v>247</v>
      </c>
      <c r="I409" s="74" t="s">
        <v>134</v>
      </c>
      <c r="J409" s="74" t="s">
        <v>173</v>
      </c>
      <c r="K409" s="74" t="s">
        <v>3880</v>
      </c>
      <c r="L409" s="74" t="s">
        <v>3881</v>
      </c>
      <c r="M409" s="74" t="s">
        <v>248</v>
      </c>
      <c r="N409" s="75">
        <v>0</v>
      </c>
      <c r="O409" s="75">
        <v>0</v>
      </c>
      <c r="P409" s="74" t="s">
        <v>186</v>
      </c>
      <c r="Q409" s="74" t="s">
        <v>3882</v>
      </c>
      <c r="R409" s="74" t="s">
        <v>181</v>
      </c>
      <c r="S409" s="74" t="s">
        <v>113</v>
      </c>
      <c r="T409" s="74" t="s">
        <v>114</v>
      </c>
      <c r="U409" s="74" t="s">
        <v>156</v>
      </c>
      <c r="V409" s="74" t="s">
        <v>182</v>
      </c>
      <c r="W409" s="74" t="s">
        <v>126</v>
      </c>
      <c r="X409" s="74" t="s">
        <v>249</v>
      </c>
      <c r="Y409" s="74"/>
      <c r="Z409" s="74" t="s">
        <v>192</v>
      </c>
      <c r="AA409" s="76">
        <v>7371.9970000000003</v>
      </c>
      <c r="AB409" s="76">
        <v>0</v>
      </c>
      <c r="AC409" s="76">
        <v>160</v>
      </c>
      <c r="AD409" s="76">
        <v>105</v>
      </c>
      <c r="AE409" s="77">
        <v>0</v>
      </c>
      <c r="AF409" s="76">
        <v>0</v>
      </c>
      <c r="AG409" s="77">
        <v>0</v>
      </c>
      <c r="AH409" s="78">
        <v>3.4</v>
      </c>
      <c r="AI409" s="78">
        <v>50.8</v>
      </c>
      <c r="AJ409" s="79">
        <v>42816</v>
      </c>
      <c r="AK409" s="79">
        <v>42787</v>
      </c>
      <c r="AL409" s="79">
        <v>42787</v>
      </c>
      <c r="AM409" s="79">
        <v>42787</v>
      </c>
      <c r="AN409" s="77">
        <v>1522</v>
      </c>
      <c r="AO409" s="79">
        <v>42784</v>
      </c>
      <c r="AP409" s="76">
        <v>6518.4</v>
      </c>
      <c r="AQ409" s="76">
        <v>0</v>
      </c>
      <c r="AR409" s="77">
        <v>317</v>
      </c>
      <c r="AS409" s="77">
        <v>42</v>
      </c>
      <c r="AT409" s="78">
        <v>27.16</v>
      </c>
      <c r="AU409" s="77">
        <v>0</v>
      </c>
      <c r="AV409" s="76">
        <v>0</v>
      </c>
      <c r="AW409" s="76">
        <v>0</v>
      </c>
      <c r="AX409" s="76">
        <v>0</v>
      </c>
      <c r="AY409" s="76">
        <v>0.8</v>
      </c>
      <c r="AZ409" s="76">
        <v>0.4</v>
      </c>
      <c r="BA409" s="76">
        <v>0</v>
      </c>
      <c r="BB409" s="76">
        <v>0.95</v>
      </c>
      <c r="BC409" s="76">
        <v>0</v>
      </c>
      <c r="BD409" s="76">
        <v>0</v>
      </c>
      <c r="BE409" s="76">
        <v>0</v>
      </c>
      <c r="BF409" s="76">
        <v>5985</v>
      </c>
      <c r="BG409" s="76">
        <v>6085</v>
      </c>
      <c r="BH409" s="74" t="s">
        <v>109</v>
      </c>
      <c r="BI409" s="74"/>
      <c r="BJ409" s="74" t="s">
        <v>3883</v>
      </c>
      <c r="BK409" s="79"/>
      <c r="BL409" s="79"/>
      <c r="BM409" s="74"/>
      <c r="BN409" s="80"/>
      <c r="BO409" s="81"/>
      <c r="BP409" s="82"/>
      <c r="BQ409" s="93">
        <v>0</v>
      </c>
      <c r="BR409" s="84" t="s">
        <v>78</v>
      </c>
      <c r="BS409" s="84">
        <v>21</v>
      </c>
      <c r="BT409" s="85">
        <v>2</v>
      </c>
      <c r="BU409" s="85" t="s">
        <v>134</v>
      </c>
      <c r="BV409" s="85">
        <v>7</v>
      </c>
      <c r="BW409" s="85"/>
      <c r="BX409" s="86" t="s">
        <v>164</v>
      </c>
      <c r="BY409" s="87"/>
      <c r="BZ409" s="88">
        <v>0</v>
      </c>
      <c r="CA409" s="87" t="s">
        <v>111</v>
      </c>
      <c r="CB409" s="89" t="s">
        <v>145</v>
      </c>
      <c r="CC409" s="90">
        <v>3</v>
      </c>
      <c r="CD409" s="91"/>
      <c r="CE409" s="89">
        <f>VLOOKUP(AI409,[1]Plan1!$A$6:$D$52,2,0)</f>
        <v>295</v>
      </c>
      <c r="CF409" s="89">
        <f>VLOOKUP(AI409,[1]Plan1!$A$6:$D$52,4,0)</f>
        <v>5.166666666666667</v>
      </c>
      <c r="CG409" s="89">
        <f t="shared" si="48"/>
        <v>25</v>
      </c>
      <c r="CH409" s="89">
        <f t="shared" si="49"/>
        <v>129</v>
      </c>
      <c r="CI409" s="87" t="s">
        <v>75</v>
      </c>
      <c r="CJ409" s="89">
        <f t="shared" si="50"/>
        <v>129</v>
      </c>
      <c r="CK409" s="87"/>
      <c r="CL409" s="87"/>
      <c r="CM409" s="87"/>
      <c r="CN409" s="80"/>
      <c r="CO409" s="81">
        <v>181</v>
      </c>
      <c r="CP409" s="82"/>
      <c r="CQ409" s="83"/>
      <c r="CR409" s="87">
        <f t="shared" si="51"/>
        <v>0</v>
      </c>
      <c r="CS409" s="40">
        <f t="shared" si="55"/>
        <v>407</v>
      </c>
      <c r="CT409" s="40" t="str">
        <f>VLOOKUP(B409,Linha!$B$2:$C$60,2,FALSE)</f>
        <v>Flow1</v>
      </c>
      <c r="CU409" s="41" t="str">
        <f>IF(AI409&lt;=Parametros!$E$15,"OK","Não")</f>
        <v>OK</v>
      </c>
      <c r="CV409" s="41" t="str">
        <f>IF(AH409&lt;=Parametros!$E$16,"OK","Não")</f>
        <v>OK</v>
      </c>
      <c r="CW409" s="41" t="str">
        <f>IF(AX409&lt;=Parametros!$E$19,"OK","Não")</f>
        <v>OK</v>
      </c>
      <c r="CX409" s="41" t="str">
        <f t="shared" si="52"/>
        <v>Não</v>
      </c>
      <c r="CY409" s="41" t="str">
        <f t="shared" si="53"/>
        <v>Não</v>
      </c>
      <c r="CZ409" s="41" t="str">
        <f>IF(AND(Parametros!$E$17="Sim",Parametros!$E$18="Sim"),IF(AND(OR(CT409="Flow1",AND(CT409="Flow2",Parametros!$H$7="Fechada")),AI409&lt;=Parametros!$E$15,AH409&lt;Parametros!$E$16,AX409&lt;Parametros!$E$19,CX409&lt;&gt;Parametros!$E$17,CY409&lt;&gt;Parametros!$E$18),"Sim","Não"),
IF(AND(Parametros!$E$17="Sim",Parametros!$E$18="Não"),IF(AND(OR(CT409="Flow1",AND(CT409="Flow2",Parametros!$H$7="Fechada")),AI409&lt;=Parametros!$E$15,AH409&lt;Parametros!$E$16,AX409&lt;Parametros!$E$19,CX409&lt;&gt;Parametros!$E$17),"Sim","Não"),
IF(AND(Parametros!$E$17="Não",Parametros!$E$18="Sim"),IF(AND(OR(CT409="Flow1",AND(CT409="Flow2",Parametros!$H$7="Fechada")),AI409&lt;=Parametros!$E$15,AH409&lt;Parametros!$E$16,AX409&lt;Parametros!$E$19,CY409&lt;&gt;Parametros!$E$18),"Sim","Não"),
IF(AND(OR(CT409="Flow1",AND(CT409="Flow2",Parametros!$H$7="Fechada")),AI409&lt;=Parametros!$E$15,AH409&lt;Parametros!$E$16,AX409&lt;Parametros!$E$19),"Sim","Não"))))</f>
        <v>Sim</v>
      </c>
      <c r="DA409" s="41" t="str">
        <f t="shared" si="54"/>
        <v>Moveu para tubing</v>
      </c>
      <c r="DB409" s="40">
        <f>IF(AND(CT409="Flow1",CZ409="Sim"),4,IF(CT409=Parametros!$D$6,1,IF(CT409=Parametros!$D$7,IF(Parametros!$H$7="Aberta",2,IF('Sequencia APO'!CZ409="Sim",4,1)),IF(CT409=Parametros!$D$9,3,IF(CT409=Parametros!$D$8,4,"Erro")))))</f>
        <v>4</v>
      </c>
      <c r="DC409" s="40">
        <f>IFERROR(VLOOKUP($Q409,Ferts!$A$1:$B$16,2,FALSE),0)</f>
        <v>0</v>
      </c>
      <c r="DD409" s="42">
        <f>(IF(DB409=1,Parametros!$M$6,IF(DB409=2,Parametros!$M$7,IF(DB409=3,Parametros!$M$8,IF(DB409=4,Parametros!$M$9,"Erro"))))*(DC409+1))*60</f>
        <v>102.85714285714285</v>
      </c>
    </row>
    <row r="410" spans="1:108">
      <c r="A410" s="74" t="s">
        <v>1113</v>
      </c>
      <c r="B410" s="74" t="s">
        <v>98</v>
      </c>
      <c r="C410" s="74" t="s">
        <v>99</v>
      </c>
      <c r="D410" s="74" t="s">
        <v>99</v>
      </c>
      <c r="E410" s="74" t="s">
        <v>3884</v>
      </c>
      <c r="F410" s="74" t="s">
        <v>3885</v>
      </c>
      <c r="G410" s="74" t="s">
        <v>3886</v>
      </c>
      <c r="H410" s="74" t="s">
        <v>247</v>
      </c>
      <c r="I410" s="74" t="s">
        <v>134</v>
      </c>
      <c r="J410" s="74" t="s">
        <v>173</v>
      </c>
      <c r="K410" s="74" t="s">
        <v>3880</v>
      </c>
      <c r="L410" s="74" t="s">
        <v>3887</v>
      </c>
      <c r="M410" s="74" t="s">
        <v>248</v>
      </c>
      <c r="N410" s="75">
        <v>0</v>
      </c>
      <c r="O410" s="75">
        <v>0</v>
      </c>
      <c r="P410" s="74" t="s">
        <v>186</v>
      </c>
      <c r="Q410" s="74" t="s">
        <v>3888</v>
      </c>
      <c r="R410" s="74" t="s">
        <v>181</v>
      </c>
      <c r="S410" s="74" t="s">
        <v>113</v>
      </c>
      <c r="T410" s="74" t="s">
        <v>114</v>
      </c>
      <c r="U410" s="74" t="s">
        <v>156</v>
      </c>
      <c r="V410" s="74" t="s">
        <v>182</v>
      </c>
      <c r="W410" s="74" t="s">
        <v>126</v>
      </c>
      <c r="X410" s="74" t="s">
        <v>249</v>
      </c>
      <c r="Y410" s="74"/>
      <c r="Z410" s="74" t="s">
        <v>192</v>
      </c>
      <c r="AA410" s="76">
        <v>6868.8909999999996</v>
      </c>
      <c r="AB410" s="76">
        <v>0</v>
      </c>
      <c r="AC410" s="76">
        <v>160</v>
      </c>
      <c r="AD410" s="76">
        <v>105</v>
      </c>
      <c r="AE410" s="77">
        <v>0</v>
      </c>
      <c r="AF410" s="76">
        <v>0</v>
      </c>
      <c r="AG410" s="77">
        <v>0</v>
      </c>
      <c r="AH410" s="78">
        <v>3.4</v>
      </c>
      <c r="AI410" s="78">
        <v>50.8</v>
      </c>
      <c r="AJ410" s="79">
        <v>42816</v>
      </c>
      <c r="AK410" s="79">
        <v>42787</v>
      </c>
      <c r="AL410" s="79">
        <v>42787</v>
      </c>
      <c r="AM410" s="79">
        <v>42787</v>
      </c>
      <c r="AN410" s="77">
        <v>1420</v>
      </c>
      <c r="AO410" s="79">
        <v>42784</v>
      </c>
      <c r="AP410" s="76">
        <v>6078.04</v>
      </c>
      <c r="AQ410" s="76">
        <v>0</v>
      </c>
      <c r="AR410" s="77">
        <v>318</v>
      </c>
      <c r="AS410" s="77">
        <v>42</v>
      </c>
      <c r="AT410" s="78">
        <v>24.91</v>
      </c>
      <c r="AU410" s="77">
        <v>0</v>
      </c>
      <c r="AV410" s="76">
        <v>0</v>
      </c>
      <c r="AW410" s="76">
        <v>0</v>
      </c>
      <c r="AX410" s="76">
        <v>0</v>
      </c>
      <c r="AY410" s="76">
        <v>0.8</v>
      </c>
      <c r="AZ410" s="76">
        <v>0.4</v>
      </c>
      <c r="BA410" s="76">
        <v>0</v>
      </c>
      <c r="BB410" s="76">
        <v>0.95</v>
      </c>
      <c r="BC410" s="76">
        <v>0</v>
      </c>
      <c r="BD410" s="76">
        <v>0</v>
      </c>
      <c r="BE410" s="76">
        <v>0</v>
      </c>
      <c r="BF410" s="76">
        <v>5485</v>
      </c>
      <c r="BG410" s="76">
        <v>5585</v>
      </c>
      <c r="BH410" s="74" t="s">
        <v>109</v>
      </c>
      <c r="BI410" s="74"/>
      <c r="BJ410" s="74" t="s">
        <v>3889</v>
      </c>
      <c r="BK410" s="79"/>
      <c r="BL410" s="79"/>
      <c r="BM410" s="74"/>
      <c r="BN410" s="80"/>
      <c r="BO410" s="81"/>
      <c r="BP410" s="82"/>
      <c r="BQ410" s="93">
        <v>0</v>
      </c>
      <c r="BR410" s="84" t="s">
        <v>78</v>
      </c>
      <c r="BS410" s="84">
        <v>21</v>
      </c>
      <c r="BT410" s="85">
        <v>2</v>
      </c>
      <c r="BU410" s="85" t="s">
        <v>134</v>
      </c>
      <c r="BV410" s="85">
        <v>7</v>
      </c>
      <c r="BW410" s="85"/>
      <c r="BX410" s="86" t="s">
        <v>164</v>
      </c>
      <c r="BY410" s="87"/>
      <c r="BZ410" s="88">
        <v>0</v>
      </c>
      <c r="CA410" s="87" t="s">
        <v>111</v>
      </c>
      <c r="CB410" s="89" t="s">
        <v>145</v>
      </c>
      <c r="CC410" s="90">
        <v>3</v>
      </c>
      <c r="CD410" s="91"/>
      <c r="CE410" s="89">
        <f>VLOOKUP(AI410,[1]Plan1!$A$6:$D$52,2,0)</f>
        <v>295</v>
      </c>
      <c r="CF410" s="89">
        <f>VLOOKUP(AI410,[1]Plan1!$A$6:$D$52,4,0)</f>
        <v>5.166666666666667</v>
      </c>
      <c r="CG410" s="89">
        <f t="shared" si="48"/>
        <v>23</v>
      </c>
      <c r="CH410" s="89">
        <f t="shared" si="49"/>
        <v>119</v>
      </c>
      <c r="CI410" s="87" t="s">
        <v>75</v>
      </c>
      <c r="CJ410" s="89">
        <f t="shared" si="50"/>
        <v>119</v>
      </c>
      <c r="CK410" s="87"/>
      <c r="CL410" s="87"/>
      <c r="CM410" s="87"/>
      <c r="CN410" s="80"/>
      <c r="CO410" s="81">
        <v>182</v>
      </c>
      <c r="CP410" s="82"/>
      <c r="CQ410" s="83"/>
      <c r="CR410" s="87">
        <f t="shared" si="51"/>
        <v>0</v>
      </c>
      <c r="CS410" s="40">
        <f t="shared" si="55"/>
        <v>408</v>
      </c>
      <c r="CT410" s="40" t="str">
        <f>VLOOKUP(B410,Linha!$B$2:$C$60,2,FALSE)</f>
        <v>Flow1</v>
      </c>
      <c r="CU410" s="41" t="str">
        <f>IF(AI410&lt;=Parametros!$E$15,"OK","Não")</f>
        <v>OK</v>
      </c>
      <c r="CV410" s="41" t="str">
        <f>IF(AH410&lt;=Parametros!$E$16,"OK","Não")</f>
        <v>OK</v>
      </c>
      <c r="CW410" s="41" t="str">
        <f>IF(AX410&lt;=Parametros!$E$19,"OK","Não")</f>
        <v>OK</v>
      </c>
      <c r="CX410" s="41" t="str">
        <f t="shared" si="52"/>
        <v>Não</v>
      </c>
      <c r="CY410" s="41" t="str">
        <f t="shared" si="53"/>
        <v>Não</v>
      </c>
      <c r="CZ410" s="41" t="str">
        <f>IF(AND(Parametros!$E$17="Sim",Parametros!$E$18="Sim"),IF(AND(OR(CT410="Flow1",AND(CT410="Flow2",Parametros!$H$7="Fechada")),AI410&lt;=Parametros!$E$15,AH410&lt;Parametros!$E$16,AX410&lt;Parametros!$E$19,CX410&lt;&gt;Parametros!$E$17,CY410&lt;&gt;Parametros!$E$18),"Sim","Não"),
IF(AND(Parametros!$E$17="Sim",Parametros!$E$18="Não"),IF(AND(OR(CT410="Flow1",AND(CT410="Flow2",Parametros!$H$7="Fechada")),AI410&lt;=Parametros!$E$15,AH410&lt;Parametros!$E$16,AX410&lt;Parametros!$E$19,CX410&lt;&gt;Parametros!$E$17),"Sim","Não"),
IF(AND(Parametros!$E$17="Não",Parametros!$E$18="Sim"),IF(AND(OR(CT410="Flow1",AND(CT410="Flow2",Parametros!$H$7="Fechada")),AI410&lt;=Parametros!$E$15,AH410&lt;Parametros!$E$16,AX410&lt;Parametros!$E$19,CY410&lt;&gt;Parametros!$E$18),"Sim","Não"),
IF(AND(OR(CT410="Flow1",AND(CT410="Flow2",Parametros!$H$7="Fechada")),AI410&lt;=Parametros!$E$15,AH410&lt;Parametros!$E$16,AX410&lt;Parametros!$E$19),"Sim","Não"))))</f>
        <v>Sim</v>
      </c>
      <c r="DA410" s="41" t="str">
        <f t="shared" si="54"/>
        <v>Moveu para tubing</v>
      </c>
      <c r="DB410" s="40">
        <f>IF(AND(CT410="Flow1",CZ410="Sim"),4,IF(CT410=Parametros!$D$6,1,IF(CT410=Parametros!$D$7,IF(Parametros!$H$7="Aberta",2,IF('Sequencia APO'!CZ410="Sim",4,1)),IF(CT410=Parametros!$D$9,3,IF(CT410=Parametros!$D$8,4,"Erro")))))</f>
        <v>4</v>
      </c>
      <c r="DC410" s="40">
        <f>IFERROR(VLOOKUP($Q410,Ferts!$A$1:$B$16,2,FALSE),0)</f>
        <v>0</v>
      </c>
      <c r="DD410" s="42">
        <f>(IF(DB410=1,Parametros!$M$6,IF(DB410=2,Parametros!$M$7,IF(DB410=3,Parametros!$M$8,IF(DB410=4,Parametros!$M$9,"Erro"))))*(DC410+1))*60</f>
        <v>102.85714285714285</v>
      </c>
    </row>
    <row r="411" spans="1:108">
      <c r="A411" s="74" t="s">
        <v>1117</v>
      </c>
      <c r="B411" s="74" t="s">
        <v>165</v>
      </c>
      <c r="C411" s="74" t="s">
        <v>118</v>
      </c>
      <c r="D411" s="74" t="s">
        <v>99</v>
      </c>
      <c r="E411" s="74" t="s">
        <v>3890</v>
      </c>
      <c r="F411" s="74" t="s">
        <v>2912</v>
      </c>
      <c r="G411" s="74" t="s">
        <v>2915</v>
      </c>
      <c r="H411" s="74" t="s">
        <v>326</v>
      </c>
      <c r="I411" s="74" t="s">
        <v>134</v>
      </c>
      <c r="J411" s="74" t="s">
        <v>173</v>
      </c>
      <c r="K411" s="74" t="s">
        <v>174</v>
      </c>
      <c r="L411" s="74" t="s">
        <v>2913</v>
      </c>
      <c r="M411" s="74" t="s">
        <v>327</v>
      </c>
      <c r="N411" s="75">
        <v>10</v>
      </c>
      <c r="O411" s="75">
        <v>10</v>
      </c>
      <c r="P411" s="74" t="s">
        <v>131</v>
      </c>
      <c r="Q411" s="74" t="s">
        <v>2914</v>
      </c>
      <c r="R411" s="74" t="s">
        <v>175</v>
      </c>
      <c r="S411" s="74"/>
      <c r="T411" s="74" t="s">
        <v>114</v>
      </c>
      <c r="U411" s="74" t="s">
        <v>124</v>
      </c>
      <c r="V411" s="74" t="s">
        <v>125</v>
      </c>
      <c r="W411" s="74" t="s">
        <v>107</v>
      </c>
      <c r="X411" s="74" t="s">
        <v>127</v>
      </c>
      <c r="Y411" s="74" t="s">
        <v>177</v>
      </c>
      <c r="Z411" s="74" t="s">
        <v>163</v>
      </c>
      <c r="AA411" s="76">
        <v>8953</v>
      </c>
      <c r="AB411" s="76">
        <v>0</v>
      </c>
      <c r="AC411" s="76">
        <v>160</v>
      </c>
      <c r="AD411" s="76">
        <v>105</v>
      </c>
      <c r="AE411" s="77">
        <v>295</v>
      </c>
      <c r="AF411" s="76">
        <v>1.4750000000000001</v>
      </c>
      <c r="AG411" s="77">
        <v>37</v>
      </c>
      <c r="AH411" s="78">
        <v>4</v>
      </c>
      <c r="AI411" s="78">
        <v>50.8</v>
      </c>
      <c r="AJ411" s="79">
        <v>42801</v>
      </c>
      <c r="AK411" s="79">
        <v>42787</v>
      </c>
      <c r="AL411" s="79">
        <v>42787</v>
      </c>
      <c r="AM411" s="79">
        <v>42787</v>
      </c>
      <c r="AN411" s="77">
        <v>1039</v>
      </c>
      <c r="AO411" s="79">
        <v>42786</v>
      </c>
      <c r="AP411" s="76">
        <v>5000</v>
      </c>
      <c r="AQ411" s="76">
        <v>0</v>
      </c>
      <c r="AR411" s="77">
        <v>294</v>
      </c>
      <c r="AS411" s="77">
        <v>119</v>
      </c>
      <c r="AT411" s="78">
        <v>38.49</v>
      </c>
      <c r="AU411" s="77">
        <v>7</v>
      </c>
      <c r="AV411" s="76">
        <v>8.3800000000000008</v>
      </c>
      <c r="AW411" s="76">
        <v>7</v>
      </c>
      <c r="AX411" s="76">
        <v>8.86</v>
      </c>
      <c r="AY411" s="76">
        <v>0.51</v>
      </c>
      <c r="AZ411" s="76">
        <v>0.51</v>
      </c>
      <c r="BA411" s="76">
        <v>0.4</v>
      </c>
      <c r="BB411" s="76">
        <v>0.4</v>
      </c>
      <c r="BC411" s="76">
        <v>21.47</v>
      </c>
      <c r="BD411" s="76">
        <v>4.9800000000000004</v>
      </c>
      <c r="BE411" s="76">
        <v>13.17</v>
      </c>
      <c r="BF411" s="76">
        <v>7000</v>
      </c>
      <c r="BG411" s="76">
        <v>8400</v>
      </c>
      <c r="BH411" s="74" t="s">
        <v>109</v>
      </c>
      <c r="BI411" s="74"/>
      <c r="BJ411" s="74" t="s">
        <v>3891</v>
      </c>
      <c r="BK411" s="79"/>
      <c r="BL411" s="79"/>
      <c r="BM411" s="74"/>
      <c r="BN411" s="80"/>
      <c r="BO411" s="81"/>
      <c r="BP411" s="82">
        <v>259</v>
      </c>
      <c r="BQ411" s="83"/>
      <c r="BR411" s="84" t="s">
        <v>129</v>
      </c>
      <c r="BS411" s="84">
        <v>21</v>
      </c>
      <c r="BT411" s="85">
        <v>2</v>
      </c>
      <c r="BU411" s="85" t="s">
        <v>134</v>
      </c>
      <c r="BV411" s="85">
        <v>7</v>
      </c>
      <c r="BW411" s="85"/>
      <c r="BX411" s="86" t="s">
        <v>164</v>
      </c>
      <c r="BY411" s="87"/>
      <c r="BZ411" s="88">
        <v>259</v>
      </c>
      <c r="CA411" s="87" t="s">
        <v>111</v>
      </c>
      <c r="CB411" s="89" t="s">
        <v>145</v>
      </c>
      <c r="CC411" s="90">
        <v>1</v>
      </c>
      <c r="CD411" s="91"/>
      <c r="CE411" s="89">
        <f>VLOOKUP(AI411,[1]Plan1!$A$6:$D$52,2,0)</f>
        <v>295</v>
      </c>
      <c r="CF411" s="89">
        <f>VLOOKUP(AI411,[1]Plan1!$A$6:$D$52,4,0)</f>
        <v>5.166666666666667</v>
      </c>
      <c r="CG411" s="89">
        <f t="shared" si="48"/>
        <v>30</v>
      </c>
      <c r="CH411" s="89">
        <f t="shared" si="49"/>
        <v>155</v>
      </c>
      <c r="CI411" s="87" t="s">
        <v>129</v>
      </c>
      <c r="CJ411" s="89">
        <f t="shared" si="50"/>
        <v>259</v>
      </c>
      <c r="CK411" s="87"/>
      <c r="CL411" s="87"/>
      <c r="CM411" s="87"/>
      <c r="CN411" s="80"/>
      <c r="CO411" s="81">
        <v>183</v>
      </c>
      <c r="CP411" s="82"/>
      <c r="CQ411" s="83"/>
      <c r="CR411" s="87">
        <f t="shared" si="51"/>
        <v>10915</v>
      </c>
      <c r="CS411" s="40">
        <f t="shared" si="55"/>
        <v>409</v>
      </c>
      <c r="CT411" s="40" t="str">
        <f>VLOOKUP(B411,Linha!$B$2:$C$60,2,FALSE)</f>
        <v>Despacho direto</v>
      </c>
      <c r="CU411" s="41" t="str">
        <f>IF(AI411&lt;=Parametros!$E$15,"OK","Não")</f>
        <v>OK</v>
      </c>
      <c r="CV411" s="41" t="str">
        <f>IF(AH411&lt;=Parametros!$E$16,"OK","Não")</f>
        <v>OK</v>
      </c>
      <c r="CW411" s="41" t="str">
        <f>IF(AX411&lt;=Parametros!$E$19,"OK","Não")</f>
        <v>OK</v>
      </c>
      <c r="CX411" s="41" t="str">
        <f t="shared" si="52"/>
        <v>Não</v>
      </c>
      <c r="CY411" s="41" t="str">
        <f t="shared" si="53"/>
        <v>Não</v>
      </c>
      <c r="CZ411" s="41" t="str">
        <f>IF(AND(Parametros!$E$17="Sim",Parametros!$E$18="Sim"),IF(AND(OR(CT411="Flow1",AND(CT411="Flow2",Parametros!$H$7="Fechada")),AI411&lt;=Parametros!$E$15,AH411&lt;Parametros!$E$16,AX411&lt;Parametros!$E$19,CX411&lt;&gt;Parametros!$E$17,CY411&lt;&gt;Parametros!$E$18),"Sim","Não"),
IF(AND(Parametros!$E$17="Sim",Parametros!$E$18="Não"),IF(AND(OR(CT411="Flow1",AND(CT411="Flow2",Parametros!$H$7="Fechada")),AI411&lt;=Parametros!$E$15,AH411&lt;Parametros!$E$16,AX411&lt;Parametros!$E$19,CX411&lt;&gt;Parametros!$E$17),"Sim","Não"),
IF(AND(Parametros!$E$17="Não",Parametros!$E$18="Sim"),IF(AND(OR(CT411="Flow1",AND(CT411="Flow2",Parametros!$H$7="Fechada")),AI411&lt;=Parametros!$E$15,AH411&lt;Parametros!$E$16,AX411&lt;Parametros!$E$19,CY411&lt;&gt;Parametros!$E$18),"Sim","Não"),
IF(AND(OR(CT411="Flow1",AND(CT411="Flow2",Parametros!$H$7="Fechada")),AI411&lt;=Parametros!$E$15,AH411&lt;Parametros!$E$16,AX411&lt;Parametros!$E$19),"Sim","Não"))))</f>
        <v>Não</v>
      </c>
      <c r="DA411" s="41" t="str">
        <f t="shared" si="54"/>
        <v>ok</v>
      </c>
      <c r="DB411" s="40">
        <f>IF(AND(CT411="Flow1",CZ411="Sim"),4,IF(CT411=Parametros!$D$6,1,IF(CT411=Parametros!$D$7,IF(Parametros!$H$7="Aberta",2,IF('Sequencia APO'!CZ411="Sim",4,1)),IF(CT411=Parametros!$D$9,3,IF(CT411=Parametros!$D$8,4,"Erro")))))</f>
        <v>3</v>
      </c>
      <c r="DC411" s="40">
        <f>IFERROR(VLOOKUP($Q411,Ferts!$A$1:$B$16,2,FALSE),0)</f>
        <v>0</v>
      </c>
      <c r="DD411" s="42">
        <f>(IF(DB411=1,Parametros!$M$6,IF(DB411=2,Parametros!$M$7,IF(DB411=3,Parametros!$M$8,IF(DB411=4,Parametros!$M$9,"Erro"))))*(DC411+1))*60</f>
        <v>33.660000000000004</v>
      </c>
    </row>
    <row r="412" spans="1:108">
      <c r="A412" s="74" t="s">
        <v>1118</v>
      </c>
      <c r="B412" s="74" t="s">
        <v>98</v>
      </c>
      <c r="C412" s="74" t="s">
        <v>99</v>
      </c>
      <c r="D412" s="74" t="s">
        <v>99</v>
      </c>
      <c r="E412" s="74" t="s">
        <v>2916</v>
      </c>
      <c r="F412" s="74" t="s">
        <v>2917</v>
      </c>
      <c r="G412" s="74" t="s">
        <v>2918</v>
      </c>
      <c r="H412" s="74" t="s">
        <v>170</v>
      </c>
      <c r="I412" s="74" t="s">
        <v>134</v>
      </c>
      <c r="J412" s="74" t="s">
        <v>135</v>
      </c>
      <c r="K412" s="74" t="s">
        <v>152</v>
      </c>
      <c r="L412" s="74" t="s">
        <v>2919</v>
      </c>
      <c r="M412" s="74" t="s">
        <v>172</v>
      </c>
      <c r="N412" s="75">
        <v>10</v>
      </c>
      <c r="O412" s="75">
        <v>10</v>
      </c>
      <c r="P412" s="74" t="s">
        <v>154</v>
      </c>
      <c r="Q412" s="74" t="s">
        <v>2920</v>
      </c>
      <c r="R412" s="74" t="s">
        <v>155</v>
      </c>
      <c r="S412" s="74" t="s">
        <v>113</v>
      </c>
      <c r="T412" s="74" t="s">
        <v>114</v>
      </c>
      <c r="U412" s="74" t="s">
        <v>156</v>
      </c>
      <c r="V412" s="74" t="s">
        <v>157</v>
      </c>
      <c r="W412" s="74" t="s">
        <v>107</v>
      </c>
      <c r="X412" s="74" t="s">
        <v>127</v>
      </c>
      <c r="Y412" s="74" t="s">
        <v>142</v>
      </c>
      <c r="Z412" s="74" t="s">
        <v>158</v>
      </c>
      <c r="AA412" s="76">
        <v>5216.9049999999997</v>
      </c>
      <c r="AB412" s="76">
        <v>0</v>
      </c>
      <c r="AC412" s="76">
        <v>155</v>
      </c>
      <c r="AD412" s="76">
        <v>103</v>
      </c>
      <c r="AE412" s="77">
        <v>386</v>
      </c>
      <c r="AF412" s="76">
        <v>1.93</v>
      </c>
      <c r="AG412" s="77">
        <v>16</v>
      </c>
      <c r="AH412" s="78">
        <v>5</v>
      </c>
      <c r="AI412" s="78">
        <v>50.8</v>
      </c>
      <c r="AJ412" s="79">
        <v>42787</v>
      </c>
      <c r="AK412" s="79">
        <v>42787</v>
      </c>
      <c r="AL412" s="79">
        <v>42787</v>
      </c>
      <c r="AM412" s="79">
        <v>42787</v>
      </c>
      <c r="AN412" s="77">
        <v>460</v>
      </c>
      <c r="AO412" s="79">
        <v>42780</v>
      </c>
      <c r="AP412" s="76">
        <v>5000</v>
      </c>
      <c r="AQ412" s="76">
        <v>0</v>
      </c>
      <c r="AR412" s="77">
        <v>394</v>
      </c>
      <c r="AS412" s="77">
        <v>88</v>
      </c>
      <c r="AT412" s="78">
        <v>73.47</v>
      </c>
      <c r="AU412" s="77">
        <v>5</v>
      </c>
      <c r="AV412" s="76">
        <v>12.6</v>
      </c>
      <c r="AW412" s="76">
        <v>11</v>
      </c>
      <c r="AX412" s="76">
        <v>12.98</v>
      </c>
      <c r="AY412" s="76">
        <v>0.51</v>
      </c>
      <c r="AZ412" s="76">
        <v>0.51</v>
      </c>
      <c r="BA412" s="76">
        <v>0.63</v>
      </c>
      <c r="BB412" s="76">
        <v>9.99</v>
      </c>
      <c r="BC412" s="76">
        <v>22.78</v>
      </c>
      <c r="BD412" s="76">
        <v>6.22</v>
      </c>
      <c r="BE412" s="76">
        <v>15.03</v>
      </c>
      <c r="BF412" s="76">
        <v>11000</v>
      </c>
      <c r="BG412" s="76">
        <v>13000</v>
      </c>
      <c r="BH412" s="74" t="s">
        <v>109</v>
      </c>
      <c r="BI412" s="74"/>
      <c r="BJ412" s="74" t="s">
        <v>2921</v>
      </c>
      <c r="BK412" s="79"/>
      <c r="BL412" s="79"/>
      <c r="BM412" s="74"/>
      <c r="BN412" s="80"/>
      <c r="BO412" s="81"/>
      <c r="BP412" s="82"/>
      <c r="BQ412" s="93">
        <v>80</v>
      </c>
      <c r="BR412" s="84" t="s">
        <v>78</v>
      </c>
      <c r="BS412" s="84">
        <v>21</v>
      </c>
      <c r="BT412" s="85">
        <v>2</v>
      </c>
      <c r="BU412" s="85" t="s">
        <v>134</v>
      </c>
      <c r="BV412" s="85">
        <v>7</v>
      </c>
      <c r="BW412" s="85"/>
      <c r="BX412" s="86" t="s">
        <v>143</v>
      </c>
      <c r="BY412" s="87"/>
      <c r="BZ412" s="88">
        <v>80</v>
      </c>
      <c r="CA412" s="87" t="s">
        <v>144</v>
      </c>
      <c r="CB412" s="89" t="s">
        <v>145</v>
      </c>
      <c r="CC412" s="90">
        <v>7</v>
      </c>
      <c r="CD412" s="91"/>
      <c r="CE412" s="89">
        <f>VLOOKUP(AI412,[1]Plan1!$A$6:$D$52,2,0)</f>
        <v>295</v>
      </c>
      <c r="CF412" s="89">
        <f>VLOOKUP(AI412,[1]Plan1!$A$6:$D$52,4,0)</f>
        <v>5.166666666666667</v>
      </c>
      <c r="CG412" s="89">
        <f t="shared" si="48"/>
        <v>18</v>
      </c>
      <c r="CH412" s="89">
        <f t="shared" si="49"/>
        <v>93</v>
      </c>
      <c r="CI412" s="87" t="s">
        <v>75</v>
      </c>
      <c r="CJ412" s="89">
        <f t="shared" si="50"/>
        <v>80</v>
      </c>
      <c r="CK412" s="87"/>
      <c r="CL412" s="87"/>
      <c r="CM412" s="87"/>
      <c r="CN412" s="80"/>
      <c r="CO412" s="81">
        <v>184</v>
      </c>
      <c r="CP412" s="82"/>
      <c r="CQ412" s="83"/>
      <c r="CR412" s="87">
        <f t="shared" si="51"/>
        <v>6176</v>
      </c>
      <c r="CS412" s="40">
        <f t="shared" si="55"/>
        <v>410</v>
      </c>
      <c r="CT412" s="40" t="str">
        <f>VLOOKUP(B412,Linha!$B$2:$C$60,2,FALSE)</f>
        <v>Flow1</v>
      </c>
      <c r="CU412" s="41" t="str">
        <f>IF(AI412&lt;=Parametros!$E$15,"OK","Não")</f>
        <v>OK</v>
      </c>
      <c r="CV412" s="41" t="str">
        <f>IF(AH412&lt;=Parametros!$E$16,"OK","Não")</f>
        <v>OK</v>
      </c>
      <c r="CW412" s="41" t="str">
        <f>IF(AX412&lt;=Parametros!$E$19,"OK","Não")</f>
        <v>OK</v>
      </c>
      <c r="CX412" s="41" t="str">
        <f t="shared" si="52"/>
        <v>Não</v>
      </c>
      <c r="CY412" s="41" t="str">
        <f t="shared" si="53"/>
        <v>Não</v>
      </c>
      <c r="CZ412" s="41" t="str">
        <f>IF(AND(Parametros!$E$17="Sim",Parametros!$E$18="Sim"),IF(AND(OR(CT412="Flow1",AND(CT412="Flow2",Parametros!$H$7="Fechada")),AI412&lt;=Parametros!$E$15,AH412&lt;Parametros!$E$16,AX412&lt;Parametros!$E$19,CX412&lt;&gt;Parametros!$E$17,CY412&lt;&gt;Parametros!$E$18),"Sim","Não"),
IF(AND(Parametros!$E$17="Sim",Parametros!$E$18="Não"),IF(AND(OR(CT412="Flow1",AND(CT412="Flow2",Parametros!$H$7="Fechada")),AI412&lt;=Parametros!$E$15,AH412&lt;Parametros!$E$16,AX412&lt;Parametros!$E$19,CX412&lt;&gt;Parametros!$E$17),"Sim","Não"),
IF(AND(Parametros!$E$17="Não",Parametros!$E$18="Sim"),IF(AND(OR(CT412="Flow1",AND(CT412="Flow2",Parametros!$H$7="Fechada")),AI412&lt;=Parametros!$E$15,AH412&lt;Parametros!$E$16,AX412&lt;Parametros!$E$19,CY412&lt;&gt;Parametros!$E$18),"Sim","Não"),
IF(AND(OR(CT412="Flow1",AND(CT412="Flow2",Parametros!$H$7="Fechada")),AI412&lt;=Parametros!$E$15,AH412&lt;Parametros!$E$16,AX412&lt;Parametros!$E$19),"Sim","Não"))))</f>
        <v>Sim</v>
      </c>
      <c r="DA412" s="41" t="str">
        <f t="shared" si="54"/>
        <v>Moveu para tubing</v>
      </c>
      <c r="DB412" s="40">
        <f>IF(AND(CT412="Flow1",CZ412="Sim"),4,IF(CT412=Parametros!$D$6,1,IF(CT412=Parametros!$D$7,IF(Parametros!$H$7="Aberta",2,IF('Sequencia APO'!CZ412="Sim",4,1)),IF(CT412=Parametros!$D$9,3,IF(CT412=Parametros!$D$8,4,"Erro")))))</f>
        <v>4</v>
      </c>
      <c r="DC412" s="40">
        <f>IFERROR(VLOOKUP($Q412,Ferts!$A$1:$B$16,2,FALSE),0)</f>
        <v>0</v>
      </c>
      <c r="DD412" s="42">
        <f>(IF(DB412=1,Parametros!$M$6,IF(DB412=2,Parametros!$M$7,IF(DB412=3,Parametros!$M$8,IF(DB412=4,Parametros!$M$9,"Erro"))))*(DC412+1))*60</f>
        <v>102.85714285714285</v>
      </c>
    </row>
    <row r="413" spans="1:108">
      <c r="A413" s="74" t="s">
        <v>1122</v>
      </c>
      <c r="B413" s="74" t="s">
        <v>98</v>
      </c>
      <c r="C413" s="74" t="s">
        <v>99</v>
      </c>
      <c r="D413" s="74" t="s">
        <v>99</v>
      </c>
      <c r="E413" s="74" t="s">
        <v>3892</v>
      </c>
      <c r="F413" s="74" t="s">
        <v>3893</v>
      </c>
      <c r="G413" s="74" t="s">
        <v>3894</v>
      </c>
      <c r="H413" s="74" t="s">
        <v>247</v>
      </c>
      <c r="I413" s="74" t="s">
        <v>134</v>
      </c>
      <c r="J413" s="74" t="s">
        <v>135</v>
      </c>
      <c r="K413" s="74" t="s">
        <v>264</v>
      </c>
      <c r="L413" s="74" t="s">
        <v>3895</v>
      </c>
      <c r="M413" s="74" t="s">
        <v>248</v>
      </c>
      <c r="N413" s="75">
        <v>0</v>
      </c>
      <c r="O413" s="75">
        <v>5</v>
      </c>
      <c r="P413" s="74" t="s">
        <v>137</v>
      </c>
      <c r="Q413" s="74" t="s">
        <v>3896</v>
      </c>
      <c r="R413" s="74" t="s">
        <v>181</v>
      </c>
      <c r="S413" s="74" t="s">
        <v>113</v>
      </c>
      <c r="T413" s="74" t="s">
        <v>114</v>
      </c>
      <c r="U413" s="74" t="s">
        <v>156</v>
      </c>
      <c r="V413" s="74" t="s">
        <v>182</v>
      </c>
      <c r="W413" s="74" t="s">
        <v>126</v>
      </c>
      <c r="X413" s="74" t="s">
        <v>249</v>
      </c>
      <c r="Y413" s="74"/>
      <c r="Z413" s="74" t="s">
        <v>192</v>
      </c>
      <c r="AA413" s="76">
        <v>6069.1639999999998</v>
      </c>
      <c r="AB413" s="76">
        <v>0</v>
      </c>
      <c r="AC413" s="76">
        <v>155</v>
      </c>
      <c r="AD413" s="76">
        <v>103</v>
      </c>
      <c r="AE413" s="77">
        <v>0</v>
      </c>
      <c r="AF413" s="76">
        <v>0</v>
      </c>
      <c r="AG413" s="77">
        <v>0</v>
      </c>
      <c r="AH413" s="78">
        <v>4.1900000000000004</v>
      </c>
      <c r="AI413" s="78">
        <v>50.8</v>
      </c>
      <c r="AJ413" s="79">
        <v>42817</v>
      </c>
      <c r="AK413" s="79">
        <v>42787</v>
      </c>
      <c r="AL413" s="79">
        <v>42787</v>
      </c>
      <c r="AM413" s="79">
        <v>42787</v>
      </c>
      <c r="AN413" s="77">
        <v>1113</v>
      </c>
      <c r="AO413" s="79">
        <v>42790</v>
      </c>
      <c r="AP413" s="76">
        <v>5300</v>
      </c>
      <c r="AQ413" s="76">
        <v>0</v>
      </c>
      <c r="AR413" s="77">
        <v>372</v>
      </c>
      <c r="AS413" s="77">
        <v>36</v>
      </c>
      <c r="AT413" s="78">
        <v>65.67</v>
      </c>
      <c r="AU413" s="77">
        <v>0</v>
      </c>
      <c r="AV413" s="76">
        <v>0</v>
      </c>
      <c r="AW413" s="76">
        <v>0</v>
      </c>
      <c r="AX413" s="76">
        <v>0</v>
      </c>
      <c r="AY413" s="76">
        <v>0.8</v>
      </c>
      <c r="AZ413" s="76">
        <v>0.4</v>
      </c>
      <c r="BA413" s="76">
        <v>0</v>
      </c>
      <c r="BB413" s="76">
        <v>1.17</v>
      </c>
      <c r="BC413" s="76">
        <v>0</v>
      </c>
      <c r="BD413" s="76">
        <v>0</v>
      </c>
      <c r="BE413" s="76">
        <v>0</v>
      </c>
      <c r="BF413" s="76">
        <v>12000</v>
      </c>
      <c r="BG413" s="76">
        <v>12100</v>
      </c>
      <c r="BH413" s="74" t="s">
        <v>109</v>
      </c>
      <c r="BI413" s="74"/>
      <c r="BJ413" s="74" t="s">
        <v>3897</v>
      </c>
      <c r="BK413" s="79"/>
      <c r="BL413" s="79"/>
      <c r="BM413" s="74"/>
      <c r="BN413" s="80"/>
      <c r="BO413" s="81"/>
      <c r="BP413" s="82"/>
      <c r="BQ413" s="93">
        <v>0</v>
      </c>
      <c r="BR413" s="84" t="s">
        <v>78</v>
      </c>
      <c r="BS413" s="84">
        <v>21</v>
      </c>
      <c r="BT413" s="85">
        <v>2</v>
      </c>
      <c r="BU413" s="85" t="s">
        <v>134</v>
      </c>
      <c r="BV413" s="85">
        <v>7</v>
      </c>
      <c r="BW413" s="85"/>
      <c r="BX413" s="86" t="s">
        <v>164</v>
      </c>
      <c r="BY413" s="87"/>
      <c r="BZ413" s="88">
        <v>0</v>
      </c>
      <c r="CA413" s="87" t="s">
        <v>111</v>
      </c>
      <c r="CB413" s="89" t="s">
        <v>145</v>
      </c>
      <c r="CC413" s="90">
        <v>-3</v>
      </c>
      <c r="CD413" s="91"/>
      <c r="CE413" s="89">
        <f>VLOOKUP(AI413,[1]Plan1!$A$6:$D$52,2,0)</f>
        <v>295</v>
      </c>
      <c r="CF413" s="89">
        <f>VLOOKUP(AI413,[1]Plan1!$A$6:$D$52,4,0)</f>
        <v>5.166666666666667</v>
      </c>
      <c r="CG413" s="89">
        <f t="shared" si="48"/>
        <v>21</v>
      </c>
      <c r="CH413" s="89">
        <f t="shared" si="49"/>
        <v>109</v>
      </c>
      <c r="CI413" s="87" t="s">
        <v>75</v>
      </c>
      <c r="CJ413" s="89">
        <f t="shared" si="50"/>
        <v>109</v>
      </c>
      <c r="CK413" s="87"/>
      <c r="CL413" s="87"/>
      <c r="CM413" s="87"/>
      <c r="CN413" s="80"/>
      <c r="CO413" s="81">
        <v>185</v>
      </c>
      <c r="CP413" s="82"/>
      <c r="CQ413" s="83"/>
      <c r="CR413" s="87">
        <f t="shared" si="51"/>
        <v>0</v>
      </c>
      <c r="CS413" s="40">
        <f t="shared" si="55"/>
        <v>411</v>
      </c>
      <c r="CT413" s="40" t="str">
        <f>VLOOKUP(B413,Linha!$B$2:$C$60,2,FALSE)</f>
        <v>Flow1</v>
      </c>
      <c r="CU413" s="41" t="str">
        <f>IF(AI413&lt;=Parametros!$E$15,"OK","Não")</f>
        <v>OK</v>
      </c>
      <c r="CV413" s="41" t="str">
        <f>IF(AH413&lt;=Parametros!$E$16,"OK","Não")</f>
        <v>OK</v>
      </c>
      <c r="CW413" s="41" t="str">
        <f>IF(AX413&lt;=Parametros!$E$19,"OK","Não")</f>
        <v>OK</v>
      </c>
      <c r="CX413" s="41" t="str">
        <f t="shared" si="52"/>
        <v>Não</v>
      </c>
      <c r="CY413" s="41" t="str">
        <f t="shared" si="53"/>
        <v>Não</v>
      </c>
      <c r="CZ413" s="41" t="str">
        <f>IF(AND(Parametros!$E$17="Sim",Parametros!$E$18="Sim"),IF(AND(OR(CT413="Flow1",AND(CT413="Flow2",Parametros!$H$7="Fechada")),AI413&lt;=Parametros!$E$15,AH413&lt;Parametros!$E$16,AX413&lt;Parametros!$E$19,CX413&lt;&gt;Parametros!$E$17,CY413&lt;&gt;Parametros!$E$18),"Sim","Não"),
IF(AND(Parametros!$E$17="Sim",Parametros!$E$18="Não"),IF(AND(OR(CT413="Flow1",AND(CT413="Flow2",Parametros!$H$7="Fechada")),AI413&lt;=Parametros!$E$15,AH413&lt;Parametros!$E$16,AX413&lt;Parametros!$E$19,CX413&lt;&gt;Parametros!$E$17),"Sim","Não"),
IF(AND(Parametros!$E$17="Não",Parametros!$E$18="Sim"),IF(AND(OR(CT413="Flow1",AND(CT413="Flow2",Parametros!$H$7="Fechada")),AI413&lt;=Parametros!$E$15,AH413&lt;Parametros!$E$16,AX413&lt;Parametros!$E$19,CY413&lt;&gt;Parametros!$E$18),"Sim","Não"),
IF(AND(OR(CT413="Flow1",AND(CT413="Flow2",Parametros!$H$7="Fechada")),AI413&lt;=Parametros!$E$15,AH413&lt;Parametros!$E$16,AX413&lt;Parametros!$E$19),"Sim","Não"))))</f>
        <v>Sim</v>
      </c>
      <c r="DA413" s="41" t="str">
        <f t="shared" si="54"/>
        <v>Moveu para tubing</v>
      </c>
      <c r="DB413" s="40">
        <f>IF(AND(CT413="Flow1",CZ413="Sim"),4,IF(CT413=Parametros!$D$6,1,IF(CT413=Parametros!$D$7,IF(Parametros!$H$7="Aberta",2,IF('Sequencia APO'!CZ413="Sim",4,1)),IF(CT413=Parametros!$D$9,3,IF(CT413=Parametros!$D$8,4,"Erro")))))</f>
        <v>4</v>
      </c>
      <c r="DC413" s="40">
        <f>IFERROR(VLOOKUP($Q413,Ferts!$A$1:$B$16,2,FALSE),0)</f>
        <v>0</v>
      </c>
      <c r="DD413" s="42">
        <f>(IF(DB413=1,Parametros!$M$6,IF(DB413=2,Parametros!$M$7,IF(DB413=3,Parametros!$M$8,IF(DB413=4,Parametros!$M$9,"Erro"))))*(DC413+1))*60</f>
        <v>102.85714285714285</v>
      </c>
    </row>
    <row r="414" spans="1:108">
      <c r="A414" s="74" t="s">
        <v>1123</v>
      </c>
      <c r="B414" s="74" t="s">
        <v>98</v>
      </c>
      <c r="C414" s="74" t="s">
        <v>99</v>
      </c>
      <c r="D414" s="74" t="s">
        <v>99</v>
      </c>
      <c r="E414" s="74" t="s">
        <v>3898</v>
      </c>
      <c r="F414" s="74" t="s">
        <v>3899</v>
      </c>
      <c r="G414" s="74" t="s">
        <v>3900</v>
      </c>
      <c r="H414" s="74" t="s">
        <v>966</v>
      </c>
      <c r="I414" s="74" t="s">
        <v>134</v>
      </c>
      <c r="J414" s="74" t="s">
        <v>135</v>
      </c>
      <c r="K414" s="74" t="s">
        <v>486</v>
      </c>
      <c r="L414" s="74" t="s">
        <v>3901</v>
      </c>
      <c r="M414" s="74" t="s">
        <v>967</v>
      </c>
      <c r="N414" s="75">
        <v>0</v>
      </c>
      <c r="O414" s="75">
        <v>5</v>
      </c>
      <c r="P414" s="74" t="s">
        <v>137</v>
      </c>
      <c r="Q414" s="74" t="s">
        <v>3902</v>
      </c>
      <c r="R414" s="74" t="s">
        <v>181</v>
      </c>
      <c r="S414" s="74" t="s">
        <v>113</v>
      </c>
      <c r="T414" s="74" t="s">
        <v>114</v>
      </c>
      <c r="U414" s="74" t="s">
        <v>156</v>
      </c>
      <c r="V414" s="74" t="s">
        <v>182</v>
      </c>
      <c r="W414" s="74" t="s">
        <v>126</v>
      </c>
      <c r="X414" s="74" t="s">
        <v>249</v>
      </c>
      <c r="Y414" s="74" t="s">
        <v>142</v>
      </c>
      <c r="Z414" s="74" t="s">
        <v>192</v>
      </c>
      <c r="AA414" s="76">
        <v>6003.0330000000004</v>
      </c>
      <c r="AB414" s="76">
        <v>0</v>
      </c>
      <c r="AC414" s="76">
        <v>155</v>
      </c>
      <c r="AD414" s="76">
        <v>103</v>
      </c>
      <c r="AE414" s="77">
        <v>372</v>
      </c>
      <c r="AF414" s="76">
        <v>1.879</v>
      </c>
      <c r="AG414" s="77">
        <v>19</v>
      </c>
      <c r="AH414" s="78">
        <v>4.1900000000000004</v>
      </c>
      <c r="AI414" s="78">
        <v>50.8</v>
      </c>
      <c r="AJ414" s="79">
        <v>42782</v>
      </c>
      <c r="AK414" s="79">
        <v>42787</v>
      </c>
      <c r="AL414" s="79">
        <v>42787</v>
      </c>
      <c r="AM414" s="79">
        <v>42787</v>
      </c>
      <c r="AN414" s="77">
        <v>1102</v>
      </c>
      <c r="AO414" s="79">
        <v>42751</v>
      </c>
      <c r="AP414" s="76">
        <v>12650</v>
      </c>
      <c r="AQ414" s="76">
        <v>2914</v>
      </c>
      <c r="AR414" s="77">
        <v>372</v>
      </c>
      <c r="AS414" s="77">
        <v>36</v>
      </c>
      <c r="AT414" s="78">
        <v>65.67</v>
      </c>
      <c r="AU414" s="77">
        <v>5</v>
      </c>
      <c r="AV414" s="76">
        <v>12.28</v>
      </c>
      <c r="AW414" s="76">
        <v>12.6</v>
      </c>
      <c r="AX414" s="76">
        <v>14.6</v>
      </c>
      <c r="AY414" s="76">
        <v>0.8</v>
      </c>
      <c r="AZ414" s="76">
        <v>0.4</v>
      </c>
      <c r="BA414" s="76">
        <v>0</v>
      </c>
      <c r="BB414" s="76">
        <v>1.17</v>
      </c>
      <c r="BC414" s="76">
        <v>23.09</v>
      </c>
      <c r="BD414" s="76">
        <v>5.89</v>
      </c>
      <c r="BE414" s="76">
        <v>14.63</v>
      </c>
      <c r="BF414" s="76">
        <v>12000</v>
      </c>
      <c r="BG414" s="76">
        <v>12100</v>
      </c>
      <c r="BH414" s="74" t="s">
        <v>109</v>
      </c>
      <c r="BI414" s="74"/>
      <c r="BJ414" s="74" t="s">
        <v>3903</v>
      </c>
      <c r="BK414" s="79"/>
      <c r="BL414" s="79"/>
      <c r="BM414" s="74"/>
      <c r="BN414" s="80">
        <v>95</v>
      </c>
      <c r="BO414" s="81"/>
      <c r="BP414" s="82"/>
      <c r="BQ414" s="83"/>
      <c r="BR414" s="84" t="s">
        <v>75</v>
      </c>
      <c r="BS414" s="84">
        <v>21</v>
      </c>
      <c r="BT414" s="85">
        <v>2</v>
      </c>
      <c r="BU414" s="85" t="s">
        <v>134</v>
      </c>
      <c r="BV414" s="85">
        <v>7</v>
      </c>
      <c r="BW414" s="85"/>
      <c r="BX414" s="86" t="s">
        <v>164</v>
      </c>
      <c r="BY414" s="87"/>
      <c r="BZ414" s="88">
        <v>95</v>
      </c>
      <c r="CA414" s="87" t="s">
        <v>111</v>
      </c>
      <c r="CB414" s="89" t="s">
        <v>112</v>
      </c>
      <c r="CC414" s="90">
        <v>36</v>
      </c>
      <c r="CD414" s="91"/>
      <c r="CE414" s="89">
        <f>VLOOKUP(AI414,[1]Plan1!$A$6:$D$52,2,0)</f>
        <v>295</v>
      </c>
      <c r="CF414" s="89">
        <f>VLOOKUP(AI414,[1]Plan1!$A$6:$D$52,4,0)</f>
        <v>5.166666666666667</v>
      </c>
      <c r="CG414" s="89">
        <f t="shared" si="48"/>
        <v>20</v>
      </c>
      <c r="CH414" s="89">
        <f t="shared" si="49"/>
        <v>103</v>
      </c>
      <c r="CI414" s="87" t="s">
        <v>75</v>
      </c>
      <c r="CJ414" s="89">
        <f t="shared" si="50"/>
        <v>95</v>
      </c>
      <c r="CK414" s="87"/>
      <c r="CL414" s="87"/>
      <c r="CM414" s="87"/>
      <c r="CN414" s="80"/>
      <c r="CO414" s="81">
        <v>186</v>
      </c>
      <c r="CP414" s="82"/>
      <c r="CQ414" s="83"/>
      <c r="CR414" s="87">
        <f t="shared" si="51"/>
        <v>7068</v>
      </c>
      <c r="CS414" s="40">
        <f t="shared" si="55"/>
        <v>412</v>
      </c>
      <c r="CT414" s="40" t="str">
        <f>VLOOKUP(B414,Linha!$B$2:$C$60,2,FALSE)</f>
        <v>Flow1</v>
      </c>
      <c r="CU414" s="41" t="str">
        <f>IF(AI414&lt;=Parametros!$E$15,"OK","Não")</f>
        <v>OK</v>
      </c>
      <c r="CV414" s="41" t="str">
        <f>IF(AH414&lt;=Parametros!$E$16,"OK","Não")</f>
        <v>OK</v>
      </c>
      <c r="CW414" s="41" t="str">
        <f>IF(AX414&lt;=Parametros!$E$19,"OK","Não")</f>
        <v>Não</v>
      </c>
      <c r="CX414" s="41" t="str">
        <f t="shared" si="52"/>
        <v>Não</v>
      </c>
      <c r="CY414" s="41" t="str">
        <f t="shared" si="53"/>
        <v>Não</v>
      </c>
      <c r="CZ414" s="41" t="str">
        <f>IF(AND(Parametros!$E$17="Sim",Parametros!$E$18="Sim"),IF(AND(OR(CT414="Flow1",AND(CT414="Flow2",Parametros!$H$7="Fechada")),AI414&lt;=Parametros!$E$15,AH414&lt;Parametros!$E$16,AX414&lt;Parametros!$E$19,CX414&lt;&gt;Parametros!$E$17,CY414&lt;&gt;Parametros!$E$18),"Sim","Não"),
IF(AND(Parametros!$E$17="Sim",Parametros!$E$18="Não"),IF(AND(OR(CT414="Flow1",AND(CT414="Flow2",Parametros!$H$7="Fechada")),AI414&lt;=Parametros!$E$15,AH414&lt;Parametros!$E$16,AX414&lt;Parametros!$E$19,CX414&lt;&gt;Parametros!$E$17),"Sim","Não"),
IF(AND(Parametros!$E$17="Não",Parametros!$E$18="Sim"),IF(AND(OR(CT414="Flow1",AND(CT414="Flow2",Parametros!$H$7="Fechada")),AI414&lt;=Parametros!$E$15,AH414&lt;Parametros!$E$16,AX414&lt;Parametros!$E$19,CY414&lt;&gt;Parametros!$E$18),"Sim","Não"),
IF(AND(OR(CT414="Flow1",AND(CT414="Flow2",Parametros!$H$7="Fechada")),AI414&lt;=Parametros!$E$15,AH414&lt;Parametros!$E$16,AX414&lt;Parametros!$E$19),"Sim","Não"))))</f>
        <v>Não</v>
      </c>
      <c r="DA414" s="41" t="str">
        <f t="shared" si="54"/>
        <v>ok</v>
      </c>
      <c r="DB414" s="40">
        <f>IF(AND(CT414="Flow1",CZ414="Sim"),4,IF(CT414=Parametros!$D$6,1,IF(CT414=Parametros!$D$7,IF(Parametros!$H$7="Aberta",2,IF('Sequencia APO'!CZ414="Sim",4,1)),IF(CT414=Parametros!$D$9,3,IF(CT414=Parametros!$D$8,4,"Erro")))))</f>
        <v>1</v>
      </c>
      <c r="DC414" s="40">
        <f>IFERROR(VLOOKUP($Q414,Ferts!$A$1:$B$16,2,FALSE),0)</f>
        <v>0</v>
      </c>
      <c r="DD414" s="42">
        <f>(IF(DB414=1,Parametros!$M$6,IF(DB414=2,Parametros!$M$7,IF(DB414=3,Parametros!$M$8,IF(DB414=4,Parametros!$M$9,"Erro"))))*(DC414+1))*60</f>
        <v>38.112851481411589</v>
      </c>
    </row>
    <row r="415" spans="1:108">
      <c r="A415" s="74" t="s">
        <v>1124</v>
      </c>
      <c r="B415" s="74" t="s">
        <v>268</v>
      </c>
      <c r="C415" s="74" t="s">
        <v>99</v>
      </c>
      <c r="D415" s="74" t="s">
        <v>99</v>
      </c>
      <c r="E415" s="74" t="s">
        <v>3904</v>
      </c>
      <c r="F415" s="74" t="s">
        <v>3905</v>
      </c>
      <c r="G415" s="74" t="s">
        <v>3906</v>
      </c>
      <c r="H415" s="74" t="s">
        <v>247</v>
      </c>
      <c r="I415" s="74" t="s">
        <v>134</v>
      </c>
      <c r="J415" s="74" t="s">
        <v>135</v>
      </c>
      <c r="K415" s="74" t="s">
        <v>264</v>
      </c>
      <c r="L415" s="74" t="s">
        <v>3907</v>
      </c>
      <c r="M415" s="74" t="s">
        <v>248</v>
      </c>
      <c r="N415" s="75">
        <v>0</v>
      </c>
      <c r="O415" s="75">
        <v>5</v>
      </c>
      <c r="P415" s="74" t="s">
        <v>137</v>
      </c>
      <c r="Q415" s="74" t="s">
        <v>3908</v>
      </c>
      <c r="R415" s="74" t="s">
        <v>181</v>
      </c>
      <c r="S415" s="74" t="s">
        <v>113</v>
      </c>
      <c r="T415" s="74" t="s">
        <v>114</v>
      </c>
      <c r="U415" s="74" t="s">
        <v>156</v>
      </c>
      <c r="V415" s="74" t="s">
        <v>182</v>
      </c>
      <c r="W415" s="74" t="s">
        <v>126</v>
      </c>
      <c r="X415" s="74" t="s">
        <v>249</v>
      </c>
      <c r="Y415" s="74"/>
      <c r="Z415" s="74" t="s">
        <v>192</v>
      </c>
      <c r="AA415" s="76">
        <v>6067.116</v>
      </c>
      <c r="AB415" s="76">
        <v>0</v>
      </c>
      <c r="AC415" s="76">
        <v>146</v>
      </c>
      <c r="AD415" s="76">
        <v>101</v>
      </c>
      <c r="AE415" s="77">
        <v>0</v>
      </c>
      <c r="AF415" s="76">
        <v>0</v>
      </c>
      <c r="AG415" s="77">
        <v>0</v>
      </c>
      <c r="AH415" s="78">
        <v>5.04</v>
      </c>
      <c r="AI415" s="78">
        <v>50.8</v>
      </c>
      <c r="AJ415" s="79">
        <v>42817</v>
      </c>
      <c r="AK415" s="79">
        <v>42787</v>
      </c>
      <c r="AL415" s="79">
        <v>42787</v>
      </c>
      <c r="AM415" s="79">
        <v>42787</v>
      </c>
      <c r="AN415" s="77">
        <v>1057</v>
      </c>
      <c r="AO415" s="79">
        <v>42790</v>
      </c>
      <c r="AP415" s="76">
        <v>5300</v>
      </c>
      <c r="AQ415" s="76">
        <v>0</v>
      </c>
      <c r="AR415" s="77">
        <v>351</v>
      </c>
      <c r="AS415" s="77">
        <v>38</v>
      </c>
      <c r="AT415" s="78">
        <v>77.12</v>
      </c>
      <c r="AU415" s="77">
        <v>0</v>
      </c>
      <c r="AV415" s="76">
        <v>0</v>
      </c>
      <c r="AW415" s="76">
        <v>0</v>
      </c>
      <c r="AX415" s="76">
        <v>0</v>
      </c>
      <c r="AY415" s="76">
        <v>0.8</v>
      </c>
      <c r="AZ415" s="76">
        <v>0.4</v>
      </c>
      <c r="BA415" s="76">
        <v>0</v>
      </c>
      <c r="BB415" s="76">
        <v>1.41</v>
      </c>
      <c r="BC415" s="76">
        <v>0</v>
      </c>
      <c r="BD415" s="76">
        <v>0</v>
      </c>
      <c r="BE415" s="76">
        <v>0</v>
      </c>
      <c r="BF415" s="76">
        <v>12000</v>
      </c>
      <c r="BG415" s="76">
        <v>12100</v>
      </c>
      <c r="BH415" s="74" t="s">
        <v>109</v>
      </c>
      <c r="BI415" s="74"/>
      <c r="BJ415" s="74" t="s">
        <v>3909</v>
      </c>
      <c r="BK415" s="79"/>
      <c r="BL415" s="79"/>
      <c r="BM415" s="74"/>
      <c r="BN415" s="80"/>
      <c r="BO415" s="81"/>
      <c r="BP415" s="82"/>
      <c r="BQ415" s="83">
        <v>0</v>
      </c>
      <c r="BR415" s="84" t="s">
        <v>78</v>
      </c>
      <c r="BS415" s="84">
        <v>21</v>
      </c>
      <c r="BT415" s="85">
        <v>2</v>
      </c>
      <c r="BU415" s="85" t="s">
        <v>134</v>
      </c>
      <c r="BV415" s="85">
        <v>7</v>
      </c>
      <c r="BW415" s="85"/>
      <c r="BX415" s="86" t="s">
        <v>164</v>
      </c>
      <c r="BY415" s="87"/>
      <c r="BZ415" s="88">
        <v>0</v>
      </c>
      <c r="CA415" s="87" t="s">
        <v>111</v>
      </c>
      <c r="CB415" s="89" t="s">
        <v>145</v>
      </c>
      <c r="CC415" s="90">
        <v>-3</v>
      </c>
      <c r="CD415" s="91"/>
      <c r="CE415" s="89">
        <f>VLOOKUP(AI415,[1]Plan1!$A$6:$D$52,2,0)</f>
        <v>295</v>
      </c>
      <c r="CF415" s="89">
        <f>VLOOKUP(AI415,[1]Plan1!$A$6:$D$52,4,0)</f>
        <v>5.166666666666667</v>
      </c>
      <c r="CG415" s="89">
        <f t="shared" si="48"/>
        <v>21</v>
      </c>
      <c r="CH415" s="89">
        <f t="shared" si="49"/>
        <v>109</v>
      </c>
      <c r="CI415" s="87" t="s">
        <v>78</v>
      </c>
      <c r="CJ415" s="89">
        <f t="shared" si="50"/>
        <v>109</v>
      </c>
      <c r="CK415" s="87"/>
      <c r="CL415" s="87"/>
      <c r="CM415" s="87"/>
      <c r="CN415" s="80"/>
      <c r="CO415" s="81">
        <v>187</v>
      </c>
      <c r="CP415" s="82"/>
      <c r="CQ415" s="83"/>
      <c r="CR415" s="87">
        <f t="shared" si="51"/>
        <v>0</v>
      </c>
      <c r="CS415" s="40">
        <f t="shared" si="55"/>
        <v>413</v>
      </c>
      <c r="CT415" s="40" t="str">
        <f>VLOOKUP(B415,Linha!$B$2:$C$60,2,FALSE)</f>
        <v>Tubing Line</v>
      </c>
      <c r="CU415" s="41" t="str">
        <f>IF(AI415&lt;=Parametros!$E$15,"OK","Não")</f>
        <v>OK</v>
      </c>
      <c r="CV415" s="41" t="str">
        <f>IF(AH415&lt;=Parametros!$E$16,"OK","Não")</f>
        <v>OK</v>
      </c>
      <c r="CW415" s="41" t="str">
        <f>IF(AX415&lt;=Parametros!$E$19,"OK","Não")</f>
        <v>OK</v>
      </c>
      <c r="CX415" s="41" t="str">
        <f t="shared" si="52"/>
        <v>Não</v>
      </c>
      <c r="CY415" s="41" t="str">
        <f t="shared" si="53"/>
        <v>Não</v>
      </c>
      <c r="CZ415" s="41" t="str">
        <f>IF(AND(Parametros!$E$17="Sim",Parametros!$E$18="Sim"),IF(AND(OR(CT415="Flow1",AND(CT415="Flow2",Parametros!$H$7="Fechada")),AI415&lt;=Parametros!$E$15,AH415&lt;Parametros!$E$16,AX415&lt;Parametros!$E$19,CX415&lt;&gt;Parametros!$E$17,CY415&lt;&gt;Parametros!$E$18),"Sim","Não"),
IF(AND(Parametros!$E$17="Sim",Parametros!$E$18="Não"),IF(AND(OR(CT415="Flow1",AND(CT415="Flow2",Parametros!$H$7="Fechada")),AI415&lt;=Parametros!$E$15,AH415&lt;Parametros!$E$16,AX415&lt;Parametros!$E$19,CX415&lt;&gt;Parametros!$E$17),"Sim","Não"),
IF(AND(Parametros!$E$17="Não",Parametros!$E$18="Sim"),IF(AND(OR(CT415="Flow1",AND(CT415="Flow2",Parametros!$H$7="Fechada")),AI415&lt;=Parametros!$E$15,AH415&lt;Parametros!$E$16,AX415&lt;Parametros!$E$19,CY415&lt;&gt;Parametros!$E$18),"Sim","Não"),
IF(AND(OR(CT415="Flow1",AND(CT415="Flow2",Parametros!$H$7="Fechada")),AI415&lt;=Parametros!$E$15,AH415&lt;Parametros!$E$16,AX415&lt;Parametros!$E$19),"Sim","Não"))))</f>
        <v>Não</v>
      </c>
      <c r="DA415" s="41" t="str">
        <f t="shared" si="54"/>
        <v>ok</v>
      </c>
      <c r="DB415" s="40">
        <f>IF(AND(CT415="Flow1",CZ415="Sim"),4,IF(CT415=Parametros!$D$6,1,IF(CT415=Parametros!$D$7,IF(Parametros!$H$7="Aberta",2,IF('Sequencia APO'!CZ415="Sim",4,1)),IF(CT415=Parametros!$D$9,3,IF(CT415=Parametros!$D$8,4,"Erro")))))</f>
        <v>4</v>
      </c>
      <c r="DC415" s="40">
        <f>IFERROR(VLOOKUP($Q415,Ferts!$A$1:$B$16,2,FALSE),0)</f>
        <v>0</v>
      </c>
      <c r="DD415" s="42">
        <f>(IF(DB415=1,Parametros!$M$6,IF(DB415=2,Parametros!$M$7,IF(DB415=3,Parametros!$M$8,IF(DB415=4,Parametros!$M$9,"Erro"))))*(DC415+1))*60</f>
        <v>102.85714285714285</v>
      </c>
    </row>
    <row r="416" spans="1:108">
      <c r="A416" s="74" t="s">
        <v>1128</v>
      </c>
      <c r="B416" s="74" t="s">
        <v>98</v>
      </c>
      <c r="C416" s="74" t="s">
        <v>99</v>
      </c>
      <c r="D416" s="74" t="s">
        <v>99</v>
      </c>
      <c r="E416" s="74" t="s">
        <v>3910</v>
      </c>
      <c r="F416" s="74" t="s">
        <v>2353</v>
      </c>
      <c r="G416" s="74" t="s">
        <v>3028</v>
      </c>
      <c r="H416" s="74" t="s">
        <v>166</v>
      </c>
      <c r="I416" s="74" t="s">
        <v>134</v>
      </c>
      <c r="J416" s="74" t="s">
        <v>135</v>
      </c>
      <c r="K416" s="74" t="s">
        <v>169</v>
      </c>
      <c r="L416" s="74" t="s">
        <v>2355</v>
      </c>
      <c r="M416" s="74" t="s">
        <v>168</v>
      </c>
      <c r="N416" s="75">
        <v>10</v>
      </c>
      <c r="O416" s="75">
        <v>10</v>
      </c>
      <c r="P416" s="74" t="s">
        <v>154</v>
      </c>
      <c r="Q416" s="74" t="s">
        <v>2356</v>
      </c>
      <c r="R416" s="74" t="s">
        <v>155</v>
      </c>
      <c r="S416" s="74" t="s">
        <v>113</v>
      </c>
      <c r="T416" s="74" t="s">
        <v>114</v>
      </c>
      <c r="U416" s="74" t="s">
        <v>156</v>
      </c>
      <c r="V416" s="74" t="s">
        <v>157</v>
      </c>
      <c r="W416" s="74" t="s">
        <v>107</v>
      </c>
      <c r="X416" s="74" t="s">
        <v>127</v>
      </c>
      <c r="Y416" s="74" t="s">
        <v>142</v>
      </c>
      <c r="Z416" s="74" t="s">
        <v>158</v>
      </c>
      <c r="AA416" s="76">
        <v>31263.15</v>
      </c>
      <c r="AB416" s="76">
        <v>0</v>
      </c>
      <c r="AC416" s="76">
        <v>155</v>
      </c>
      <c r="AD416" s="76">
        <v>105</v>
      </c>
      <c r="AE416" s="77">
        <v>349</v>
      </c>
      <c r="AF416" s="76">
        <v>1.7450000000000001</v>
      </c>
      <c r="AG416" s="77">
        <v>103</v>
      </c>
      <c r="AH416" s="78">
        <v>4.5999999999999996</v>
      </c>
      <c r="AI416" s="78">
        <v>63.5</v>
      </c>
      <c r="AJ416" s="79">
        <v>42790</v>
      </c>
      <c r="AK416" s="79">
        <v>42787</v>
      </c>
      <c r="AL416" s="79">
        <v>42787</v>
      </c>
      <c r="AM416" s="79">
        <v>42787</v>
      </c>
      <c r="AN416" s="77">
        <v>3418</v>
      </c>
      <c r="AO416" s="79">
        <v>42782</v>
      </c>
      <c r="AP416" s="76">
        <v>15000</v>
      </c>
      <c r="AQ416" s="76">
        <v>0</v>
      </c>
      <c r="AR416" s="77">
        <v>349</v>
      </c>
      <c r="AS416" s="77">
        <v>37</v>
      </c>
      <c r="AT416" s="78">
        <v>46.33</v>
      </c>
      <c r="AU416" s="77">
        <v>7</v>
      </c>
      <c r="AV416" s="76">
        <v>6.97</v>
      </c>
      <c r="AW416" s="76">
        <v>5.66</v>
      </c>
      <c r="AX416" s="76">
        <v>6.98</v>
      </c>
      <c r="AY416" s="76">
        <v>0.32</v>
      </c>
      <c r="AZ416" s="76">
        <v>0.32</v>
      </c>
      <c r="BA416" s="76">
        <v>0.56999999999999995</v>
      </c>
      <c r="BB416" s="76">
        <v>0.56999999999999995</v>
      </c>
      <c r="BC416" s="76">
        <v>24</v>
      </c>
      <c r="BD416" s="76">
        <v>5.29</v>
      </c>
      <c r="BE416" s="76">
        <v>13.66</v>
      </c>
      <c r="BF416" s="76">
        <v>5000</v>
      </c>
      <c r="BG416" s="76">
        <v>7000</v>
      </c>
      <c r="BH416" s="74" t="s">
        <v>109</v>
      </c>
      <c r="BI416" s="74"/>
      <c r="BJ416" s="74" t="s">
        <v>3911</v>
      </c>
      <c r="BK416" s="79"/>
      <c r="BL416" s="79"/>
      <c r="BM416" s="74"/>
      <c r="BN416" s="80"/>
      <c r="BO416" s="81"/>
      <c r="BP416" s="82"/>
      <c r="BQ416" s="93">
        <v>721</v>
      </c>
      <c r="BR416" s="84" t="s">
        <v>78</v>
      </c>
      <c r="BS416" s="84">
        <v>21</v>
      </c>
      <c r="BT416" s="85">
        <v>2</v>
      </c>
      <c r="BU416" s="85" t="s">
        <v>134</v>
      </c>
      <c r="BV416" s="85">
        <v>7</v>
      </c>
      <c r="BW416" s="85"/>
      <c r="BX416" s="86" t="s">
        <v>143</v>
      </c>
      <c r="BY416" s="87"/>
      <c r="BZ416" s="88">
        <v>721</v>
      </c>
      <c r="CA416" s="87" t="s">
        <v>144</v>
      </c>
      <c r="CB416" s="89" t="s">
        <v>145</v>
      </c>
      <c r="CC416" s="90">
        <v>5</v>
      </c>
      <c r="CD416" s="91"/>
      <c r="CE416" s="89">
        <f>VLOOKUP(AI416,[1]Plan1!$A$6:$D$52,2,0)</f>
        <v>261</v>
      </c>
      <c r="CF416" s="89">
        <f>VLOOKUP(AI416,[1]Plan1!$A$6:$D$52,4,0)</f>
        <v>4.1875</v>
      </c>
      <c r="CG416" s="89">
        <f t="shared" si="48"/>
        <v>120</v>
      </c>
      <c r="CH416" s="89">
        <f t="shared" si="49"/>
        <v>503</v>
      </c>
      <c r="CI416" s="87" t="s">
        <v>75</v>
      </c>
      <c r="CJ416" s="89">
        <f t="shared" si="50"/>
        <v>721</v>
      </c>
      <c r="CK416" s="87"/>
      <c r="CL416" s="87"/>
      <c r="CM416" s="87"/>
      <c r="CN416" s="80"/>
      <c r="CO416" s="81">
        <v>188</v>
      </c>
      <c r="CP416" s="82"/>
      <c r="CQ416" s="83"/>
      <c r="CR416" s="87">
        <f t="shared" si="51"/>
        <v>35947</v>
      </c>
      <c r="CS416" s="40">
        <f t="shared" si="55"/>
        <v>414</v>
      </c>
      <c r="CT416" s="40" t="str">
        <f>VLOOKUP(B416,Linha!$B$2:$C$60,2,FALSE)</f>
        <v>Flow1</v>
      </c>
      <c r="CU416" s="41" t="str">
        <f>IF(AI416&lt;=Parametros!$E$15,"OK","Não")</f>
        <v>OK</v>
      </c>
      <c r="CV416" s="41" t="str">
        <f>IF(AH416&lt;=Parametros!$E$16,"OK","Não")</f>
        <v>OK</v>
      </c>
      <c r="CW416" s="41" t="str">
        <f>IF(AX416&lt;=Parametros!$E$19,"OK","Não")</f>
        <v>OK</v>
      </c>
      <c r="CX416" s="41" t="str">
        <f t="shared" si="52"/>
        <v>Não</v>
      </c>
      <c r="CY416" s="41" t="str">
        <f t="shared" si="53"/>
        <v>Não</v>
      </c>
      <c r="CZ416" s="41" t="str">
        <f>IF(AND(Parametros!$E$17="Sim",Parametros!$E$18="Sim"),IF(AND(OR(CT416="Flow1",AND(CT416="Flow2",Parametros!$H$7="Fechada")),AI416&lt;=Parametros!$E$15,AH416&lt;Parametros!$E$16,AX416&lt;Parametros!$E$19,CX416&lt;&gt;Parametros!$E$17,CY416&lt;&gt;Parametros!$E$18),"Sim","Não"),
IF(AND(Parametros!$E$17="Sim",Parametros!$E$18="Não"),IF(AND(OR(CT416="Flow1",AND(CT416="Flow2",Parametros!$H$7="Fechada")),AI416&lt;=Parametros!$E$15,AH416&lt;Parametros!$E$16,AX416&lt;Parametros!$E$19,CX416&lt;&gt;Parametros!$E$17),"Sim","Não"),
IF(AND(Parametros!$E$17="Não",Parametros!$E$18="Sim"),IF(AND(OR(CT416="Flow1",AND(CT416="Flow2",Parametros!$H$7="Fechada")),AI416&lt;=Parametros!$E$15,AH416&lt;Parametros!$E$16,AX416&lt;Parametros!$E$19,CY416&lt;&gt;Parametros!$E$18),"Sim","Não"),
IF(AND(OR(CT416="Flow1",AND(CT416="Flow2",Parametros!$H$7="Fechada")),AI416&lt;=Parametros!$E$15,AH416&lt;Parametros!$E$16,AX416&lt;Parametros!$E$19),"Sim","Não"))))</f>
        <v>Sim</v>
      </c>
      <c r="DA416" s="41" t="str">
        <f t="shared" si="54"/>
        <v>Moveu para tubing</v>
      </c>
      <c r="DB416" s="40">
        <f>IF(AND(CT416="Flow1",CZ416="Sim"),4,IF(CT416=Parametros!$D$6,1,IF(CT416=Parametros!$D$7,IF(Parametros!$H$7="Aberta",2,IF('Sequencia APO'!CZ416="Sim",4,1)),IF(CT416=Parametros!$D$9,3,IF(CT416=Parametros!$D$8,4,"Erro")))))</f>
        <v>4</v>
      </c>
      <c r="DC416" s="40">
        <f>IFERROR(VLOOKUP($Q416,Ferts!$A$1:$B$16,2,FALSE),0)</f>
        <v>0</v>
      </c>
      <c r="DD416" s="42">
        <f>(IF(DB416=1,Parametros!$M$6,IF(DB416=2,Parametros!$M$7,IF(DB416=3,Parametros!$M$8,IF(DB416=4,Parametros!$M$9,"Erro"))))*(DC416+1))*60</f>
        <v>102.85714285714285</v>
      </c>
    </row>
    <row r="417" spans="1:108">
      <c r="A417" s="74" t="s">
        <v>1132</v>
      </c>
      <c r="B417" s="74" t="s">
        <v>98</v>
      </c>
      <c r="C417" s="74" t="s">
        <v>99</v>
      </c>
      <c r="D417" s="74" t="s">
        <v>99</v>
      </c>
      <c r="E417" s="74" t="s">
        <v>3912</v>
      </c>
      <c r="F417" s="74" t="s">
        <v>3029</v>
      </c>
      <c r="G417" s="74" t="s">
        <v>3030</v>
      </c>
      <c r="H417" s="74" t="s">
        <v>966</v>
      </c>
      <c r="I417" s="74" t="s">
        <v>134</v>
      </c>
      <c r="J417" s="74" t="s">
        <v>135</v>
      </c>
      <c r="K417" s="74" t="s">
        <v>486</v>
      </c>
      <c r="L417" s="74" t="s">
        <v>3031</v>
      </c>
      <c r="M417" s="74" t="s">
        <v>967</v>
      </c>
      <c r="N417" s="75">
        <v>0</v>
      </c>
      <c r="O417" s="75">
        <v>5</v>
      </c>
      <c r="P417" s="74" t="s">
        <v>137</v>
      </c>
      <c r="Q417" s="74" t="s">
        <v>3032</v>
      </c>
      <c r="R417" s="74" t="s">
        <v>181</v>
      </c>
      <c r="S417" s="74" t="s">
        <v>113</v>
      </c>
      <c r="T417" s="74" t="s">
        <v>114</v>
      </c>
      <c r="U417" s="74" t="s">
        <v>156</v>
      </c>
      <c r="V417" s="74" t="s">
        <v>182</v>
      </c>
      <c r="W417" s="74" t="s">
        <v>126</v>
      </c>
      <c r="X417" s="74" t="s">
        <v>249</v>
      </c>
      <c r="Y417" s="74" t="s">
        <v>142</v>
      </c>
      <c r="Z417" s="74" t="s">
        <v>192</v>
      </c>
      <c r="AA417" s="76">
        <v>7269.152</v>
      </c>
      <c r="AB417" s="76">
        <v>0</v>
      </c>
      <c r="AC417" s="76">
        <v>155</v>
      </c>
      <c r="AD417" s="76">
        <v>105</v>
      </c>
      <c r="AE417" s="77">
        <v>290</v>
      </c>
      <c r="AF417" s="76">
        <v>1.4650000000000001</v>
      </c>
      <c r="AG417" s="77">
        <v>32</v>
      </c>
      <c r="AH417" s="78">
        <v>4.2</v>
      </c>
      <c r="AI417" s="78">
        <v>63.5</v>
      </c>
      <c r="AJ417" s="79">
        <v>42841</v>
      </c>
      <c r="AK417" s="79">
        <v>42787</v>
      </c>
      <c r="AL417" s="79">
        <v>42787</v>
      </c>
      <c r="AM417" s="79">
        <v>42787</v>
      </c>
      <c r="AN417" s="77">
        <v>1415</v>
      </c>
      <c r="AO417" s="79">
        <v>42809</v>
      </c>
      <c r="AP417" s="76">
        <v>6400</v>
      </c>
      <c r="AQ417" s="76">
        <v>0</v>
      </c>
      <c r="AR417" s="77">
        <v>290</v>
      </c>
      <c r="AS417" s="77">
        <v>46</v>
      </c>
      <c r="AT417" s="78">
        <v>83.87</v>
      </c>
      <c r="AU417" s="77">
        <v>3</v>
      </c>
      <c r="AV417" s="76">
        <v>12.28</v>
      </c>
      <c r="AW417" s="76">
        <v>12.62</v>
      </c>
      <c r="AX417" s="76">
        <v>13.83</v>
      </c>
      <c r="AY417" s="76">
        <v>0.8</v>
      </c>
      <c r="AZ417" s="76">
        <v>0.4</v>
      </c>
      <c r="BA417" s="76">
        <v>0</v>
      </c>
      <c r="BB417" s="76">
        <v>1.18</v>
      </c>
      <c r="BC417" s="76">
        <v>19.170000000000002</v>
      </c>
      <c r="BD417" s="76">
        <v>5.51</v>
      </c>
      <c r="BE417" s="76">
        <v>14.02</v>
      </c>
      <c r="BF417" s="76">
        <v>12000</v>
      </c>
      <c r="BG417" s="76">
        <v>12100</v>
      </c>
      <c r="BH417" s="74" t="s">
        <v>109</v>
      </c>
      <c r="BI417" s="74"/>
      <c r="BJ417" s="74" t="s">
        <v>3033</v>
      </c>
      <c r="BK417" s="79"/>
      <c r="BL417" s="79"/>
      <c r="BM417" s="74"/>
      <c r="BN417" s="80">
        <v>96</v>
      </c>
      <c r="BO417" s="81"/>
      <c r="BP417" s="82"/>
      <c r="BQ417" s="83"/>
      <c r="BR417" s="84" t="s">
        <v>75</v>
      </c>
      <c r="BS417" s="84">
        <v>21</v>
      </c>
      <c r="BT417" s="85">
        <v>2</v>
      </c>
      <c r="BU417" s="85" t="s">
        <v>134</v>
      </c>
      <c r="BV417" s="85">
        <v>7</v>
      </c>
      <c r="BW417" s="85"/>
      <c r="BX417" s="86" t="s">
        <v>164</v>
      </c>
      <c r="BY417" s="87"/>
      <c r="BZ417" s="88">
        <v>96</v>
      </c>
      <c r="CA417" s="87" t="s">
        <v>111</v>
      </c>
      <c r="CB417" s="89" t="s">
        <v>116</v>
      </c>
      <c r="CC417" s="90">
        <v>-22</v>
      </c>
      <c r="CD417" s="91"/>
      <c r="CE417" s="89">
        <f>VLOOKUP(AI417,[1]Plan1!$A$6:$D$52,2,0)</f>
        <v>261</v>
      </c>
      <c r="CF417" s="89">
        <f>VLOOKUP(AI417,[1]Plan1!$A$6:$D$52,4,0)</f>
        <v>4.1875</v>
      </c>
      <c r="CG417" s="89">
        <f t="shared" si="48"/>
        <v>28</v>
      </c>
      <c r="CH417" s="89">
        <f t="shared" si="49"/>
        <v>117</v>
      </c>
      <c r="CI417" s="87" t="s">
        <v>75</v>
      </c>
      <c r="CJ417" s="89">
        <f t="shared" si="50"/>
        <v>96</v>
      </c>
      <c r="CK417" s="87"/>
      <c r="CL417" s="87"/>
      <c r="CM417" s="87"/>
      <c r="CN417" s="80"/>
      <c r="CO417" s="81">
        <v>189</v>
      </c>
      <c r="CP417" s="82"/>
      <c r="CQ417" s="83"/>
      <c r="CR417" s="87">
        <f t="shared" si="51"/>
        <v>9280</v>
      </c>
      <c r="CS417" s="40">
        <f t="shared" si="55"/>
        <v>415</v>
      </c>
      <c r="CT417" s="40" t="str">
        <f>VLOOKUP(B417,Linha!$B$2:$C$60,2,FALSE)</f>
        <v>Flow1</v>
      </c>
      <c r="CU417" s="41" t="str">
        <f>IF(AI417&lt;=Parametros!$E$15,"OK","Não")</f>
        <v>OK</v>
      </c>
      <c r="CV417" s="41" t="str">
        <f>IF(AH417&lt;=Parametros!$E$16,"OK","Não")</f>
        <v>OK</v>
      </c>
      <c r="CW417" s="41" t="str">
        <f>IF(AX417&lt;=Parametros!$E$19,"OK","Não")</f>
        <v>Não</v>
      </c>
      <c r="CX417" s="41" t="str">
        <f t="shared" si="52"/>
        <v>Não</v>
      </c>
      <c r="CY417" s="41" t="str">
        <f t="shared" si="53"/>
        <v>Não</v>
      </c>
      <c r="CZ417" s="41" t="str">
        <f>IF(AND(Parametros!$E$17="Sim",Parametros!$E$18="Sim"),IF(AND(OR(CT417="Flow1",AND(CT417="Flow2",Parametros!$H$7="Fechada")),AI417&lt;=Parametros!$E$15,AH417&lt;Parametros!$E$16,AX417&lt;Parametros!$E$19,CX417&lt;&gt;Parametros!$E$17,CY417&lt;&gt;Parametros!$E$18),"Sim","Não"),
IF(AND(Parametros!$E$17="Sim",Parametros!$E$18="Não"),IF(AND(OR(CT417="Flow1",AND(CT417="Flow2",Parametros!$H$7="Fechada")),AI417&lt;=Parametros!$E$15,AH417&lt;Parametros!$E$16,AX417&lt;Parametros!$E$19,CX417&lt;&gt;Parametros!$E$17),"Sim","Não"),
IF(AND(Parametros!$E$17="Não",Parametros!$E$18="Sim"),IF(AND(OR(CT417="Flow1",AND(CT417="Flow2",Parametros!$H$7="Fechada")),AI417&lt;=Parametros!$E$15,AH417&lt;Parametros!$E$16,AX417&lt;Parametros!$E$19,CY417&lt;&gt;Parametros!$E$18),"Sim","Não"),
IF(AND(OR(CT417="Flow1",AND(CT417="Flow2",Parametros!$H$7="Fechada")),AI417&lt;=Parametros!$E$15,AH417&lt;Parametros!$E$16,AX417&lt;Parametros!$E$19),"Sim","Não"))))</f>
        <v>Não</v>
      </c>
      <c r="DA417" s="41" t="str">
        <f t="shared" si="54"/>
        <v>ok</v>
      </c>
      <c r="DB417" s="40">
        <f>IF(AND(CT417="Flow1",CZ417="Sim"),4,IF(CT417=Parametros!$D$6,1,IF(CT417=Parametros!$D$7,IF(Parametros!$H$7="Aberta",2,IF('Sequencia APO'!CZ417="Sim",4,1)),IF(CT417=Parametros!$D$9,3,IF(CT417=Parametros!$D$8,4,"Erro")))))</f>
        <v>1</v>
      </c>
      <c r="DC417" s="40">
        <f>IFERROR(VLOOKUP($Q417,Ferts!$A$1:$B$16,2,FALSE),0)</f>
        <v>0</v>
      </c>
      <c r="DD417" s="42">
        <f>(IF(DB417=1,Parametros!$M$6,IF(DB417=2,Parametros!$M$7,IF(DB417=3,Parametros!$M$8,IF(DB417=4,Parametros!$M$9,"Erro"))))*(DC417+1))*60</f>
        <v>38.112851481411589</v>
      </c>
    </row>
    <row r="418" spans="1:108">
      <c r="A418" s="74" t="s">
        <v>1136</v>
      </c>
      <c r="B418" s="74" t="s">
        <v>98</v>
      </c>
      <c r="C418" s="74" t="s">
        <v>99</v>
      </c>
      <c r="D418" s="74" t="s">
        <v>99</v>
      </c>
      <c r="E418" s="74" t="s">
        <v>3913</v>
      </c>
      <c r="F418" s="74" t="s">
        <v>2353</v>
      </c>
      <c r="G418" s="74" t="s">
        <v>3034</v>
      </c>
      <c r="H418" s="74" t="s">
        <v>166</v>
      </c>
      <c r="I418" s="74" t="s">
        <v>134</v>
      </c>
      <c r="J418" s="74" t="s">
        <v>135</v>
      </c>
      <c r="K418" s="74" t="s">
        <v>169</v>
      </c>
      <c r="L418" s="74" t="s">
        <v>2355</v>
      </c>
      <c r="M418" s="74" t="s">
        <v>168</v>
      </c>
      <c r="N418" s="75">
        <v>10</v>
      </c>
      <c r="O418" s="75">
        <v>10</v>
      </c>
      <c r="P418" s="74" t="s">
        <v>154</v>
      </c>
      <c r="Q418" s="74" t="s">
        <v>2356</v>
      </c>
      <c r="R418" s="74" t="s">
        <v>155</v>
      </c>
      <c r="S418" s="74" t="s">
        <v>113</v>
      </c>
      <c r="T418" s="74" t="s">
        <v>114</v>
      </c>
      <c r="U418" s="74" t="s">
        <v>156</v>
      </c>
      <c r="V418" s="74" t="s">
        <v>157</v>
      </c>
      <c r="W418" s="74" t="s">
        <v>107</v>
      </c>
      <c r="X418" s="74" t="s">
        <v>127</v>
      </c>
      <c r="Y418" s="74" t="s">
        <v>142</v>
      </c>
      <c r="Z418" s="74" t="s">
        <v>158</v>
      </c>
      <c r="AA418" s="76">
        <v>15631.575000000001</v>
      </c>
      <c r="AB418" s="76">
        <v>16830.001</v>
      </c>
      <c r="AC418" s="76">
        <v>155</v>
      </c>
      <c r="AD418" s="76">
        <v>105</v>
      </c>
      <c r="AE418" s="77">
        <v>349</v>
      </c>
      <c r="AF418" s="76">
        <v>1.7450000000000001</v>
      </c>
      <c r="AG418" s="77">
        <v>52</v>
      </c>
      <c r="AH418" s="78">
        <v>4.5999999999999996</v>
      </c>
      <c r="AI418" s="78">
        <v>63.5</v>
      </c>
      <c r="AJ418" s="79">
        <v>42831</v>
      </c>
      <c r="AK418" s="79">
        <v>42787</v>
      </c>
      <c r="AL418" s="79">
        <v>42787</v>
      </c>
      <c r="AM418" s="79">
        <v>42787</v>
      </c>
      <c r="AN418" s="77">
        <v>1708</v>
      </c>
      <c r="AO418" s="79">
        <v>42823</v>
      </c>
      <c r="AP418" s="76">
        <v>15000</v>
      </c>
      <c r="AQ418" s="76">
        <v>0</v>
      </c>
      <c r="AR418" s="77">
        <v>349</v>
      </c>
      <c r="AS418" s="77">
        <v>37</v>
      </c>
      <c r="AT418" s="78">
        <v>46.33</v>
      </c>
      <c r="AU418" s="77">
        <v>7</v>
      </c>
      <c r="AV418" s="76">
        <v>6.97</v>
      </c>
      <c r="AW418" s="76">
        <v>5.46</v>
      </c>
      <c r="AX418" s="76">
        <v>6.98</v>
      </c>
      <c r="AY418" s="76">
        <v>0.32</v>
      </c>
      <c r="AZ418" s="76">
        <v>0.32</v>
      </c>
      <c r="BA418" s="76">
        <v>0.56999999999999995</v>
      </c>
      <c r="BB418" s="76">
        <v>0.56999999999999995</v>
      </c>
      <c r="BC418" s="76">
        <v>24</v>
      </c>
      <c r="BD418" s="76">
        <v>5.29</v>
      </c>
      <c r="BE418" s="76">
        <v>13.66</v>
      </c>
      <c r="BF418" s="76">
        <v>5000</v>
      </c>
      <c r="BG418" s="76">
        <v>7000</v>
      </c>
      <c r="BH418" s="74" t="s">
        <v>109</v>
      </c>
      <c r="BI418" s="74"/>
      <c r="BJ418" s="74" t="s">
        <v>3035</v>
      </c>
      <c r="BK418" s="79"/>
      <c r="BL418" s="79"/>
      <c r="BM418" s="74"/>
      <c r="BN418" s="80"/>
      <c r="BO418" s="81"/>
      <c r="BP418" s="82"/>
      <c r="BQ418" s="93">
        <v>364</v>
      </c>
      <c r="BR418" s="84" t="s">
        <v>78</v>
      </c>
      <c r="BS418" s="84">
        <v>21</v>
      </c>
      <c r="BT418" s="85">
        <v>2</v>
      </c>
      <c r="BU418" s="85" t="s">
        <v>134</v>
      </c>
      <c r="BV418" s="85">
        <v>7</v>
      </c>
      <c r="BW418" s="85"/>
      <c r="BX418" s="86" t="s">
        <v>143</v>
      </c>
      <c r="BY418" s="87"/>
      <c r="BZ418" s="88">
        <v>364</v>
      </c>
      <c r="CA418" s="87" t="s">
        <v>144</v>
      </c>
      <c r="CB418" s="89" t="s">
        <v>116</v>
      </c>
      <c r="CC418" s="90">
        <v>-36</v>
      </c>
      <c r="CD418" s="91"/>
      <c r="CE418" s="89">
        <f>VLOOKUP(AI418,[1]Plan1!$A$6:$D$52,2,0)</f>
        <v>261</v>
      </c>
      <c r="CF418" s="89">
        <f>VLOOKUP(AI418,[1]Plan1!$A$6:$D$52,4,0)</f>
        <v>4.1875</v>
      </c>
      <c r="CG418" s="89">
        <f t="shared" si="48"/>
        <v>60</v>
      </c>
      <c r="CH418" s="89">
        <f t="shared" si="49"/>
        <v>251</v>
      </c>
      <c r="CI418" s="87" t="s">
        <v>75</v>
      </c>
      <c r="CJ418" s="89">
        <f t="shared" si="50"/>
        <v>364</v>
      </c>
      <c r="CK418" s="87"/>
      <c r="CL418" s="87"/>
      <c r="CM418" s="87"/>
      <c r="CN418" s="80"/>
      <c r="CO418" s="81">
        <v>190</v>
      </c>
      <c r="CP418" s="82"/>
      <c r="CQ418" s="83"/>
      <c r="CR418" s="87">
        <f t="shared" si="51"/>
        <v>18148</v>
      </c>
      <c r="CS418" s="40">
        <f t="shared" si="55"/>
        <v>416</v>
      </c>
      <c r="CT418" s="40" t="str">
        <f>VLOOKUP(B418,Linha!$B$2:$C$60,2,FALSE)</f>
        <v>Flow1</v>
      </c>
      <c r="CU418" s="41" t="str">
        <f>IF(AI418&lt;=Parametros!$E$15,"OK","Não")</f>
        <v>OK</v>
      </c>
      <c r="CV418" s="41" t="str">
        <f>IF(AH418&lt;=Parametros!$E$16,"OK","Não")</f>
        <v>OK</v>
      </c>
      <c r="CW418" s="41" t="str">
        <f>IF(AX418&lt;=Parametros!$E$19,"OK","Não")</f>
        <v>OK</v>
      </c>
      <c r="CX418" s="41" t="str">
        <f t="shared" si="52"/>
        <v>Não</v>
      </c>
      <c r="CY418" s="41" t="str">
        <f t="shared" si="53"/>
        <v>Não</v>
      </c>
      <c r="CZ418" s="41" t="str">
        <f>IF(AND(Parametros!$E$17="Sim",Parametros!$E$18="Sim"),IF(AND(OR(CT418="Flow1",AND(CT418="Flow2",Parametros!$H$7="Fechada")),AI418&lt;=Parametros!$E$15,AH418&lt;Parametros!$E$16,AX418&lt;Parametros!$E$19,CX418&lt;&gt;Parametros!$E$17,CY418&lt;&gt;Parametros!$E$18),"Sim","Não"),
IF(AND(Parametros!$E$17="Sim",Parametros!$E$18="Não"),IF(AND(OR(CT418="Flow1",AND(CT418="Flow2",Parametros!$H$7="Fechada")),AI418&lt;=Parametros!$E$15,AH418&lt;Parametros!$E$16,AX418&lt;Parametros!$E$19,CX418&lt;&gt;Parametros!$E$17),"Sim","Não"),
IF(AND(Parametros!$E$17="Não",Parametros!$E$18="Sim"),IF(AND(OR(CT418="Flow1",AND(CT418="Flow2",Parametros!$H$7="Fechada")),AI418&lt;=Parametros!$E$15,AH418&lt;Parametros!$E$16,AX418&lt;Parametros!$E$19,CY418&lt;&gt;Parametros!$E$18),"Sim","Não"),
IF(AND(OR(CT418="Flow1",AND(CT418="Flow2",Parametros!$H$7="Fechada")),AI418&lt;=Parametros!$E$15,AH418&lt;Parametros!$E$16,AX418&lt;Parametros!$E$19),"Sim","Não"))))</f>
        <v>Sim</v>
      </c>
      <c r="DA418" s="41" t="str">
        <f t="shared" si="54"/>
        <v>Moveu para tubing</v>
      </c>
      <c r="DB418" s="40">
        <f>IF(AND(CT418="Flow1",CZ418="Sim"),4,IF(CT418=Parametros!$D$6,1,IF(CT418=Parametros!$D$7,IF(Parametros!$H$7="Aberta",2,IF('Sequencia APO'!CZ418="Sim",4,1)),IF(CT418=Parametros!$D$9,3,IF(CT418=Parametros!$D$8,4,"Erro")))))</f>
        <v>4</v>
      </c>
      <c r="DC418" s="40">
        <f>IFERROR(VLOOKUP($Q418,Ferts!$A$1:$B$16,2,FALSE),0)</f>
        <v>0</v>
      </c>
      <c r="DD418" s="42">
        <f>(IF(DB418=1,Parametros!$M$6,IF(DB418=2,Parametros!$M$7,IF(DB418=3,Parametros!$M$8,IF(DB418=4,Parametros!$M$9,"Erro"))))*(DC418+1))*60</f>
        <v>102.85714285714285</v>
      </c>
    </row>
    <row r="419" spans="1:108">
      <c r="A419" s="74" t="s">
        <v>1140</v>
      </c>
      <c r="B419" t="s">
        <v>951</v>
      </c>
      <c r="C419" s="74" t="s">
        <v>118</v>
      </c>
      <c r="D419" s="74" t="s">
        <v>99</v>
      </c>
      <c r="E419" s="74" t="s">
        <v>3914</v>
      </c>
      <c r="F419" s="74" t="s">
        <v>2747</v>
      </c>
      <c r="G419" s="74" t="s">
        <v>3915</v>
      </c>
      <c r="H419" s="74" t="s">
        <v>161</v>
      </c>
      <c r="I419" s="74" t="s">
        <v>134</v>
      </c>
      <c r="J419" s="74" t="s">
        <v>173</v>
      </c>
      <c r="K419" s="74" t="s">
        <v>922</v>
      </c>
      <c r="L419" s="74" t="s">
        <v>2748</v>
      </c>
      <c r="M419" s="74" t="s">
        <v>925</v>
      </c>
      <c r="N419" s="75">
        <v>20</v>
      </c>
      <c r="O419" s="75">
        <v>0</v>
      </c>
      <c r="P419" s="74" t="s">
        <v>122</v>
      </c>
      <c r="Q419" s="74" t="s">
        <v>2749</v>
      </c>
      <c r="R419" s="74" t="s">
        <v>923</v>
      </c>
      <c r="S419" s="74"/>
      <c r="T419" s="74" t="s">
        <v>114</v>
      </c>
      <c r="U419" s="74" t="s">
        <v>124</v>
      </c>
      <c r="V419" s="74" t="s">
        <v>125</v>
      </c>
      <c r="W419" s="74" t="s">
        <v>126</v>
      </c>
      <c r="X419" s="74" t="s">
        <v>127</v>
      </c>
      <c r="Y419" s="74" t="s">
        <v>177</v>
      </c>
      <c r="Z419" s="74" t="s">
        <v>919</v>
      </c>
      <c r="AA419" s="76">
        <v>2024.338</v>
      </c>
      <c r="AB419" s="76">
        <v>0</v>
      </c>
      <c r="AC419" s="76">
        <v>160</v>
      </c>
      <c r="AD419" s="76">
        <v>108.5</v>
      </c>
      <c r="AE419" s="77">
        <v>156</v>
      </c>
      <c r="AF419" s="76">
        <v>0.78</v>
      </c>
      <c r="AG419" s="77">
        <v>16</v>
      </c>
      <c r="AH419" s="78">
        <v>2.5</v>
      </c>
      <c r="AI419" s="78">
        <v>30</v>
      </c>
      <c r="AJ419" s="79">
        <v>42795</v>
      </c>
      <c r="AK419" s="79">
        <v>42787</v>
      </c>
      <c r="AL419" s="79">
        <v>42787</v>
      </c>
      <c r="AM419" s="79">
        <v>42787</v>
      </c>
      <c r="AN419" s="77">
        <v>500</v>
      </c>
      <c r="AO419" s="79">
        <v>42774</v>
      </c>
      <c r="AP419" s="76">
        <v>1500</v>
      </c>
      <c r="AQ419" s="76">
        <v>0</v>
      </c>
      <c r="AR419" s="77">
        <v>156</v>
      </c>
      <c r="AS419" s="77">
        <v>24</v>
      </c>
      <c r="AT419" s="78">
        <v>13.52</v>
      </c>
      <c r="AU419" s="77">
        <v>10</v>
      </c>
      <c r="AV419" s="76">
        <v>7.98</v>
      </c>
      <c r="AW419" s="76">
        <v>8.59</v>
      </c>
      <c r="AX419" s="76">
        <v>11.49</v>
      </c>
      <c r="AY419" s="76">
        <v>0.3</v>
      </c>
      <c r="AZ419" s="76">
        <v>0.3</v>
      </c>
      <c r="BA419" s="76">
        <v>0.25</v>
      </c>
      <c r="BB419" s="76">
        <v>0.25</v>
      </c>
      <c r="BC419" s="76">
        <v>16.02</v>
      </c>
      <c r="BD419" s="76">
        <v>3.49</v>
      </c>
      <c r="BE419" s="76">
        <v>10.79</v>
      </c>
      <c r="BF419" s="76">
        <v>7900</v>
      </c>
      <c r="BG419" s="76">
        <v>8000</v>
      </c>
      <c r="BH419" s="74" t="s">
        <v>109</v>
      </c>
      <c r="BI419" s="74"/>
      <c r="BJ419" s="74" t="s">
        <v>3916</v>
      </c>
      <c r="BK419" s="79"/>
      <c r="BL419" s="79"/>
      <c r="BM419" s="74"/>
      <c r="BN419" s="80"/>
      <c r="BO419" s="81"/>
      <c r="BP419" s="82">
        <v>160</v>
      </c>
      <c r="BQ419" s="83"/>
      <c r="BR419" s="84" t="s">
        <v>129</v>
      </c>
      <c r="BS419" s="84">
        <v>21</v>
      </c>
      <c r="BT419" s="85">
        <v>2</v>
      </c>
      <c r="BU419" s="85" t="s">
        <v>134</v>
      </c>
      <c r="BV419" s="85">
        <v>7</v>
      </c>
      <c r="BW419" s="85"/>
      <c r="BX419" s="86" t="s">
        <v>164</v>
      </c>
      <c r="BY419" s="87"/>
      <c r="BZ419" s="88">
        <v>160</v>
      </c>
      <c r="CA419" s="87" t="s">
        <v>111</v>
      </c>
      <c r="CB419" s="89" t="s">
        <v>112</v>
      </c>
      <c r="CC419" s="90">
        <v>13</v>
      </c>
      <c r="CD419" s="91"/>
      <c r="CE419" s="89">
        <f>VLOOKUP(AI419,[1]Plan1!$A$6:$D$52,2,0)</f>
        <v>154</v>
      </c>
      <c r="CF419" s="89">
        <f>VLOOKUP(AI419,[1]Plan1!$A$6:$D$52,4,0)</f>
        <v>9.25</v>
      </c>
      <c r="CG419" s="89">
        <f t="shared" si="48"/>
        <v>13</v>
      </c>
      <c r="CH419" s="89">
        <f t="shared" si="49"/>
        <v>120</v>
      </c>
      <c r="CI419" s="87" t="s">
        <v>129</v>
      </c>
      <c r="CJ419" s="89">
        <f t="shared" si="50"/>
        <v>160</v>
      </c>
      <c r="CK419" s="87"/>
      <c r="CL419" s="87"/>
      <c r="CM419" s="87"/>
      <c r="CN419" s="80"/>
      <c r="CO419" s="81">
        <v>191</v>
      </c>
      <c r="CP419" s="82"/>
      <c r="CQ419" s="83"/>
      <c r="CR419" s="87">
        <f t="shared" si="51"/>
        <v>2496</v>
      </c>
      <c r="CS419" s="40">
        <f t="shared" si="55"/>
        <v>417</v>
      </c>
      <c r="CT419" s="40" t="str">
        <f>VLOOKUP(B419,Linha!$B$2:$C$60,2,FALSE)</f>
        <v>Despacho direto</v>
      </c>
      <c r="CU419" s="41" t="str">
        <f>IF(AI419&lt;=Parametros!$E$15,"OK","Não")</f>
        <v>OK</v>
      </c>
      <c r="CV419" s="41" t="str">
        <f>IF(AH419&lt;=Parametros!$E$16,"OK","Não")</f>
        <v>OK</v>
      </c>
      <c r="CW419" s="41" t="str">
        <f>IF(AX419&lt;=Parametros!$E$19,"OK","Não")</f>
        <v>OK</v>
      </c>
      <c r="CX419" s="41" t="str">
        <f t="shared" si="52"/>
        <v>Não</v>
      </c>
      <c r="CY419" s="41" t="str">
        <f t="shared" si="53"/>
        <v>Não</v>
      </c>
      <c r="CZ419" s="41" t="str">
        <f>IF(AND(Parametros!$E$17="Sim",Parametros!$E$18="Sim"),IF(AND(OR(CT419="Flow1",AND(CT419="Flow2",Parametros!$H$7="Fechada")),AI419&lt;=Parametros!$E$15,AH419&lt;Parametros!$E$16,AX419&lt;Parametros!$E$19,CX419&lt;&gt;Parametros!$E$17,CY419&lt;&gt;Parametros!$E$18),"Sim","Não"),
IF(AND(Parametros!$E$17="Sim",Parametros!$E$18="Não"),IF(AND(OR(CT419="Flow1",AND(CT419="Flow2",Parametros!$H$7="Fechada")),AI419&lt;=Parametros!$E$15,AH419&lt;Parametros!$E$16,AX419&lt;Parametros!$E$19,CX419&lt;&gt;Parametros!$E$17),"Sim","Não"),
IF(AND(Parametros!$E$17="Não",Parametros!$E$18="Sim"),IF(AND(OR(CT419="Flow1",AND(CT419="Flow2",Parametros!$H$7="Fechada")),AI419&lt;=Parametros!$E$15,AH419&lt;Parametros!$E$16,AX419&lt;Parametros!$E$19,CY419&lt;&gt;Parametros!$E$18),"Sim","Não"),
IF(AND(OR(CT419="Flow1",AND(CT419="Flow2",Parametros!$H$7="Fechada")),AI419&lt;=Parametros!$E$15,AH419&lt;Parametros!$E$16,AX419&lt;Parametros!$E$19),"Sim","Não"))))</f>
        <v>Não</v>
      </c>
      <c r="DA419" s="41" t="str">
        <f t="shared" si="54"/>
        <v>ok</v>
      </c>
      <c r="DB419" s="40">
        <f>IF(AND(CT419="Flow1",CZ419="Sim"),4,IF(CT419=Parametros!$D$6,1,IF(CT419=Parametros!$D$7,IF(Parametros!$H$7="Aberta",2,IF('Sequencia APO'!CZ419="Sim",4,1)),IF(CT419=Parametros!$D$9,3,IF(CT419=Parametros!$D$8,4,"Erro")))))</f>
        <v>3</v>
      </c>
      <c r="DC419" s="40">
        <f>IFERROR(VLOOKUP($Q419,Ferts!$A$1:$B$16,2,FALSE),0)</f>
        <v>0</v>
      </c>
      <c r="DD419" s="42">
        <f>(IF(DB419=1,Parametros!$M$6,IF(DB419=2,Parametros!$M$7,IF(DB419=3,Parametros!$M$8,IF(DB419=4,Parametros!$M$9,"Erro"))))*(DC419+1))*60</f>
        <v>33.660000000000004</v>
      </c>
    </row>
    <row r="420" spans="1:108">
      <c r="A420" s="74" t="s">
        <v>1142</v>
      </c>
      <c r="B420" t="s">
        <v>951</v>
      </c>
      <c r="C420" s="74" t="s">
        <v>118</v>
      </c>
      <c r="D420" s="74" t="s">
        <v>99</v>
      </c>
      <c r="E420" s="74" t="s">
        <v>3917</v>
      </c>
      <c r="F420" s="74" t="s">
        <v>2750</v>
      </c>
      <c r="G420" s="74" t="s">
        <v>2751</v>
      </c>
      <c r="H420" s="74" t="s">
        <v>161</v>
      </c>
      <c r="I420" s="74" t="s">
        <v>134</v>
      </c>
      <c r="J420" s="74" t="s">
        <v>173</v>
      </c>
      <c r="K420" s="74" t="s">
        <v>922</v>
      </c>
      <c r="L420" s="74" t="s">
        <v>2752</v>
      </c>
      <c r="M420" s="74" t="s">
        <v>925</v>
      </c>
      <c r="N420" s="75">
        <v>10</v>
      </c>
      <c r="O420" s="75">
        <v>0</v>
      </c>
      <c r="P420" s="74" t="s">
        <v>131</v>
      </c>
      <c r="Q420" s="74" t="s">
        <v>2753</v>
      </c>
      <c r="R420" s="74" t="s">
        <v>923</v>
      </c>
      <c r="S420" s="74"/>
      <c r="T420" s="74" t="s">
        <v>114</v>
      </c>
      <c r="U420" s="74" t="s">
        <v>124</v>
      </c>
      <c r="V420" s="74" t="s">
        <v>125</v>
      </c>
      <c r="W420" s="74" t="s">
        <v>126</v>
      </c>
      <c r="X420" s="74" t="s">
        <v>127</v>
      </c>
      <c r="Y420" s="74" t="s">
        <v>177</v>
      </c>
      <c r="Z420" s="74" t="s">
        <v>919</v>
      </c>
      <c r="AA420" s="76">
        <v>5352.48</v>
      </c>
      <c r="AB420" s="76">
        <v>0</v>
      </c>
      <c r="AC420" s="76">
        <v>160</v>
      </c>
      <c r="AD420" s="76">
        <v>108.5</v>
      </c>
      <c r="AE420" s="77">
        <v>160</v>
      </c>
      <c r="AF420" s="76">
        <v>0.8</v>
      </c>
      <c r="AG420" s="77">
        <v>42</v>
      </c>
      <c r="AH420" s="78">
        <v>2.5</v>
      </c>
      <c r="AI420" s="78">
        <v>30</v>
      </c>
      <c r="AJ420" s="79">
        <v>42813</v>
      </c>
      <c r="AK420" s="79">
        <v>42787</v>
      </c>
      <c r="AL420" s="79">
        <v>42787</v>
      </c>
      <c r="AM420" s="79">
        <v>42787</v>
      </c>
      <c r="AN420" s="77">
        <v>1298</v>
      </c>
      <c r="AO420" s="79">
        <v>42790</v>
      </c>
      <c r="AP420" s="76">
        <v>1800</v>
      </c>
      <c r="AQ420" s="76">
        <v>0</v>
      </c>
      <c r="AR420" s="77">
        <v>160</v>
      </c>
      <c r="AS420" s="77">
        <v>23</v>
      </c>
      <c r="AT420" s="78">
        <v>17.43</v>
      </c>
      <c r="AU420" s="77">
        <v>8</v>
      </c>
      <c r="AV420" s="76">
        <v>10.28</v>
      </c>
      <c r="AW420" s="76">
        <v>10.67</v>
      </c>
      <c r="AX420" s="76">
        <v>13.61</v>
      </c>
      <c r="AY420" s="76">
        <v>0.3</v>
      </c>
      <c r="AZ420" s="76">
        <v>0.3</v>
      </c>
      <c r="BA420" s="76">
        <v>0.25</v>
      </c>
      <c r="BB420" s="76">
        <v>0.25</v>
      </c>
      <c r="BC420" s="76">
        <v>16.43</v>
      </c>
      <c r="BD420" s="76">
        <v>3.49</v>
      </c>
      <c r="BE420" s="76">
        <v>10.79</v>
      </c>
      <c r="BF420" s="76">
        <v>10200</v>
      </c>
      <c r="BG420" s="76">
        <v>10300</v>
      </c>
      <c r="BH420" s="74" t="s">
        <v>109</v>
      </c>
      <c r="BI420" s="74"/>
      <c r="BJ420" s="74" t="s">
        <v>3918</v>
      </c>
      <c r="BK420" s="79"/>
      <c r="BL420" s="79"/>
      <c r="BM420" s="74"/>
      <c r="BN420" s="80"/>
      <c r="BO420" s="81"/>
      <c r="BP420" s="82">
        <v>336</v>
      </c>
      <c r="BQ420" s="83"/>
      <c r="BR420" s="84" t="s">
        <v>129</v>
      </c>
      <c r="BS420" s="84">
        <v>21</v>
      </c>
      <c r="BT420" s="85">
        <v>2</v>
      </c>
      <c r="BU420" s="85" t="s">
        <v>134</v>
      </c>
      <c r="BV420" s="85">
        <v>7</v>
      </c>
      <c r="BW420" s="85"/>
      <c r="BX420" s="86" t="s">
        <v>164</v>
      </c>
      <c r="BY420" s="87"/>
      <c r="BZ420" s="88">
        <v>336</v>
      </c>
      <c r="CA420" s="87" t="s">
        <v>111</v>
      </c>
      <c r="CB420" s="89" t="s">
        <v>145</v>
      </c>
      <c r="CC420" s="90">
        <v>-3</v>
      </c>
      <c r="CD420" s="91"/>
      <c r="CE420" s="89">
        <f>VLOOKUP(AI420,[1]Plan1!$A$6:$D$52,2,0)</f>
        <v>154</v>
      </c>
      <c r="CF420" s="89">
        <f>VLOOKUP(AI420,[1]Plan1!$A$6:$D$52,4,0)</f>
        <v>9.25</v>
      </c>
      <c r="CG420" s="89">
        <f t="shared" si="48"/>
        <v>35</v>
      </c>
      <c r="CH420" s="89">
        <f t="shared" si="49"/>
        <v>324</v>
      </c>
      <c r="CI420" s="87" t="s">
        <v>129</v>
      </c>
      <c r="CJ420" s="89">
        <f t="shared" si="50"/>
        <v>336</v>
      </c>
      <c r="CK420" s="87"/>
      <c r="CL420" s="87"/>
      <c r="CM420" s="87"/>
      <c r="CN420" s="80"/>
      <c r="CO420" s="81">
        <v>192</v>
      </c>
      <c r="CP420" s="82"/>
      <c r="CQ420" s="83"/>
      <c r="CR420" s="87">
        <f t="shared" si="51"/>
        <v>6720</v>
      </c>
      <c r="CS420" s="40">
        <f t="shared" si="55"/>
        <v>418</v>
      </c>
      <c r="CT420" s="40" t="str">
        <f>VLOOKUP(B420,Linha!$B$2:$C$60,2,FALSE)</f>
        <v>Despacho direto</v>
      </c>
      <c r="CU420" s="41" t="str">
        <f>IF(AI420&lt;=Parametros!$E$15,"OK","Não")</f>
        <v>OK</v>
      </c>
      <c r="CV420" s="41" t="str">
        <f>IF(AH420&lt;=Parametros!$E$16,"OK","Não")</f>
        <v>OK</v>
      </c>
      <c r="CW420" s="41" t="str">
        <f>IF(AX420&lt;=Parametros!$E$19,"OK","Não")</f>
        <v>Não</v>
      </c>
      <c r="CX420" s="41" t="str">
        <f t="shared" si="52"/>
        <v>Não</v>
      </c>
      <c r="CY420" s="41" t="str">
        <f t="shared" si="53"/>
        <v>Não</v>
      </c>
      <c r="CZ420" s="41" t="str">
        <f>IF(AND(Parametros!$E$17="Sim",Parametros!$E$18="Sim"),IF(AND(OR(CT420="Flow1",AND(CT420="Flow2",Parametros!$H$7="Fechada")),AI420&lt;=Parametros!$E$15,AH420&lt;Parametros!$E$16,AX420&lt;Parametros!$E$19,CX420&lt;&gt;Parametros!$E$17,CY420&lt;&gt;Parametros!$E$18),"Sim","Não"),
IF(AND(Parametros!$E$17="Sim",Parametros!$E$18="Não"),IF(AND(OR(CT420="Flow1",AND(CT420="Flow2",Parametros!$H$7="Fechada")),AI420&lt;=Parametros!$E$15,AH420&lt;Parametros!$E$16,AX420&lt;Parametros!$E$19,CX420&lt;&gt;Parametros!$E$17),"Sim","Não"),
IF(AND(Parametros!$E$17="Não",Parametros!$E$18="Sim"),IF(AND(OR(CT420="Flow1",AND(CT420="Flow2",Parametros!$H$7="Fechada")),AI420&lt;=Parametros!$E$15,AH420&lt;Parametros!$E$16,AX420&lt;Parametros!$E$19,CY420&lt;&gt;Parametros!$E$18),"Sim","Não"),
IF(AND(OR(CT420="Flow1",AND(CT420="Flow2",Parametros!$H$7="Fechada")),AI420&lt;=Parametros!$E$15,AH420&lt;Parametros!$E$16,AX420&lt;Parametros!$E$19),"Sim","Não"))))</f>
        <v>Não</v>
      </c>
      <c r="DA420" s="41" t="str">
        <f t="shared" si="54"/>
        <v>ok</v>
      </c>
      <c r="DB420" s="40">
        <f>IF(AND(CT420="Flow1",CZ420="Sim"),4,IF(CT420=Parametros!$D$6,1,IF(CT420=Parametros!$D$7,IF(Parametros!$H$7="Aberta",2,IF('Sequencia APO'!CZ420="Sim",4,1)),IF(CT420=Parametros!$D$9,3,IF(CT420=Parametros!$D$8,4,"Erro")))))</f>
        <v>3</v>
      </c>
      <c r="DC420" s="40">
        <f>IFERROR(VLOOKUP($Q420,Ferts!$A$1:$B$16,2,FALSE),0)</f>
        <v>0</v>
      </c>
      <c r="DD420" s="42">
        <f>(IF(DB420=1,Parametros!$M$6,IF(DB420=2,Parametros!$M$7,IF(DB420=3,Parametros!$M$8,IF(DB420=4,Parametros!$M$9,"Erro"))))*(DC420+1))*60</f>
        <v>33.660000000000004</v>
      </c>
    </row>
    <row r="421" spans="1:108">
      <c r="A421" s="74" t="s">
        <v>1143</v>
      </c>
      <c r="B421" t="s">
        <v>951</v>
      </c>
      <c r="C421" s="74" t="s">
        <v>118</v>
      </c>
      <c r="D421" s="74" t="s">
        <v>99</v>
      </c>
      <c r="E421" s="74" t="s">
        <v>3919</v>
      </c>
      <c r="F421" s="74" t="s">
        <v>2754</v>
      </c>
      <c r="G421" s="74" t="s">
        <v>3920</v>
      </c>
      <c r="H421" s="74" t="s">
        <v>161</v>
      </c>
      <c r="I421" s="74" t="s">
        <v>134</v>
      </c>
      <c r="J421" s="74" t="s">
        <v>173</v>
      </c>
      <c r="K421" s="74" t="s">
        <v>922</v>
      </c>
      <c r="L421" s="74" t="s">
        <v>2755</v>
      </c>
      <c r="M421" s="74" t="s">
        <v>925</v>
      </c>
      <c r="N421" s="75">
        <v>10</v>
      </c>
      <c r="O421" s="75">
        <v>0</v>
      </c>
      <c r="P421" s="74" t="s">
        <v>131</v>
      </c>
      <c r="Q421" s="74" t="s">
        <v>2756</v>
      </c>
      <c r="R421" s="74" t="s">
        <v>923</v>
      </c>
      <c r="S421" s="74"/>
      <c r="T421" s="74" t="s">
        <v>114</v>
      </c>
      <c r="U421" s="74" t="s">
        <v>124</v>
      </c>
      <c r="V421" s="74" t="s">
        <v>125</v>
      </c>
      <c r="W421" s="74" t="s">
        <v>126</v>
      </c>
      <c r="X421" s="74" t="s">
        <v>127</v>
      </c>
      <c r="Y421" s="74" t="s">
        <v>177</v>
      </c>
      <c r="Z421" s="74" t="s">
        <v>919</v>
      </c>
      <c r="AA421" s="76">
        <v>1512.88</v>
      </c>
      <c r="AB421" s="76">
        <v>0</v>
      </c>
      <c r="AC421" s="76">
        <v>160</v>
      </c>
      <c r="AD421" s="76">
        <v>108.5</v>
      </c>
      <c r="AE421" s="77">
        <v>154</v>
      </c>
      <c r="AF421" s="76">
        <v>0.77</v>
      </c>
      <c r="AG421" s="77">
        <v>14</v>
      </c>
      <c r="AH421" s="78">
        <v>2.5</v>
      </c>
      <c r="AI421" s="78">
        <v>30</v>
      </c>
      <c r="AJ421" s="79">
        <v>42821</v>
      </c>
      <c r="AK421" s="79">
        <v>42787</v>
      </c>
      <c r="AL421" s="79">
        <v>42787</v>
      </c>
      <c r="AM421" s="79">
        <v>42787</v>
      </c>
      <c r="AN421" s="77">
        <v>391</v>
      </c>
      <c r="AO421" s="79">
        <v>42798</v>
      </c>
      <c r="AP421" s="76">
        <v>1800</v>
      </c>
      <c r="AQ421" s="76">
        <v>0</v>
      </c>
      <c r="AR421" s="77">
        <v>154</v>
      </c>
      <c r="AS421" s="77">
        <v>25</v>
      </c>
      <c r="AT421" s="78">
        <v>13.34</v>
      </c>
      <c r="AU421" s="77">
        <v>10</v>
      </c>
      <c r="AV421" s="76">
        <v>7.88</v>
      </c>
      <c r="AW421" s="76">
        <v>8.3800000000000008</v>
      </c>
      <c r="AX421" s="76">
        <v>11.26</v>
      </c>
      <c r="AY421" s="76">
        <v>0.3</v>
      </c>
      <c r="AZ421" s="76">
        <v>0.3</v>
      </c>
      <c r="BA421" s="76">
        <v>0.25</v>
      </c>
      <c r="BB421" s="76">
        <v>0.25</v>
      </c>
      <c r="BC421" s="76">
        <v>15.81</v>
      </c>
      <c r="BD421" s="76">
        <v>3.49</v>
      </c>
      <c r="BE421" s="76">
        <v>10.79</v>
      </c>
      <c r="BF421" s="76">
        <v>7800</v>
      </c>
      <c r="BG421" s="76">
        <v>7900</v>
      </c>
      <c r="BH421" s="74" t="s">
        <v>109</v>
      </c>
      <c r="BI421" s="74"/>
      <c r="BJ421" s="74" t="s">
        <v>3921</v>
      </c>
      <c r="BK421" s="79"/>
      <c r="BL421" s="79"/>
      <c r="BM421" s="74"/>
      <c r="BN421" s="80"/>
      <c r="BO421" s="81"/>
      <c r="BP421" s="82">
        <v>140</v>
      </c>
      <c r="BQ421" s="83"/>
      <c r="BR421" s="84" t="s">
        <v>129</v>
      </c>
      <c r="BS421" s="84">
        <v>21</v>
      </c>
      <c r="BT421" s="85">
        <v>2</v>
      </c>
      <c r="BU421" s="85" t="s">
        <v>134</v>
      </c>
      <c r="BV421" s="85">
        <v>7</v>
      </c>
      <c r="BW421" s="85"/>
      <c r="BX421" s="86" t="s">
        <v>164</v>
      </c>
      <c r="BY421" s="87"/>
      <c r="BZ421" s="88">
        <v>140</v>
      </c>
      <c r="CA421" s="87" t="s">
        <v>111</v>
      </c>
      <c r="CB421" s="89" t="s">
        <v>145</v>
      </c>
      <c r="CC421" s="90">
        <v>-11</v>
      </c>
      <c r="CD421" s="91"/>
      <c r="CE421" s="89">
        <f>VLOOKUP(AI421,[1]Plan1!$A$6:$D$52,2,0)</f>
        <v>154</v>
      </c>
      <c r="CF421" s="89">
        <f>VLOOKUP(AI421,[1]Plan1!$A$6:$D$52,4,0)</f>
        <v>9.25</v>
      </c>
      <c r="CG421" s="89">
        <f t="shared" si="48"/>
        <v>10</v>
      </c>
      <c r="CH421" s="89">
        <f t="shared" si="49"/>
        <v>93</v>
      </c>
      <c r="CI421" s="87" t="s">
        <v>129</v>
      </c>
      <c r="CJ421" s="89">
        <f t="shared" si="50"/>
        <v>140</v>
      </c>
      <c r="CK421" s="87"/>
      <c r="CL421" s="87"/>
      <c r="CM421" s="87"/>
      <c r="CN421" s="80"/>
      <c r="CO421" s="81">
        <v>193</v>
      </c>
      <c r="CP421" s="82"/>
      <c r="CQ421" s="83"/>
      <c r="CR421" s="87">
        <f t="shared" si="51"/>
        <v>2156</v>
      </c>
      <c r="CS421" s="40">
        <f t="shared" si="55"/>
        <v>419</v>
      </c>
      <c r="CT421" s="40" t="str">
        <f>VLOOKUP(B421,Linha!$B$2:$C$60,2,FALSE)</f>
        <v>Despacho direto</v>
      </c>
      <c r="CU421" s="41" t="str">
        <f>IF(AI421&lt;=Parametros!$E$15,"OK","Não")</f>
        <v>OK</v>
      </c>
      <c r="CV421" s="41" t="str">
        <f>IF(AH421&lt;=Parametros!$E$16,"OK","Não")</f>
        <v>OK</v>
      </c>
      <c r="CW421" s="41" t="str">
        <f>IF(AX421&lt;=Parametros!$E$19,"OK","Não")</f>
        <v>OK</v>
      </c>
      <c r="CX421" s="41" t="str">
        <f t="shared" si="52"/>
        <v>Não</v>
      </c>
      <c r="CY421" s="41" t="str">
        <f t="shared" si="53"/>
        <v>Não</v>
      </c>
      <c r="CZ421" s="41" t="str">
        <f>IF(AND(Parametros!$E$17="Sim",Parametros!$E$18="Sim"),IF(AND(OR(CT421="Flow1",AND(CT421="Flow2",Parametros!$H$7="Fechada")),AI421&lt;=Parametros!$E$15,AH421&lt;Parametros!$E$16,AX421&lt;Parametros!$E$19,CX421&lt;&gt;Parametros!$E$17,CY421&lt;&gt;Parametros!$E$18),"Sim","Não"),
IF(AND(Parametros!$E$17="Sim",Parametros!$E$18="Não"),IF(AND(OR(CT421="Flow1",AND(CT421="Flow2",Parametros!$H$7="Fechada")),AI421&lt;=Parametros!$E$15,AH421&lt;Parametros!$E$16,AX421&lt;Parametros!$E$19,CX421&lt;&gt;Parametros!$E$17),"Sim","Não"),
IF(AND(Parametros!$E$17="Não",Parametros!$E$18="Sim"),IF(AND(OR(CT421="Flow1",AND(CT421="Flow2",Parametros!$H$7="Fechada")),AI421&lt;=Parametros!$E$15,AH421&lt;Parametros!$E$16,AX421&lt;Parametros!$E$19,CY421&lt;&gt;Parametros!$E$18),"Sim","Não"),
IF(AND(OR(CT421="Flow1",AND(CT421="Flow2",Parametros!$H$7="Fechada")),AI421&lt;=Parametros!$E$15,AH421&lt;Parametros!$E$16,AX421&lt;Parametros!$E$19),"Sim","Não"))))</f>
        <v>Não</v>
      </c>
      <c r="DA421" s="41" t="str">
        <f t="shared" si="54"/>
        <v>ok</v>
      </c>
      <c r="DB421" s="40">
        <f>IF(AND(CT421="Flow1",CZ421="Sim"),4,IF(CT421=Parametros!$D$6,1,IF(CT421=Parametros!$D$7,IF(Parametros!$H$7="Aberta",2,IF('Sequencia APO'!CZ421="Sim",4,1)),IF(CT421=Parametros!$D$9,3,IF(CT421=Parametros!$D$8,4,"Erro")))))</f>
        <v>3</v>
      </c>
      <c r="DC421" s="40">
        <f>IFERROR(VLOOKUP($Q421,Ferts!$A$1:$B$16,2,FALSE),0)</f>
        <v>0</v>
      </c>
      <c r="DD421" s="42">
        <f>(IF(DB421=1,Parametros!$M$6,IF(DB421=2,Parametros!$M$7,IF(DB421=3,Parametros!$M$8,IF(DB421=4,Parametros!$M$9,"Erro"))))*(DC421+1))*60</f>
        <v>33.660000000000004</v>
      </c>
    </row>
    <row r="422" spans="1:108">
      <c r="A422" s="74" t="s">
        <v>1144</v>
      </c>
      <c r="B422" t="s">
        <v>951</v>
      </c>
      <c r="C422" s="74" t="s">
        <v>118</v>
      </c>
      <c r="D422" s="74" t="s">
        <v>99</v>
      </c>
      <c r="E422" s="74" t="s">
        <v>3922</v>
      </c>
      <c r="F422" s="74" t="s">
        <v>2750</v>
      </c>
      <c r="G422" s="74" t="s">
        <v>3923</v>
      </c>
      <c r="H422" s="74" t="s">
        <v>161</v>
      </c>
      <c r="I422" s="74" t="s">
        <v>134</v>
      </c>
      <c r="J422" s="74" t="s">
        <v>173</v>
      </c>
      <c r="K422" s="74" t="s">
        <v>922</v>
      </c>
      <c r="L422" s="74" t="s">
        <v>2752</v>
      </c>
      <c r="M422" s="74" t="s">
        <v>925</v>
      </c>
      <c r="N422" s="75">
        <v>20</v>
      </c>
      <c r="O422" s="75">
        <v>0</v>
      </c>
      <c r="P422" s="74" t="s">
        <v>122</v>
      </c>
      <c r="Q422" s="74" t="s">
        <v>2753</v>
      </c>
      <c r="R422" s="74" t="s">
        <v>923</v>
      </c>
      <c r="S422" s="74"/>
      <c r="T422" s="74" t="s">
        <v>114</v>
      </c>
      <c r="U422" s="74" t="s">
        <v>124</v>
      </c>
      <c r="V422" s="74" t="s">
        <v>125</v>
      </c>
      <c r="W422" s="74" t="s">
        <v>126</v>
      </c>
      <c r="X422" s="74" t="s">
        <v>127</v>
      </c>
      <c r="Y422" s="74" t="s">
        <v>177</v>
      </c>
      <c r="Z422" s="74" t="s">
        <v>919</v>
      </c>
      <c r="AA422" s="76">
        <v>717.44799999999998</v>
      </c>
      <c r="AB422" s="76">
        <v>0</v>
      </c>
      <c r="AC422" s="76">
        <v>160</v>
      </c>
      <c r="AD422" s="76">
        <v>108.5</v>
      </c>
      <c r="AE422" s="77">
        <v>161</v>
      </c>
      <c r="AF422" s="76">
        <v>0.80500000000000005</v>
      </c>
      <c r="AG422" s="77">
        <v>6</v>
      </c>
      <c r="AH422" s="78">
        <v>2.5</v>
      </c>
      <c r="AI422" s="78">
        <v>30</v>
      </c>
      <c r="AJ422" s="79">
        <v>42824</v>
      </c>
      <c r="AK422" s="79">
        <v>42787</v>
      </c>
      <c r="AL422" s="79">
        <v>42787</v>
      </c>
      <c r="AM422" s="79">
        <v>42787</v>
      </c>
      <c r="AN422" s="77">
        <v>174</v>
      </c>
      <c r="AO422" s="79">
        <v>42799</v>
      </c>
      <c r="AP422" s="76">
        <v>3500</v>
      </c>
      <c r="AQ422" s="76">
        <v>0</v>
      </c>
      <c r="AR422" s="77">
        <v>160</v>
      </c>
      <c r="AS422" s="77">
        <v>23</v>
      </c>
      <c r="AT422" s="78">
        <v>17.43</v>
      </c>
      <c r="AU422" s="77">
        <v>8</v>
      </c>
      <c r="AV422" s="76">
        <v>10.28</v>
      </c>
      <c r="AW422" s="76">
        <v>10.84</v>
      </c>
      <c r="AX422" s="76">
        <v>14.18</v>
      </c>
      <c r="AY422" s="76">
        <v>0.3</v>
      </c>
      <c r="AZ422" s="76">
        <v>0.3</v>
      </c>
      <c r="BA422" s="76">
        <v>0.25</v>
      </c>
      <c r="BB422" s="76">
        <v>0.25</v>
      </c>
      <c r="BC422" s="76">
        <v>16.53</v>
      </c>
      <c r="BD422" s="76">
        <v>3.49</v>
      </c>
      <c r="BE422" s="76">
        <v>10.79</v>
      </c>
      <c r="BF422" s="76">
        <v>10200</v>
      </c>
      <c r="BG422" s="76">
        <v>10300</v>
      </c>
      <c r="BH422" s="74" t="s">
        <v>109</v>
      </c>
      <c r="BI422" s="74"/>
      <c r="BJ422" s="74" t="s">
        <v>3924</v>
      </c>
      <c r="BK422" s="79"/>
      <c r="BL422" s="79"/>
      <c r="BM422" s="74"/>
      <c r="BN422" s="80"/>
      <c r="BO422" s="81"/>
      <c r="BP422" s="82">
        <v>48</v>
      </c>
      <c r="BQ422" s="83"/>
      <c r="BR422" s="84" t="s">
        <v>129</v>
      </c>
      <c r="BS422" s="84">
        <v>21</v>
      </c>
      <c r="BT422" s="85">
        <v>2</v>
      </c>
      <c r="BU422" s="85" t="s">
        <v>134</v>
      </c>
      <c r="BV422" s="85">
        <v>7</v>
      </c>
      <c r="BW422" s="85"/>
      <c r="BX422" s="86" t="s">
        <v>164</v>
      </c>
      <c r="BY422" s="87"/>
      <c r="BZ422" s="88">
        <v>48</v>
      </c>
      <c r="CA422" s="87" t="s">
        <v>111</v>
      </c>
      <c r="CB422" s="89" t="s">
        <v>145</v>
      </c>
      <c r="CC422" s="90">
        <v>-12</v>
      </c>
      <c r="CD422" s="91"/>
      <c r="CE422" s="89">
        <f>VLOOKUP(AI422,[1]Plan1!$A$6:$D$52,2,0)</f>
        <v>154</v>
      </c>
      <c r="CF422" s="89">
        <f>VLOOKUP(AI422,[1]Plan1!$A$6:$D$52,4,0)</f>
        <v>9.25</v>
      </c>
      <c r="CG422" s="89">
        <f t="shared" si="48"/>
        <v>5</v>
      </c>
      <c r="CH422" s="89">
        <f t="shared" si="49"/>
        <v>46</v>
      </c>
      <c r="CI422" s="87" t="s">
        <v>129</v>
      </c>
      <c r="CJ422" s="89">
        <f t="shared" si="50"/>
        <v>48</v>
      </c>
      <c r="CK422" s="87"/>
      <c r="CL422" s="87"/>
      <c r="CM422" s="87"/>
      <c r="CN422" s="80"/>
      <c r="CO422" s="81">
        <v>194</v>
      </c>
      <c r="CP422" s="82"/>
      <c r="CQ422" s="83"/>
      <c r="CR422" s="87">
        <f t="shared" si="51"/>
        <v>966</v>
      </c>
      <c r="CS422" s="40">
        <f t="shared" si="55"/>
        <v>420</v>
      </c>
      <c r="CT422" s="40" t="str">
        <f>VLOOKUP(B422,Linha!$B$2:$C$60,2,FALSE)</f>
        <v>Despacho direto</v>
      </c>
      <c r="CU422" s="41" t="str">
        <f>IF(AI422&lt;=Parametros!$E$15,"OK","Não")</f>
        <v>OK</v>
      </c>
      <c r="CV422" s="41" t="str">
        <f>IF(AH422&lt;=Parametros!$E$16,"OK","Não")</f>
        <v>OK</v>
      </c>
      <c r="CW422" s="41" t="str">
        <f>IF(AX422&lt;=Parametros!$E$19,"OK","Não")</f>
        <v>Não</v>
      </c>
      <c r="CX422" s="41" t="str">
        <f t="shared" si="52"/>
        <v>Não</v>
      </c>
      <c r="CY422" s="41" t="str">
        <f t="shared" si="53"/>
        <v>Não</v>
      </c>
      <c r="CZ422" s="41" t="str">
        <f>IF(AND(Parametros!$E$17="Sim",Parametros!$E$18="Sim"),IF(AND(OR(CT422="Flow1",AND(CT422="Flow2",Parametros!$H$7="Fechada")),AI422&lt;=Parametros!$E$15,AH422&lt;Parametros!$E$16,AX422&lt;Parametros!$E$19,CX422&lt;&gt;Parametros!$E$17,CY422&lt;&gt;Parametros!$E$18),"Sim","Não"),
IF(AND(Parametros!$E$17="Sim",Parametros!$E$18="Não"),IF(AND(OR(CT422="Flow1",AND(CT422="Flow2",Parametros!$H$7="Fechada")),AI422&lt;=Parametros!$E$15,AH422&lt;Parametros!$E$16,AX422&lt;Parametros!$E$19,CX422&lt;&gt;Parametros!$E$17),"Sim","Não"),
IF(AND(Parametros!$E$17="Não",Parametros!$E$18="Sim"),IF(AND(OR(CT422="Flow1",AND(CT422="Flow2",Parametros!$H$7="Fechada")),AI422&lt;=Parametros!$E$15,AH422&lt;Parametros!$E$16,AX422&lt;Parametros!$E$19,CY422&lt;&gt;Parametros!$E$18),"Sim","Não"),
IF(AND(OR(CT422="Flow1",AND(CT422="Flow2",Parametros!$H$7="Fechada")),AI422&lt;=Parametros!$E$15,AH422&lt;Parametros!$E$16,AX422&lt;Parametros!$E$19),"Sim","Não"))))</f>
        <v>Não</v>
      </c>
      <c r="DA422" s="41" t="str">
        <f t="shared" si="54"/>
        <v>ok</v>
      </c>
      <c r="DB422" s="40">
        <f>IF(AND(CT422="Flow1",CZ422="Sim"),4,IF(CT422=Parametros!$D$6,1,IF(CT422=Parametros!$D$7,IF(Parametros!$H$7="Aberta",2,IF('Sequencia APO'!CZ422="Sim",4,1)),IF(CT422=Parametros!$D$9,3,IF(CT422=Parametros!$D$8,4,"Erro")))))</f>
        <v>3</v>
      </c>
      <c r="DC422" s="40">
        <f>IFERROR(VLOOKUP($Q422,Ferts!$A$1:$B$16,2,FALSE),0)</f>
        <v>0</v>
      </c>
      <c r="DD422" s="42">
        <f>(IF(DB422=1,Parametros!$M$6,IF(DB422=2,Parametros!$M$7,IF(DB422=3,Parametros!$M$8,IF(DB422=4,Parametros!$M$9,"Erro"))))*(DC422+1))*60</f>
        <v>33.660000000000004</v>
      </c>
    </row>
    <row r="423" spans="1:108">
      <c r="A423" s="74" t="s">
        <v>1147</v>
      </c>
      <c r="B423" t="s">
        <v>951</v>
      </c>
      <c r="C423" s="74" t="s">
        <v>118</v>
      </c>
      <c r="D423" s="74" t="s">
        <v>99</v>
      </c>
      <c r="E423" s="74" t="s">
        <v>3925</v>
      </c>
      <c r="F423" s="74" t="s">
        <v>3926</v>
      </c>
      <c r="G423" s="74" t="s">
        <v>3927</v>
      </c>
      <c r="H423" s="74" t="s">
        <v>953</v>
      </c>
      <c r="I423" s="74" t="s">
        <v>134</v>
      </c>
      <c r="J423" s="74" t="s">
        <v>173</v>
      </c>
      <c r="K423" s="74" t="s">
        <v>2745</v>
      </c>
      <c r="L423" s="74" t="s">
        <v>3928</v>
      </c>
      <c r="M423" s="74" t="s">
        <v>153</v>
      </c>
      <c r="N423" s="75">
        <v>10</v>
      </c>
      <c r="O423" s="75">
        <v>10</v>
      </c>
      <c r="P423" s="74" t="s">
        <v>365</v>
      </c>
      <c r="Q423" s="74" t="s">
        <v>2746</v>
      </c>
      <c r="R423" s="74" t="s">
        <v>923</v>
      </c>
      <c r="S423" s="74"/>
      <c r="T423" s="74" t="s">
        <v>114</v>
      </c>
      <c r="U423" s="74" t="s">
        <v>124</v>
      </c>
      <c r="V423" s="74" t="s">
        <v>125</v>
      </c>
      <c r="W423" s="74" t="s">
        <v>126</v>
      </c>
      <c r="X423" s="74" t="s">
        <v>127</v>
      </c>
      <c r="Y423" s="74" t="s">
        <v>177</v>
      </c>
      <c r="Z423" s="74" t="s">
        <v>919</v>
      </c>
      <c r="AA423" s="76">
        <v>19345.87</v>
      </c>
      <c r="AB423" s="76">
        <v>0</v>
      </c>
      <c r="AC423" s="76">
        <v>160</v>
      </c>
      <c r="AD423" s="76">
        <v>107.5</v>
      </c>
      <c r="AE423" s="77">
        <v>181</v>
      </c>
      <c r="AF423" s="76">
        <v>0.90500000000000003</v>
      </c>
      <c r="AG423" s="77">
        <v>131</v>
      </c>
      <c r="AH423" s="78">
        <v>2.8</v>
      </c>
      <c r="AI423" s="78">
        <v>30</v>
      </c>
      <c r="AJ423" s="79">
        <v>42772</v>
      </c>
      <c r="AK423" s="79">
        <v>42787</v>
      </c>
      <c r="AL423" s="79">
        <v>42787</v>
      </c>
      <c r="AM423" s="79">
        <v>42787</v>
      </c>
      <c r="AN423" s="77">
        <v>4187</v>
      </c>
      <c r="AO423" s="79">
        <v>42759</v>
      </c>
      <c r="AP423" s="76">
        <v>15000</v>
      </c>
      <c r="AQ423" s="76">
        <v>0</v>
      </c>
      <c r="AR423" s="77">
        <v>181</v>
      </c>
      <c r="AS423" s="77">
        <v>21</v>
      </c>
      <c r="AT423" s="78">
        <v>8.69</v>
      </c>
      <c r="AU423" s="77">
        <v>9</v>
      </c>
      <c r="AV423" s="76">
        <v>9.19</v>
      </c>
      <c r="AW423" s="76">
        <v>9.5299999999999994</v>
      </c>
      <c r="AX423" s="76">
        <v>11.98</v>
      </c>
      <c r="AY423" s="76">
        <v>0.3</v>
      </c>
      <c r="AZ423" s="76">
        <v>0.3</v>
      </c>
      <c r="BA423" s="76">
        <v>0.28000000000000003</v>
      </c>
      <c r="BB423" s="76">
        <v>0.28000000000000003</v>
      </c>
      <c r="BC423" s="76">
        <v>16.63</v>
      </c>
      <c r="BD423" s="76">
        <v>3.91</v>
      </c>
      <c r="BE423" s="76">
        <v>11.46</v>
      </c>
      <c r="BF423" s="76">
        <v>4500</v>
      </c>
      <c r="BG423" s="76">
        <v>4600</v>
      </c>
      <c r="BH423" s="74" t="s">
        <v>109</v>
      </c>
      <c r="BI423" s="74"/>
      <c r="BJ423" s="74" t="s">
        <v>3929</v>
      </c>
      <c r="BK423" s="79"/>
      <c r="BL423" s="79"/>
      <c r="BM423" s="74"/>
      <c r="BN423" s="80"/>
      <c r="BO423" s="81"/>
      <c r="BP423" s="82">
        <v>1179</v>
      </c>
      <c r="BQ423" s="83"/>
      <c r="BR423" s="84" t="s">
        <v>129</v>
      </c>
      <c r="BS423" s="84">
        <v>21</v>
      </c>
      <c r="BT423" s="85">
        <v>2</v>
      </c>
      <c r="BU423" s="85" t="s">
        <v>134</v>
      </c>
      <c r="BV423" s="85">
        <v>7</v>
      </c>
      <c r="BW423" s="85"/>
      <c r="BX423" s="86" t="s">
        <v>164</v>
      </c>
      <c r="BY423" s="87"/>
      <c r="BZ423" s="88">
        <v>1179</v>
      </c>
      <c r="CA423" s="87" t="s">
        <v>111</v>
      </c>
      <c r="CB423" s="89" t="s">
        <v>112</v>
      </c>
      <c r="CC423" s="90">
        <v>28</v>
      </c>
      <c r="CD423" s="91"/>
      <c r="CE423" s="89">
        <f>VLOOKUP(AI423,[1]Plan1!$A$6:$D$52,2,0)</f>
        <v>154</v>
      </c>
      <c r="CF423" s="89">
        <f>VLOOKUP(AI423,[1]Plan1!$A$6:$D$52,4,0)</f>
        <v>9.25</v>
      </c>
      <c r="CG423" s="89">
        <f t="shared" si="48"/>
        <v>126</v>
      </c>
      <c r="CH423" s="89">
        <f t="shared" si="49"/>
        <v>1166</v>
      </c>
      <c r="CI423" s="87" t="s">
        <v>129</v>
      </c>
      <c r="CJ423" s="89">
        <f t="shared" si="50"/>
        <v>1179</v>
      </c>
      <c r="CK423" s="87"/>
      <c r="CL423" s="87"/>
      <c r="CM423" s="87"/>
      <c r="CN423" s="80"/>
      <c r="CO423" s="81">
        <v>195</v>
      </c>
      <c r="CP423" s="82"/>
      <c r="CQ423" s="83"/>
      <c r="CR423" s="87">
        <f t="shared" si="51"/>
        <v>23711</v>
      </c>
      <c r="CS423" s="40">
        <f t="shared" si="55"/>
        <v>421</v>
      </c>
      <c r="CT423" s="40" t="str">
        <f>VLOOKUP(B423,Linha!$B$2:$C$60,2,FALSE)</f>
        <v>Despacho direto</v>
      </c>
      <c r="CU423" s="41" t="str">
        <f>IF(AI423&lt;=Parametros!$E$15,"OK","Não")</f>
        <v>OK</v>
      </c>
      <c r="CV423" s="41" t="str">
        <f>IF(AH423&lt;=Parametros!$E$16,"OK","Não")</f>
        <v>OK</v>
      </c>
      <c r="CW423" s="41" t="str">
        <f>IF(AX423&lt;=Parametros!$E$19,"OK","Não")</f>
        <v>OK</v>
      </c>
      <c r="CX423" s="41" t="str">
        <f t="shared" si="52"/>
        <v>Não</v>
      </c>
      <c r="CY423" s="41" t="str">
        <f t="shared" si="53"/>
        <v>Não</v>
      </c>
      <c r="CZ423" s="41" t="str">
        <f>IF(AND(Parametros!$E$17="Sim",Parametros!$E$18="Sim"),IF(AND(OR(CT423="Flow1",AND(CT423="Flow2",Parametros!$H$7="Fechada")),AI423&lt;=Parametros!$E$15,AH423&lt;Parametros!$E$16,AX423&lt;Parametros!$E$19,CX423&lt;&gt;Parametros!$E$17,CY423&lt;&gt;Parametros!$E$18),"Sim","Não"),
IF(AND(Parametros!$E$17="Sim",Parametros!$E$18="Não"),IF(AND(OR(CT423="Flow1",AND(CT423="Flow2",Parametros!$H$7="Fechada")),AI423&lt;=Parametros!$E$15,AH423&lt;Parametros!$E$16,AX423&lt;Parametros!$E$19,CX423&lt;&gt;Parametros!$E$17),"Sim","Não"),
IF(AND(Parametros!$E$17="Não",Parametros!$E$18="Sim"),IF(AND(OR(CT423="Flow1",AND(CT423="Flow2",Parametros!$H$7="Fechada")),AI423&lt;=Parametros!$E$15,AH423&lt;Parametros!$E$16,AX423&lt;Parametros!$E$19,CY423&lt;&gt;Parametros!$E$18),"Sim","Não"),
IF(AND(OR(CT423="Flow1",AND(CT423="Flow2",Parametros!$H$7="Fechada")),AI423&lt;=Parametros!$E$15,AH423&lt;Parametros!$E$16,AX423&lt;Parametros!$E$19),"Sim","Não"))))</f>
        <v>Não</v>
      </c>
      <c r="DA423" s="41" t="str">
        <f t="shared" si="54"/>
        <v>ok</v>
      </c>
      <c r="DB423" s="40">
        <f>IF(AND(CT423="Flow1",CZ423="Sim"),4,IF(CT423=Parametros!$D$6,1,IF(CT423=Parametros!$D$7,IF(Parametros!$H$7="Aberta",2,IF('Sequencia APO'!CZ423="Sim",4,1)),IF(CT423=Parametros!$D$9,3,IF(CT423=Parametros!$D$8,4,"Erro")))))</f>
        <v>3</v>
      </c>
      <c r="DC423" s="40">
        <f>IFERROR(VLOOKUP($Q423,Ferts!$A$1:$B$16,2,FALSE),0)</f>
        <v>0</v>
      </c>
      <c r="DD423" s="42">
        <f>(IF(DB423=1,Parametros!$M$6,IF(DB423=2,Parametros!$M$7,IF(DB423=3,Parametros!$M$8,IF(DB423=4,Parametros!$M$9,"Erro"))))*(DC423+1))*60</f>
        <v>33.660000000000004</v>
      </c>
    </row>
    <row r="424" spans="1:108">
      <c r="A424" s="74" t="s">
        <v>1151</v>
      </c>
      <c r="B424" t="s">
        <v>951</v>
      </c>
      <c r="C424" s="74" t="s">
        <v>118</v>
      </c>
      <c r="D424" s="74" t="s">
        <v>99</v>
      </c>
      <c r="E424" s="74" t="s">
        <v>3930</v>
      </c>
      <c r="F424" s="74" t="s">
        <v>2757</v>
      </c>
      <c r="G424" s="74" t="s">
        <v>2758</v>
      </c>
      <c r="H424" s="74" t="s">
        <v>147</v>
      </c>
      <c r="I424" s="74" t="s">
        <v>134</v>
      </c>
      <c r="J424" s="74" t="s">
        <v>135</v>
      </c>
      <c r="K424" s="74" t="s">
        <v>1498</v>
      </c>
      <c r="L424" s="74" t="s">
        <v>2759</v>
      </c>
      <c r="M424" s="74" t="s">
        <v>206</v>
      </c>
      <c r="N424" s="75">
        <v>10</v>
      </c>
      <c r="O424" s="75">
        <v>10</v>
      </c>
      <c r="P424" s="74" t="s">
        <v>137</v>
      </c>
      <c r="Q424" s="74" t="s">
        <v>2760</v>
      </c>
      <c r="R424" s="74" t="s">
        <v>138</v>
      </c>
      <c r="S424" s="74"/>
      <c r="T424" s="74" t="s">
        <v>114</v>
      </c>
      <c r="U424" s="74" t="s">
        <v>124</v>
      </c>
      <c r="V424" s="74" t="s">
        <v>125</v>
      </c>
      <c r="W424" s="74" t="s">
        <v>107</v>
      </c>
      <c r="X424" s="74" t="s">
        <v>127</v>
      </c>
      <c r="Y424" s="74" t="s">
        <v>142</v>
      </c>
      <c r="Z424" s="74" t="s">
        <v>941</v>
      </c>
      <c r="AA424" s="76">
        <v>5428</v>
      </c>
      <c r="AB424" s="76">
        <v>0</v>
      </c>
      <c r="AC424" s="76">
        <v>160</v>
      </c>
      <c r="AD424" s="76">
        <v>105</v>
      </c>
      <c r="AE424" s="77">
        <v>244</v>
      </c>
      <c r="AF424" s="76">
        <v>1.22</v>
      </c>
      <c r="AG424" s="77">
        <v>26</v>
      </c>
      <c r="AH424" s="78">
        <v>4.05</v>
      </c>
      <c r="AI424" s="78">
        <v>30</v>
      </c>
      <c r="AJ424" s="79">
        <v>42809</v>
      </c>
      <c r="AK424" s="79">
        <v>42787</v>
      </c>
      <c r="AL424" s="79">
        <v>42787</v>
      </c>
      <c r="AM424" s="79">
        <v>42787</v>
      </c>
      <c r="AN424" s="77">
        <v>877</v>
      </c>
      <c r="AO424" s="79">
        <v>42794</v>
      </c>
      <c r="AP424" s="76">
        <v>5000</v>
      </c>
      <c r="AQ424" s="76">
        <v>0</v>
      </c>
      <c r="AR424" s="77">
        <v>242</v>
      </c>
      <c r="AS424" s="77">
        <v>18</v>
      </c>
      <c r="AT424" s="78">
        <v>22.19</v>
      </c>
      <c r="AU424" s="77">
        <v>10</v>
      </c>
      <c r="AV424" s="76">
        <v>8.5</v>
      </c>
      <c r="AW424" s="76">
        <v>8</v>
      </c>
      <c r="AX424" s="76">
        <v>10.75</v>
      </c>
      <c r="AY424" s="76">
        <v>0.3</v>
      </c>
      <c r="AZ424" s="76">
        <v>0.3</v>
      </c>
      <c r="BA424" s="76">
        <v>0.41</v>
      </c>
      <c r="BB424" s="76">
        <v>0.41</v>
      </c>
      <c r="BC424" s="76">
        <v>18.07</v>
      </c>
      <c r="BD424" s="76">
        <v>4.8899999999999997</v>
      </c>
      <c r="BE424" s="76">
        <v>13.03</v>
      </c>
      <c r="BF424" s="76">
        <v>8000</v>
      </c>
      <c r="BG424" s="76">
        <v>9000</v>
      </c>
      <c r="BH424" s="74" t="s">
        <v>109</v>
      </c>
      <c r="BI424" s="74"/>
      <c r="BJ424" s="74" t="s">
        <v>3931</v>
      </c>
      <c r="BK424" s="79"/>
      <c r="BL424" s="79"/>
      <c r="BM424" s="74"/>
      <c r="BN424" s="80"/>
      <c r="BO424" s="81"/>
      <c r="BP424" s="82">
        <v>260</v>
      </c>
      <c r="BQ424" s="83"/>
      <c r="BR424" s="84" t="s">
        <v>129</v>
      </c>
      <c r="BS424" s="84">
        <v>21</v>
      </c>
      <c r="BT424" s="85">
        <v>2</v>
      </c>
      <c r="BU424" s="85" t="s">
        <v>134</v>
      </c>
      <c r="BV424" s="85">
        <v>7</v>
      </c>
      <c r="BW424" s="85"/>
      <c r="BX424" s="86" t="s">
        <v>164</v>
      </c>
      <c r="BY424" s="87"/>
      <c r="BZ424" s="88">
        <v>260</v>
      </c>
      <c r="CA424" s="87" t="s">
        <v>111</v>
      </c>
      <c r="CB424" s="89" t="s">
        <v>145</v>
      </c>
      <c r="CC424" s="90">
        <v>-7</v>
      </c>
      <c r="CD424" s="91"/>
      <c r="CE424" s="89">
        <f>VLOOKUP(AI424,[1]Plan1!$A$6:$D$52,2,0)</f>
        <v>154</v>
      </c>
      <c r="CF424" s="89">
        <f>VLOOKUP(AI424,[1]Plan1!$A$6:$D$52,4,0)</f>
        <v>9.25</v>
      </c>
      <c r="CG424" s="89">
        <f t="shared" si="48"/>
        <v>35</v>
      </c>
      <c r="CH424" s="89">
        <f t="shared" si="49"/>
        <v>324</v>
      </c>
      <c r="CI424" s="87" t="s">
        <v>129</v>
      </c>
      <c r="CJ424" s="89">
        <f t="shared" si="50"/>
        <v>260</v>
      </c>
      <c r="CK424" s="87"/>
      <c r="CL424" s="87"/>
      <c r="CM424" s="87"/>
      <c r="CN424" s="80"/>
      <c r="CO424" s="81">
        <v>196</v>
      </c>
      <c r="CP424" s="82"/>
      <c r="CQ424" s="83"/>
      <c r="CR424" s="87">
        <f t="shared" si="51"/>
        <v>6344</v>
      </c>
      <c r="CS424" s="40">
        <f t="shared" si="55"/>
        <v>422</v>
      </c>
      <c r="CT424" s="40" t="str">
        <f>VLOOKUP(B424,Linha!$B$2:$C$60,2,FALSE)</f>
        <v>Despacho direto</v>
      </c>
      <c r="CU424" s="41" t="str">
        <f>IF(AI424&lt;=Parametros!$E$15,"OK","Não")</f>
        <v>OK</v>
      </c>
      <c r="CV424" s="41" t="str">
        <f>IF(AH424&lt;=Parametros!$E$16,"OK","Não")</f>
        <v>OK</v>
      </c>
      <c r="CW424" s="41" t="str">
        <f>IF(AX424&lt;=Parametros!$E$19,"OK","Não")</f>
        <v>OK</v>
      </c>
      <c r="CX424" s="41" t="str">
        <f t="shared" si="52"/>
        <v>Não</v>
      </c>
      <c r="CY424" s="41" t="str">
        <f t="shared" si="53"/>
        <v>Não</v>
      </c>
      <c r="CZ424" s="41" t="str">
        <f>IF(AND(Parametros!$E$17="Sim",Parametros!$E$18="Sim"),IF(AND(OR(CT424="Flow1",AND(CT424="Flow2",Parametros!$H$7="Fechada")),AI424&lt;=Parametros!$E$15,AH424&lt;Parametros!$E$16,AX424&lt;Parametros!$E$19,CX424&lt;&gt;Parametros!$E$17,CY424&lt;&gt;Parametros!$E$18),"Sim","Não"),
IF(AND(Parametros!$E$17="Sim",Parametros!$E$18="Não"),IF(AND(OR(CT424="Flow1",AND(CT424="Flow2",Parametros!$H$7="Fechada")),AI424&lt;=Parametros!$E$15,AH424&lt;Parametros!$E$16,AX424&lt;Parametros!$E$19,CX424&lt;&gt;Parametros!$E$17),"Sim","Não"),
IF(AND(Parametros!$E$17="Não",Parametros!$E$18="Sim"),IF(AND(OR(CT424="Flow1",AND(CT424="Flow2",Parametros!$H$7="Fechada")),AI424&lt;=Parametros!$E$15,AH424&lt;Parametros!$E$16,AX424&lt;Parametros!$E$19,CY424&lt;&gt;Parametros!$E$18),"Sim","Não"),
IF(AND(OR(CT424="Flow1",AND(CT424="Flow2",Parametros!$H$7="Fechada")),AI424&lt;=Parametros!$E$15,AH424&lt;Parametros!$E$16,AX424&lt;Parametros!$E$19),"Sim","Não"))))</f>
        <v>Não</v>
      </c>
      <c r="DA424" s="41" t="str">
        <f t="shared" si="54"/>
        <v>ok</v>
      </c>
      <c r="DB424" s="40">
        <f>IF(AND(CT424="Flow1",CZ424="Sim"),4,IF(CT424=Parametros!$D$6,1,IF(CT424=Parametros!$D$7,IF(Parametros!$H$7="Aberta",2,IF('Sequencia APO'!CZ424="Sim",4,1)),IF(CT424=Parametros!$D$9,3,IF(CT424=Parametros!$D$8,4,"Erro")))))</f>
        <v>3</v>
      </c>
      <c r="DC424" s="40">
        <f>IFERROR(VLOOKUP($Q424,Ferts!$A$1:$B$16,2,FALSE),0)</f>
        <v>0</v>
      </c>
      <c r="DD424" s="42">
        <f>(IF(DB424=1,Parametros!$M$6,IF(DB424=2,Parametros!$M$7,IF(DB424=3,Parametros!$M$8,IF(DB424=4,Parametros!$M$9,"Erro"))))*(DC424+1))*60</f>
        <v>33.660000000000004</v>
      </c>
    </row>
    <row r="425" spans="1:108">
      <c r="A425" s="74" t="s">
        <v>1153</v>
      </c>
      <c r="B425" t="s">
        <v>951</v>
      </c>
      <c r="C425" s="74" t="s">
        <v>118</v>
      </c>
      <c r="D425" s="74" t="s">
        <v>132</v>
      </c>
      <c r="E425" s="74" t="s">
        <v>3932</v>
      </c>
      <c r="F425" s="74" t="s">
        <v>2761</v>
      </c>
      <c r="G425" s="74" t="s">
        <v>2762</v>
      </c>
      <c r="H425" s="74" t="s">
        <v>481</v>
      </c>
      <c r="I425" s="74" t="s">
        <v>134</v>
      </c>
      <c r="J425" s="74" t="s">
        <v>135</v>
      </c>
      <c r="K425" s="74" t="s">
        <v>179</v>
      </c>
      <c r="L425" s="74" t="s">
        <v>2763</v>
      </c>
      <c r="M425" s="74" t="s">
        <v>1561</v>
      </c>
      <c r="N425" s="75">
        <v>5</v>
      </c>
      <c r="O425" s="75">
        <v>5</v>
      </c>
      <c r="P425" s="74" t="s">
        <v>137</v>
      </c>
      <c r="Q425" s="74" t="s">
        <v>2764</v>
      </c>
      <c r="R425" s="74" t="s">
        <v>138</v>
      </c>
      <c r="S425" s="74"/>
      <c r="T425" s="74" t="s">
        <v>114</v>
      </c>
      <c r="U425" s="74" t="s">
        <v>124</v>
      </c>
      <c r="V425" s="74" t="s">
        <v>125</v>
      </c>
      <c r="W425" s="74" t="s">
        <v>126</v>
      </c>
      <c r="X425" s="74" t="s">
        <v>127</v>
      </c>
      <c r="Y425" s="74" t="s">
        <v>142</v>
      </c>
      <c r="Z425" s="74" t="s">
        <v>941</v>
      </c>
      <c r="AA425" s="76">
        <v>1174.558</v>
      </c>
      <c r="AB425" s="76">
        <v>0</v>
      </c>
      <c r="AC425" s="76">
        <v>160</v>
      </c>
      <c r="AD425" s="76">
        <v>105</v>
      </c>
      <c r="AE425" s="77">
        <v>236</v>
      </c>
      <c r="AF425" s="76">
        <v>1.18</v>
      </c>
      <c r="AG425" s="77">
        <v>7</v>
      </c>
      <c r="AH425" s="78">
        <v>4.05</v>
      </c>
      <c r="AI425" s="78">
        <v>30</v>
      </c>
      <c r="AJ425" s="79">
        <v>42796</v>
      </c>
      <c r="AK425" s="79">
        <v>42787</v>
      </c>
      <c r="AL425" s="79">
        <v>42787</v>
      </c>
      <c r="AM425" s="79">
        <v>42787</v>
      </c>
      <c r="AN425" s="77">
        <v>170</v>
      </c>
      <c r="AO425" s="79">
        <v>42784</v>
      </c>
      <c r="AP425" s="76">
        <v>1006.26</v>
      </c>
      <c r="AQ425" s="76">
        <v>0</v>
      </c>
      <c r="AR425" s="77">
        <v>234</v>
      </c>
      <c r="AS425" s="77">
        <v>152</v>
      </c>
      <c r="AT425" s="78">
        <v>20.85</v>
      </c>
      <c r="AU425" s="77">
        <v>10</v>
      </c>
      <c r="AV425" s="76">
        <v>8.08</v>
      </c>
      <c r="AW425" s="76">
        <v>8.52</v>
      </c>
      <c r="AX425" s="76">
        <v>11.54</v>
      </c>
      <c r="AY425" s="76">
        <v>0.3</v>
      </c>
      <c r="AZ425" s="76">
        <v>0.3</v>
      </c>
      <c r="BA425" s="76">
        <v>0.41</v>
      </c>
      <c r="BB425" s="76">
        <v>0.41</v>
      </c>
      <c r="BC425" s="76">
        <v>17.48</v>
      </c>
      <c r="BD425" s="76">
        <v>4.8899999999999997</v>
      </c>
      <c r="BE425" s="76">
        <v>13.03</v>
      </c>
      <c r="BF425" s="76">
        <v>8000</v>
      </c>
      <c r="BG425" s="76">
        <v>8100</v>
      </c>
      <c r="BH425" s="74" t="s">
        <v>109</v>
      </c>
      <c r="BI425" s="74"/>
      <c r="BJ425" s="74" t="s">
        <v>3933</v>
      </c>
      <c r="BK425" s="79"/>
      <c r="BL425" s="79"/>
      <c r="BM425" s="74"/>
      <c r="BN425" s="80"/>
      <c r="BO425" s="81"/>
      <c r="BP425" s="82">
        <v>70</v>
      </c>
      <c r="BQ425" s="83"/>
      <c r="BR425" s="84" t="s">
        <v>129</v>
      </c>
      <c r="BS425" s="84">
        <v>21</v>
      </c>
      <c r="BT425" s="85">
        <v>2</v>
      </c>
      <c r="BU425" s="85" t="s">
        <v>134</v>
      </c>
      <c r="BV425" s="85">
        <v>7</v>
      </c>
      <c r="BW425" s="85"/>
      <c r="BX425" s="86" t="s">
        <v>164</v>
      </c>
      <c r="BY425" s="87"/>
      <c r="BZ425" s="88">
        <v>70</v>
      </c>
      <c r="CA425" s="87" t="s">
        <v>111</v>
      </c>
      <c r="CB425" s="89" t="s">
        <v>145</v>
      </c>
      <c r="CC425" s="90">
        <v>3</v>
      </c>
      <c r="CD425" s="91"/>
      <c r="CE425" s="89">
        <f>VLOOKUP(AI425,[1]Plan1!$A$6:$D$52,2,0)</f>
        <v>154</v>
      </c>
      <c r="CF425" s="89">
        <f>VLOOKUP(AI425,[1]Plan1!$A$6:$D$52,4,0)</f>
        <v>9.25</v>
      </c>
      <c r="CG425" s="89">
        <f t="shared" si="48"/>
        <v>8</v>
      </c>
      <c r="CH425" s="89">
        <f t="shared" si="49"/>
        <v>74</v>
      </c>
      <c r="CI425" s="87" t="s">
        <v>129</v>
      </c>
      <c r="CJ425" s="89">
        <f t="shared" si="50"/>
        <v>70</v>
      </c>
      <c r="CK425" s="87"/>
      <c r="CL425" s="87"/>
      <c r="CM425" s="87"/>
      <c r="CN425" s="80"/>
      <c r="CO425" s="81">
        <v>197</v>
      </c>
      <c r="CP425" s="82"/>
      <c r="CQ425" s="83"/>
      <c r="CR425" s="87">
        <f t="shared" si="51"/>
        <v>1652</v>
      </c>
      <c r="CS425" s="40">
        <f t="shared" si="55"/>
        <v>423</v>
      </c>
      <c r="CT425" s="40" t="str">
        <f>VLOOKUP(B425,Linha!$B$2:$C$60,2,FALSE)</f>
        <v>Despacho direto</v>
      </c>
      <c r="CU425" s="41" t="str">
        <f>IF(AI425&lt;=Parametros!$E$15,"OK","Não")</f>
        <v>OK</v>
      </c>
      <c r="CV425" s="41" t="str">
        <f>IF(AH425&lt;=Parametros!$E$16,"OK","Não")</f>
        <v>OK</v>
      </c>
      <c r="CW425" s="41" t="str">
        <f>IF(AX425&lt;=Parametros!$E$19,"OK","Não")</f>
        <v>OK</v>
      </c>
      <c r="CX425" s="41" t="str">
        <f t="shared" si="52"/>
        <v>Não</v>
      </c>
      <c r="CY425" s="41" t="str">
        <f t="shared" si="53"/>
        <v>Não</v>
      </c>
      <c r="CZ425" s="41" t="str">
        <f>IF(AND(Parametros!$E$17="Sim",Parametros!$E$18="Sim"),IF(AND(OR(CT425="Flow1",AND(CT425="Flow2",Parametros!$H$7="Fechada")),AI425&lt;=Parametros!$E$15,AH425&lt;Parametros!$E$16,AX425&lt;Parametros!$E$19,CX425&lt;&gt;Parametros!$E$17,CY425&lt;&gt;Parametros!$E$18),"Sim","Não"),
IF(AND(Parametros!$E$17="Sim",Parametros!$E$18="Não"),IF(AND(OR(CT425="Flow1",AND(CT425="Flow2",Parametros!$H$7="Fechada")),AI425&lt;=Parametros!$E$15,AH425&lt;Parametros!$E$16,AX425&lt;Parametros!$E$19,CX425&lt;&gt;Parametros!$E$17),"Sim","Não"),
IF(AND(Parametros!$E$17="Não",Parametros!$E$18="Sim"),IF(AND(OR(CT425="Flow1",AND(CT425="Flow2",Parametros!$H$7="Fechada")),AI425&lt;=Parametros!$E$15,AH425&lt;Parametros!$E$16,AX425&lt;Parametros!$E$19,CY425&lt;&gt;Parametros!$E$18),"Sim","Não"),
IF(AND(OR(CT425="Flow1",AND(CT425="Flow2",Parametros!$H$7="Fechada")),AI425&lt;=Parametros!$E$15,AH425&lt;Parametros!$E$16,AX425&lt;Parametros!$E$19),"Sim","Não"))))</f>
        <v>Não</v>
      </c>
      <c r="DA425" s="41" t="str">
        <f t="shared" si="54"/>
        <v>ok</v>
      </c>
      <c r="DB425" s="40">
        <f>IF(AND(CT425="Flow1",CZ425="Sim"),4,IF(CT425=Parametros!$D$6,1,IF(CT425=Parametros!$D$7,IF(Parametros!$H$7="Aberta",2,IF('Sequencia APO'!CZ425="Sim",4,1)),IF(CT425=Parametros!$D$9,3,IF(CT425=Parametros!$D$8,4,"Erro")))))</f>
        <v>3</v>
      </c>
      <c r="DC425" s="40">
        <f>IFERROR(VLOOKUP($Q425,Ferts!$A$1:$B$16,2,FALSE),0)</f>
        <v>0</v>
      </c>
      <c r="DD425" s="42">
        <f>(IF(DB425=1,Parametros!$M$6,IF(DB425=2,Parametros!$M$7,IF(DB425=3,Parametros!$M$8,IF(DB425=4,Parametros!$M$9,"Erro"))))*(DC425+1))*60</f>
        <v>33.660000000000004</v>
      </c>
    </row>
    <row r="426" spans="1:108">
      <c r="A426" s="74" t="s">
        <v>1154</v>
      </c>
      <c r="B426" t="s">
        <v>951</v>
      </c>
      <c r="C426" s="74" t="s">
        <v>132</v>
      </c>
      <c r="D426" s="74" t="s">
        <v>132</v>
      </c>
      <c r="E426" s="74" t="s">
        <v>3934</v>
      </c>
      <c r="F426" s="74" t="s">
        <v>2769</v>
      </c>
      <c r="G426" s="74" t="s">
        <v>2770</v>
      </c>
      <c r="H426" s="74" t="s">
        <v>151</v>
      </c>
      <c r="I426" s="74" t="s">
        <v>134</v>
      </c>
      <c r="J426" s="74" t="s">
        <v>135</v>
      </c>
      <c r="K426" s="74" t="s">
        <v>136</v>
      </c>
      <c r="L426" s="74" t="s">
        <v>2771</v>
      </c>
      <c r="M426" s="74" t="s">
        <v>2772</v>
      </c>
      <c r="N426" s="75">
        <v>10</v>
      </c>
      <c r="O426" s="75">
        <v>10</v>
      </c>
      <c r="P426" s="74" t="s">
        <v>137</v>
      </c>
      <c r="Q426" s="74" t="s">
        <v>2773</v>
      </c>
      <c r="R426" s="74" t="s">
        <v>155</v>
      </c>
      <c r="S426" s="74" t="s">
        <v>113</v>
      </c>
      <c r="T426" s="74" t="s">
        <v>114</v>
      </c>
      <c r="U426" s="74" t="s">
        <v>156</v>
      </c>
      <c r="V426" s="74" t="s">
        <v>157</v>
      </c>
      <c r="W426" s="74" t="s">
        <v>126</v>
      </c>
      <c r="X426" s="74" t="s">
        <v>127</v>
      </c>
      <c r="Y426" s="74" t="s">
        <v>142</v>
      </c>
      <c r="Z426" s="74" t="s">
        <v>158</v>
      </c>
      <c r="AA426" s="76">
        <v>20260.309000000001</v>
      </c>
      <c r="AB426" s="76">
        <v>0</v>
      </c>
      <c r="AC426" s="76">
        <v>160</v>
      </c>
      <c r="AD426" s="76">
        <v>106.5</v>
      </c>
      <c r="AE426" s="77">
        <v>236</v>
      </c>
      <c r="AF426" s="76">
        <v>1.18</v>
      </c>
      <c r="AG426" s="77">
        <v>103</v>
      </c>
      <c r="AH426" s="78">
        <v>3.61</v>
      </c>
      <c r="AI426" s="78">
        <v>31.75</v>
      </c>
      <c r="AJ426" s="79">
        <v>42796</v>
      </c>
      <c r="AK426" s="79">
        <v>42787</v>
      </c>
      <c r="AL426" s="79">
        <v>42787</v>
      </c>
      <c r="AM426" s="79">
        <v>42787</v>
      </c>
      <c r="AN426" s="77">
        <v>3096</v>
      </c>
      <c r="AO426" s="79">
        <v>42788</v>
      </c>
      <c r="AP426" s="76">
        <v>19010.376</v>
      </c>
      <c r="AQ426" s="76">
        <v>0</v>
      </c>
      <c r="AR426" s="77">
        <v>231</v>
      </c>
      <c r="AS426" s="77">
        <v>58</v>
      </c>
      <c r="AT426" s="78">
        <v>25.54</v>
      </c>
      <c r="AU426" s="77">
        <v>8</v>
      </c>
      <c r="AV426" s="76">
        <v>10.19</v>
      </c>
      <c r="AW426" s="76">
        <v>10.57</v>
      </c>
      <c r="AX426" s="76">
        <v>12.87</v>
      </c>
      <c r="AY426" s="76">
        <v>0.79</v>
      </c>
      <c r="AZ426" s="76">
        <v>0.38</v>
      </c>
      <c r="BA426" s="76">
        <v>0.45</v>
      </c>
      <c r="BB426" s="76">
        <v>0.45</v>
      </c>
      <c r="BC426" s="76">
        <v>18.059999999999999</v>
      </c>
      <c r="BD426" s="76">
        <v>4.7300000000000004</v>
      </c>
      <c r="BE426" s="76">
        <v>12.77</v>
      </c>
      <c r="BF426" s="76">
        <v>10059</v>
      </c>
      <c r="BG426" s="76">
        <v>10211</v>
      </c>
      <c r="BH426" s="74" t="s">
        <v>109</v>
      </c>
      <c r="BI426" s="74"/>
      <c r="BJ426" s="74" t="s">
        <v>3935</v>
      </c>
      <c r="BK426" s="79"/>
      <c r="BL426" s="79"/>
      <c r="BM426" s="74"/>
      <c r="BN426" s="80"/>
      <c r="BO426" s="81"/>
      <c r="BP426" s="82">
        <v>824</v>
      </c>
      <c r="BQ426" s="83"/>
      <c r="BR426" s="84" t="s">
        <v>129</v>
      </c>
      <c r="BS426" s="84">
        <v>21</v>
      </c>
      <c r="BT426" s="85">
        <v>2</v>
      </c>
      <c r="BU426" s="85" t="s">
        <v>134</v>
      </c>
      <c r="BV426" s="85">
        <v>7</v>
      </c>
      <c r="BW426" s="85"/>
      <c r="BX426" s="86" t="s">
        <v>164</v>
      </c>
      <c r="BY426" s="87"/>
      <c r="BZ426" s="88">
        <v>824</v>
      </c>
      <c r="CA426" s="87" t="s">
        <v>111</v>
      </c>
      <c r="CB426" s="89" t="s">
        <v>145</v>
      </c>
      <c r="CC426" s="90">
        <v>-1</v>
      </c>
      <c r="CD426" s="91"/>
      <c r="CE426" s="89">
        <f>VLOOKUP(AI426,[1]Plan1!$A$6:$D$52,2,0)</f>
        <v>234</v>
      </c>
      <c r="CF426" s="89">
        <f>VLOOKUP(AI426,[1]Plan1!$A$6:$D$52,4,0)</f>
        <v>8.5</v>
      </c>
      <c r="CG426" s="89">
        <f t="shared" si="48"/>
        <v>87</v>
      </c>
      <c r="CH426" s="89">
        <f t="shared" si="49"/>
        <v>740</v>
      </c>
      <c r="CI426" s="87" t="s">
        <v>129</v>
      </c>
      <c r="CJ426" s="89">
        <f t="shared" si="50"/>
        <v>824</v>
      </c>
      <c r="CK426" s="87"/>
      <c r="CL426" s="87"/>
      <c r="CM426" s="87"/>
      <c r="CN426" s="80"/>
      <c r="CO426" s="81">
        <v>198</v>
      </c>
      <c r="CP426" s="82"/>
      <c r="CQ426" s="83"/>
      <c r="CR426" s="87">
        <f t="shared" si="51"/>
        <v>24308</v>
      </c>
      <c r="CS426" s="40">
        <f t="shared" si="55"/>
        <v>424</v>
      </c>
      <c r="CT426" s="40" t="str">
        <f>VLOOKUP(B426,Linha!$B$2:$C$60,2,FALSE)</f>
        <v>Despacho direto</v>
      </c>
      <c r="CU426" s="41" t="str">
        <f>IF(AI426&lt;=Parametros!$E$15,"OK","Não")</f>
        <v>OK</v>
      </c>
      <c r="CV426" s="41" t="str">
        <f>IF(AH426&lt;=Parametros!$E$16,"OK","Não")</f>
        <v>OK</v>
      </c>
      <c r="CW426" s="41" t="str">
        <f>IF(AX426&lt;=Parametros!$E$19,"OK","Não")</f>
        <v>OK</v>
      </c>
      <c r="CX426" s="41" t="str">
        <f t="shared" si="52"/>
        <v>Não</v>
      </c>
      <c r="CY426" s="41" t="str">
        <f t="shared" si="53"/>
        <v>Não</v>
      </c>
      <c r="CZ426" s="41" t="str">
        <f>IF(AND(Parametros!$E$17="Sim",Parametros!$E$18="Sim"),IF(AND(OR(CT426="Flow1",AND(CT426="Flow2",Parametros!$H$7="Fechada")),AI426&lt;=Parametros!$E$15,AH426&lt;Parametros!$E$16,AX426&lt;Parametros!$E$19,CX426&lt;&gt;Parametros!$E$17,CY426&lt;&gt;Parametros!$E$18),"Sim","Não"),
IF(AND(Parametros!$E$17="Sim",Parametros!$E$18="Não"),IF(AND(OR(CT426="Flow1",AND(CT426="Flow2",Parametros!$H$7="Fechada")),AI426&lt;=Parametros!$E$15,AH426&lt;Parametros!$E$16,AX426&lt;Parametros!$E$19,CX426&lt;&gt;Parametros!$E$17),"Sim","Não"),
IF(AND(Parametros!$E$17="Não",Parametros!$E$18="Sim"),IF(AND(OR(CT426="Flow1",AND(CT426="Flow2",Parametros!$H$7="Fechada")),AI426&lt;=Parametros!$E$15,AH426&lt;Parametros!$E$16,AX426&lt;Parametros!$E$19,CY426&lt;&gt;Parametros!$E$18),"Sim","Não"),
IF(AND(OR(CT426="Flow1",AND(CT426="Flow2",Parametros!$H$7="Fechada")),AI426&lt;=Parametros!$E$15,AH426&lt;Parametros!$E$16,AX426&lt;Parametros!$E$19),"Sim","Não"))))</f>
        <v>Não</v>
      </c>
      <c r="DA426" s="41" t="str">
        <f t="shared" si="54"/>
        <v>ok</v>
      </c>
      <c r="DB426" s="40">
        <f>IF(AND(CT426="Flow1",CZ426="Sim"),4,IF(CT426=Parametros!$D$6,1,IF(CT426=Parametros!$D$7,IF(Parametros!$H$7="Aberta",2,IF('Sequencia APO'!CZ426="Sim",4,1)),IF(CT426=Parametros!$D$9,3,IF(CT426=Parametros!$D$8,4,"Erro")))))</f>
        <v>3</v>
      </c>
      <c r="DC426" s="40">
        <f>IFERROR(VLOOKUP($Q426,Ferts!$A$1:$B$16,2,FALSE),0)</f>
        <v>0</v>
      </c>
      <c r="DD426" s="42">
        <f>(IF(DB426=1,Parametros!$M$6,IF(DB426=2,Parametros!$M$7,IF(DB426=3,Parametros!$M$8,IF(DB426=4,Parametros!$M$9,"Erro"))))*(DC426+1))*60</f>
        <v>33.660000000000004</v>
      </c>
    </row>
    <row r="427" spans="1:108">
      <c r="A427" s="74" t="s">
        <v>1155</v>
      </c>
      <c r="B427" t="s">
        <v>951</v>
      </c>
      <c r="C427" s="74" t="s">
        <v>132</v>
      </c>
      <c r="D427" s="74" t="s">
        <v>132</v>
      </c>
      <c r="E427" s="74" t="s">
        <v>3936</v>
      </c>
      <c r="F427" s="74" t="s">
        <v>2774</v>
      </c>
      <c r="G427" s="74" t="s">
        <v>2775</v>
      </c>
      <c r="H427" s="74" t="s">
        <v>151</v>
      </c>
      <c r="I427" s="74" t="s">
        <v>134</v>
      </c>
      <c r="J427" s="74" t="s">
        <v>135</v>
      </c>
      <c r="K427" s="74" t="s">
        <v>136</v>
      </c>
      <c r="L427" s="74" t="s">
        <v>2776</v>
      </c>
      <c r="M427" s="74" t="s">
        <v>2772</v>
      </c>
      <c r="N427" s="75">
        <v>10</v>
      </c>
      <c r="O427" s="75">
        <v>10</v>
      </c>
      <c r="P427" s="74" t="s">
        <v>137</v>
      </c>
      <c r="Q427" s="74" t="s">
        <v>2777</v>
      </c>
      <c r="R427" s="74" t="s">
        <v>155</v>
      </c>
      <c r="S427" s="74" t="s">
        <v>113</v>
      </c>
      <c r="T427" s="74" t="s">
        <v>114</v>
      </c>
      <c r="U427" s="74" t="s">
        <v>156</v>
      </c>
      <c r="V427" s="74" t="s">
        <v>157</v>
      </c>
      <c r="W427" s="74" t="s">
        <v>126</v>
      </c>
      <c r="X427" s="74" t="s">
        <v>127</v>
      </c>
      <c r="Y427" s="74" t="s">
        <v>142</v>
      </c>
      <c r="Z427" s="74" t="s">
        <v>158</v>
      </c>
      <c r="AA427" s="76">
        <v>12381.3</v>
      </c>
      <c r="AB427" s="76">
        <v>0</v>
      </c>
      <c r="AC427" s="76">
        <v>160</v>
      </c>
      <c r="AD427" s="76">
        <v>106.5</v>
      </c>
      <c r="AE427" s="77">
        <v>243</v>
      </c>
      <c r="AF427" s="76">
        <v>1.2150000000000001</v>
      </c>
      <c r="AG427" s="77">
        <v>61</v>
      </c>
      <c r="AH427" s="78">
        <v>3.61</v>
      </c>
      <c r="AI427" s="78">
        <v>31.75</v>
      </c>
      <c r="AJ427" s="79">
        <v>42796</v>
      </c>
      <c r="AK427" s="79">
        <v>42787</v>
      </c>
      <c r="AL427" s="79">
        <v>42787</v>
      </c>
      <c r="AM427" s="79">
        <v>42787</v>
      </c>
      <c r="AN427" s="77">
        <v>2010</v>
      </c>
      <c r="AO427" s="79">
        <v>42789</v>
      </c>
      <c r="AP427" s="76">
        <v>11617.451999999999</v>
      </c>
      <c r="AQ427" s="76">
        <v>0</v>
      </c>
      <c r="AR427" s="77">
        <v>237</v>
      </c>
      <c r="AS427" s="77">
        <v>56</v>
      </c>
      <c r="AT427" s="78">
        <v>23.43</v>
      </c>
      <c r="AU427" s="77">
        <v>9</v>
      </c>
      <c r="AV427" s="76">
        <v>9.35</v>
      </c>
      <c r="AW427" s="76">
        <v>9.68</v>
      </c>
      <c r="AX427" s="76">
        <v>12.05</v>
      </c>
      <c r="AY427" s="76">
        <v>0.79</v>
      </c>
      <c r="AZ427" s="76">
        <v>0.38</v>
      </c>
      <c r="BA427" s="76">
        <v>0.45</v>
      </c>
      <c r="BB427" s="76">
        <v>0.45</v>
      </c>
      <c r="BC427" s="76">
        <v>18.59</v>
      </c>
      <c r="BD427" s="76">
        <v>4.7300000000000004</v>
      </c>
      <c r="BE427" s="76">
        <v>12.77</v>
      </c>
      <c r="BF427" s="76">
        <v>9220</v>
      </c>
      <c r="BG427" s="76">
        <v>9372</v>
      </c>
      <c r="BH427" s="74" t="s">
        <v>109</v>
      </c>
      <c r="BI427" s="74"/>
      <c r="BJ427" s="74" t="s">
        <v>3937</v>
      </c>
      <c r="BK427" s="79"/>
      <c r="BL427" s="79"/>
      <c r="BM427" s="74"/>
      <c r="BN427" s="80"/>
      <c r="BO427" s="81"/>
      <c r="BP427" s="82">
        <v>549</v>
      </c>
      <c r="BQ427" s="83"/>
      <c r="BR427" s="84" t="s">
        <v>129</v>
      </c>
      <c r="BS427" s="84">
        <v>21</v>
      </c>
      <c r="BT427" s="85">
        <v>2</v>
      </c>
      <c r="BU427" s="85" t="s">
        <v>134</v>
      </c>
      <c r="BV427" s="85">
        <v>7</v>
      </c>
      <c r="BW427" s="85"/>
      <c r="BX427" s="86" t="s">
        <v>164</v>
      </c>
      <c r="BY427" s="87"/>
      <c r="BZ427" s="88">
        <v>549</v>
      </c>
      <c r="CA427" s="87" t="s">
        <v>111</v>
      </c>
      <c r="CB427" s="89" t="s">
        <v>145</v>
      </c>
      <c r="CC427" s="90">
        <v>-2</v>
      </c>
      <c r="CD427" s="91"/>
      <c r="CE427" s="89">
        <f>VLOOKUP(AI427,[1]Plan1!$A$6:$D$52,2,0)</f>
        <v>234</v>
      </c>
      <c r="CF427" s="89">
        <f>VLOOKUP(AI427,[1]Plan1!$A$6:$D$52,4,0)</f>
        <v>8.5</v>
      </c>
      <c r="CG427" s="89">
        <f t="shared" si="48"/>
        <v>53</v>
      </c>
      <c r="CH427" s="89">
        <f t="shared" si="49"/>
        <v>451</v>
      </c>
      <c r="CI427" s="87" t="s">
        <v>129</v>
      </c>
      <c r="CJ427" s="89">
        <f t="shared" si="50"/>
        <v>549</v>
      </c>
      <c r="CK427" s="87"/>
      <c r="CL427" s="87"/>
      <c r="CM427" s="87"/>
      <c r="CN427" s="80"/>
      <c r="CO427" s="81">
        <v>199</v>
      </c>
      <c r="CP427" s="82"/>
      <c r="CQ427" s="83"/>
      <c r="CR427" s="87">
        <f t="shared" si="51"/>
        <v>14823</v>
      </c>
      <c r="CS427" s="40">
        <f t="shared" si="55"/>
        <v>425</v>
      </c>
      <c r="CT427" s="40" t="str">
        <f>VLOOKUP(B427,Linha!$B$2:$C$60,2,FALSE)</f>
        <v>Despacho direto</v>
      </c>
      <c r="CU427" s="41" t="str">
        <f>IF(AI427&lt;=Parametros!$E$15,"OK","Não")</f>
        <v>OK</v>
      </c>
      <c r="CV427" s="41" t="str">
        <f>IF(AH427&lt;=Parametros!$E$16,"OK","Não")</f>
        <v>OK</v>
      </c>
      <c r="CW427" s="41" t="str">
        <f>IF(AX427&lt;=Parametros!$E$19,"OK","Não")</f>
        <v>OK</v>
      </c>
      <c r="CX427" s="41" t="str">
        <f t="shared" si="52"/>
        <v>Não</v>
      </c>
      <c r="CY427" s="41" t="str">
        <f t="shared" si="53"/>
        <v>Não</v>
      </c>
      <c r="CZ427" s="41" t="str">
        <f>IF(AND(Parametros!$E$17="Sim",Parametros!$E$18="Sim"),IF(AND(OR(CT427="Flow1",AND(CT427="Flow2",Parametros!$H$7="Fechada")),AI427&lt;=Parametros!$E$15,AH427&lt;Parametros!$E$16,AX427&lt;Parametros!$E$19,CX427&lt;&gt;Parametros!$E$17,CY427&lt;&gt;Parametros!$E$18),"Sim","Não"),
IF(AND(Parametros!$E$17="Sim",Parametros!$E$18="Não"),IF(AND(OR(CT427="Flow1",AND(CT427="Flow2",Parametros!$H$7="Fechada")),AI427&lt;=Parametros!$E$15,AH427&lt;Parametros!$E$16,AX427&lt;Parametros!$E$19,CX427&lt;&gt;Parametros!$E$17),"Sim","Não"),
IF(AND(Parametros!$E$17="Não",Parametros!$E$18="Sim"),IF(AND(OR(CT427="Flow1",AND(CT427="Flow2",Parametros!$H$7="Fechada")),AI427&lt;=Parametros!$E$15,AH427&lt;Parametros!$E$16,AX427&lt;Parametros!$E$19,CY427&lt;&gt;Parametros!$E$18),"Sim","Não"),
IF(AND(OR(CT427="Flow1",AND(CT427="Flow2",Parametros!$H$7="Fechada")),AI427&lt;=Parametros!$E$15,AH427&lt;Parametros!$E$16,AX427&lt;Parametros!$E$19),"Sim","Não"))))</f>
        <v>Não</v>
      </c>
      <c r="DA427" s="41" t="str">
        <f t="shared" si="54"/>
        <v>ok</v>
      </c>
      <c r="DB427" s="40">
        <f>IF(AND(CT427="Flow1",CZ427="Sim"),4,IF(CT427=Parametros!$D$6,1,IF(CT427=Parametros!$D$7,IF(Parametros!$H$7="Aberta",2,IF('Sequencia APO'!CZ427="Sim",4,1)),IF(CT427=Parametros!$D$9,3,IF(CT427=Parametros!$D$8,4,"Erro")))))</f>
        <v>3</v>
      </c>
      <c r="DC427" s="40">
        <f>IFERROR(VLOOKUP($Q427,Ferts!$A$1:$B$16,2,FALSE),0)</f>
        <v>0</v>
      </c>
      <c r="DD427" s="42">
        <f>(IF(DB427=1,Parametros!$M$6,IF(DB427=2,Parametros!$M$7,IF(DB427=3,Parametros!$M$8,IF(DB427=4,Parametros!$M$9,"Erro"))))*(DC427+1))*60</f>
        <v>33.660000000000004</v>
      </c>
    </row>
    <row r="428" spans="1:108">
      <c r="A428" s="74" t="s">
        <v>1159</v>
      </c>
      <c r="B428" t="s">
        <v>951</v>
      </c>
      <c r="C428" s="74" t="s">
        <v>132</v>
      </c>
      <c r="D428" s="74" t="s">
        <v>132</v>
      </c>
      <c r="E428" s="74" t="s">
        <v>3938</v>
      </c>
      <c r="F428" s="74" t="s">
        <v>2778</v>
      </c>
      <c r="G428" s="74" t="s">
        <v>2779</v>
      </c>
      <c r="H428" s="74" t="s">
        <v>151</v>
      </c>
      <c r="I428" s="74" t="s">
        <v>134</v>
      </c>
      <c r="J428" s="74" t="s">
        <v>135</v>
      </c>
      <c r="K428" s="74" t="s">
        <v>136</v>
      </c>
      <c r="L428" s="74" t="s">
        <v>2780</v>
      </c>
      <c r="M428" s="74" t="s">
        <v>2772</v>
      </c>
      <c r="N428" s="75">
        <v>10</v>
      </c>
      <c r="O428" s="75">
        <v>10</v>
      </c>
      <c r="P428" s="74" t="s">
        <v>137</v>
      </c>
      <c r="Q428" s="74" t="s">
        <v>2781</v>
      </c>
      <c r="R428" s="74" t="s">
        <v>155</v>
      </c>
      <c r="S428" s="74" t="s">
        <v>113</v>
      </c>
      <c r="T428" s="74" t="s">
        <v>114</v>
      </c>
      <c r="U428" s="74" t="s">
        <v>156</v>
      </c>
      <c r="V428" s="74" t="s">
        <v>157</v>
      </c>
      <c r="W428" s="74" t="s">
        <v>126</v>
      </c>
      <c r="X428" s="74" t="s">
        <v>127</v>
      </c>
      <c r="Y428" s="74" t="s">
        <v>142</v>
      </c>
      <c r="Z428" s="74" t="s">
        <v>158</v>
      </c>
      <c r="AA428" s="76">
        <v>11869.675999999999</v>
      </c>
      <c r="AB428" s="76">
        <v>0</v>
      </c>
      <c r="AC428" s="76">
        <v>160</v>
      </c>
      <c r="AD428" s="76">
        <v>106.5</v>
      </c>
      <c r="AE428" s="77">
        <v>234</v>
      </c>
      <c r="AF428" s="76">
        <v>1.17</v>
      </c>
      <c r="AG428" s="77">
        <v>61</v>
      </c>
      <c r="AH428" s="78">
        <v>3.61</v>
      </c>
      <c r="AI428" s="78">
        <v>31.75</v>
      </c>
      <c r="AJ428" s="79">
        <v>42796</v>
      </c>
      <c r="AK428" s="79">
        <v>42787</v>
      </c>
      <c r="AL428" s="79">
        <v>42787</v>
      </c>
      <c r="AM428" s="79">
        <v>42787</v>
      </c>
      <c r="AN428" s="77">
        <v>1993</v>
      </c>
      <c r="AO428" s="79">
        <v>42789</v>
      </c>
      <c r="AP428" s="76">
        <v>11137.392</v>
      </c>
      <c r="AQ428" s="76">
        <v>0</v>
      </c>
      <c r="AR428" s="77">
        <v>229</v>
      </c>
      <c r="AS428" s="77">
        <v>58</v>
      </c>
      <c r="AT428" s="78">
        <v>22.47</v>
      </c>
      <c r="AU428" s="77">
        <v>9</v>
      </c>
      <c r="AV428" s="76">
        <v>8.9700000000000006</v>
      </c>
      <c r="AW428" s="76">
        <v>9.41</v>
      </c>
      <c r="AX428" s="76">
        <v>11.69</v>
      </c>
      <c r="AY428" s="76">
        <v>0.79</v>
      </c>
      <c r="AZ428" s="76">
        <v>0.38</v>
      </c>
      <c r="BA428" s="76">
        <v>0.45</v>
      </c>
      <c r="BB428" s="76">
        <v>0.45</v>
      </c>
      <c r="BC428" s="76">
        <v>17.899999999999999</v>
      </c>
      <c r="BD428" s="76">
        <v>4.7300000000000004</v>
      </c>
      <c r="BE428" s="76">
        <v>12.77</v>
      </c>
      <c r="BF428" s="76">
        <v>8839</v>
      </c>
      <c r="BG428" s="76">
        <v>8991</v>
      </c>
      <c r="BH428" s="74" t="s">
        <v>109</v>
      </c>
      <c r="BI428" s="74"/>
      <c r="BJ428" s="74" t="s">
        <v>3939</v>
      </c>
      <c r="BK428" s="79"/>
      <c r="BL428" s="79"/>
      <c r="BM428" s="74"/>
      <c r="BN428" s="80"/>
      <c r="BO428" s="81"/>
      <c r="BP428" s="82">
        <v>549</v>
      </c>
      <c r="BQ428" s="83"/>
      <c r="BR428" s="84" t="s">
        <v>129</v>
      </c>
      <c r="BS428" s="84">
        <v>21</v>
      </c>
      <c r="BT428" s="85">
        <v>2</v>
      </c>
      <c r="BU428" s="85" t="s">
        <v>134</v>
      </c>
      <c r="BV428" s="85">
        <v>7</v>
      </c>
      <c r="BW428" s="85"/>
      <c r="BX428" s="86" t="s">
        <v>164</v>
      </c>
      <c r="BY428" s="87"/>
      <c r="BZ428" s="88">
        <v>549</v>
      </c>
      <c r="CA428" s="87" t="s">
        <v>111</v>
      </c>
      <c r="CB428" s="89" t="s">
        <v>145</v>
      </c>
      <c r="CC428" s="90">
        <v>-2</v>
      </c>
      <c r="CD428" s="91"/>
      <c r="CE428" s="89">
        <f>VLOOKUP(AI428,[1]Plan1!$A$6:$D$52,2,0)</f>
        <v>234</v>
      </c>
      <c r="CF428" s="89">
        <f>VLOOKUP(AI428,[1]Plan1!$A$6:$D$52,4,0)</f>
        <v>8.5</v>
      </c>
      <c r="CG428" s="89">
        <f t="shared" si="48"/>
        <v>51</v>
      </c>
      <c r="CH428" s="89">
        <f t="shared" si="49"/>
        <v>434</v>
      </c>
      <c r="CI428" s="87" t="s">
        <v>129</v>
      </c>
      <c r="CJ428" s="89">
        <f t="shared" si="50"/>
        <v>549</v>
      </c>
      <c r="CK428" s="87"/>
      <c r="CL428" s="87"/>
      <c r="CM428" s="87"/>
      <c r="CN428" s="80"/>
      <c r="CO428" s="81">
        <v>200</v>
      </c>
      <c r="CP428" s="82"/>
      <c r="CQ428" s="83"/>
      <c r="CR428" s="87">
        <f t="shared" si="51"/>
        <v>14274</v>
      </c>
      <c r="CS428" s="40">
        <f t="shared" si="55"/>
        <v>426</v>
      </c>
      <c r="CT428" s="40" t="str">
        <f>VLOOKUP(B428,Linha!$B$2:$C$60,2,FALSE)</f>
        <v>Despacho direto</v>
      </c>
      <c r="CU428" s="41" t="str">
        <f>IF(AI428&lt;=Parametros!$E$15,"OK","Não")</f>
        <v>OK</v>
      </c>
      <c r="CV428" s="41" t="str">
        <f>IF(AH428&lt;=Parametros!$E$16,"OK","Não")</f>
        <v>OK</v>
      </c>
      <c r="CW428" s="41" t="str">
        <f>IF(AX428&lt;=Parametros!$E$19,"OK","Não")</f>
        <v>OK</v>
      </c>
      <c r="CX428" s="41" t="str">
        <f t="shared" si="52"/>
        <v>Não</v>
      </c>
      <c r="CY428" s="41" t="str">
        <f t="shared" si="53"/>
        <v>Não</v>
      </c>
      <c r="CZ428" s="41" t="str">
        <f>IF(AND(Parametros!$E$17="Sim",Parametros!$E$18="Sim"),IF(AND(OR(CT428="Flow1",AND(CT428="Flow2",Parametros!$H$7="Fechada")),AI428&lt;=Parametros!$E$15,AH428&lt;Parametros!$E$16,AX428&lt;Parametros!$E$19,CX428&lt;&gt;Parametros!$E$17,CY428&lt;&gt;Parametros!$E$18),"Sim","Não"),
IF(AND(Parametros!$E$17="Sim",Parametros!$E$18="Não"),IF(AND(OR(CT428="Flow1",AND(CT428="Flow2",Parametros!$H$7="Fechada")),AI428&lt;=Parametros!$E$15,AH428&lt;Parametros!$E$16,AX428&lt;Parametros!$E$19,CX428&lt;&gt;Parametros!$E$17),"Sim","Não"),
IF(AND(Parametros!$E$17="Não",Parametros!$E$18="Sim"),IF(AND(OR(CT428="Flow1",AND(CT428="Flow2",Parametros!$H$7="Fechada")),AI428&lt;=Parametros!$E$15,AH428&lt;Parametros!$E$16,AX428&lt;Parametros!$E$19,CY428&lt;&gt;Parametros!$E$18),"Sim","Não"),
IF(AND(OR(CT428="Flow1",AND(CT428="Flow2",Parametros!$H$7="Fechada")),AI428&lt;=Parametros!$E$15,AH428&lt;Parametros!$E$16,AX428&lt;Parametros!$E$19),"Sim","Não"))))</f>
        <v>Não</v>
      </c>
      <c r="DA428" s="41" t="str">
        <f t="shared" si="54"/>
        <v>ok</v>
      </c>
      <c r="DB428" s="40">
        <f>IF(AND(CT428="Flow1",CZ428="Sim"),4,IF(CT428=Parametros!$D$6,1,IF(CT428=Parametros!$D$7,IF(Parametros!$H$7="Aberta",2,IF('Sequencia APO'!CZ428="Sim",4,1)),IF(CT428=Parametros!$D$9,3,IF(CT428=Parametros!$D$8,4,"Erro")))))</f>
        <v>3</v>
      </c>
      <c r="DC428" s="40">
        <f>IFERROR(VLOOKUP($Q428,Ferts!$A$1:$B$16,2,FALSE),0)</f>
        <v>0</v>
      </c>
      <c r="DD428" s="42">
        <f>(IF(DB428=1,Parametros!$M$6,IF(DB428=2,Parametros!$M$7,IF(DB428=3,Parametros!$M$8,IF(DB428=4,Parametros!$M$9,"Erro"))))*(DC428+1))*60</f>
        <v>33.660000000000004</v>
      </c>
    </row>
    <row r="429" spans="1:108">
      <c r="A429" s="74" t="s">
        <v>1160</v>
      </c>
      <c r="B429" t="s">
        <v>951</v>
      </c>
      <c r="C429" s="74" t="s">
        <v>132</v>
      </c>
      <c r="D429" s="74" t="s">
        <v>132</v>
      </c>
      <c r="E429" s="74" t="s">
        <v>3940</v>
      </c>
      <c r="F429" s="74" t="s">
        <v>2782</v>
      </c>
      <c r="G429" s="74" t="s">
        <v>2783</v>
      </c>
      <c r="H429" s="74" t="s">
        <v>151</v>
      </c>
      <c r="I429" s="74" t="s">
        <v>134</v>
      </c>
      <c r="J429" s="74" t="s">
        <v>135</v>
      </c>
      <c r="K429" s="74" t="s">
        <v>136</v>
      </c>
      <c r="L429" s="74" t="s">
        <v>2784</v>
      </c>
      <c r="M429" s="74" t="s">
        <v>2772</v>
      </c>
      <c r="N429" s="75">
        <v>10</v>
      </c>
      <c r="O429" s="75">
        <v>10</v>
      </c>
      <c r="P429" s="74" t="s">
        <v>137</v>
      </c>
      <c r="Q429" s="74" t="s">
        <v>2785</v>
      </c>
      <c r="R429" s="74" t="s">
        <v>155</v>
      </c>
      <c r="S429" s="74" t="s">
        <v>113</v>
      </c>
      <c r="T429" s="74" t="s">
        <v>114</v>
      </c>
      <c r="U429" s="74" t="s">
        <v>156</v>
      </c>
      <c r="V429" s="74" t="s">
        <v>157</v>
      </c>
      <c r="W429" s="74" t="s">
        <v>126</v>
      </c>
      <c r="X429" s="74" t="s">
        <v>127</v>
      </c>
      <c r="Y429" s="74" t="s">
        <v>142</v>
      </c>
      <c r="Z429" s="74" t="s">
        <v>158</v>
      </c>
      <c r="AA429" s="76">
        <v>21717.544000000002</v>
      </c>
      <c r="AB429" s="76">
        <v>0</v>
      </c>
      <c r="AC429" s="76">
        <v>160</v>
      </c>
      <c r="AD429" s="76">
        <v>105</v>
      </c>
      <c r="AE429" s="77">
        <v>235</v>
      </c>
      <c r="AF429" s="76">
        <v>1.175</v>
      </c>
      <c r="AG429" s="77">
        <v>111</v>
      </c>
      <c r="AH429" s="78">
        <v>3.99</v>
      </c>
      <c r="AI429" s="78">
        <v>31.75</v>
      </c>
      <c r="AJ429" s="79">
        <v>42796</v>
      </c>
      <c r="AK429" s="79">
        <v>42787</v>
      </c>
      <c r="AL429" s="79">
        <v>42787</v>
      </c>
      <c r="AM429" s="79">
        <v>42787</v>
      </c>
      <c r="AN429" s="77">
        <v>3706</v>
      </c>
      <c r="AO429" s="79">
        <v>42788</v>
      </c>
      <c r="AP429" s="76">
        <v>20377.708999999999</v>
      </c>
      <c r="AQ429" s="76">
        <v>0</v>
      </c>
      <c r="AR429" s="77">
        <v>233</v>
      </c>
      <c r="AS429" s="77">
        <v>57</v>
      </c>
      <c r="AT429" s="78">
        <v>25.68</v>
      </c>
      <c r="AU429" s="77">
        <v>8</v>
      </c>
      <c r="AV429" s="76">
        <v>9.43</v>
      </c>
      <c r="AW429" s="76">
        <v>9.7799999999999994</v>
      </c>
      <c r="AX429" s="76">
        <v>11.89</v>
      </c>
      <c r="AY429" s="76">
        <v>0.79</v>
      </c>
      <c r="AZ429" s="76">
        <v>0.38</v>
      </c>
      <c r="BA429" s="76">
        <v>0.5</v>
      </c>
      <c r="BB429" s="76">
        <v>0.5</v>
      </c>
      <c r="BC429" s="76">
        <v>17</v>
      </c>
      <c r="BD429" s="76">
        <v>5.0199999999999996</v>
      </c>
      <c r="BE429" s="76">
        <v>13.23</v>
      </c>
      <c r="BF429" s="76">
        <v>9297</v>
      </c>
      <c r="BG429" s="76">
        <v>9449</v>
      </c>
      <c r="BH429" s="74" t="s">
        <v>109</v>
      </c>
      <c r="BI429" s="74"/>
      <c r="BJ429" s="74" t="s">
        <v>3941</v>
      </c>
      <c r="BK429" s="79"/>
      <c r="BL429" s="79"/>
      <c r="BM429" s="74"/>
      <c r="BN429" s="80"/>
      <c r="BO429" s="81"/>
      <c r="BP429" s="82">
        <v>888</v>
      </c>
      <c r="BQ429" s="83"/>
      <c r="BR429" s="84" t="s">
        <v>129</v>
      </c>
      <c r="BS429" s="84">
        <v>21</v>
      </c>
      <c r="BT429" s="85">
        <v>2</v>
      </c>
      <c r="BU429" s="85" t="s">
        <v>134</v>
      </c>
      <c r="BV429" s="85">
        <v>7</v>
      </c>
      <c r="BW429" s="85"/>
      <c r="BX429" s="86" t="s">
        <v>164</v>
      </c>
      <c r="BY429" s="87"/>
      <c r="BZ429" s="88">
        <v>888</v>
      </c>
      <c r="CA429" s="87" t="s">
        <v>111</v>
      </c>
      <c r="CB429" s="89" t="s">
        <v>145</v>
      </c>
      <c r="CC429" s="90">
        <v>-1</v>
      </c>
      <c r="CD429" s="91"/>
      <c r="CE429" s="89">
        <f>VLOOKUP(AI429,[1]Plan1!$A$6:$D$52,2,0)</f>
        <v>234</v>
      </c>
      <c r="CF429" s="89">
        <f>VLOOKUP(AI429,[1]Plan1!$A$6:$D$52,4,0)</f>
        <v>8.5</v>
      </c>
      <c r="CG429" s="89">
        <f t="shared" si="48"/>
        <v>93</v>
      </c>
      <c r="CH429" s="89">
        <f t="shared" si="49"/>
        <v>791</v>
      </c>
      <c r="CI429" s="87" t="s">
        <v>129</v>
      </c>
      <c r="CJ429" s="89">
        <f t="shared" si="50"/>
        <v>888</v>
      </c>
      <c r="CK429" s="87"/>
      <c r="CL429" s="87"/>
      <c r="CM429" s="87"/>
      <c r="CN429" s="80"/>
      <c r="CO429" s="81">
        <v>201</v>
      </c>
      <c r="CP429" s="82"/>
      <c r="CQ429" s="83"/>
      <c r="CR429" s="87">
        <f t="shared" si="51"/>
        <v>26085</v>
      </c>
      <c r="CS429" s="40">
        <f t="shared" si="55"/>
        <v>427</v>
      </c>
      <c r="CT429" s="40" t="str">
        <f>VLOOKUP(B429,Linha!$B$2:$C$60,2,FALSE)</f>
        <v>Despacho direto</v>
      </c>
      <c r="CU429" s="41" t="str">
        <f>IF(AI429&lt;=Parametros!$E$15,"OK","Não")</f>
        <v>OK</v>
      </c>
      <c r="CV429" s="41" t="str">
        <f>IF(AH429&lt;=Parametros!$E$16,"OK","Não")</f>
        <v>OK</v>
      </c>
      <c r="CW429" s="41" t="str">
        <f>IF(AX429&lt;=Parametros!$E$19,"OK","Não")</f>
        <v>OK</v>
      </c>
      <c r="CX429" s="41" t="str">
        <f t="shared" si="52"/>
        <v>Não</v>
      </c>
      <c r="CY429" s="41" t="str">
        <f t="shared" si="53"/>
        <v>Não</v>
      </c>
      <c r="CZ429" s="41" t="str">
        <f>IF(AND(Parametros!$E$17="Sim",Parametros!$E$18="Sim"),IF(AND(OR(CT429="Flow1",AND(CT429="Flow2",Parametros!$H$7="Fechada")),AI429&lt;=Parametros!$E$15,AH429&lt;Parametros!$E$16,AX429&lt;Parametros!$E$19,CX429&lt;&gt;Parametros!$E$17,CY429&lt;&gt;Parametros!$E$18),"Sim","Não"),
IF(AND(Parametros!$E$17="Sim",Parametros!$E$18="Não"),IF(AND(OR(CT429="Flow1",AND(CT429="Flow2",Parametros!$H$7="Fechada")),AI429&lt;=Parametros!$E$15,AH429&lt;Parametros!$E$16,AX429&lt;Parametros!$E$19,CX429&lt;&gt;Parametros!$E$17),"Sim","Não"),
IF(AND(Parametros!$E$17="Não",Parametros!$E$18="Sim"),IF(AND(OR(CT429="Flow1",AND(CT429="Flow2",Parametros!$H$7="Fechada")),AI429&lt;=Parametros!$E$15,AH429&lt;Parametros!$E$16,AX429&lt;Parametros!$E$19,CY429&lt;&gt;Parametros!$E$18),"Sim","Não"),
IF(AND(OR(CT429="Flow1",AND(CT429="Flow2",Parametros!$H$7="Fechada")),AI429&lt;=Parametros!$E$15,AH429&lt;Parametros!$E$16,AX429&lt;Parametros!$E$19),"Sim","Não"))))</f>
        <v>Não</v>
      </c>
      <c r="DA429" s="41" t="str">
        <f t="shared" si="54"/>
        <v>ok</v>
      </c>
      <c r="DB429" s="40">
        <f>IF(AND(CT429="Flow1",CZ429="Sim"),4,IF(CT429=Parametros!$D$6,1,IF(CT429=Parametros!$D$7,IF(Parametros!$H$7="Aberta",2,IF('Sequencia APO'!CZ429="Sim",4,1)),IF(CT429=Parametros!$D$9,3,IF(CT429=Parametros!$D$8,4,"Erro")))))</f>
        <v>3</v>
      </c>
      <c r="DC429" s="40">
        <f>IFERROR(VLOOKUP($Q429,Ferts!$A$1:$B$16,2,FALSE),0)</f>
        <v>0</v>
      </c>
      <c r="DD429" s="42">
        <f>(IF(DB429=1,Parametros!$M$6,IF(DB429=2,Parametros!$M$7,IF(DB429=3,Parametros!$M$8,IF(DB429=4,Parametros!$M$9,"Erro"))))*(DC429+1))*60</f>
        <v>33.660000000000004</v>
      </c>
    </row>
    <row r="430" spans="1:108">
      <c r="A430" s="74" t="s">
        <v>1161</v>
      </c>
      <c r="B430" t="s">
        <v>951</v>
      </c>
      <c r="C430" s="74" t="s">
        <v>99</v>
      </c>
      <c r="D430" s="74" t="s">
        <v>99</v>
      </c>
      <c r="E430" s="74" t="s">
        <v>3942</v>
      </c>
      <c r="F430" s="74" t="s">
        <v>2765</v>
      </c>
      <c r="G430" s="74" t="s">
        <v>2766</v>
      </c>
      <c r="H430" s="74" t="s">
        <v>151</v>
      </c>
      <c r="I430" s="74" t="s">
        <v>134</v>
      </c>
      <c r="J430" s="74" t="s">
        <v>173</v>
      </c>
      <c r="K430" s="74" t="s">
        <v>171</v>
      </c>
      <c r="L430" s="74" t="s">
        <v>2767</v>
      </c>
      <c r="M430" s="74" t="s">
        <v>153</v>
      </c>
      <c r="N430" s="75">
        <v>10</v>
      </c>
      <c r="O430" s="75">
        <v>10</v>
      </c>
      <c r="P430" s="74" t="s">
        <v>154</v>
      </c>
      <c r="Q430" s="74" t="s">
        <v>2768</v>
      </c>
      <c r="R430" s="74" t="s">
        <v>155</v>
      </c>
      <c r="S430" s="74" t="s">
        <v>113</v>
      </c>
      <c r="T430" s="74" t="s">
        <v>114</v>
      </c>
      <c r="U430" s="74" t="s">
        <v>156</v>
      </c>
      <c r="V430" s="74" t="s">
        <v>157</v>
      </c>
      <c r="W430" s="74" t="s">
        <v>107</v>
      </c>
      <c r="X430" s="74" t="s">
        <v>127</v>
      </c>
      <c r="Y430" s="74" t="s">
        <v>177</v>
      </c>
      <c r="Z430" s="74" t="s">
        <v>158</v>
      </c>
      <c r="AA430" s="76">
        <v>5684</v>
      </c>
      <c r="AB430" s="76">
        <v>0</v>
      </c>
      <c r="AC430" s="76">
        <v>160</v>
      </c>
      <c r="AD430" s="76">
        <v>106.5</v>
      </c>
      <c r="AE430" s="77">
        <v>201</v>
      </c>
      <c r="AF430" s="76">
        <v>1.0049999999999999</v>
      </c>
      <c r="AG430" s="77">
        <v>34</v>
      </c>
      <c r="AH430" s="78">
        <v>3</v>
      </c>
      <c r="AI430" s="78">
        <v>31.8</v>
      </c>
      <c r="AJ430" s="79">
        <v>42794</v>
      </c>
      <c r="AK430" s="79">
        <v>42787</v>
      </c>
      <c r="AL430" s="79">
        <v>42787</v>
      </c>
      <c r="AM430" s="79">
        <v>42787</v>
      </c>
      <c r="AN430" s="77">
        <v>950</v>
      </c>
      <c r="AO430" s="79">
        <v>42786</v>
      </c>
      <c r="AP430" s="76">
        <v>6000</v>
      </c>
      <c r="AQ430" s="76">
        <v>222</v>
      </c>
      <c r="AR430" s="77">
        <v>205</v>
      </c>
      <c r="AS430" s="77">
        <v>173</v>
      </c>
      <c r="AT430" s="78">
        <v>14.22</v>
      </c>
      <c r="AU430" s="77">
        <v>12</v>
      </c>
      <c r="AV430" s="76">
        <v>6.98</v>
      </c>
      <c r="AW430" s="76">
        <v>5.18</v>
      </c>
      <c r="AX430" s="76">
        <v>7.87</v>
      </c>
      <c r="AY430" s="76">
        <v>0.4</v>
      </c>
      <c r="AZ430" s="76">
        <v>0.4</v>
      </c>
      <c r="BA430" s="76">
        <v>0.38</v>
      </c>
      <c r="BB430" s="76">
        <v>9.99</v>
      </c>
      <c r="BC430" s="76">
        <v>17.55</v>
      </c>
      <c r="BD430" s="76">
        <v>4.12</v>
      </c>
      <c r="BE430" s="76">
        <v>11.8</v>
      </c>
      <c r="BF430" s="76">
        <v>4000</v>
      </c>
      <c r="BG430" s="76">
        <v>7000</v>
      </c>
      <c r="BH430" s="74" t="s">
        <v>109</v>
      </c>
      <c r="BI430" s="74"/>
      <c r="BJ430" s="74" t="s">
        <v>3943</v>
      </c>
      <c r="BK430" s="79"/>
      <c r="BL430" s="79"/>
      <c r="BM430" s="74"/>
      <c r="BN430" s="80"/>
      <c r="BO430" s="81"/>
      <c r="BP430" s="82">
        <v>408</v>
      </c>
      <c r="BQ430" s="83"/>
      <c r="BR430" s="84" t="s">
        <v>129</v>
      </c>
      <c r="BS430" s="84">
        <v>21</v>
      </c>
      <c r="BT430" s="85">
        <v>2</v>
      </c>
      <c r="BU430" s="85" t="s">
        <v>134</v>
      </c>
      <c r="BV430" s="85">
        <v>7</v>
      </c>
      <c r="BW430" s="85"/>
      <c r="BX430" s="86" t="s">
        <v>164</v>
      </c>
      <c r="BY430" s="87"/>
      <c r="BZ430" s="88">
        <v>408</v>
      </c>
      <c r="CA430" s="87" t="s">
        <v>111</v>
      </c>
      <c r="CB430" s="89" t="s">
        <v>145</v>
      </c>
      <c r="CC430" s="90">
        <v>1</v>
      </c>
      <c r="CD430" s="91"/>
      <c r="CE430" s="89">
        <f>VLOOKUP(AI430,[1]Plan1!$A$6:$D$52,2,0)</f>
        <v>171</v>
      </c>
      <c r="CF430" s="89">
        <f>VLOOKUP(AI430,[1]Plan1!$A$6:$D$52,4,0)</f>
        <v>10.333333333333334</v>
      </c>
      <c r="CG430" s="89">
        <f t="shared" si="48"/>
        <v>33</v>
      </c>
      <c r="CH430" s="89">
        <f t="shared" si="49"/>
        <v>341</v>
      </c>
      <c r="CI430" s="87" t="s">
        <v>129</v>
      </c>
      <c r="CJ430" s="89">
        <f t="shared" si="50"/>
        <v>408</v>
      </c>
      <c r="CK430" s="87"/>
      <c r="CL430" s="87"/>
      <c r="CM430" s="87"/>
      <c r="CN430" s="80"/>
      <c r="CO430" s="81">
        <v>202</v>
      </c>
      <c r="CP430" s="82"/>
      <c r="CQ430" s="83"/>
      <c r="CR430" s="87">
        <f t="shared" si="51"/>
        <v>6834</v>
      </c>
      <c r="CS430" s="40">
        <f t="shared" si="55"/>
        <v>428</v>
      </c>
      <c r="CT430" s="40" t="str">
        <f>VLOOKUP(B430,Linha!$B$2:$C$60,2,FALSE)</f>
        <v>Despacho direto</v>
      </c>
      <c r="CU430" s="41" t="str">
        <f>IF(AI430&lt;=Parametros!$E$15,"OK","Não")</f>
        <v>OK</v>
      </c>
      <c r="CV430" s="41" t="str">
        <f>IF(AH430&lt;=Parametros!$E$16,"OK","Não")</f>
        <v>OK</v>
      </c>
      <c r="CW430" s="41" t="str">
        <f>IF(AX430&lt;=Parametros!$E$19,"OK","Não")</f>
        <v>OK</v>
      </c>
      <c r="CX430" s="41" t="str">
        <f t="shared" si="52"/>
        <v>Não</v>
      </c>
      <c r="CY430" s="41" t="str">
        <f t="shared" si="53"/>
        <v>Não</v>
      </c>
      <c r="CZ430" s="41" t="str">
        <f>IF(AND(Parametros!$E$17="Sim",Parametros!$E$18="Sim"),IF(AND(OR(CT430="Flow1",AND(CT430="Flow2",Parametros!$H$7="Fechada")),AI430&lt;=Parametros!$E$15,AH430&lt;Parametros!$E$16,AX430&lt;Parametros!$E$19,CX430&lt;&gt;Parametros!$E$17,CY430&lt;&gt;Parametros!$E$18),"Sim","Não"),
IF(AND(Parametros!$E$17="Sim",Parametros!$E$18="Não"),IF(AND(OR(CT430="Flow1",AND(CT430="Flow2",Parametros!$H$7="Fechada")),AI430&lt;=Parametros!$E$15,AH430&lt;Parametros!$E$16,AX430&lt;Parametros!$E$19,CX430&lt;&gt;Parametros!$E$17),"Sim","Não"),
IF(AND(Parametros!$E$17="Não",Parametros!$E$18="Sim"),IF(AND(OR(CT430="Flow1",AND(CT430="Flow2",Parametros!$H$7="Fechada")),AI430&lt;=Parametros!$E$15,AH430&lt;Parametros!$E$16,AX430&lt;Parametros!$E$19,CY430&lt;&gt;Parametros!$E$18),"Sim","Não"),
IF(AND(OR(CT430="Flow1",AND(CT430="Flow2",Parametros!$H$7="Fechada")),AI430&lt;=Parametros!$E$15,AH430&lt;Parametros!$E$16,AX430&lt;Parametros!$E$19),"Sim","Não"))))</f>
        <v>Não</v>
      </c>
      <c r="DA430" s="41" t="str">
        <f t="shared" si="54"/>
        <v>ok</v>
      </c>
      <c r="DB430" s="40">
        <f>IF(AND(CT430="Flow1",CZ430="Sim"),4,IF(CT430=Parametros!$D$6,1,IF(CT430=Parametros!$D$7,IF(Parametros!$H$7="Aberta",2,IF('Sequencia APO'!CZ430="Sim",4,1)),IF(CT430=Parametros!$D$9,3,IF(CT430=Parametros!$D$8,4,"Erro")))))</f>
        <v>3</v>
      </c>
      <c r="DC430" s="40">
        <f>IFERROR(VLOOKUP($Q430,Ferts!$A$1:$B$16,2,FALSE),0)</f>
        <v>0</v>
      </c>
      <c r="DD430" s="42">
        <f>(IF(DB430=1,Parametros!$M$6,IF(DB430=2,Parametros!$M$7,IF(DB430=3,Parametros!$M$8,IF(DB430=4,Parametros!$M$9,"Erro"))))*(DC430+1))*60</f>
        <v>33.660000000000004</v>
      </c>
    </row>
    <row r="431" spans="1:108">
      <c r="A431" s="74" t="s">
        <v>1162</v>
      </c>
      <c r="B431" s="74" t="s">
        <v>98</v>
      </c>
      <c r="C431" s="74" t="s">
        <v>99</v>
      </c>
      <c r="D431" s="74" t="s">
        <v>99</v>
      </c>
      <c r="E431" s="74" t="s">
        <v>2845</v>
      </c>
      <c r="F431" s="74" t="s">
        <v>943</v>
      </c>
      <c r="G431" s="74" t="s">
        <v>2846</v>
      </c>
      <c r="H431" s="74" t="s">
        <v>481</v>
      </c>
      <c r="I431" s="74" t="s">
        <v>134</v>
      </c>
      <c r="J431" s="74" t="s">
        <v>173</v>
      </c>
      <c r="K431" s="74" t="s">
        <v>264</v>
      </c>
      <c r="L431" s="74" t="s">
        <v>944</v>
      </c>
      <c r="M431" s="74" t="s">
        <v>206</v>
      </c>
      <c r="N431" s="75">
        <v>0</v>
      </c>
      <c r="O431" s="75">
        <v>10</v>
      </c>
      <c r="P431" s="74" t="s">
        <v>137</v>
      </c>
      <c r="Q431" s="74" t="s">
        <v>945</v>
      </c>
      <c r="R431" s="74" t="s">
        <v>138</v>
      </c>
      <c r="S431" s="74" t="s">
        <v>113</v>
      </c>
      <c r="T431" s="74" t="s">
        <v>114</v>
      </c>
      <c r="U431" s="74" t="s">
        <v>156</v>
      </c>
      <c r="V431" s="74" t="s">
        <v>141</v>
      </c>
      <c r="W431" s="74" t="s">
        <v>107</v>
      </c>
      <c r="X431" s="74" t="s">
        <v>127</v>
      </c>
      <c r="Y431" s="74" t="s">
        <v>177</v>
      </c>
      <c r="Z431" s="74"/>
      <c r="AA431" s="76">
        <v>5224.53</v>
      </c>
      <c r="AB431" s="76">
        <v>0</v>
      </c>
      <c r="AC431" s="76">
        <v>160</v>
      </c>
      <c r="AD431" s="76">
        <v>106.5</v>
      </c>
      <c r="AE431" s="77">
        <v>311</v>
      </c>
      <c r="AF431" s="76">
        <v>1.5549999999999999</v>
      </c>
      <c r="AG431" s="77">
        <v>20</v>
      </c>
      <c r="AH431" s="78">
        <v>3.6</v>
      </c>
      <c r="AI431" s="78">
        <v>42.2</v>
      </c>
      <c r="AJ431" s="79">
        <v>42787</v>
      </c>
      <c r="AK431" s="79">
        <v>42787</v>
      </c>
      <c r="AL431" s="79">
        <v>42787</v>
      </c>
      <c r="AM431" s="79">
        <v>42787</v>
      </c>
      <c r="AN431" s="77">
        <v>668</v>
      </c>
      <c r="AO431" s="79">
        <v>42779</v>
      </c>
      <c r="AP431" s="76">
        <v>5000</v>
      </c>
      <c r="AQ431" s="76">
        <v>0</v>
      </c>
      <c r="AR431" s="77">
        <v>308</v>
      </c>
      <c r="AS431" s="77">
        <v>80</v>
      </c>
      <c r="AT431" s="78">
        <v>23.62</v>
      </c>
      <c r="AU431" s="77">
        <v>12</v>
      </c>
      <c r="AV431" s="76">
        <v>6.88</v>
      </c>
      <c r="AW431" s="76">
        <v>5</v>
      </c>
      <c r="AX431" s="76">
        <v>7.62</v>
      </c>
      <c r="AY431" s="76">
        <v>0.4</v>
      </c>
      <c r="AZ431" s="76">
        <v>0.4</v>
      </c>
      <c r="BA431" s="76">
        <v>0.5</v>
      </c>
      <c r="BB431" s="76">
        <v>0.6</v>
      </c>
      <c r="BC431" s="76">
        <v>23.95</v>
      </c>
      <c r="BD431" s="76">
        <v>4.7</v>
      </c>
      <c r="BE431" s="76">
        <v>12.72</v>
      </c>
      <c r="BF431" s="76">
        <v>5000</v>
      </c>
      <c r="BG431" s="76">
        <v>7000</v>
      </c>
      <c r="BH431" s="74" t="s">
        <v>109</v>
      </c>
      <c r="BI431" s="74"/>
      <c r="BJ431" s="74" t="s">
        <v>946</v>
      </c>
      <c r="BK431" s="79"/>
      <c r="BL431" s="79"/>
      <c r="BM431" s="74"/>
      <c r="BN431" s="80"/>
      <c r="BO431" s="81"/>
      <c r="BP431" s="82"/>
      <c r="BQ431" s="93">
        <v>240</v>
      </c>
      <c r="BR431" s="84" t="s">
        <v>78</v>
      </c>
      <c r="BS431" s="84">
        <v>21</v>
      </c>
      <c r="BT431" s="85">
        <v>2</v>
      </c>
      <c r="BU431" s="85" t="s">
        <v>134</v>
      </c>
      <c r="BV431" s="85">
        <v>7</v>
      </c>
      <c r="BW431" s="85"/>
      <c r="BX431" s="86" t="s">
        <v>143</v>
      </c>
      <c r="BY431" s="87"/>
      <c r="BZ431" s="88">
        <v>240</v>
      </c>
      <c r="CA431" s="87" t="s">
        <v>144</v>
      </c>
      <c r="CB431" s="89" t="s">
        <v>145</v>
      </c>
      <c r="CC431" s="90">
        <v>8</v>
      </c>
      <c r="CD431" s="91"/>
      <c r="CE431" s="89">
        <f>VLOOKUP(AI431,[1]Plan1!$A$6:$D$52,2,0)</f>
        <v>285</v>
      </c>
      <c r="CF431" s="89">
        <f>VLOOKUP(AI431,[1]Plan1!$A$6:$D$52,4,0)</f>
        <v>8.1052631578947363</v>
      </c>
      <c r="CG431" s="89">
        <f t="shared" si="48"/>
        <v>18</v>
      </c>
      <c r="CH431" s="89">
        <f t="shared" si="49"/>
        <v>146</v>
      </c>
      <c r="CI431" s="87" t="s">
        <v>75</v>
      </c>
      <c r="CJ431" s="89">
        <f t="shared" si="50"/>
        <v>240</v>
      </c>
      <c r="CK431" s="87"/>
      <c r="CL431" s="87"/>
      <c r="CM431" s="87"/>
      <c r="CN431" s="80"/>
      <c r="CO431" s="81">
        <v>203</v>
      </c>
      <c r="CP431" s="82"/>
      <c r="CQ431" s="83"/>
      <c r="CR431" s="87">
        <f t="shared" si="51"/>
        <v>6220</v>
      </c>
      <c r="CS431" s="40">
        <f t="shared" si="55"/>
        <v>429</v>
      </c>
      <c r="CT431" s="40" t="str">
        <f>VLOOKUP(B431,Linha!$B$2:$C$60,2,FALSE)</f>
        <v>Flow1</v>
      </c>
      <c r="CU431" s="41" t="str">
        <f>IF(AI431&lt;=Parametros!$E$15,"OK","Não")</f>
        <v>OK</v>
      </c>
      <c r="CV431" s="41" t="str">
        <f>IF(AH431&lt;=Parametros!$E$16,"OK","Não")</f>
        <v>OK</v>
      </c>
      <c r="CW431" s="41" t="str">
        <f>IF(AX431&lt;=Parametros!$E$19,"OK","Não")</f>
        <v>OK</v>
      </c>
      <c r="CX431" s="41" t="str">
        <f t="shared" si="52"/>
        <v>Não</v>
      </c>
      <c r="CY431" s="41" t="str">
        <f t="shared" si="53"/>
        <v>Não</v>
      </c>
      <c r="CZ431" s="41" t="str">
        <f>IF(AND(Parametros!$E$17="Sim",Parametros!$E$18="Sim"),IF(AND(OR(CT431="Flow1",AND(CT431="Flow2",Parametros!$H$7="Fechada")),AI431&lt;=Parametros!$E$15,AH431&lt;Parametros!$E$16,AX431&lt;Parametros!$E$19,CX431&lt;&gt;Parametros!$E$17,CY431&lt;&gt;Parametros!$E$18),"Sim","Não"),
IF(AND(Parametros!$E$17="Sim",Parametros!$E$18="Não"),IF(AND(OR(CT431="Flow1",AND(CT431="Flow2",Parametros!$H$7="Fechada")),AI431&lt;=Parametros!$E$15,AH431&lt;Parametros!$E$16,AX431&lt;Parametros!$E$19,CX431&lt;&gt;Parametros!$E$17),"Sim","Não"),
IF(AND(Parametros!$E$17="Não",Parametros!$E$18="Sim"),IF(AND(OR(CT431="Flow1",AND(CT431="Flow2",Parametros!$H$7="Fechada")),AI431&lt;=Parametros!$E$15,AH431&lt;Parametros!$E$16,AX431&lt;Parametros!$E$19,CY431&lt;&gt;Parametros!$E$18),"Sim","Não"),
IF(AND(OR(CT431="Flow1",AND(CT431="Flow2",Parametros!$H$7="Fechada")),AI431&lt;=Parametros!$E$15,AH431&lt;Parametros!$E$16,AX431&lt;Parametros!$E$19),"Sim","Não"))))</f>
        <v>Sim</v>
      </c>
      <c r="DA431" s="41" t="str">
        <f t="shared" si="54"/>
        <v>Moveu para tubing</v>
      </c>
      <c r="DB431" s="40">
        <f>IF(AND(CT431="Flow1",CZ431="Sim"),4,IF(CT431=Parametros!$D$6,1,IF(CT431=Parametros!$D$7,IF(Parametros!$H$7="Aberta",2,IF('Sequencia APO'!CZ431="Sim",4,1)),IF(CT431=Parametros!$D$9,3,IF(CT431=Parametros!$D$8,4,"Erro")))))</f>
        <v>4</v>
      </c>
      <c r="DC431" s="40">
        <f>IFERROR(VLOOKUP($Q431,Ferts!$A$1:$B$16,2,FALSE),0)</f>
        <v>0</v>
      </c>
      <c r="DD431" s="42">
        <f>(IF(DB431=1,Parametros!$M$6,IF(DB431=2,Parametros!$M$7,IF(DB431=3,Parametros!$M$8,IF(DB431=4,Parametros!$M$9,"Erro"))))*(DC431+1))*60</f>
        <v>102.85714285714285</v>
      </c>
    </row>
    <row r="432" spans="1:108">
      <c r="A432" s="74" t="s">
        <v>1163</v>
      </c>
      <c r="B432" s="74" t="s">
        <v>98</v>
      </c>
      <c r="C432" s="74" t="s">
        <v>99</v>
      </c>
      <c r="D432" s="74" t="s">
        <v>99</v>
      </c>
      <c r="E432" s="74" t="s">
        <v>2847</v>
      </c>
      <c r="F432" s="74" t="s">
        <v>2848</v>
      </c>
      <c r="G432" s="74" t="s">
        <v>2849</v>
      </c>
      <c r="H432" s="74" t="s">
        <v>481</v>
      </c>
      <c r="I432" s="74" t="s">
        <v>134</v>
      </c>
      <c r="J432" s="74" t="s">
        <v>173</v>
      </c>
      <c r="K432" s="74" t="s">
        <v>204</v>
      </c>
      <c r="L432" s="74" t="s">
        <v>2850</v>
      </c>
      <c r="M432" s="74" t="s">
        <v>206</v>
      </c>
      <c r="N432" s="75">
        <v>10</v>
      </c>
      <c r="O432" s="75">
        <v>10</v>
      </c>
      <c r="P432" s="74" t="s">
        <v>137</v>
      </c>
      <c r="Q432" s="74" t="s">
        <v>2851</v>
      </c>
      <c r="R432" s="74" t="s">
        <v>138</v>
      </c>
      <c r="S432" s="74" t="s">
        <v>113</v>
      </c>
      <c r="T432" s="74" t="s">
        <v>114</v>
      </c>
      <c r="U432" s="74" t="s">
        <v>156</v>
      </c>
      <c r="V432" s="74" t="s">
        <v>141</v>
      </c>
      <c r="W432" s="74" t="s">
        <v>107</v>
      </c>
      <c r="X432" s="74" t="s">
        <v>127</v>
      </c>
      <c r="Y432" s="74" t="s">
        <v>177</v>
      </c>
      <c r="Z432" s="74"/>
      <c r="AA432" s="76">
        <v>5224.9750000000004</v>
      </c>
      <c r="AB432" s="76">
        <v>0</v>
      </c>
      <c r="AC432" s="76">
        <v>160</v>
      </c>
      <c r="AD432" s="76">
        <v>106.5</v>
      </c>
      <c r="AE432" s="77">
        <v>311</v>
      </c>
      <c r="AF432" s="76">
        <v>1.5549999999999999</v>
      </c>
      <c r="AG432" s="77">
        <v>20</v>
      </c>
      <c r="AH432" s="78">
        <v>3.6</v>
      </c>
      <c r="AI432" s="78">
        <v>42.2</v>
      </c>
      <c r="AJ432" s="79">
        <v>42786</v>
      </c>
      <c r="AK432" s="79">
        <v>42787</v>
      </c>
      <c r="AL432" s="79">
        <v>42787</v>
      </c>
      <c r="AM432" s="79">
        <v>42787</v>
      </c>
      <c r="AN432" s="77">
        <v>577</v>
      </c>
      <c r="AO432" s="79">
        <v>42779</v>
      </c>
      <c r="AP432" s="76">
        <v>5000</v>
      </c>
      <c r="AQ432" s="76">
        <v>0</v>
      </c>
      <c r="AR432" s="77">
        <v>311</v>
      </c>
      <c r="AS432" s="77">
        <v>79</v>
      </c>
      <c r="AT432" s="78">
        <v>40.9</v>
      </c>
      <c r="AU432" s="77">
        <v>7</v>
      </c>
      <c r="AV432" s="76">
        <v>11.62</v>
      </c>
      <c r="AW432" s="76">
        <v>11</v>
      </c>
      <c r="AX432" s="76">
        <v>13.62</v>
      </c>
      <c r="AY432" s="76">
        <v>0.4</v>
      </c>
      <c r="AZ432" s="76">
        <v>0.4</v>
      </c>
      <c r="BA432" s="76">
        <v>0.5</v>
      </c>
      <c r="BB432" s="76">
        <v>0.6</v>
      </c>
      <c r="BC432" s="76">
        <v>23.95</v>
      </c>
      <c r="BD432" s="76">
        <v>4.7</v>
      </c>
      <c r="BE432" s="76">
        <v>12.72</v>
      </c>
      <c r="BF432" s="76">
        <v>11000</v>
      </c>
      <c r="BG432" s="76">
        <v>13000</v>
      </c>
      <c r="BH432" s="74" t="s">
        <v>109</v>
      </c>
      <c r="BI432" s="74"/>
      <c r="BJ432" s="74" t="s">
        <v>2852</v>
      </c>
      <c r="BK432" s="79"/>
      <c r="BL432" s="79"/>
      <c r="BM432" s="74"/>
      <c r="BN432" s="80">
        <v>140</v>
      </c>
      <c r="BO432" s="81"/>
      <c r="BP432" s="82"/>
      <c r="BQ432" s="83"/>
      <c r="BR432" s="84" t="s">
        <v>75</v>
      </c>
      <c r="BS432" s="84">
        <v>21</v>
      </c>
      <c r="BT432" s="85">
        <v>2</v>
      </c>
      <c r="BU432" s="85" t="s">
        <v>134</v>
      </c>
      <c r="BV432" s="85">
        <v>7</v>
      </c>
      <c r="BW432" s="85"/>
      <c r="BX432" s="86" t="s">
        <v>143</v>
      </c>
      <c r="BY432" s="87"/>
      <c r="BZ432" s="88">
        <v>140</v>
      </c>
      <c r="CA432" s="87" t="s">
        <v>144</v>
      </c>
      <c r="CB432" s="89" t="s">
        <v>145</v>
      </c>
      <c r="CC432" s="90">
        <v>8</v>
      </c>
      <c r="CD432" s="91"/>
      <c r="CE432" s="89">
        <f>VLOOKUP(AI432,[1]Plan1!$A$6:$D$52,2,0)</f>
        <v>285</v>
      </c>
      <c r="CF432" s="89">
        <f>VLOOKUP(AI432,[1]Plan1!$A$6:$D$52,4,0)</f>
        <v>8.1052631578947363</v>
      </c>
      <c r="CG432" s="89">
        <f t="shared" si="48"/>
        <v>18</v>
      </c>
      <c r="CH432" s="89">
        <f t="shared" si="49"/>
        <v>146</v>
      </c>
      <c r="CI432" s="87" t="s">
        <v>75</v>
      </c>
      <c r="CJ432" s="89">
        <f t="shared" si="50"/>
        <v>140</v>
      </c>
      <c r="CK432" s="87"/>
      <c r="CL432" s="87"/>
      <c r="CM432" s="87"/>
      <c r="CN432" s="80"/>
      <c r="CO432" s="81">
        <v>204</v>
      </c>
      <c r="CP432" s="82"/>
      <c r="CQ432" s="83"/>
      <c r="CR432" s="87">
        <f t="shared" si="51"/>
        <v>6220</v>
      </c>
      <c r="CS432" s="40">
        <f t="shared" si="55"/>
        <v>430</v>
      </c>
      <c r="CT432" s="40" t="str">
        <f>VLOOKUP(B432,Linha!$B$2:$C$60,2,FALSE)</f>
        <v>Flow1</v>
      </c>
      <c r="CU432" s="41" t="str">
        <f>IF(AI432&lt;=Parametros!$E$15,"OK","Não")</f>
        <v>OK</v>
      </c>
      <c r="CV432" s="41" t="str">
        <f>IF(AH432&lt;=Parametros!$E$16,"OK","Não")</f>
        <v>OK</v>
      </c>
      <c r="CW432" s="41" t="str">
        <f>IF(AX432&lt;=Parametros!$E$19,"OK","Não")</f>
        <v>Não</v>
      </c>
      <c r="CX432" s="41" t="str">
        <f t="shared" si="52"/>
        <v>Não</v>
      </c>
      <c r="CY432" s="41" t="str">
        <f t="shared" si="53"/>
        <v>Não</v>
      </c>
      <c r="CZ432" s="41" t="str">
        <f>IF(AND(Parametros!$E$17="Sim",Parametros!$E$18="Sim"),IF(AND(OR(CT432="Flow1",AND(CT432="Flow2",Parametros!$H$7="Fechada")),AI432&lt;=Parametros!$E$15,AH432&lt;Parametros!$E$16,AX432&lt;Parametros!$E$19,CX432&lt;&gt;Parametros!$E$17,CY432&lt;&gt;Parametros!$E$18),"Sim","Não"),
IF(AND(Parametros!$E$17="Sim",Parametros!$E$18="Não"),IF(AND(OR(CT432="Flow1",AND(CT432="Flow2",Parametros!$H$7="Fechada")),AI432&lt;=Parametros!$E$15,AH432&lt;Parametros!$E$16,AX432&lt;Parametros!$E$19,CX432&lt;&gt;Parametros!$E$17),"Sim","Não"),
IF(AND(Parametros!$E$17="Não",Parametros!$E$18="Sim"),IF(AND(OR(CT432="Flow1",AND(CT432="Flow2",Parametros!$H$7="Fechada")),AI432&lt;=Parametros!$E$15,AH432&lt;Parametros!$E$16,AX432&lt;Parametros!$E$19,CY432&lt;&gt;Parametros!$E$18),"Sim","Não"),
IF(AND(OR(CT432="Flow1",AND(CT432="Flow2",Parametros!$H$7="Fechada")),AI432&lt;=Parametros!$E$15,AH432&lt;Parametros!$E$16,AX432&lt;Parametros!$E$19),"Sim","Não"))))</f>
        <v>Não</v>
      </c>
      <c r="DA432" s="41" t="str">
        <f t="shared" si="54"/>
        <v>ok</v>
      </c>
      <c r="DB432" s="40">
        <f>IF(AND(CT432="Flow1",CZ432="Sim"),4,IF(CT432=Parametros!$D$6,1,IF(CT432=Parametros!$D$7,IF(Parametros!$H$7="Aberta",2,IF('Sequencia APO'!CZ432="Sim",4,1)),IF(CT432=Parametros!$D$9,3,IF(CT432=Parametros!$D$8,4,"Erro")))))</f>
        <v>1</v>
      </c>
      <c r="DC432" s="40">
        <f>IFERROR(VLOOKUP($Q432,Ferts!$A$1:$B$16,2,FALSE),0)</f>
        <v>0</v>
      </c>
      <c r="DD432" s="42">
        <f>(IF(DB432=1,Parametros!$M$6,IF(DB432=2,Parametros!$M$7,IF(DB432=3,Parametros!$M$8,IF(DB432=4,Parametros!$M$9,"Erro"))))*(DC432+1))*60</f>
        <v>38.112851481411589</v>
      </c>
    </row>
    <row r="433" spans="1:108">
      <c r="A433" s="74" t="s">
        <v>1167</v>
      </c>
      <c r="B433" s="74" t="s">
        <v>193</v>
      </c>
      <c r="C433" s="74" t="s">
        <v>194</v>
      </c>
      <c r="D433" s="74" t="s">
        <v>99</v>
      </c>
      <c r="E433" s="74" t="s">
        <v>3944</v>
      </c>
      <c r="F433" s="74" t="s">
        <v>3945</v>
      </c>
      <c r="G433" s="74" t="s">
        <v>3946</v>
      </c>
      <c r="H433" s="74" t="s">
        <v>196</v>
      </c>
      <c r="I433" s="74" t="s">
        <v>134</v>
      </c>
      <c r="J433" s="74" t="s">
        <v>135</v>
      </c>
      <c r="K433" s="74" t="s">
        <v>197</v>
      </c>
      <c r="L433" s="74" t="s">
        <v>3947</v>
      </c>
      <c r="M433" s="74" t="s">
        <v>199</v>
      </c>
      <c r="N433" s="75">
        <v>10</v>
      </c>
      <c r="O433" s="75">
        <v>5</v>
      </c>
      <c r="P433" s="74" t="s">
        <v>131</v>
      </c>
      <c r="Q433" s="74" t="s">
        <v>960</v>
      </c>
      <c r="R433" s="74" t="s">
        <v>162</v>
      </c>
      <c r="S433" s="74"/>
      <c r="T433" s="74" t="s">
        <v>456</v>
      </c>
      <c r="U433" s="74" t="s">
        <v>202</v>
      </c>
      <c r="V433" s="74" t="s">
        <v>125</v>
      </c>
      <c r="W433" s="74" t="s">
        <v>126</v>
      </c>
      <c r="X433" s="74" t="s">
        <v>127</v>
      </c>
      <c r="Y433" s="74"/>
      <c r="Z433" s="74" t="s">
        <v>163</v>
      </c>
      <c r="AA433" s="76">
        <v>412.44799999999998</v>
      </c>
      <c r="AB433" s="76">
        <v>0</v>
      </c>
      <c r="AC433" s="76">
        <v>155</v>
      </c>
      <c r="AD433" s="76">
        <v>103</v>
      </c>
      <c r="AE433" s="77">
        <v>0</v>
      </c>
      <c r="AF433" s="76">
        <v>0</v>
      </c>
      <c r="AG433" s="77">
        <v>0</v>
      </c>
      <c r="AH433" s="78">
        <v>4.55</v>
      </c>
      <c r="AI433" s="78">
        <v>42.2</v>
      </c>
      <c r="AJ433" s="79">
        <v>42770</v>
      </c>
      <c r="AK433" s="79">
        <v>42787</v>
      </c>
      <c r="AL433" s="79">
        <v>42787</v>
      </c>
      <c r="AM433" s="79">
        <v>42787</v>
      </c>
      <c r="AN433" s="77">
        <v>48</v>
      </c>
      <c r="AO433" s="79">
        <v>42754</v>
      </c>
      <c r="AP433" s="76">
        <v>1013.6</v>
      </c>
      <c r="AQ433" s="76">
        <v>0</v>
      </c>
      <c r="AR433" s="77">
        <v>359</v>
      </c>
      <c r="AS433" s="77">
        <v>13</v>
      </c>
      <c r="AT433" s="78">
        <v>36.08</v>
      </c>
      <c r="AU433" s="77">
        <v>0</v>
      </c>
      <c r="AV433" s="76">
        <v>0</v>
      </c>
      <c r="AW433" s="76">
        <v>0</v>
      </c>
      <c r="AX433" s="76">
        <v>0</v>
      </c>
      <c r="AY433" s="76">
        <v>0.42</v>
      </c>
      <c r="AZ433" s="76">
        <v>0.42</v>
      </c>
      <c r="BA433" s="76">
        <v>0.45</v>
      </c>
      <c r="BB433" s="76">
        <v>0.45</v>
      </c>
      <c r="BC433" s="76">
        <v>0</v>
      </c>
      <c r="BD433" s="76">
        <v>0</v>
      </c>
      <c r="BE433" s="76">
        <v>0</v>
      </c>
      <c r="BF433" s="76">
        <v>8500</v>
      </c>
      <c r="BG433" s="76">
        <v>8600</v>
      </c>
      <c r="BH433" s="74" t="s">
        <v>109</v>
      </c>
      <c r="BI433" s="74"/>
      <c r="BJ433" s="74" t="s">
        <v>3948</v>
      </c>
      <c r="BK433" s="79"/>
      <c r="BL433" s="79"/>
      <c r="BM433" s="74"/>
      <c r="BN433" s="80"/>
      <c r="BO433" s="81"/>
      <c r="BP433" s="82">
        <v>0</v>
      </c>
      <c r="BQ433" s="83"/>
      <c r="BR433" s="84" t="s">
        <v>129</v>
      </c>
      <c r="BS433" s="84">
        <v>21</v>
      </c>
      <c r="BT433" s="85">
        <v>2</v>
      </c>
      <c r="BU433" s="85" t="s">
        <v>134</v>
      </c>
      <c r="BV433" s="85">
        <v>7</v>
      </c>
      <c r="BW433" s="85"/>
      <c r="BX433" s="86" t="s">
        <v>164</v>
      </c>
      <c r="BY433" s="87"/>
      <c r="BZ433" s="88">
        <v>0</v>
      </c>
      <c r="CA433" s="87" t="s">
        <v>111</v>
      </c>
      <c r="CB433" s="89" t="s">
        <v>112</v>
      </c>
      <c r="CC433" s="90">
        <v>33</v>
      </c>
      <c r="CD433" s="91"/>
      <c r="CE433" s="89">
        <f>VLOOKUP(AI433,[1]Plan1!$A$6:$D$52,2,0)</f>
        <v>285</v>
      </c>
      <c r="CF433" s="89">
        <f>VLOOKUP(AI433,[1]Plan1!$A$6:$D$52,4,0)</f>
        <v>8.1052631578947363</v>
      </c>
      <c r="CG433" s="89">
        <f t="shared" si="48"/>
        <v>1</v>
      </c>
      <c r="CH433" s="89">
        <f t="shared" si="49"/>
        <v>8</v>
      </c>
      <c r="CI433" s="87" t="s">
        <v>129</v>
      </c>
      <c r="CJ433" s="89">
        <f t="shared" si="50"/>
        <v>8</v>
      </c>
      <c r="CK433" s="87"/>
      <c r="CL433" s="87"/>
      <c r="CM433" s="87"/>
      <c r="CN433" s="80"/>
      <c r="CO433" s="81">
        <v>205</v>
      </c>
      <c r="CP433" s="82"/>
      <c r="CQ433" s="83"/>
      <c r="CR433" s="87">
        <f t="shared" si="51"/>
        <v>0</v>
      </c>
      <c r="CS433" s="40">
        <f t="shared" si="55"/>
        <v>431</v>
      </c>
      <c r="CT433" s="40" t="str">
        <f>VLOOKUP(B433,Linha!$B$2:$C$60,2,FALSE)</f>
        <v>Despacho direto</v>
      </c>
      <c r="CU433" s="41" t="str">
        <f>IF(AI433&lt;=Parametros!$E$15,"OK","Não")</f>
        <v>OK</v>
      </c>
      <c r="CV433" s="41" t="str">
        <f>IF(AH433&lt;=Parametros!$E$16,"OK","Não")</f>
        <v>OK</v>
      </c>
      <c r="CW433" s="41" t="str">
        <f>IF(AX433&lt;=Parametros!$E$19,"OK","Não")</f>
        <v>OK</v>
      </c>
      <c r="CX433" s="41" t="str">
        <f t="shared" si="52"/>
        <v>Não</v>
      </c>
      <c r="CY433" s="41" t="str">
        <f t="shared" si="53"/>
        <v>Não</v>
      </c>
      <c r="CZ433" s="41" t="str">
        <f>IF(AND(Parametros!$E$17="Sim",Parametros!$E$18="Sim"),IF(AND(OR(CT433="Flow1",AND(CT433="Flow2",Parametros!$H$7="Fechada")),AI433&lt;=Parametros!$E$15,AH433&lt;Parametros!$E$16,AX433&lt;Parametros!$E$19,CX433&lt;&gt;Parametros!$E$17,CY433&lt;&gt;Parametros!$E$18),"Sim","Não"),
IF(AND(Parametros!$E$17="Sim",Parametros!$E$18="Não"),IF(AND(OR(CT433="Flow1",AND(CT433="Flow2",Parametros!$H$7="Fechada")),AI433&lt;=Parametros!$E$15,AH433&lt;Parametros!$E$16,AX433&lt;Parametros!$E$19,CX433&lt;&gt;Parametros!$E$17),"Sim","Não"),
IF(AND(Parametros!$E$17="Não",Parametros!$E$18="Sim"),IF(AND(OR(CT433="Flow1",AND(CT433="Flow2",Parametros!$H$7="Fechada")),AI433&lt;=Parametros!$E$15,AH433&lt;Parametros!$E$16,AX433&lt;Parametros!$E$19,CY433&lt;&gt;Parametros!$E$18),"Sim","Não"),
IF(AND(OR(CT433="Flow1",AND(CT433="Flow2",Parametros!$H$7="Fechada")),AI433&lt;=Parametros!$E$15,AH433&lt;Parametros!$E$16,AX433&lt;Parametros!$E$19),"Sim","Não"))))</f>
        <v>Não</v>
      </c>
      <c r="DA433" s="41" t="str">
        <f t="shared" si="54"/>
        <v>ok</v>
      </c>
      <c r="DB433" s="40">
        <f>IF(AND(CT433="Flow1",CZ433="Sim"),4,IF(CT433=Parametros!$D$6,1,IF(CT433=Parametros!$D$7,IF(Parametros!$H$7="Aberta",2,IF('Sequencia APO'!CZ433="Sim",4,1)),IF(CT433=Parametros!$D$9,3,IF(CT433=Parametros!$D$8,4,"Erro")))))</f>
        <v>3</v>
      </c>
      <c r="DC433" s="40">
        <f>IFERROR(VLOOKUP($Q433,Ferts!$A$1:$B$16,2,FALSE),0)</f>
        <v>0</v>
      </c>
      <c r="DD433" s="42">
        <f>(IF(DB433=1,Parametros!$M$6,IF(DB433=2,Parametros!$M$7,IF(DB433=3,Parametros!$M$8,IF(DB433=4,Parametros!$M$9,"Erro"))))*(DC433+1))*60</f>
        <v>33.660000000000004</v>
      </c>
    </row>
    <row r="434" spans="1:108">
      <c r="A434" s="74" t="s">
        <v>1171</v>
      </c>
      <c r="B434" s="74" t="s">
        <v>193</v>
      </c>
      <c r="C434" s="74" t="s">
        <v>194</v>
      </c>
      <c r="D434" s="74" t="s">
        <v>99</v>
      </c>
      <c r="E434" s="74" t="s">
        <v>3949</v>
      </c>
      <c r="F434" s="74" t="s">
        <v>3950</v>
      </c>
      <c r="G434" s="74" t="s">
        <v>3951</v>
      </c>
      <c r="H434" s="74" t="s">
        <v>196</v>
      </c>
      <c r="I434" s="74" t="s">
        <v>134</v>
      </c>
      <c r="J434" s="74" t="s">
        <v>213</v>
      </c>
      <c r="K434" s="74" t="s">
        <v>197</v>
      </c>
      <c r="L434" s="74" t="s">
        <v>3952</v>
      </c>
      <c r="M434" s="74" t="s">
        <v>199</v>
      </c>
      <c r="N434" s="75">
        <v>10</v>
      </c>
      <c r="O434" s="75">
        <v>10</v>
      </c>
      <c r="P434" s="74" t="s">
        <v>131</v>
      </c>
      <c r="Q434" s="74" t="s">
        <v>3953</v>
      </c>
      <c r="R434" s="74" t="s">
        <v>162</v>
      </c>
      <c r="S434" s="74"/>
      <c r="T434" s="74" t="s">
        <v>456</v>
      </c>
      <c r="U434" s="74" t="s">
        <v>202</v>
      </c>
      <c r="V434" s="74" t="s">
        <v>125</v>
      </c>
      <c r="W434" s="74" t="s">
        <v>126</v>
      </c>
      <c r="X434" s="74" t="s">
        <v>127</v>
      </c>
      <c r="Y434" s="74"/>
      <c r="Z434" s="74" t="s">
        <v>163</v>
      </c>
      <c r="AA434" s="76">
        <v>44188.998</v>
      </c>
      <c r="AB434" s="76">
        <v>0</v>
      </c>
      <c r="AC434" s="76">
        <v>155</v>
      </c>
      <c r="AD434" s="76">
        <v>103</v>
      </c>
      <c r="AE434" s="77">
        <v>0</v>
      </c>
      <c r="AF434" s="76">
        <v>0</v>
      </c>
      <c r="AG434" s="77">
        <v>0</v>
      </c>
      <c r="AH434" s="78">
        <v>5.5</v>
      </c>
      <c r="AI434" s="78">
        <v>42.2</v>
      </c>
      <c r="AJ434" s="79">
        <v>42805</v>
      </c>
      <c r="AK434" s="79">
        <v>42787</v>
      </c>
      <c r="AL434" s="79">
        <v>42787</v>
      </c>
      <c r="AM434" s="79">
        <v>42787</v>
      </c>
      <c r="AN434" s="77">
        <v>5092</v>
      </c>
      <c r="AO434" s="79">
        <v>42774</v>
      </c>
      <c r="AP434" s="76">
        <v>9845</v>
      </c>
      <c r="AQ434" s="76">
        <v>0</v>
      </c>
      <c r="AR434" s="77">
        <v>362</v>
      </c>
      <c r="AS434" s="77">
        <v>13</v>
      </c>
      <c r="AT434" s="78">
        <v>41.09</v>
      </c>
      <c r="AU434" s="77">
        <v>0</v>
      </c>
      <c r="AV434" s="76">
        <v>0</v>
      </c>
      <c r="AW434" s="76">
        <v>0</v>
      </c>
      <c r="AX434" s="76">
        <v>0</v>
      </c>
      <c r="AY434" s="76">
        <v>0.42</v>
      </c>
      <c r="AZ434" s="76">
        <v>0.42</v>
      </c>
      <c r="BA434" s="76">
        <v>0.55000000000000004</v>
      </c>
      <c r="BB434" s="76">
        <v>0.55000000000000004</v>
      </c>
      <c r="BC434" s="76">
        <v>0</v>
      </c>
      <c r="BD434" s="76">
        <v>0</v>
      </c>
      <c r="BE434" s="76">
        <v>0</v>
      </c>
      <c r="BF434" s="76">
        <v>8200</v>
      </c>
      <c r="BG434" s="76">
        <v>8300</v>
      </c>
      <c r="BH434" s="74" t="s">
        <v>109</v>
      </c>
      <c r="BI434" s="74"/>
      <c r="BJ434" s="74" t="s">
        <v>3954</v>
      </c>
      <c r="BK434" s="79"/>
      <c r="BL434" s="79"/>
      <c r="BM434" s="74"/>
      <c r="BN434" s="80"/>
      <c r="BO434" s="81"/>
      <c r="BP434" s="82">
        <v>0</v>
      </c>
      <c r="BQ434" s="83"/>
      <c r="BR434" s="84" t="s">
        <v>129</v>
      </c>
      <c r="BS434" s="84">
        <v>21</v>
      </c>
      <c r="BT434" s="85">
        <v>2</v>
      </c>
      <c r="BU434" s="85" t="s">
        <v>134</v>
      </c>
      <c r="BV434" s="85">
        <v>7</v>
      </c>
      <c r="BW434" s="85"/>
      <c r="BX434" s="86" t="s">
        <v>164</v>
      </c>
      <c r="BY434" s="87"/>
      <c r="BZ434" s="88">
        <v>0</v>
      </c>
      <c r="CA434" s="87" t="s">
        <v>111</v>
      </c>
      <c r="CB434" s="89" t="s">
        <v>112</v>
      </c>
      <c r="CC434" s="90">
        <v>13</v>
      </c>
      <c r="CD434" s="91"/>
      <c r="CE434" s="89">
        <f>VLOOKUP(AI434,[1]Plan1!$A$6:$D$52,2,0)</f>
        <v>285</v>
      </c>
      <c r="CF434" s="89">
        <f>VLOOKUP(AI434,[1]Plan1!$A$6:$D$52,4,0)</f>
        <v>8.1052631578947363</v>
      </c>
      <c r="CG434" s="89">
        <f t="shared" si="48"/>
        <v>155</v>
      </c>
      <c r="CH434" s="89">
        <f t="shared" si="49"/>
        <v>1256</v>
      </c>
      <c r="CI434" s="87" t="s">
        <v>129</v>
      </c>
      <c r="CJ434" s="89">
        <f t="shared" si="50"/>
        <v>1256</v>
      </c>
      <c r="CK434" s="87"/>
      <c r="CL434" s="87"/>
      <c r="CM434" s="87"/>
      <c r="CN434" s="80"/>
      <c r="CO434" s="81">
        <v>206</v>
      </c>
      <c r="CP434" s="82"/>
      <c r="CQ434" s="83"/>
      <c r="CR434" s="87">
        <f t="shared" si="51"/>
        <v>0</v>
      </c>
      <c r="CS434" s="40">
        <f t="shared" si="55"/>
        <v>432</v>
      </c>
      <c r="CT434" s="40" t="str">
        <f>VLOOKUP(B434,Linha!$B$2:$C$60,2,FALSE)</f>
        <v>Despacho direto</v>
      </c>
      <c r="CU434" s="41" t="str">
        <f>IF(AI434&lt;=Parametros!$E$15,"OK","Não")</f>
        <v>OK</v>
      </c>
      <c r="CV434" s="41" t="str">
        <f>IF(AH434&lt;=Parametros!$E$16,"OK","Não")</f>
        <v>OK</v>
      </c>
      <c r="CW434" s="41" t="str">
        <f>IF(AX434&lt;=Parametros!$E$19,"OK","Não")</f>
        <v>OK</v>
      </c>
      <c r="CX434" s="41" t="str">
        <f t="shared" si="52"/>
        <v>Não</v>
      </c>
      <c r="CY434" s="41" t="str">
        <f t="shared" si="53"/>
        <v>Não</v>
      </c>
      <c r="CZ434" s="41" t="str">
        <f>IF(AND(Parametros!$E$17="Sim",Parametros!$E$18="Sim"),IF(AND(OR(CT434="Flow1",AND(CT434="Flow2",Parametros!$H$7="Fechada")),AI434&lt;=Parametros!$E$15,AH434&lt;Parametros!$E$16,AX434&lt;Parametros!$E$19,CX434&lt;&gt;Parametros!$E$17,CY434&lt;&gt;Parametros!$E$18),"Sim","Não"),
IF(AND(Parametros!$E$17="Sim",Parametros!$E$18="Não"),IF(AND(OR(CT434="Flow1",AND(CT434="Flow2",Parametros!$H$7="Fechada")),AI434&lt;=Parametros!$E$15,AH434&lt;Parametros!$E$16,AX434&lt;Parametros!$E$19,CX434&lt;&gt;Parametros!$E$17),"Sim","Não"),
IF(AND(Parametros!$E$17="Não",Parametros!$E$18="Sim"),IF(AND(OR(CT434="Flow1",AND(CT434="Flow2",Parametros!$H$7="Fechada")),AI434&lt;=Parametros!$E$15,AH434&lt;Parametros!$E$16,AX434&lt;Parametros!$E$19,CY434&lt;&gt;Parametros!$E$18),"Sim","Não"),
IF(AND(OR(CT434="Flow1",AND(CT434="Flow2",Parametros!$H$7="Fechada")),AI434&lt;=Parametros!$E$15,AH434&lt;Parametros!$E$16,AX434&lt;Parametros!$E$19),"Sim","Não"))))</f>
        <v>Não</v>
      </c>
      <c r="DA434" s="41" t="str">
        <f t="shared" si="54"/>
        <v>ok</v>
      </c>
      <c r="DB434" s="40">
        <f>IF(AND(CT434="Flow1",CZ434="Sim"),4,IF(CT434=Parametros!$D$6,1,IF(CT434=Parametros!$D$7,IF(Parametros!$H$7="Aberta",2,IF('Sequencia APO'!CZ434="Sim",4,1)),IF(CT434=Parametros!$D$9,3,IF(CT434=Parametros!$D$8,4,"Erro")))))</f>
        <v>3</v>
      </c>
      <c r="DC434" s="40">
        <f>IFERROR(VLOOKUP($Q434,Ferts!$A$1:$B$16,2,FALSE),0)</f>
        <v>0</v>
      </c>
      <c r="DD434" s="42">
        <f>(IF(DB434=1,Parametros!$M$6,IF(DB434=2,Parametros!$M$7,IF(DB434=3,Parametros!$M$8,IF(DB434=4,Parametros!$M$9,"Erro"))))*(DC434+1))*60</f>
        <v>33.660000000000004</v>
      </c>
    </row>
    <row r="435" spans="1:108">
      <c r="A435" s="74" t="s">
        <v>1172</v>
      </c>
      <c r="B435" s="74" t="s">
        <v>193</v>
      </c>
      <c r="C435" s="74" t="s">
        <v>118</v>
      </c>
      <c r="D435" s="74" t="s">
        <v>99</v>
      </c>
      <c r="E435" s="74" t="s">
        <v>2853</v>
      </c>
      <c r="F435" s="74" t="s">
        <v>971</v>
      </c>
      <c r="G435" s="74" t="s">
        <v>3955</v>
      </c>
      <c r="H435" s="74" t="s">
        <v>166</v>
      </c>
      <c r="I435" s="74" t="s">
        <v>134</v>
      </c>
      <c r="J435" s="74" t="s">
        <v>213</v>
      </c>
      <c r="K435" s="74" t="s">
        <v>167</v>
      </c>
      <c r="L435" s="74" t="s">
        <v>972</v>
      </c>
      <c r="M435" s="74" t="s">
        <v>168</v>
      </c>
      <c r="N435" s="75">
        <v>10</v>
      </c>
      <c r="O435" s="75">
        <v>10</v>
      </c>
      <c r="P435" s="74" t="s">
        <v>131</v>
      </c>
      <c r="Q435" s="74" t="s">
        <v>973</v>
      </c>
      <c r="R435" s="74" t="s">
        <v>123</v>
      </c>
      <c r="S435" s="74"/>
      <c r="T435" s="74" t="s">
        <v>114</v>
      </c>
      <c r="U435" s="74" t="s">
        <v>124</v>
      </c>
      <c r="V435" s="74" t="s">
        <v>125</v>
      </c>
      <c r="W435" s="74" t="s">
        <v>126</v>
      </c>
      <c r="X435" s="74" t="s">
        <v>127</v>
      </c>
      <c r="Y435" s="74" t="s">
        <v>219</v>
      </c>
      <c r="Z435" s="74" t="s">
        <v>163</v>
      </c>
      <c r="AA435" s="76">
        <v>9081.2099999999991</v>
      </c>
      <c r="AB435" s="76">
        <v>0</v>
      </c>
      <c r="AC435" s="76">
        <v>155</v>
      </c>
      <c r="AD435" s="76">
        <v>101</v>
      </c>
      <c r="AE435" s="77">
        <v>398</v>
      </c>
      <c r="AF435" s="76">
        <v>1.99</v>
      </c>
      <c r="AG435" s="77">
        <v>27</v>
      </c>
      <c r="AH435" s="78">
        <v>5.7</v>
      </c>
      <c r="AI435" s="78">
        <v>42.2</v>
      </c>
      <c r="AJ435" s="79">
        <v>42801</v>
      </c>
      <c r="AK435" s="79">
        <v>42787</v>
      </c>
      <c r="AL435" s="79">
        <v>42787</v>
      </c>
      <c r="AM435" s="79">
        <v>42787</v>
      </c>
      <c r="AN435" s="77">
        <v>985</v>
      </c>
      <c r="AO435" s="79">
        <v>42787</v>
      </c>
      <c r="AP435" s="76">
        <v>7000</v>
      </c>
      <c r="AQ435" s="76">
        <v>2694</v>
      </c>
      <c r="AR435" s="77">
        <v>398</v>
      </c>
      <c r="AS435" s="77">
        <v>12</v>
      </c>
      <c r="AT435" s="78">
        <v>40.270000000000003</v>
      </c>
      <c r="AU435" s="77">
        <v>9</v>
      </c>
      <c r="AV435" s="76">
        <v>7.88</v>
      </c>
      <c r="AW435" s="76">
        <v>8.2799999999999994</v>
      </c>
      <c r="AX435" s="76">
        <v>10.56</v>
      </c>
      <c r="AY435" s="76">
        <v>0.42</v>
      </c>
      <c r="AZ435" s="76">
        <v>0.42</v>
      </c>
      <c r="BA435" s="76">
        <v>0.56999999999999995</v>
      </c>
      <c r="BB435" s="76">
        <v>0.56999999999999995</v>
      </c>
      <c r="BC435" s="76">
        <v>22.09</v>
      </c>
      <c r="BD435" s="76">
        <v>6.63</v>
      </c>
      <c r="BE435" s="76">
        <v>15.46</v>
      </c>
      <c r="BF435" s="76">
        <v>7800</v>
      </c>
      <c r="BG435" s="76">
        <v>7900</v>
      </c>
      <c r="BH435" s="74" t="s">
        <v>109</v>
      </c>
      <c r="BI435" s="74"/>
      <c r="BJ435" s="74" t="s">
        <v>3956</v>
      </c>
      <c r="BK435" s="79"/>
      <c r="BL435" s="79"/>
      <c r="BM435" s="74"/>
      <c r="BN435" s="80"/>
      <c r="BO435" s="81"/>
      <c r="BP435" s="82">
        <v>243</v>
      </c>
      <c r="BQ435" s="83"/>
      <c r="BR435" s="84" t="s">
        <v>129</v>
      </c>
      <c r="BS435" s="84">
        <v>21</v>
      </c>
      <c r="BT435" s="85">
        <v>2</v>
      </c>
      <c r="BU435" s="85" t="s">
        <v>134</v>
      </c>
      <c r="BV435" s="85">
        <v>7</v>
      </c>
      <c r="BW435" s="85"/>
      <c r="BX435" s="86" t="s">
        <v>164</v>
      </c>
      <c r="BY435" s="87"/>
      <c r="BZ435" s="88">
        <v>243</v>
      </c>
      <c r="CA435" s="87" t="s">
        <v>111</v>
      </c>
      <c r="CB435" s="89" t="s">
        <v>145</v>
      </c>
      <c r="CC435" s="90">
        <v>0</v>
      </c>
      <c r="CD435" s="91"/>
      <c r="CE435" s="89">
        <f>VLOOKUP(AI435,[1]Plan1!$A$6:$D$52,2,0)</f>
        <v>285</v>
      </c>
      <c r="CF435" s="89">
        <f>VLOOKUP(AI435,[1]Plan1!$A$6:$D$52,4,0)</f>
        <v>8.1052631578947363</v>
      </c>
      <c r="CG435" s="89">
        <f t="shared" si="48"/>
        <v>32</v>
      </c>
      <c r="CH435" s="89">
        <f t="shared" si="49"/>
        <v>259</v>
      </c>
      <c r="CI435" s="87" t="s">
        <v>129</v>
      </c>
      <c r="CJ435" s="89">
        <f t="shared" si="50"/>
        <v>243</v>
      </c>
      <c r="CK435" s="87"/>
      <c r="CL435" s="87"/>
      <c r="CM435" s="87"/>
      <c r="CN435" s="80"/>
      <c r="CO435" s="81">
        <v>207</v>
      </c>
      <c r="CP435" s="82"/>
      <c r="CQ435" s="83"/>
      <c r="CR435" s="87">
        <f t="shared" si="51"/>
        <v>10746</v>
      </c>
      <c r="CS435" s="40">
        <f t="shared" si="55"/>
        <v>433</v>
      </c>
      <c r="CT435" s="40" t="str">
        <f>VLOOKUP(B435,Linha!$B$2:$C$60,2,FALSE)</f>
        <v>Despacho direto</v>
      </c>
      <c r="CU435" s="41" t="str">
        <f>IF(AI435&lt;=Parametros!$E$15,"OK","Não")</f>
        <v>OK</v>
      </c>
      <c r="CV435" s="41" t="str">
        <f>IF(AH435&lt;=Parametros!$E$16,"OK","Não")</f>
        <v>OK</v>
      </c>
      <c r="CW435" s="41" t="str">
        <f>IF(AX435&lt;=Parametros!$E$19,"OK","Não")</f>
        <v>OK</v>
      </c>
      <c r="CX435" s="41" t="str">
        <f t="shared" si="52"/>
        <v>Não</v>
      </c>
      <c r="CY435" s="41" t="str">
        <f t="shared" si="53"/>
        <v>Não</v>
      </c>
      <c r="CZ435" s="41" t="str">
        <f>IF(AND(Parametros!$E$17="Sim",Parametros!$E$18="Sim"),IF(AND(OR(CT435="Flow1",AND(CT435="Flow2",Parametros!$H$7="Fechada")),AI435&lt;=Parametros!$E$15,AH435&lt;Parametros!$E$16,AX435&lt;Parametros!$E$19,CX435&lt;&gt;Parametros!$E$17,CY435&lt;&gt;Parametros!$E$18),"Sim","Não"),
IF(AND(Parametros!$E$17="Sim",Parametros!$E$18="Não"),IF(AND(OR(CT435="Flow1",AND(CT435="Flow2",Parametros!$H$7="Fechada")),AI435&lt;=Parametros!$E$15,AH435&lt;Parametros!$E$16,AX435&lt;Parametros!$E$19,CX435&lt;&gt;Parametros!$E$17),"Sim","Não"),
IF(AND(Parametros!$E$17="Não",Parametros!$E$18="Sim"),IF(AND(OR(CT435="Flow1",AND(CT435="Flow2",Parametros!$H$7="Fechada")),AI435&lt;=Parametros!$E$15,AH435&lt;Parametros!$E$16,AX435&lt;Parametros!$E$19,CY435&lt;&gt;Parametros!$E$18),"Sim","Não"),
IF(AND(OR(CT435="Flow1",AND(CT435="Flow2",Parametros!$H$7="Fechada")),AI435&lt;=Parametros!$E$15,AH435&lt;Parametros!$E$16,AX435&lt;Parametros!$E$19),"Sim","Não"))))</f>
        <v>Não</v>
      </c>
      <c r="DA435" s="41" t="str">
        <f t="shared" si="54"/>
        <v>ok</v>
      </c>
      <c r="DB435" s="40">
        <f>IF(AND(CT435="Flow1",CZ435="Sim"),4,IF(CT435=Parametros!$D$6,1,IF(CT435=Parametros!$D$7,IF(Parametros!$H$7="Aberta",2,IF('Sequencia APO'!CZ435="Sim",4,1)),IF(CT435=Parametros!$D$9,3,IF(CT435=Parametros!$D$8,4,"Erro")))))</f>
        <v>3</v>
      </c>
      <c r="DC435" s="40">
        <f>IFERROR(VLOOKUP($Q435,Ferts!$A$1:$B$16,2,FALSE),0)</f>
        <v>0</v>
      </c>
      <c r="DD435" s="42">
        <f>(IF(DB435=1,Parametros!$M$6,IF(DB435=2,Parametros!$M$7,IF(DB435=3,Parametros!$M$8,IF(DB435=4,Parametros!$M$9,"Erro"))))*(DC435+1))*60</f>
        <v>33.660000000000004</v>
      </c>
    </row>
    <row r="436" spans="1:108">
      <c r="A436" s="74" t="s">
        <v>1173</v>
      </c>
      <c r="B436" s="74" t="s">
        <v>193</v>
      </c>
      <c r="C436" s="74" t="s">
        <v>118</v>
      </c>
      <c r="D436" s="74" t="s">
        <v>99</v>
      </c>
      <c r="E436" s="74" t="s">
        <v>3957</v>
      </c>
      <c r="F436" s="74" t="s">
        <v>2855</v>
      </c>
      <c r="G436" s="74" t="s">
        <v>2856</v>
      </c>
      <c r="H436" s="74" t="s">
        <v>196</v>
      </c>
      <c r="I436" s="74" t="s">
        <v>134</v>
      </c>
      <c r="J436" s="74" t="s">
        <v>213</v>
      </c>
      <c r="K436" s="74" t="s">
        <v>2808</v>
      </c>
      <c r="L436" s="74" t="s">
        <v>2857</v>
      </c>
      <c r="M436" s="74" t="s">
        <v>2858</v>
      </c>
      <c r="N436" s="75">
        <v>10</v>
      </c>
      <c r="O436" s="75">
        <v>10</v>
      </c>
      <c r="P436" s="74" t="s">
        <v>131</v>
      </c>
      <c r="Q436" s="74" t="s">
        <v>2859</v>
      </c>
      <c r="R436" s="74" t="s">
        <v>162</v>
      </c>
      <c r="S436" s="74"/>
      <c r="T436" s="74" t="s">
        <v>114</v>
      </c>
      <c r="U436" s="74" t="s">
        <v>124</v>
      </c>
      <c r="V436" s="74" t="s">
        <v>125</v>
      </c>
      <c r="W436" s="74" t="s">
        <v>107</v>
      </c>
      <c r="X436" s="74" t="s">
        <v>127</v>
      </c>
      <c r="Y436" s="74" t="s">
        <v>219</v>
      </c>
      <c r="Z436" s="74" t="s">
        <v>163</v>
      </c>
      <c r="AA436" s="76">
        <v>76560</v>
      </c>
      <c r="AB436" s="76">
        <v>0</v>
      </c>
      <c r="AC436" s="76">
        <v>146</v>
      </c>
      <c r="AD436" s="76">
        <v>99</v>
      </c>
      <c r="AE436" s="77">
        <v>457</v>
      </c>
      <c r="AF436" s="76">
        <v>2.2850000000000001</v>
      </c>
      <c r="AG436" s="77">
        <v>193</v>
      </c>
      <c r="AH436" s="78">
        <v>7.1</v>
      </c>
      <c r="AI436" s="78">
        <v>42.2</v>
      </c>
      <c r="AJ436" s="79">
        <v>42805</v>
      </c>
      <c r="AK436" s="79">
        <v>42787</v>
      </c>
      <c r="AL436" s="79">
        <v>42787</v>
      </c>
      <c r="AM436" s="79">
        <v>42787</v>
      </c>
      <c r="AN436" s="77">
        <v>7512</v>
      </c>
      <c r="AO436" s="79">
        <v>42784</v>
      </c>
      <c r="AP436" s="76">
        <v>66000</v>
      </c>
      <c r="AQ436" s="76">
        <v>0</v>
      </c>
      <c r="AR436" s="77">
        <v>449</v>
      </c>
      <c r="AS436" s="77">
        <v>10</v>
      </c>
      <c r="AT436" s="78">
        <v>60.71</v>
      </c>
      <c r="AU436" s="77">
        <v>7</v>
      </c>
      <c r="AV436" s="76">
        <v>9.8699999999999992</v>
      </c>
      <c r="AW436" s="76">
        <v>9</v>
      </c>
      <c r="AX436" s="76">
        <v>10.88</v>
      </c>
      <c r="AY436" s="76">
        <v>0.42</v>
      </c>
      <c r="AZ436" s="76">
        <v>0.42</v>
      </c>
      <c r="BA436" s="76">
        <v>0.71</v>
      </c>
      <c r="BB436" s="76">
        <v>0.71</v>
      </c>
      <c r="BC436" s="76">
        <v>21.85</v>
      </c>
      <c r="BD436" s="76">
        <v>7.78</v>
      </c>
      <c r="BE436" s="76">
        <v>16.670000000000002</v>
      </c>
      <c r="BF436" s="76">
        <v>9000</v>
      </c>
      <c r="BG436" s="76">
        <v>10000</v>
      </c>
      <c r="BH436" s="74" t="s">
        <v>109</v>
      </c>
      <c r="BI436" s="74"/>
      <c r="BJ436" s="74" t="s">
        <v>3958</v>
      </c>
      <c r="BK436" s="79"/>
      <c r="BL436" s="79"/>
      <c r="BM436" s="74"/>
      <c r="BN436" s="80"/>
      <c r="BO436" s="81"/>
      <c r="BP436" s="82">
        <v>1351</v>
      </c>
      <c r="BQ436" s="83"/>
      <c r="BR436" s="84" t="s">
        <v>129</v>
      </c>
      <c r="BS436" s="84">
        <v>21</v>
      </c>
      <c r="BT436" s="85">
        <v>2</v>
      </c>
      <c r="BU436" s="85" t="s">
        <v>134</v>
      </c>
      <c r="BV436" s="85">
        <v>7</v>
      </c>
      <c r="BW436" s="85"/>
      <c r="BX436" s="86" t="s">
        <v>164</v>
      </c>
      <c r="BY436" s="87"/>
      <c r="BZ436" s="88">
        <v>1351</v>
      </c>
      <c r="CA436" s="87" t="s">
        <v>111</v>
      </c>
      <c r="CB436" s="89" t="s">
        <v>145</v>
      </c>
      <c r="CC436" s="90">
        <v>3</v>
      </c>
      <c r="CD436" s="91"/>
      <c r="CE436" s="89">
        <f>VLOOKUP(AI436,[1]Plan1!$A$6:$D$52,2,0)</f>
        <v>285</v>
      </c>
      <c r="CF436" s="89">
        <f>VLOOKUP(AI436,[1]Plan1!$A$6:$D$52,4,0)</f>
        <v>8.1052631578947363</v>
      </c>
      <c r="CG436" s="89">
        <f t="shared" si="48"/>
        <v>269</v>
      </c>
      <c r="CH436" s="89">
        <f t="shared" si="49"/>
        <v>2180</v>
      </c>
      <c r="CI436" s="87" t="s">
        <v>129</v>
      </c>
      <c r="CJ436" s="89">
        <f t="shared" si="50"/>
        <v>1351</v>
      </c>
      <c r="CK436" s="87"/>
      <c r="CL436" s="87"/>
      <c r="CM436" s="87"/>
      <c r="CN436" s="80"/>
      <c r="CO436" s="81">
        <v>208</v>
      </c>
      <c r="CP436" s="82"/>
      <c r="CQ436" s="83"/>
      <c r="CR436" s="87">
        <f t="shared" si="51"/>
        <v>88201</v>
      </c>
      <c r="CS436" s="40">
        <f t="shared" si="55"/>
        <v>434</v>
      </c>
      <c r="CT436" s="40" t="str">
        <f>VLOOKUP(B436,Linha!$B$2:$C$60,2,FALSE)</f>
        <v>Despacho direto</v>
      </c>
      <c r="CU436" s="41" t="str">
        <f>IF(AI436&lt;=Parametros!$E$15,"OK","Não")</f>
        <v>OK</v>
      </c>
      <c r="CV436" s="41" t="str">
        <f>IF(AH436&lt;=Parametros!$E$16,"OK","Não")</f>
        <v>OK</v>
      </c>
      <c r="CW436" s="41" t="str">
        <f>IF(AX436&lt;=Parametros!$E$19,"OK","Não")</f>
        <v>OK</v>
      </c>
      <c r="CX436" s="41" t="str">
        <f t="shared" si="52"/>
        <v>Não</v>
      </c>
      <c r="CY436" s="41" t="str">
        <f t="shared" si="53"/>
        <v>Não</v>
      </c>
      <c r="CZ436" s="41" t="str">
        <f>IF(AND(Parametros!$E$17="Sim",Parametros!$E$18="Sim"),IF(AND(OR(CT436="Flow1",AND(CT436="Flow2",Parametros!$H$7="Fechada")),AI436&lt;=Parametros!$E$15,AH436&lt;Parametros!$E$16,AX436&lt;Parametros!$E$19,CX436&lt;&gt;Parametros!$E$17,CY436&lt;&gt;Parametros!$E$18),"Sim","Não"),
IF(AND(Parametros!$E$17="Sim",Parametros!$E$18="Não"),IF(AND(OR(CT436="Flow1",AND(CT436="Flow2",Parametros!$H$7="Fechada")),AI436&lt;=Parametros!$E$15,AH436&lt;Parametros!$E$16,AX436&lt;Parametros!$E$19,CX436&lt;&gt;Parametros!$E$17),"Sim","Não"),
IF(AND(Parametros!$E$17="Não",Parametros!$E$18="Sim"),IF(AND(OR(CT436="Flow1",AND(CT436="Flow2",Parametros!$H$7="Fechada")),AI436&lt;=Parametros!$E$15,AH436&lt;Parametros!$E$16,AX436&lt;Parametros!$E$19,CY436&lt;&gt;Parametros!$E$18),"Sim","Não"),
IF(AND(OR(CT436="Flow1",AND(CT436="Flow2",Parametros!$H$7="Fechada")),AI436&lt;=Parametros!$E$15,AH436&lt;Parametros!$E$16,AX436&lt;Parametros!$E$19),"Sim","Não"))))</f>
        <v>Não</v>
      </c>
      <c r="DA436" s="41" t="str">
        <f t="shared" si="54"/>
        <v>ok</v>
      </c>
      <c r="DB436" s="40">
        <f>IF(AND(CT436="Flow1",CZ436="Sim"),4,IF(CT436=Parametros!$D$6,1,IF(CT436=Parametros!$D$7,IF(Parametros!$H$7="Aberta",2,IF('Sequencia APO'!CZ436="Sim",4,1)),IF(CT436=Parametros!$D$9,3,IF(CT436=Parametros!$D$8,4,"Erro")))))</f>
        <v>3</v>
      </c>
      <c r="DC436" s="40">
        <f>IFERROR(VLOOKUP($Q436,Ferts!$A$1:$B$16,2,FALSE),0)</f>
        <v>0</v>
      </c>
      <c r="DD436" s="42">
        <f>(IF(DB436=1,Parametros!$M$6,IF(DB436=2,Parametros!$M$7,IF(DB436=3,Parametros!$M$8,IF(DB436=4,Parametros!$M$9,"Erro"))))*(DC436+1))*60</f>
        <v>33.660000000000004</v>
      </c>
    </row>
    <row r="437" spans="1:108">
      <c r="A437" s="74" t="s">
        <v>1174</v>
      </c>
      <c r="B437" s="74" t="s">
        <v>193</v>
      </c>
      <c r="C437" s="74" t="s">
        <v>118</v>
      </c>
      <c r="D437" s="74" t="s">
        <v>99</v>
      </c>
      <c r="E437" s="74" t="s">
        <v>2860</v>
      </c>
      <c r="F437" s="74" t="s">
        <v>2861</v>
      </c>
      <c r="G437" s="74" t="s">
        <v>3959</v>
      </c>
      <c r="H437" s="74" t="s">
        <v>326</v>
      </c>
      <c r="I437" s="74" t="s">
        <v>134</v>
      </c>
      <c r="J437" s="74" t="s">
        <v>213</v>
      </c>
      <c r="K437" s="74" t="s">
        <v>279</v>
      </c>
      <c r="L437" s="74" t="s">
        <v>2862</v>
      </c>
      <c r="M437" s="74" t="s">
        <v>327</v>
      </c>
      <c r="N437" s="75">
        <v>10</v>
      </c>
      <c r="O437" s="75">
        <v>10</v>
      </c>
      <c r="P437" s="74" t="s">
        <v>131</v>
      </c>
      <c r="Q437" s="74" t="s">
        <v>2863</v>
      </c>
      <c r="R437" s="74" t="s">
        <v>162</v>
      </c>
      <c r="S437" s="74"/>
      <c r="T437" s="74" t="s">
        <v>114</v>
      </c>
      <c r="U437" s="74" t="s">
        <v>202</v>
      </c>
      <c r="V437" s="74" t="s">
        <v>125</v>
      </c>
      <c r="W437" s="74" t="s">
        <v>107</v>
      </c>
      <c r="X437" s="74" t="s">
        <v>127</v>
      </c>
      <c r="Y437" s="74" t="s">
        <v>219</v>
      </c>
      <c r="Z437" s="74" t="s">
        <v>163</v>
      </c>
      <c r="AA437" s="76">
        <v>3707.78</v>
      </c>
      <c r="AB437" s="76">
        <v>3278</v>
      </c>
      <c r="AC437" s="76">
        <v>146</v>
      </c>
      <c r="AD437" s="76">
        <v>99</v>
      </c>
      <c r="AE437" s="77">
        <v>409</v>
      </c>
      <c r="AF437" s="76">
        <v>2.0449999999999999</v>
      </c>
      <c r="AG437" s="77">
        <v>11</v>
      </c>
      <c r="AH437" s="78">
        <v>8</v>
      </c>
      <c r="AI437" s="78">
        <v>42.2</v>
      </c>
      <c r="AJ437" s="79">
        <v>42764</v>
      </c>
      <c r="AK437" s="79">
        <v>42787</v>
      </c>
      <c r="AL437" s="79">
        <v>42787</v>
      </c>
      <c r="AM437" s="79">
        <v>42787</v>
      </c>
      <c r="AN437" s="77">
        <v>393</v>
      </c>
      <c r="AO437" s="79">
        <v>42747</v>
      </c>
      <c r="AP437" s="76">
        <v>3000</v>
      </c>
      <c r="AQ437" s="76">
        <v>2394</v>
      </c>
      <c r="AR437" s="77">
        <v>458</v>
      </c>
      <c r="AS437" s="77">
        <v>9</v>
      </c>
      <c r="AT437" s="78">
        <v>43.51</v>
      </c>
      <c r="AU437" s="77">
        <v>9</v>
      </c>
      <c r="AV437" s="76">
        <v>6.3</v>
      </c>
      <c r="AW437" s="76">
        <v>5.5</v>
      </c>
      <c r="AX437" s="76">
        <v>7.53</v>
      </c>
      <c r="AY437" s="76">
        <v>0.42</v>
      </c>
      <c r="AZ437" s="76">
        <v>0.42</v>
      </c>
      <c r="BA437" s="76">
        <v>0.8</v>
      </c>
      <c r="BB437" s="76">
        <v>0.8</v>
      </c>
      <c r="BC437" s="76">
        <v>18.02</v>
      </c>
      <c r="BD437" s="76">
        <v>8.5</v>
      </c>
      <c r="BE437" s="76">
        <v>17.43</v>
      </c>
      <c r="BF437" s="76">
        <v>5500</v>
      </c>
      <c r="BG437" s="76">
        <v>7000</v>
      </c>
      <c r="BH437" s="74" t="s">
        <v>109</v>
      </c>
      <c r="BI437" s="74"/>
      <c r="BJ437" s="74" t="s">
        <v>2864</v>
      </c>
      <c r="BK437" s="79"/>
      <c r="BL437" s="79"/>
      <c r="BM437" s="74"/>
      <c r="BN437" s="80"/>
      <c r="BO437" s="81"/>
      <c r="BP437" s="82">
        <v>99</v>
      </c>
      <c r="BQ437" s="83"/>
      <c r="BR437" s="84" t="s">
        <v>129</v>
      </c>
      <c r="BS437" s="84">
        <v>21</v>
      </c>
      <c r="BT437" s="85">
        <v>2</v>
      </c>
      <c r="BU437" s="85" t="s">
        <v>134</v>
      </c>
      <c r="BV437" s="85">
        <v>7</v>
      </c>
      <c r="BW437" s="85"/>
      <c r="BX437" s="86" t="s">
        <v>164</v>
      </c>
      <c r="BY437" s="87"/>
      <c r="BZ437" s="88">
        <v>99</v>
      </c>
      <c r="CA437" s="87" t="s">
        <v>111</v>
      </c>
      <c r="CB437" s="89" t="s">
        <v>112</v>
      </c>
      <c r="CC437" s="90">
        <v>40</v>
      </c>
      <c r="CD437" s="91"/>
      <c r="CE437" s="89">
        <f>VLOOKUP(AI437,[1]Plan1!$A$6:$D$52,2,0)</f>
        <v>285</v>
      </c>
      <c r="CF437" s="89">
        <f>VLOOKUP(AI437,[1]Plan1!$A$6:$D$52,4,0)</f>
        <v>8.1052631578947363</v>
      </c>
      <c r="CG437" s="89">
        <f t="shared" si="48"/>
        <v>13</v>
      </c>
      <c r="CH437" s="89">
        <f t="shared" si="49"/>
        <v>105</v>
      </c>
      <c r="CI437" s="87" t="s">
        <v>129</v>
      </c>
      <c r="CJ437" s="89">
        <f t="shared" si="50"/>
        <v>99</v>
      </c>
      <c r="CK437" s="87"/>
      <c r="CL437" s="87"/>
      <c r="CM437" s="87"/>
      <c r="CN437" s="80"/>
      <c r="CO437" s="81">
        <v>209</v>
      </c>
      <c r="CP437" s="82"/>
      <c r="CQ437" s="83"/>
      <c r="CR437" s="87">
        <f t="shared" si="51"/>
        <v>4499</v>
      </c>
      <c r="CS437" s="40">
        <f t="shared" si="55"/>
        <v>435</v>
      </c>
      <c r="CT437" s="40" t="str">
        <f>VLOOKUP(B437,Linha!$B$2:$C$60,2,FALSE)</f>
        <v>Despacho direto</v>
      </c>
      <c r="CU437" s="41" t="str">
        <f>IF(AI437&lt;=Parametros!$E$15,"OK","Não")</f>
        <v>OK</v>
      </c>
      <c r="CV437" s="41" t="str">
        <f>IF(AH437&lt;=Parametros!$E$16,"OK","Não")</f>
        <v>OK</v>
      </c>
      <c r="CW437" s="41" t="str">
        <f>IF(AX437&lt;=Parametros!$E$19,"OK","Não")</f>
        <v>OK</v>
      </c>
      <c r="CX437" s="41" t="str">
        <f t="shared" si="52"/>
        <v>Não</v>
      </c>
      <c r="CY437" s="41" t="str">
        <f t="shared" si="53"/>
        <v>Não</v>
      </c>
      <c r="CZ437" s="41" t="str">
        <f>IF(AND(Parametros!$E$17="Sim",Parametros!$E$18="Sim"),IF(AND(OR(CT437="Flow1",AND(CT437="Flow2",Parametros!$H$7="Fechada")),AI437&lt;=Parametros!$E$15,AH437&lt;Parametros!$E$16,AX437&lt;Parametros!$E$19,CX437&lt;&gt;Parametros!$E$17,CY437&lt;&gt;Parametros!$E$18),"Sim","Não"),
IF(AND(Parametros!$E$17="Sim",Parametros!$E$18="Não"),IF(AND(OR(CT437="Flow1",AND(CT437="Flow2",Parametros!$H$7="Fechada")),AI437&lt;=Parametros!$E$15,AH437&lt;Parametros!$E$16,AX437&lt;Parametros!$E$19,CX437&lt;&gt;Parametros!$E$17),"Sim","Não"),
IF(AND(Parametros!$E$17="Não",Parametros!$E$18="Sim"),IF(AND(OR(CT437="Flow1",AND(CT437="Flow2",Parametros!$H$7="Fechada")),AI437&lt;=Parametros!$E$15,AH437&lt;Parametros!$E$16,AX437&lt;Parametros!$E$19,CY437&lt;&gt;Parametros!$E$18),"Sim","Não"),
IF(AND(OR(CT437="Flow1",AND(CT437="Flow2",Parametros!$H$7="Fechada")),AI437&lt;=Parametros!$E$15,AH437&lt;Parametros!$E$16,AX437&lt;Parametros!$E$19),"Sim","Não"))))</f>
        <v>Não</v>
      </c>
      <c r="DA437" s="41" t="str">
        <f t="shared" si="54"/>
        <v>ok</v>
      </c>
      <c r="DB437" s="40">
        <f>IF(AND(CT437="Flow1",CZ437="Sim"),4,IF(CT437=Parametros!$D$6,1,IF(CT437=Parametros!$D$7,IF(Parametros!$H$7="Aberta",2,IF('Sequencia APO'!CZ437="Sim",4,1)),IF(CT437=Parametros!$D$9,3,IF(CT437=Parametros!$D$8,4,"Erro")))))</f>
        <v>3</v>
      </c>
      <c r="DC437" s="40">
        <f>IFERROR(VLOOKUP($Q437,Ferts!$A$1:$B$16,2,FALSE),0)</f>
        <v>0</v>
      </c>
      <c r="DD437" s="42">
        <f>(IF(DB437=1,Parametros!$M$6,IF(DB437=2,Parametros!$M$7,IF(DB437=3,Parametros!$M$8,IF(DB437=4,Parametros!$M$9,"Erro"))))*(DC437+1))*60</f>
        <v>33.660000000000004</v>
      </c>
    </row>
    <row r="438" spans="1:108">
      <c r="A438" s="74" t="s">
        <v>1175</v>
      </c>
      <c r="B438" s="74" t="s">
        <v>2416</v>
      </c>
      <c r="C438" s="74" t="s">
        <v>118</v>
      </c>
      <c r="D438" s="74" t="s">
        <v>99</v>
      </c>
      <c r="E438" s="74" t="s">
        <v>3960</v>
      </c>
      <c r="F438" s="74" t="s">
        <v>2865</v>
      </c>
      <c r="G438" s="74" t="s">
        <v>3961</v>
      </c>
      <c r="H438" s="74" t="s">
        <v>326</v>
      </c>
      <c r="I438" s="74" t="s">
        <v>134</v>
      </c>
      <c r="J438" s="74" t="s">
        <v>213</v>
      </c>
      <c r="K438" s="74" t="s">
        <v>2866</v>
      </c>
      <c r="L438" s="74" t="s">
        <v>2867</v>
      </c>
      <c r="M438" s="74" t="s">
        <v>327</v>
      </c>
      <c r="N438" s="75">
        <v>10</v>
      </c>
      <c r="O438" s="75">
        <v>10</v>
      </c>
      <c r="P438" s="74" t="s">
        <v>131</v>
      </c>
      <c r="Q438" s="74" t="s">
        <v>2868</v>
      </c>
      <c r="R438" s="74" t="s">
        <v>283</v>
      </c>
      <c r="S438" s="74"/>
      <c r="T438" s="74" t="s">
        <v>114</v>
      </c>
      <c r="U438" s="74" t="s">
        <v>124</v>
      </c>
      <c r="V438" s="74" t="s">
        <v>125</v>
      </c>
      <c r="W438" s="74" t="s">
        <v>126</v>
      </c>
      <c r="X438" s="74" t="s">
        <v>127</v>
      </c>
      <c r="Y438" s="74" t="s">
        <v>219</v>
      </c>
      <c r="Z438" s="74" t="s">
        <v>192</v>
      </c>
      <c r="AA438" s="76">
        <v>6380</v>
      </c>
      <c r="AB438" s="76">
        <v>0</v>
      </c>
      <c r="AC438" s="76">
        <v>146</v>
      </c>
      <c r="AD438" s="76">
        <v>97</v>
      </c>
      <c r="AE438" s="77">
        <v>420</v>
      </c>
      <c r="AF438" s="76">
        <v>2.1</v>
      </c>
      <c r="AG438" s="77">
        <v>19</v>
      </c>
      <c r="AH438" s="78">
        <v>8.5</v>
      </c>
      <c r="AI438" s="78">
        <v>42.2</v>
      </c>
      <c r="AJ438" s="79">
        <v>42805</v>
      </c>
      <c r="AK438" s="79">
        <v>42787</v>
      </c>
      <c r="AL438" s="79">
        <v>42787</v>
      </c>
      <c r="AM438" s="79">
        <v>42788</v>
      </c>
      <c r="AN438" s="77">
        <v>33057</v>
      </c>
      <c r="AO438" s="79">
        <v>42783</v>
      </c>
      <c r="AP438" s="76">
        <v>5000</v>
      </c>
      <c r="AQ438" s="76">
        <v>0</v>
      </c>
      <c r="AR438" s="77">
        <v>450</v>
      </c>
      <c r="AS438" s="77">
        <v>10</v>
      </c>
      <c r="AT438" s="78">
        <v>37.770000000000003</v>
      </c>
      <c r="AU438" s="77">
        <v>5</v>
      </c>
      <c r="AV438" s="76">
        <v>10.79</v>
      </c>
      <c r="AW438" s="76">
        <v>10.97</v>
      </c>
      <c r="AX438" s="76">
        <v>12.72</v>
      </c>
      <c r="AY438" s="76">
        <v>0.42</v>
      </c>
      <c r="AZ438" s="76">
        <v>0.42</v>
      </c>
      <c r="BA438" s="76">
        <v>0.85</v>
      </c>
      <c r="BB438" s="76">
        <v>0.85</v>
      </c>
      <c r="BC438" s="76">
        <v>17.739999999999998</v>
      </c>
      <c r="BD438" s="76">
        <v>8.89</v>
      </c>
      <c r="BE438" s="76">
        <v>17.850000000000001</v>
      </c>
      <c r="BF438" s="76">
        <v>5300</v>
      </c>
      <c r="BG438" s="76">
        <v>5400</v>
      </c>
      <c r="BH438" s="74" t="s">
        <v>109</v>
      </c>
      <c r="BI438" s="74"/>
      <c r="BJ438" s="74" t="s">
        <v>3962</v>
      </c>
      <c r="BK438" s="79"/>
      <c r="BL438" s="79"/>
      <c r="BM438" s="74"/>
      <c r="BN438" s="80"/>
      <c r="BO438" s="81"/>
      <c r="BP438" s="82">
        <v>95</v>
      </c>
      <c r="BQ438" s="83"/>
      <c r="BR438" s="84" t="s">
        <v>129</v>
      </c>
      <c r="BS438" s="84">
        <v>21</v>
      </c>
      <c r="BT438" s="85">
        <v>2</v>
      </c>
      <c r="BU438" s="85" t="s">
        <v>134</v>
      </c>
      <c r="BV438" s="85">
        <v>7</v>
      </c>
      <c r="BW438" s="85"/>
      <c r="BX438" s="86" t="s">
        <v>164</v>
      </c>
      <c r="BY438" s="87"/>
      <c r="BZ438" s="88">
        <v>95</v>
      </c>
      <c r="CA438" s="87" t="s">
        <v>111</v>
      </c>
      <c r="CB438" s="89" t="s">
        <v>145</v>
      </c>
      <c r="CC438" s="90">
        <v>4</v>
      </c>
      <c r="CD438" s="91"/>
      <c r="CE438" s="89">
        <f>VLOOKUP(AI438,[1]Plan1!$A$6:$D$52,2,0)</f>
        <v>285</v>
      </c>
      <c r="CF438" s="89">
        <f>VLOOKUP(AI438,[1]Plan1!$A$6:$D$52,4,0)</f>
        <v>8.1052631578947363</v>
      </c>
      <c r="CG438" s="89">
        <f t="shared" si="48"/>
        <v>22</v>
      </c>
      <c r="CH438" s="89">
        <f t="shared" si="49"/>
        <v>178</v>
      </c>
      <c r="CI438" s="87" t="s">
        <v>129</v>
      </c>
      <c r="CJ438" s="89">
        <f t="shared" si="50"/>
        <v>95</v>
      </c>
      <c r="CK438" s="87"/>
      <c r="CL438" s="87"/>
      <c r="CM438" s="87"/>
      <c r="CN438" s="80"/>
      <c r="CO438" s="81">
        <v>210</v>
      </c>
      <c r="CP438" s="82"/>
      <c r="CQ438" s="83"/>
      <c r="CR438" s="87">
        <f t="shared" si="51"/>
        <v>7980</v>
      </c>
      <c r="CS438" s="40">
        <f t="shared" si="55"/>
        <v>436</v>
      </c>
      <c r="CT438" s="40" t="str">
        <f>VLOOKUP(B438,Linha!$B$2:$C$60,2,FALSE)</f>
        <v>Despacho direto</v>
      </c>
      <c r="CU438" s="41" t="str">
        <f>IF(AI438&lt;=Parametros!$E$15,"OK","Não")</f>
        <v>OK</v>
      </c>
      <c r="CV438" s="41" t="str">
        <f>IF(AH438&lt;=Parametros!$E$16,"OK","Não")</f>
        <v>OK</v>
      </c>
      <c r="CW438" s="41" t="str">
        <f>IF(AX438&lt;=Parametros!$E$19,"OK","Não")</f>
        <v>OK</v>
      </c>
      <c r="CX438" s="41" t="str">
        <f t="shared" si="52"/>
        <v>Não</v>
      </c>
      <c r="CY438" s="41" t="str">
        <f t="shared" si="53"/>
        <v>Não</v>
      </c>
      <c r="CZ438" s="41" t="str">
        <f>IF(AND(Parametros!$E$17="Sim",Parametros!$E$18="Sim"),IF(AND(OR(CT438="Flow1",AND(CT438="Flow2",Parametros!$H$7="Fechada")),AI438&lt;=Parametros!$E$15,AH438&lt;Parametros!$E$16,AX438&lt;Parametros!$E$19,CX438&lt;&gt;Parametros!$E$17,CY438&lt;&gt;Parametros!$E$18),"Sim","Não"),
IF(AND(Parametros!$E$17="Sim",Parametros!$E$18="Não"),IF(AND(OR(CT438="Flow1",AND(CT438="Flow2",Parametros!$H$7="Fechada")),AI438&lt;=Parametros!$E$15,AH438&lt;Parametros!$E$16,AX438&lt;Parametros!$E$19,CX438&lt;&gt;Parametros!$E$17),"Sim","Não"),
IF(AND(Parametros!$E$17="Não",Parametros!$E$18="Sim"),IF(AND(OR(CT438="Flow1",AND(CT438="Flow2",Parametros!$H$7="Fechada")),AI438&lt;=Parametros!$E$15,AH438&lt;Parametros!$E$16,AX438&lt;Parametros!$E$19,CY438&lt;&gt;Parametros!$E$18),"Sim","Não"),
IF(AND(OR(CT438="Flow1",AND(CT438="Flow2",Parametros!$H$7="Fechada")),AI438&lt;=Parametros!$E$15,AH438&lt;Parametros!$E$16,AX438&lt;Parametros!$E$19),"Sim","Não"))))</f>
        <v>Não</v>
      </c>
      <c r="DA438" s="41" t="str">
        <f t="shared" si="54"/>
        <v>ok</v>
      </c>
      <c r="DB438" s="40">
        <f>IF(AND(CT438="Flow1",CZ438="Sim"),4,IF(CT438=Parametros!$D$6,1,IF(CT438=Parametros!$D$7,IF(Parametros!$H$7="Aberta",2,IF('Sequencia APO'!CZ438="Sim",4,1)),IF(CT438=Parametros!$D$9,3,IF(CT438=Parametros!$D$8,4,"Erro")))))</f>
        <v>3</v>
      </c>
      <c r="DC438" s="40">
        <f>IFERROR(VLOOKUP($Q438,Ferts!$A$1:$B$16,2,FALSE),0)</f>
        <v>0</v>
      </c>
      <c r="DD438" s="42">
        <f>(IF(DB438=1,Parametros!$M$6,IF(DB438=2,Parametros!$M$7,IF(DB438=3,Parametros!$M$8,IF(DB438=4,Parametros!$M$9,"Erro"))))*(DC438+1))*60</f>
        <v>33.660000000000004</v>
      </c>
    </row>
    <row r="439" spans="1:108">
      <c r="A439" s="74" t="s">
        <v>1180</v>
      </c>
      <c r="B439" s="74" t="s">
        <v>165</v>
      </c>
      <c r="C439" s="74" t="s">
        <v>118</v>
      </c>
      <c r="D439" s="74" t="s">
        <v>99</v>
      </c>
      <c r="E439" s="74" t="s">
        <v>3963</v>
      </c>
      <c r="F439" s="74" t="s">
        <v>984</v>
      </c>
      <c r="G439" s="74" t="s">
        <v>3964</v>
      </c>
      <c r="H439" s="74" t="s">
        <v>326</v>
      </c>
      <c r="I439" s="74" t="s">
        <v>134</v>
      </c>
      <c r="J439" s="74" t="s">
        <v>213</v>
      </c>
      <c r="K439" s="74" t="s">
        <v>985</v>
      </c>
      <c r="L439" s="74" t="s">
        <v>986</v>
      </c>
      <c r="M439" s="74" t="s">
        <v>327</v>
      </c>
      <c r="N439" s="75">
        <v>10</v>
      </c>
      <c r="O439" s="75">
        <v>10</v>
      </c>
      <c r="P439" s="74" t="s">
        <v>131</v>
      </c>
      <c r="Q439" s="74" t="s">
        <v>987</v>
      </c>
      <c r="R439" s="74" t="s">
        <v>123</v>
      </c>
      <c r="S439" s="74"/>
      <c r="T439" s="74" t="s">
        <v>114</v>
      </c>
      <c r="U439" s="74" t="s">
        <v>124</v>
      </c>
      <c r="V439" s="74" t="s">
        <v>125</v>
      </c>
      <c r="W439" s="74" t="s">
        <v>126</v>
      </c>
      <c r="X439" s="74" t="s">
        <v>127</v>
      </c>
      <c r="Y439" s="74" t="s">
        <v>219</v>
      </c>
      <c r="Z439" s="74" t="s">
        <v>192</v>
      </c>
      <c r="AA439" s="76">
        <v>2360</v>
      </c>
      <c r="AB439" s="76">
        <v>0</v>
      </c>
      <c r="AC439" s="76">
        <v>146</v>
      </c>
      <c r="AD439" s="76">
        <v>97</v>
      </c>
      <c r="AE439" s="77">
        <v>390</v>
      </c>
      <c r="AF439" s="76">
        <v>1.95</v>
      </c>
      <c r="AG439" s="77">
        <v>8</v>
      </c>
      <c r="AH439" s="78">
        <v>8.5</v>
      </c>
      <c r="AI439" s="78">
        <v>42.2</v>
      </c>
      <c r="AJ439" s="79">
        <v>42772</v>
      </c>
      <c r="AK439" s="79">
        <v>42788</v>
      </c>
      <c r="AL439" s="79">
        <v>42788</v>
      </c>
      <c r="AM439" s="79">
        <v>42788</v>
      </c>
      <c r="AN439" s="77">
        <v>249</v>
      </c>
      <c r="AO439" s="79">
        <v>42756</v>
      </c>
      <c r="AP439" s="76">
        <v>2000</v>
      </c>
      <c r="AQ439" s="76">
        <v>0</v>
      </c>
      <c r="AR439" s="77">
        <v>435</v>
      </c>
      <c r="AS439" s="77">
        <v>10</v>
      </c>
      <c r="AT439" s="78">
        <v>49.77</v>
      </c>
      <c r="AU439" s="77">
        <v>7</v>
      </c>
      <c r="AV439" s="76">
        <v>7.08</v>
      </c>
      <c r="AW439" s="76">
        <v>7.37</v>
      </c>
      <c r="AX439" s="76">
        <v>9.2100000000000009</v>
      </c>
      <c r="AY439" s="76">
        <v>0.42</v>
      </c>
      <c r="AZ439" s="76">
        <v>0.42</v>
      </c>
      <c r="BA439" s="76">
        <v>0.85</v>
      </c>
      <c r="BB439" s="76">
        <v>0.85</v>
      </c>
      <c r="BC439" s="76">
        <v>16.47</v>
      </c>
      <c r="BD439" s="76">
        <v>8.89</v>
      </c>
      <c r="BE439" s="76">
        <v>17.850000000000001</v>
      </c>
      <c r="BF439" s="76">
        <v>7000</v>
      </c>
      <c r="BG439" s="76">
        <v>7100</v>
      </c>
      <c r="BH439" s="74" t="s">
        <v>109</v>
      </c>
      <c r="BI439" s="74"/>
      <c r="BJ439" s="74" t="s">
        <v>3965</v>
      </c>
      <c r="BK439" s="79"/>
      <c r="BL439" s="79"/>
      <c r="BM439" s="74"/>
      <c r="BN439" s="80"/>
      <c r="BO439" s="81"/>
      <c r="BP439" s="82">
        <v>56</v>
      </c>
      <c r="BQ439" s="83"/>
      <c r="BR439" s="84" t="s">
        <v>129</v>
      </c>
      <c r="BS439" s="84">
        <v>22</v>
      </c>
      <c r="BT439" s="85">
        <v>2</v>
      </c>
      <c r="BU439" s="85" t="s">
        <v>134</v>
      </c>
      <c r="BV439" s="85">
        <v>7</v>
      </c>
      <c r="BW439" s="85"/>
      <c r="BX439" s="86" t="s">
        <v>164</v>
      </c>
      <c r="BY439" s="87"/>
      <c r="BZ439" s="88">
        <v>56</v>
      </c>
      <c r="CA439" s="87" t="s">
        <v>111</v>
      </c>
      <c r="CB439" s="89" t="s">
        <v>112</v>
      </c>
      <c r="CC439" s="90">
        <v>32</v>
      </c>
      <c r="CD439" s="91"/>
      <c r="CE439" s="89">
        <f>VLOOKUP(AI439,[1]Plan1!$A$6:$D$52,2,0)</f>
        <v>285</v>
      </c>
      <c r="CF439" s="89">
        <f>VLOOKUP(AI439,[1]Plan1!$A$6:$D$52,4,0)</f>
        <v>8.1052631578947363</v>
      </c>
      <c r="CG439" s="89">
        <f t="shared" si="48"/>
        <v>8</v>
      </c>
      <c r="CH439" s="89">
        <f t="shared" si="49"/>
        <v>65</v>
      </c>
      <c r="CI439" s="87" t="s">
        <v>129</v>
      </c>
      <c r="CJ439" s="89">
        <f t="shared" si="50"/>
        <v>56</v>
      </c>
      <c r="CK439" s="87"/>
      <c r="CL439" s="87"/>
      <c r="CM439" s="87"/>
      <c r="CN439" s="80"/>
      <c r="CO439" s="81">
        <v>211</v>
      </c>
      <c r="CP439" s="82"/>
      <c r="CQ439" s="83"/>
      <c r="CR439" s="87">
        <f t="shared" si="51"/>
        <v>3120</v>
      </c>
      <c r="CS439" s="40">
        <f t="shared" si="55"/>
        <v>437</v>
      </c>
      <c r="CT439" s="40" t="str">
        <f>VLOOKUP(B439,Linha!$B$2:$C$60,2,FALSE)</f>
        <v>Despacho direto</v>
      </c>
      <c r="CU439" s="41" t="str">
        <f>IF(AI439&lt;=Parametros!$E$15,"OK","Não")</f>
        <v>OK</v>
      </c>
      <c r="CV439" s="41" t="str">
        <f>IF(AH439&lt;=Parametros!$E$16,"OK","Não")</f>
        <v>OK</v>
      </c>
      <c r="CW439" s="41" t="str">
        <f>IF(AX439&lt;=Parametros!$E$19,"OK","Não")</f>
        <v>OK</v>
      </c>
      <c r="CX439" s="41" t="str">
        <f t="shared" si="52"/>
        <v>Não</v>
      </c>
      <c r="CY439" s="41" t="str">
        <f t="shared" si="53"/>
        <v>Não</v>
      </c>
      <c r="CZ439" s="41" t="str">
        <f>IF(AND(Parametros!$E$17="Sim",Parametros!$E$18="Sim"),IF(AND(OR(CT439="Flow1",AND(CT439="Flow2",Parametros!$H$7="Fechada")),AI439&lt;=Parametros!$E$15,AH439&lt;Parametros!$E$16,AX439&lt;Parametros!$E$19,CX439&lt;&gt;Parametros!$E$17,CY439&lt;&gt;Parametros!$E$18),"Sim","Não"),
IF(AND(Parametros!$E$17="Sim",Parametros!$E$18="Não"),IF(AND(OR(CT439="Flow1",AND(CT439="Flow2",Parametros!$H$7="Fechada")),AI439&lt;=Parametros!$E$15,AH439&lt;Parametros!$E$16,AX439&lt;Parametros!$E$19,CX439&lt;&gt;Parametros!$E$17),"Sim","Não"),
IF(AND(Parametros!$E$17="Não",Parametros!$E$18="Sim"),IF(AND(OR(CT439="Flow1",AND(CT439="Flow2",Parametros!$H$7="Fechada")),AI439&lt;=Parametros!$E$15,AH439&lt;Parametros!$E$16,AX439&lt;Parametros!$E$19,CY439&lt;&gt;Parametros!$E$18),"Sim","Não"),
IF(AND(OR(CT439="Flow1",AND(CT439="Flow2",Parametros!$H$7="Fechada")),AI439&lt;=Parametros!$E$15,AH439&lt;Parametros!$E$16,AX439&lt;Parametros!$E$19),"Sim","Não"))))</f>
        <v>Não</v>
      </c>
      <c r="DA439" s="41" t="str">
        <f t="shared" si="54"/>
        <v>ok</v>
      </c>
      <c r="DB439" s="40">
        <f>IF(AND(CT439="Flow1",CZ439="Sim"),4,IF(CT439=Parametros!$D$6,1,IF(CT439=Parametros!$D$7,IF(Parametros!$H$7="Aberta",2,IF('Sequencia APO'!CZ439="Sim",4,1)),IF(CT439=Parametros!$D$9,3,IF(CT439=Parametros!$D$8,4,"Erro")))))</f>
        <v>3</v>
      </c>
      <c r="DC439" s="40">
        <f>IFERROR(VLOOKUP($Q439,Ferts!$A$1:$B$16,2,FALSE),0)</f>
        <v>0</v>
      </c>
      <c r="DD439" s="42">
        <f>(IF(DB439=1,Parametros!$M$6,IF(DB439=2,Parametros!$M$7,IF(DB439=3,Parametros!$M$8,IF(DB439=4,Parametros!$M$9,"Erro"))))*(DC439+1))*60</f>
        <v>33.660000000000004</v>
      </c>
    </row>
    <row r="440" spans="1:108">
      <c r="A440" s="74" t="s">
        <v>1185</v>
      </c>
      <c r="B440" s="74" t="s">
        <v>268</v>
      </c>
      <c r="C440" s="74" t="s">
        <v>99</v>
      </c>
      <c r="D440" s="74" t="s">
        <v>99</v>
      </c>
      <c r="E440" s="74" t="s">
        <v>2874</v>
      </c>
      <c r="F440" s="74" t="s">
        <v>990</v>
      </c>
      <c r="G440" s="74" t="s">
        <v>2168</v>
      </c>
      <c r="H440" s="74" t="s">
        <v>147</v>
      </c>
      <c r="I440" s="74" t="s">
        <v>134</v>
      </c>
      <c r="J440" s="74" t="s">
        <v>173</v>
      </c>
      <c r="K440" s="74" t="s">
        <v>264</v>
      </c>
      <c r="L440" s="74" t="s">
        <v>991</v>
      </c>
      <c r="M440" s="74" t="s">
        <v>206</v>
      </c>
      <c r="N440" s="75">
        <v>0</v>
      </c>
      <c r="O440" s="75">
        <v>10</v>
      </c>
      <c r="P440" s="74" t="s">
        <v>137</v>
      </c>
      <c r="Q440" s="74" t="s">
        <v>992</v>
      </c>
      <c r="R440" s="74" t="s">
        <v>138</v>
      </c>
      <c r="S440" s="74" t="s">
        <v>113</v>
      </c>
      <c r="T440" s="74" t="s">
        <v>114</v>
      </c>
      <c r="U440" s="74" t="s">
        <v>156</v>
      </c>
      <c r="V440" s="74" t="s">
        <v>208</v>
      </c>
      <c r="W440" s="74" t="s">
        <v>107</v>
      </c>
      <c r="X440" s="74" t="s">
        <v>127</v>
      </c>
      <c r="Y440" s="74" t="s">
        <v>177</v>
      </c>
      <c r="Z440" s="74"/>
      <c r="AA440" s="76">
        <v>20877.939999999999</v>
      </c>
      <c r="AB440" s="76">
        <v>0</v>
      </c>
      <c r="AC440" s="76">
        <v>160</v>
      </c>
      <c r="AD440" s="76">
        <v>106.5</v>
      </c>
      <c r="AE440" s="77">
        <v>305</v>
      </c>
      <c r="AF440" s="76">
        <v>1.5249999999999999</v>
      </c>
      <c r="AG440" s="77">
        <v>80</v>
      </c>
      <c r="AH440" s="78">
        <v>3.68</v>
      </c>
      <c r="AI440" s="78">
        <v>48.3</v>
      </c>
      <c r="AJ440" s="79">
        <v>42782</v>
      </c>
      <c r="AK440" s="79">
        <v>42788</v>
      </c>
      <c r="AL440" s="79">
        <v>42788</v>
      </c>
      <c r="AM440" s="79">
        <v>42788</v>
      </c>
      <c r="AN440" s="77">
        <v>2569</v>
      </c>
      <c r="AO440" s="79">
        <v>42774</v>
      </c>
      <c r="AP440" s="76">
        <v>10000</v>
      </c>
      <c r="AQ440" s="76">
        <v>0</v>
      </c>
      <c r="AR440" s="77">
        <v>308</v>
      </c>
      <c r="AS440" s="77">
        <v>65</v>
      </c>
      <c r="AT440" s="78">
        <v>28.31</v>
      </c>
      <c r="AU440" s="77">
        <v>10</v>
      </c>
      <c r="AV440" s="76">
        <v>6.88</v>
      </c>
      <c r="AW440" s="76">
        <v>5.1100000000000003</v>
      </c>
      <c r="AX440" s="76">
        <v>6.98</v>
      </c>
      <c r="AY440" s="76">
        <v>0.4</v>
      </c>
      <c r="AZ440" s="76">
        <v>0.4</v>
      </c>
      <c r="BA440" s="76">
        <v>0.46</v>
      </c>
      <c r="BB440" s="76">
        <v>9.99</v>
      </c>
      <c r="BC440" s="76">
        <v>23.38</v>
      </c>
      <c r="BD440" s="76">
        <v>4.72</v>
      </c>
      <c r="BE440" s="76">
        <v>12.76</v>
      </c>
      <c r="BF440" s="76">
        <v>5000</v>
      </c>
      <c r="BG440" s="76">
        <v>7000</v>
      </c>
      <c r="BH440" s="74" t="s">
        <v>109</v>
      </c>
      <c r="BI440" s="74"/>
      <c r="BJ440" s="74" t="s">
        <v>3966</v>
      </c>
      <c r="BK440" s="79"/>
      <c r="BL440" s="79"/>
      <c r="BM440" s="74"/>
      <c r="BN440" s="80"/>
      <c r="BO440" s="81"/>
      <c r="BP440" s="82"/>
      <c r="BQ440" s="83">
        <v>800</v>
      </c>
      <c r="BR440" s="84" t="s">
        <v>78</v>
      </c>
      <c r="BS440" s="84">
        <v>22</v>
      </c>
      <c r="BT440" s="85">
        <v>2</v>
      </c>
      <c r="BU440" s="85" t="s">
        <v>134</v>
      </c>
      <c r="BV440" s="85">
        <v>7</v>
      </c>
      <c r="BW440" s="85"/>
      <c r="BX440" s="86" t="s">
        <v>143</v>
      </c>
      <c r="BY440" s="87"/>
      <c r="BZ440" s="88">
        <v>800</v>
      </c>
      <c r="CA440" s="87" t="s">
        <v>144</v>
      </c>
      <c r="CB440" s="89" t="s">
        <v>112</v>
      </c>
      <c r="CC440" s="90">
        <v>14</v>
      </c>
      <c r="CD440" s="91"/>
      <c r="CE440" s="89">
        <f>VLOOKUP(AI440,[1]Plan1!$A$6:$D$52,2,0)</f>
        <v>242</v>
      </c>
      <c r="CF440" s="89">
        <f>VLOOKUP(AI440,[1]Plan1!$A$6:$D$52,4,0)</f>
        <v>6.9411764705882355</v>
      </c>
      <c r="CG440" s="89">
        <f t="shared" si="48"/>
        <v>86</v>
      </c>
      <c r="CH440" s="89">
        <f t="shared" si="49"/>
        <v>597</v>
      </c>
      <c r="CI440" s="87" t="s">
        <v>78</v>
      </c>
      <c r="CJ440" s="89">
        <f t="shared" si="50"/>
        <v>800</v>
      </c>
      <c r="CK440" s="87"/>
      <c r="CL440" s="87"/>
      <c r="CM440" s="87"/>
      <c r="CN440" s="80"/>
      <c r="CO440" s="81">
        <v>212</v>
      </c>
      <c r="CP440" s="82"/>
      <c r="CQ440" s="83"/>
      <c r="CR440" s="87">
        <f t="shared" si="51"/>
        <v>24400</v>
      </c>
      <c r="CS440" s="40">
        <f t="shared" si="55"/>
        <v>438</v>
      </c>
      <c r="CT440" s="40" t="str">
        <f>VLOOKUP(B440,Linha!$B$2:$C$60,2,FALSE)</f>
        <v>Tubing Line</v>
      </c>
      <c r="CU440" s="41" t="str">
        <f>IF(AI440&lt;=Parametros!$E$15,"OK","Não")</f>
        <v>OK</v>
      </c>
      <c r="CV440" s="41" t="str">
        <f>IF(AH440&lt;=Parametros!$E$16,"OK","Não")</f>
        <v>OK</v>
      </c>
      <c r="CW440" s="41" t="str">
        <f>IF(AX440&lt;=Parametros!$E$19,"OK","Não")</f>
        <v>OK</v>
      </c>
      <c r="CX440" s="41" t="str">
        <f t="shared" si="52"/>
        <v>Não</v>
      </c>
      <c r="CY440" s="41" t="str">
        <f t="shared" si="53"/>
        <v>Não</v>
      </c>
      <c r="CZ440" s="41" t="str">
        <f>IF(AND(Parametros!$E$17="Sim",Parametros!$E$18="Sim"),IF(AND(OR(CT440="Flow1",AND(CT440="Flow2",Parametros!$H$7="Fechada")),AI440&lt;=Parametros!$E$15,AH440&lt;Parametros!$E$16,AX440&lt;Parametros!$E$19,CX440&lt;&gt;Parametros!$E$17,CY440&lt;&gt;Parametros!$E$18),"Sim","Não"),
IF(AND(Parametros!$E$17="Sim",Parametros!$E$18="Não"),IF(AND(OR(CT440="Flow1",AND(CT440="Flow2",Parametros!$H$7="Fechada")),AI440&lt;=Parametros!$E$15,AH440&lt;Parametros!$E$16,AX440&lt;Parametros!$E$19,CX440&lt;&gt;Parametros!$E$17),"Sim","Não"),
IF(AND(Parametros!$E$17="Não",Parametros!$E$18="Sim"),IF(AND(OR(CT440="Flow1",AND(CT440="Flow2",Parametros!$H$7="Fechada")),AI440&lt;=Parametros!$E$15,AH440&lt;Parametros!$E$16,AX440&lt;Parametros!$E$19,CY440&lt;&gt;Parametros!$E$18),"Sim","Não"),
IF(AND(OR(CT440="Flow1",AND(CT440="Flow2",Parametros!$H$7="Fechada")),AI440&lt;=Parametros!$E$15,AH440&lt;Parametros!$E$16,AX440&lt;Parametros!$E$19),"Sim","Não"))))</f>
        <v>Não</v>
      </c>
      <c r="DA440" s="41" t="str">
        <f t="shared" si="54"/>
        <v>ok</v>
      </c>
      <c r="DB440" s="40">
        <f>IF(AND(CT440="Flow1",CZ440="Sim"),4,IF(CT440=Parametros!$D$6,1,IF(CT440=Parametros!$D$7,IF(Parametros!$H$7="Aberta",2,IF('Sequencia APO'!CZ440="Sim",4,1)),IF(CT440=Parametros!$D$9,3,IF(CT440=Parametros!$D$8,4,"Erro")))))</f>
        <v>4</v>
      </c>
      <c r="DC440" s="40">
        <f>IFERROR(VLOOKUP($Q440,Ferts!$A$1:$B$16,2,FALSE),0)</f>
        <v>0</v>
      </c>
      <c r="DD440" s="42">
        <f>(IF(DB440=1,Parametros!$M$6,IF(DB440=2,Parametros!$M$7,IF(DB440=3,Parametros!$M$8,IF(DB440=4,Parametros!$M$9,"Erro"))))*(DC440+1))*60</f>
        <v>102.85714285714285</v>
      </c>
    </row>
    <row r="441" spans="1:108">
      <c r="A441" s="74" t="s">
        <v>1189</v>
      </c>
      <c r="B441" s="74" t="s">
        <v>98</v>
      </c>
      <c r="C441" s="74" t="s">
        <v>99</v>
      </c>
      <c r="D441" s="74" t="s">
        <v>99</v>
      </c>
      <c r="E441" s="74" t="s">
        <v>2167</v>
      </c>
      <c r="F441" s="74" t="s">
        <v>990</v>
      </c>
      <c r="G441" s="74" t="s">
        <v>3967</v>
      </c>
      <c r="H441" s="74" t="s">
        <v>147</v>
      </c>
      <c r="I441" s="74" t="s">
        <v>134</v>
      </c>
      <c r="J441" s="74" t="s">
        <v>173</v>
      </c>
      <c r="K441" s="74" t="s">
        <v>264</v>
      </c>
      <c r="L441" s="74" t="s">
        <v>991</v>
      </c>
      <c r="M441" s="74" t="s">
        <v>206</v>
      </c>
      <c r="N441" s="75">
        <v>0</v>
      </c>
      <c r="O441" s="75">
        <v>10</v>
      </c>
      <c r="P441" s="74" t="s">
        <v>137</v>
      </c>
      <c r="Q441" s="74" t="s">
        <v>992</v>
      </c>
      <c r="R441" s="74" t="s">
        <v>138</v>
      </c>
      <c r="S441" s="74" t="s">
        <v>113</v>
      </c>
      <c r="T441" s="74" t="s">
        <v>114</v>
      </c>
      <c r="U441" s="74" t="s">
        <v>156</v>
      </c>
      <c r="V441" s="74" t="s">
        <v>208</v>
      </c>
      <c r="W441" s="74" t="s">
        <v>107</v>
      </c>
      <c r="X441" s="74" t="s">
        <v>127</v>
      </c>
      <c r="Y441" s="74" t="s">
        <v>177</v>
      </c>
      <c r="Z441" s="74"/>
      <c r="AA441" s="76">
        <v>15639.644</v>
      </c>
      <c r="AB441" s="76">
        <v>0</v>
      </c>
      <c r="AC441" s="76">
        <v>160</v>
      </c>
      <c r="AD441" s="76">
        <v>106.5</v>
      </c>
      <c r="AE441" s="77">
        <v>312</v>
      </c>
      <c r="AF441" s="76">
        <v>1.56</v>
      </c>
      <c r="AG441" s="77">
        <v>58</v>
      </c>
      <c r="AH441" s="78">
        <v>3.68</v>
      </c>
      <c r="AI441" s="78">
        <v>48.3</v>
      </c>
      <c r="AJ441" s="79">
        <v>42785</v>
      </c>
      <c r="AK441" s="79">
        <v>42788</v>
      </c>
      <c r="AL441" s="79">
        <v>42788</v>
      </c>
      <c r="AM441" s="79">
        <v>42788</v>
      </c>
      <c r="AN441" s="77">
        <v>1924</v>
      </c>
      <c r="AO441" s="79">
        <v>42777</v>
      </c>
      <c r="AP441" s="76">
        <v>5000</v>
      </c>
      <c r="AQ441" s="76">
        <v>0</v>
      </c>
      <c r="AR441" s="77">
        <v>308</v>
      </c>
      <c r="AS441" s="77">
        <v>65</v>
      </c>
      <c r="AT441" s="78">
        <v>28.31</v>
      </c>
      <c r="AU441" s="77">
        <v>10</v>
      </c>
      <c r="AV441" s="76">
        <v>6.98</v>
      </c>
      <c r="AW441" s="76">
        <v>5.79</v>
      </c>
      <c r="AX441" s="76">
        <v>7.7</v>
      </c>
      <c r="AY441" s="76">
        <v>0.4</v>
      </c>
      <c r="AZ441" s="76">
        <v>0.4</v>
      </c>
      <c r="BA441" s="76">
        <v>0.46</v>
      </c>
      <c r="BB441" s="76">
        <v>9.99</v>
      </c>
      <c r="BC441" s="76">
        <v>23.92</v>
      </c>
      <c r="BD441" s="76">
        <v>4.72</v>
      </c>
      <c r="BE441" s="76">
        <v>12.76</v>
      </c>
      <c r="BF441" s="76">
        <v>5000</v>
      </c>
      <c r="BG441" s="76">
        <v>7000</v>
      </c>
      <c r="BH441" s="74" t="s">
        <v>109</v>
      </c>
      <c r="BI441" s="74"/>
      <c r="BJ441" s="74" t="s">
        <v>993</v>
      </c>
      <c r="BK441" s="79"/>
      <c r="BL441" s="79"/>
      <c r="BM441" s="74"/>
      <c r="BN441" s="80"/>
      <c r="BO441" s="81"/>
      <c r="BP441" s="82"/>
      <c r="BQ441" s="93">
        <v>580</v>
      </c>
      <c r="BR441" s="84" t="s">
        <v>78</v>
      </c>
      <c r="BS441" s="84">
        <v>22</v>
      </c>
      <c r="BT441" s="85">
        <v>2</v>
      </c>
      <c r="BU441" s="85" t="s">
        <v>134</v>
      </c>
      <c r="BV441" s="85">
        <v>7</v>
      </c>
      <c r="BW441" s="85"/>
      <c r="BX441" s="86" t="s">
        <v>143</v>
      </c>
      <c r="BY441" s="87"/>
      <c r="BZ441" s="88">
        <v>580</v>
      </c>
      <c r="CA441" s="87" t="s">
        <v>144</v>
      </c>
      <c r="CB441" s="89" t="s">
        <v>112</v>
      </c>
      <c r="CC441" s="90">
        <v>11</v>
      </c>
      <c r="CD441" s="91"/>
      <c r="CE441" s="89">
        <f>VLOOKUP(AI441,[1]Plan1!$A$6:$D$52,2,0)</f>
        <v>242</v>
      </c>
      <c r="CF441" s="89">
        <f>VLOOKUP(AI441,[1]Plan1!$A$6:$D$52,4,0)</f>
        <v>6.9411764705882355</v>
      </c>
      <c r="CG441" s="89">
        <f t="shared" si="48"/>
        <v>65</v>
      </c>
      <c r="CH441" s="89">
        <f t="shared" si="49"/>
        <v>451</v>
      </c>
      <c r="CI441" s="87" t="s">
        <v>75</v>
      </c>
      <c r="CJ441" s="89">
        <f t="shared" si="50"/>
        <v>580</v>
      </c>
      <c r="CK441" s="87"/>
      <c r="CL441" s="87"/>
      <c r="CM441" s="87"/>
      <c r="CN441" s="80"/>
      <c r="CO441" s="81">
        <v>213</v>
      </c>
      <c r="CP441" s="82"/>
      <c r="CQ441" s="83"/>
      <c r="CR441" s="87">
        <f t="shared" si="51"/>
        <v>18096</v>
      </c>
      <c r="CS441" s="40">
        <f t="shared" si="55"/>
        <v>439</v>
      </c>
      <c r="CT441" s="40" t="str">
        <f>VLOOKUP(B441,Linha!$B$2:$C$60,2,FALSE)</f>
        <v>Flow1</v>
      </c>
      <c r="CU441" s="41" t="str">
        <f>IF(AI441&lt;=Parametros!$E$15,"OK","Não")</f>
        <v>OK</v>
      </c>
      <c r="CV441" s="41" t="str">
        <f>IF(AH441&lt;=Parametros!$E$16,"OK","Não")</f>
        <v>OK</v>
      </c>
      <c r="CW441" s="41" t="str">
        <f>IF(AX441&lt;=Parametros!$E$19,"OK","Não")</f>
        <v>OK</v>
      </c>
      <c r="CX441" s="41" t="str">
        <f t="shared" si="52"/>
        <v>Não</v>
      </c>
      <c r="CY441" s="41" t="str">
        <f t="shared" si="53"/>
        <v>Não</v>
      </c>
      <c r="CZ441" s="41" t="str">
        <f>IF(AND(Parametros!$E$17="Sim",Parametros!$E$18="Sim"),IF(AND(OR(CT441="Flow1",AND(CT441="Flow2",Parametros!$H$7="Fechada")),AI441&lt;=Parametros!$E$15,AH441&lt;Parametros!$E$16,AX441&lt;Parametros!$E$19,CX441&lt;&gt;Parametros!$E$17,CY441&lt;&gt;Parametros!$E$18),"Sim","Não"),
IF(AND(Parametros!$E$17="Sim",Parametros!$E$18="Não"),IF(AND(OR(CT441="Flow1",AND(CT441="Flow2",Parametros!$H$7="Fechada")),AI441&lt;=Parametros!$E$15,AH441&lt;Parametros!$E$16,AX441&lt;Parametros!$E$19,CX441&lt;&gt;Parametros!$E$17),"Sim","Não"),
IF(AND(Parametros!$E$17="Não",Parametros!$E$18="Sim"),IF(AND(OR(CT441="Flow1",AND(CT441="Flow2",Parametros!$H$7="Fechada")),AI441&lt;=Parametros!$E$15,AH441&lt;Parametros!$E$16,AX441&lt;Parametros!$E$19,CY441&lt;&gt;Parametros!$E$18),"Sim","Não"),
IF(AND(OR(CT441="Flow1",AND(CT441="Flow2",Parametros!$H$7="Fechada")),AI441&lt;=Parametros!$E$15,AH441&lt;Parametros!$E$16,AX441&lt;Parametros!$E$19),"Sim","Não"))))</f>
        <v>Sim</v>
      </c>
      <c r="DA441" s="41" t="str">
        <f t="shared" si="54"/>
        <v>Moveu para tubing</v>
      </c>
      <c r="DB441" s="40">
        <f>IF(AND(CT441="Flow1",CZ441="Sim"),4,IF(CT441=Parametros!$D$6,1,IF(CT441=Parametros!$D$7,IF(Parametros!$H$7="Aberta",2,IF('Sequencia APO'!CZ441="Sim",4,1)),IF(CT441=Parametros!$D$9,3,IF(CT441=Parametros!$D$8,4,"Erro")))))</f>
        <v>4</v>
      </c>
      <c r="DC441" s="40">
        <f>IFERROR(VLOOKUP($Q441,Ferts!$A$1:$B$16,2,FALSE),0)</f>
        <v>0</v>
      </c>
      <c r="DD441" s="42">
        <f>(IF(DB441=1,Parametros!$M$6,IF(DB441=2,Parametros!$M$7,IF(DB441=3,Parametros!$M$8,IF(DB441=4,Parametros!$M$9,"Erro"))))*(DC441+1))*60</f>
        <v>102.85714285714285</v>
      </c>
    </row>
    <row r="442" spans="1:108">
      <c r="A442" s="74" t="s">
        <v>1191</v>
      </c>
      <c r="B442" s="74" t="s">
        <v>193</v>
      </c>
      <c r="C442" s="74" t="s">
        <v>194</v>
      </c>
      <c r="D442" s="74" t="s">
        <v>99</v>
      </c>
      <c r="E442" s="74" t="s">
        <v>2169</v>
      </c>
      <c r="F442" s="74" t="s">
        <v>195</v>
      </c>
      <c r="G442" s="74" t="s">
        <v>3968</v>
      </c>
      <c r="H442" s="74" t="s">
        <v>196</v>
      </c>
      <c r="I442" s="74" t="s">
        <v>134</v>
      </c>
      <c r="J442" s="74" t="s">
        <v>173</v>
      </c>
      <c r="K442" s="74" t="s">
        <v>197</v>
      </c>
      <c r="L442" s="74" t="s">
        <v>198</v>
      </c>
      <c r="M442" s="74" t="s">
        <v>199</v>
      </c>
      <c r="N442" s="75">
        <v>10</v>
      </c>
      <c r="O442" s="75">
        <v>10</v>
      </c>
      <c r="P442" s="74" t="s">
        <v>131</v>
      </c>
      <c r="Q442" s="74" t="s">
        <v>200</v>
      </c>
      <c r="R442" s="74" t="s">
        <v>162</v>
      </c>
      <c r="S442" s="74"/>
      <c r="T442" s="74" t="s">
        <v>201</v>
      </c>
      <c r="U442" s="74" t="s">
        <v>202</v>
      </c>
      <c r="V442" s="74" t="s">
        <v>125</v>
      </c>
      <c r="W442" s="74" t="s">
        <v>107</v>
      </c>
      <c r="X442" s="74" t="s">
        <v>127</v>
      </c>
      <c r="Y442" s="74" t="s">
        <v>177</v>
      </c>
      <c r="Z442" s="74" t="s">
        <v>163</v>
      </c>
      <c r="AA442" s="76">
        <v>1361.799</v>
      </c>
      <c r="AB442" s="76">
        <v>0</v>
      </c>
      <c r="AC442" s="76">
        <v>160</v>
      </c>
      <c r="AD442" s="76">
        <v>107.5</v>
      </c>
      <c r="AE442" s="77">
        <v>271</v>
      </c>
      <c r="AF442" s="76">
        <v>1.355</v>
      </c>
      <c r="AG442" s="77">
        <v>6</v>
      </c>
      <c r="AH442" s="78">
        <v>3.2</v>
      </c>
      <c r="AI442" s="78">
        <v>48.3</v>
      </c>
      <c r="AJ442" s="79">
        <v>42744</v>
      </c>
      <c r="AK442" s="79">
        <v>42788</v>
      </c>
      <c r="AL442" s="79">
        <v>42788</v>
      </c>
      <c r="AM442" s="79">
        <v>42788</v>
      </c>
      <c r="AN442" s="77">
        <v>225</v>
      </c>
      <c r="AO442" s="79">
        <v>42730</v>
      </c>
      <c r="AP442" s="76">
        <v>6937</v>
      </c>
      <c r="AQ442" s="76">
        <v>0</v>
      </c>
      <c r="AR442" s="77">
        <v>249</v>
      </c>
      <c r="AS442" s="77">
        <v>18</v>
      </c>
      <c r="AT442" s="78">
        <v>32.4</v>
      </c>
      <c r="AU442" s="77">
        <v>8</v>
      </c>
      <c r="AV442" s="76">
        <v>8.57</v>
      </c>
      <c r="AW442" s="76">
        <v>8.1</v>
      </c>
      <c r="AX442" s="76">
        <v>10.63</v>
      </c>
      <c r="AY442" s="76">
        <v>0.48</v>
      </c>
      <c r="AZ442" s="76">
        <v>0.48</v>
      </c>
      <c r="BA442" s="76">
        <v>0.32</v>
      </c>
      <c r="BB442" s="76">
        <v>0.32</v>
      </c>
      <c r="BC442" s="76">
        <v>23.82</v>
      </c>
      <c r="BD442" s="76">
        <v>4.0999999999999996</v>
      </c>
      <c r="BE442" s="76">
        <v>11.75</v>
      </c>
      <c r="BF442" s="76">
        <v>8100</v>
      </c>
      <c r="BG442" s="76">
        <v>9100</v>
      </c>
      <c r="BH442" s="74" t="s">
        <v>3475</v>
      </c>
      <c r="BI442" s="74"/>
      <c r="BJ442" s="74" t="s">
        <v>3969</v>
      </c>
      <c r="BK442" s="79"/>
      <c r="BL442" s="79"/>
      <c r="BM442" s="74"/>
      <c r="BN442" s="80"/>
      <c r="BO442" s="81"/>
      <c r="BP442" s="82">
        <v>48</v>
      </c>
      <c r="BQ442" s="83"/>
      <c r="BR442" s="84" t="s">
        <v>129</v>
      </c>
      <c r="BS442" s="84">
        <v>22</v>
      </c>
      <c r="BT442" s="85">
        <v>2</v>
      </c>
      <c r="BU442" s="85" t="s">
        <v>134</v>
      </c>
      <c r="BV442" s="85">
        <v>7</v>
      </c>
      <c r="BW442" s="85"/>
      <c r="BX442" s="86" t="s">
        <v>164</v>
      </c>
      <c r="BY442" s="87"/>
      <c r="BZ442" s="88">
        <v>48</v>
      </c>
      <c r="CA442" s="87" t="s">
        <v>111</v>
      </c>
      <c r="CB442" s="89" t="s">
        <v>112</v>
      </c>
      <c r="CC442" s="90">
        <v>58</v>
      </c>
      <c r="CD442" s="91"/>
      <c r="CE442" s="89">
        <f>VLOOKUP(AI442,[1]Plan1!$A$6:$D$52,2,0)</f>
        <v>242</v>
      </c>
      <c r="CF442" s="89">
        <f>VLOOKUP(AI442,[1]Plan1!$A$6:$D$52,4,0)</f>
        <v>6.9411764705882355</v>
      </c>
      <c r="CG442" s="89">
        <f t="shared" si="48"/>
        <v>6</v>
      </c>
      <c r="CH442" s="89">
        <f t="shared" si="49"/>
        <v>42</v>
      </c>
      <c r="CI442" s="87" t="s">
        <v>129</v>
      </c>
      <c r="CJ442" s="89">
        <f t="shared" si="50"/>
        <v>48</v>
      </c>
      <c r="CK442" s="87"/>
      <c r="CL442" s="87"/>
      <c r="CM442" s="87"/>
      <c r="CN442" s="80"/>
      <c r="CO442" s="81">
        <v>214</v>
      </c>
      <c r="CP442" s="82"/>
      <c r="CQ442" s="83"/>
      <c r="CR442" s="87">
        <f t="shared" si="51"/>
        <v>1626</v>
      </c>
      <c r="CS442" s="40">
        <f t="shared" si="55"/>
        <v>440</v>
      </c>
      <c r="CT442" s="40" t="str">
        <f>VLOOKUP(B442,Linha!$B$2:$C$60,2,FALSE)</f>
        <v>Despacho direto</v>
      </c>
      <c r="CU442" s="41" t="str">
        <f>IF(AI442&lt;=Parametros!$E$15,"OK","Não")</f>
        <v>OK</v>
      </c>
      <c r="CV442" s="41" t="str">
        <f>IF(AH442&lt;=Parametros!$E$16,"OK","Não")</f>
        <v>OK</v>
      </c>
      <c r="CW442" s="41" t="str">
        <f>IF(AX442&lt;=Parametros!$E$19,"OK","Não")</f>
        <v>OK</v>
      </c>
      <c r="CX442" s="41" t="str">
        <f t="shared" si="52"/>
        <v>Não</v>
      </c>
      <c r="CY442" s="41" t="str">
        <f t="shared" si="53"/>
        <v>Não</v>
      </c>
      <c r="CZ442" s="41" t="str">
        <f>IF(AND(Parametros!$E$17="Sim",Parametros!$E$18="Sim"),IF(AND(OR(CT442="Flow1",AND(CT442="Flow2",Parametros!$H$7="Fechada")),AI442&lt;=Parametros!$E$15,AH442&lt;Parametros!$E$16,AX442&lt;Parametros!$E$19,CX442&lt;&gt;Parametros!$E$17,CY442&lt;&gt;Parametros!$E$18),"Sim","Não"),
IF(AND(Parametros!$E$17="Sim",Parametros!$E$18="Não"),IF(AND(OR(CT442="Flow1",AND(CT442="Flow2",Parametros!$H$7="Fechada")),AI442&lt;=Parametros!$E$15,AH442&lt;Parametros!$E$16,AX442&lt;Parametros!$E$19,CX442&lt;&gt;Parametros!$E$17),"Sim","Não"),
IF(AND(Parametros!$E$17="Não",Parametros!$E$18="Sim"),IF(AND(OR(CT442="Flow1",AND(CT442="Flow2",Parametros!$H$7="Fechada")),AI442&lt;=Parametros!$E$15,AH442&lt;Parametros!$E$16,AX442&lt;Parametros!$E$19,CY442&lt;&gt;Parametros!$E$18),"Sim","Não"),
IF(AND(OR(CT442="Flow1",AND(CT442="Flow2",Parametros!$H$7="Fechada")),AI442&lt;=Parametros!$E$15,AH442&lt;Parametros!$E$16,AX442&lt;Parametros!$E$19),"Sim","Não"))))</f>
        <v>Não</v>
      </c>
      <c r="DA442" s="41" t="str">
        <f t="shared" si="54"/>
        <v>ok</v>
      </c>
      <c r="DB442" s="40">
        <f>IF(AND(CT442="Flow1",CZ442="Sim"),4,IF(CT442=Parametros!$D$6,1,IF(CT442=Parametros!$D$7,IF(Parametros!$H$7="Aberta",2,IF('Sequencia APO'!CZ442="Sim",4,1)),IF(CT442=Parametros!$D$9,3,IF(CT442=Parametros!$D$8,4,"Erro")))))</f>
        <v>3</v>
      </c>
      <c r="DC442" s="40">
        <f>IFERROR(VLOOKUP($Q442,Ferts!$A$1:$B$16,2,FALSE),0)</f>
        <v>0</v>
      </c>
      <c r="DD442" s="42">
        <f>(IF(DB442=1,Parametros!$M$6,IF(DB442=2,Parametros!$M$7,IF(DB442=3,Parametros!$M$8,IF(DB442=4,Parametros!$M$9,"Erro"))))*(DC442+1))*60</f>
        <v>33.660000000000004</v>
      </c>
    </row>
    <row r="443" spans="1:108">
      <c r="A443" s="74" t="s">
        <v>1195</v>
      </c>
      <c r="B443" s="74" t="s">
        <v>193</v>
      </c>
      <c r="C443" s="74" t="s">
        <v>194</v>
      </c>
      <c r="D443" s="74" t="s">
        <v>99</v>
      </c>
      <c r="E443" s="74" t="s">
        <v>3970</v>
      </c>
      <c r="F443" s="74" t="s">
        <v>195</v>
      </c>
      <c r="G443" s="74" t="s">
        <v>3968</v>
      </c>
      <c r="H443" s="74" t="s">
        <v>196</v>
      </c>
      <c r="I443" s="74" t="s">
        <v>134</v>
      </c>
      <c r="J443" s="74" t="s">
        <v>173</v>
      </c>
      <c r="K443" s="74" t="s">
        <v>197</v>
      </c>
      <c r="L443" s="74" t="s">
        <v>198</v>
      </c>
      <c r="M443" s="74" t="s">
        <v>199</v>
      </c>
      <c r="N443" s="75">
        <v>10</v>
      </c>
      <c r="O443" s="75">
        <v>10</v>
      </c>
      <c r="P443" s="74" t="s">
        <v>131</v>
      </c>
      <c r="Q443" s="74" t="s">
        <v>200</v>
      </c>
      <c r="R443" s="74" t="s">
        <v>162</v>
      </c>
      <c r="S443" s="74"/>
      <c r="T443" s="74" t="s">
        <v>201</v>
      </c>
      <c r="U443" s="74" t="s">
        <v>202</v>
      </c>
      <c r="V443" s="74" t="s">
        <v>125</v>
      </c>
      <c r="W443" s="74" t="s">
        <v>107</v>
      </c>
      <c r="X443" s="74" t="s">
        <v>127</v>
      </c>
      <c r="Y443" s="74" t="s">
        <v>177</v>
      </c>
      <c r="Z443" s="74" t="s">
        <v>163</v>
      </c>
      <c r="AA443" s="76">
        <v>1250.24</v>
      </c>
      <c r="AB443" s="76">
        <v>0</v>
      </c>
      <c r="AC443" s="76">
        <v>160</v>
      </c>
      <c r="AD443" s="76">
        <v>107.5</v>
      </c>
      <c r="AE443" s="77">
        <v>242</v>
      </c>
      <c r="AF443" s="76">
        <v>1.21</v>
      </c>
      <c r="AG443" s="77">
        <v>6</v>
      </c>
      <c r="AH443" s="78">
        <v>3.2</v>
      </c>
      <c r="AI443" s="78">
        <v>48.3</v>
      </c>
      <c r="AJ443" s="79">
        <v>42744</v>
      </c>
      <c r="AK443" s="79">
        <v>42788</v>
      </c>
      <c r="AL443" s="79">
        <v>42788</v>
      </c>
      <c r="AM443" s="79">
        <v>42788</v>
      </c>
      <c r="AN443" s="77">
        <v>205</v>
      </c>
      <c r="AO443" s="79">
        <v>42730</v>
      </c>
      <c r="AP443" s="76">
        <v>6937</v>
      </c>
      <c r="AQ443" s="76">
        <v>0</v>
      </c>
      <c r="AR443" s="77">
        <v>249</v>
      </c>
      <c r="AS443" s="77">
        <v>18</v>
      </c>
      <c r="AT443" s="78">
        <v>32.4</v>
      </c>
      <c r="AU443" s="77">
        <v>7</v>
      </c>
      <c r="AV443" s="76">
        <v>8.7200000000000006</v>
      </c>
      <c r="AW443" s="76">
        <v>8.1</v>
      </c>
      <c r="AX443" s="76">
        <v>10.35</v>
      </c>
      <c r="AY443" s="76">
        <v>0.48</v>
      </c>
      <c r="AZ443" s="76">
        <v>0.48</v>
      </c>
      <c r="BA443" s="76">
        <v>0.32</v>
      </c>
      <c r="BB443" s="76">
        <v>0.32</v>
      </c>
      <c r="BC443" s="76">
        <v>21.27</v>
      </c>
      <c r="BD443" s="76">
        <v>4.0999999999999996</v>
      </c>
      <c r="BE443" s="76">
        <v>11.75</v>
      </c>
      <c r="BF443" s="76">
        <v>8100</v>
      </c>
      <c r="BG443" s="76">
        <v>9100</v>
      </c>
      <c r="BH443" s="74" t="s">
        <v>3475</v>
      </c>
      <c r="BI443" s="74"/>
      <c r="BJ443" s="74" t="s">
        <v>3969</v>
      </c>
      <c r="BK443" s="79"/>
      <c r="BL443" s="79"/>
      <c r="BM443" s="74"/>
      <c r="BN443" s="80"/>
      <c r="BO443" s="81"/>
      <c r="BP443" s="82">
        <v>42</v>
      </c>
      <c r="BQ443" s="83"/>
      <c r="BR443" s="84" t="s">
        <v>129</v>
      </c>
      <c r="BS443" s="84">
        <v>22</v>
      </c>
      <c r="BT443" s="85">
        <v>2</v>
      </c>
      <c r="BU443" s="85" t="s">
        <v>134</v>
      </c>
      <c r="BV443" s="85">
        <v>7</v>
      </c>
      <c r="BW443" s="85"/>
      <c r="BX443" s="86" t="s">
        <v>164</v>
      </c>
      <c r="BY443" s="87"/>
      <c r="BZ443" s="88">
        <v>42</v>
      </c>
      <c r="CA443" s="87" t="s">
        <v>111</v>
      </c>
      <c r="CB443" s="89" t="s">
        <v>112</v>
      </c>
      <c r="CC443" s="90">
        <v>58</v>
      </c>
      <c r="CD443" s="91"/>
      <c r="CE443" s="89">
        <f>VLOOKUP(AI443,[1]Plan1!$A$6:$D$52,2,0)</f>
        <v>242</v>
      </c>
      <c r="CF443" s="89">
        <f>VLOOKUP(AI443,[1]Plan1!$A$6:$D$52,4,0)</f>
        <v>6.9411764705882355</v>
      </c>
      <c r="CG443" s="89">
        <f t="shared" si="48"/>
        <v>5</v>
      </c>
      <c r="CH443" s="89">
        <f t="shared" si="49"/>
        <v>35</v>
      </c>
      <c r="CI443" s="87" t="s">
        <v>129</v>
      </c>
      <c r="CJ443" s="89">
        <f t="shared" si="50"/>
        <v>42</v>
      </c>
      <c r="CK443" s="87"/>
      <c r="CL443" s="87"/>
      <c r="CM443" s="87"/>
      <c r="CN443" s="80"/>
      <c r="CO443" s="81">
        <v>215</v>
      </c>
      <c r="CP443" s="82"/>
      <c r="CQ443" s="83"/>
      <c r="CR443" s="87">
        <f t="shared" si="51"/>
        <v>1452</v>
      </c>
      <c r="CS443" s="40">
        <f t="shared" si="55"/>
        <v>441</v>
      </c>
      <c r="CT443" s="40" t="str">
        <f>VLOOKUP(B443,Linha!$B$2:$C$60,2,FALSE)</f>
        <v>Despacho direto</v>
      </c>
      <c r="CU443" s="41" t="str">
        <f>IF(AI443&lt;=Parametros!$E$15,"OK","Não")</f>
        <v>OK</v>
      </c>
      <c r="CV443" s="41" t="str">
        <f>IF(AH443&lt;=Parametros!$E$16,"OK","Não")</f>
        <v>OK</v>
      </c>
      <c r="CW443" s="41" t="str">
        <f>IF(AX443&lt;=Parametros!$E$19,"OK","Não")</f>
        <v>OK</v>
      </c>
      <c r="CX443" s="41" t="str">
        <f t="shared" si="52"/>
        <v>Não</v>
      </c>
      <c r="CY443" s="41" t="str">
        <f t="shared" si="53"/>
        <v>Não</v>
      </c>
      <c r="CZ443" s="41" t="str">
        <f>IF(AND(Parametros!$E$17="Sim",Parametros!$E$18="Sim"),IF(AND(OR(CT443="Flow1",AND(CT443="Flow2",Parametros!$H$7="Fechada")),AI443&lt;=Parametros!$E$15,AH443&lt;Parametros!$E$16,AX443&lt;Parametros!$E$19,CX443&lt;&gt;Parametros!$E$17,CY443&lt;&gt;Parametros!$E$18),"Sim","Não"),
IF(AND(Parametros!$E$17="Sim",Parametros!$E$18="Não"),IF(AND(OR(CT443="Flow1",AND(CT443="Flow2",Parametros!$H$7="Fechada")),AI443&lt;=Parametros!$E$15,AH443&lt;Parametros!$E$16,AX443&lt;Parametros!$E$19,CX443&lt;&gt;Parametros!$E$17),"Sim","Não"),
IF(AND(Parametros!$E$17="Não",Parametros!$E$18="Sim"),IF(AND(OR(CT443="Flow1",AND(CT443="Flow2",Parametros!$H$7="Fechada")),AI443&lt;=Parametros!$E$15,AH443&lt;Parametros!$E$16,AX443&lt;Parametros!$E$19,CY443&lt;&gt;Parametros!$E$18),"Sim","Não"),
IF(AND(OR(CT443="Flow1",AND(CT443="Flow2",Parametros!$H$7="Fechada")),AI443&lt;=Parametros!$E$15,AH443&lt;Parametros!$E$16,AX443&lt;Parametros!$E$19),"Sim","Não"))))</f>
        <v>Não</v>
      </c>
      <c r="DA443" s="41" t="str">
        <f t="shared" si="54"/>
        <v>ok</v>
      </c>
      <c r="DB443" s="40">
        <f>IF(AND(CT443="Flow1",CZ443="Sim"),4,IF(CT443=Parametros!$D$6,1,IF(CT443=Parametros!$D$7,IF(Parametros!$H$7="Aberta",2,IF('Sequencia APO'!CZ443="Sim",4,1)),IF(CT443=Parametros!$D$9,3,IF(CT443=Parametros!$D$8,4,"Erro")))))</f>
        <v>3</v>
      </c>
      <c r="DC443" s="40">
        <f>IFERROR(VLOOKUP($Q443,Ferts!$A$1:$B$16,2,FALSE),0)</f>
        <v>0</v>
      </c>
      <c r="DD443" s="42">
        <f>(IF(DB443=1,Parametros!$M$6,IF(DB443=2,Parametros!$M$7,IF(DB443=3,Parametros!$M$8,IF(DB443=4,Parametros!$M$9,"Erro"))))*(DC443+1))*60</f>
        <v>33.660000000000004</v>
      </c>
    </row>
    <row r="444" spans="1:108">
      <c r="A444" s="74" t="s">
        <v>1196</v>
      </c>
      <c r="B444" s="74" t="s">
        <v>98</v>
      </c>
      <c r="C444" s="74" t="s">
        <v>99</v>
      </c>
      <c r="D444" s="74" t="s">
        <v>99</v>
      </c>
      <c r="E444" s="74" t="s">
        <v>2875</v>
      </c>
      <c r="F444" s="74" t="s">
        <v>2162</v>
      </c>
      <c r="G444" s="74" t="s">
        <v>2876</v>
      </c>
      <c r="H444" s="74" t="s">
        <v>481</v>
      </c>
      <c r="I444" s="74" t="s">
        <v>134</v>
      </c>
      <c r="J444" s="74" t="s">
        <v>173</v>
      </c>
      <c r="K444" s="74" t="s">
        <v>329</v>
      </c>
      <c r="L444" s="74" t="s">
        <v>2164</v>
      </c>
      <c r="M444" s="74" t="s">
        <v>206</v>
      </c>
      <c r="N444" s="75">
        <v>5</v>
      </c>
      <c r="O444" s="75">
        <v>10</v>
      </c>
      <c r="P444" s="74" t="s">
        <v>137</v>
      </c>
      <c r="Q444" s="74" t="s">
        <v>2165</v>
      </c>
      <c r="R444" s="74" t="s">
        <v>138</v>
      </c>
      <c r="S444" s="74" t="s">
        <v>113</v>
      </c>
      <c r="T444" s="74" t="s">
        <v>114</v>
      </c>
      <c r="U444" s="74" t="s">
        <v>156</v>
      </c>
      <c r="V444" s="74" t="s">
        <v>141</v>
      </c>
      <c r="W444" s="74" t="s">
        <v>107</v>
      </c>
      <c r="X444" s="74" t="s">
        <v>127</v>
      </c>
      <c r="Y444" s="74" t="s">
        <v>177</v>
      </c>
      <c r="Z444" s="74"/>
      <c r="AA444" s="76">
        <v>5219.4849999999997</v>
      </c>
      <c r="AB444" s="76">
        <v>0</v>
      </c>
      <c r="AC444" s="76">
        <v>160</v>
      </c>
      <c r="AD444" s="76">
        <v>105</v>
      </c>
      <c r="AE444" s="77">
        <v>312</v>
      </c>
      <c r="AF444" s="76">
        <v>1.56</v>
      </c>
      <c r="AG444" s="77">
        <v>20</v>
      </c>
      <c r="AH444" s="78">
        <v>3.7</v>
      </c>
      <c r="AI444" s="78">
        <v>48.3</v>
      </c>
      <c r="AJ444" s="79">
        <v>42787</v>
      </c>
      <c r="AK444" s="79">
        <v>42788</v>
      </c>
      <c r="AL444" s="79">
        <v>42788</v>
      </c>
      <c r="AM444" s="79">
        <v>42788</v>
      </c>
      <c r="AN444" s="77">
        <v>622</v>
      </c>
      <c r="AO444" s="79">
        <v>42779</v>
      </c>
      <c r="AP444" s="76">
        <v>5000</v>
      </c>
      <c r="AQ444" s="76">
        <v>0</v>
      </c>
      <c r="AR444" s="77">
        <v>308</v>
      </c>
      <c r="AS444" s="77">
        <v>80</v>
      </c>
      <c r="AT444" s="78">
        <v>28.31</v>
      </c>
      <c r="AU444" s="77">
        <v>10</v>
      </c>
      <c r="AV444" s="76">
        <v>6.98</v>
      </c>
      <c r="AW444" s="76">
        <v>5.15</v>
      </c>
      <c r="AX444" s="76">
        <v>7.35</v>
      </c>
      <c r="AY444" s="76">
        <v>0.4</v>
      </c>
      <c r="AZ444" s="76">
        <v>0.4</v>
      </c>
      <c r="BA444" s="76">
        <v>0.5</v>
      </c>
      <c r="BB444" s="76">
        <v>0.6</v>
      </c>
      <c r="BC444" s="76">
        <v>23.82</v>
      </c>
      <c r="BD444" s="76">
        <v>4.74</v>
      </c>
      <c r="BE444" s="76">
        <v>12.79</v>
      </c>
      <c r="BF444" s="76">
        <v>5000</v>
      </c>
      <c r="BG444" s="76">
        <v>7000</v>
      </c>
      <c r="BH444" s="74" t="s">
        <v>109</v>
      </c>
      <c r="BI444" s="74"/>
      <c r="BJ444" s="74" t="s">
        <v>2877</v>
      </c>
      <c r="BK444" s="79"/>
      <c r="BL444" s="79"/>
      <c r="BM444" s="74"/>
      <c r="BN444" s="80"/>
      <c r="BO444" s="81"/>
      <c r="BP444" s="82"/>
      <c r="BQ444" s="93">
        <v>200</v>
      </c>
      <c r="BR444" s="84" t="s">
        <v>78</v>
      </c>
      <c r="BS444" s="84">
        <v>22</v>
      </c>
      <c r="BT444" s="85">
        <v>2</v>
      </c>
      <c r="BU444" s="85" t="s">
        <v>134</v>
      </c>
      <c r="BV444" s="85">
        <v>7</v>
      </c>
      <c r="BW444" s="85"/>
      <c r="BX444" s="86" t="s">
        <v>143</v>
      </c>
      <c r="BY444" s="87"/>
      <c r="BZ444" s="88">
        <v>200</v>
      </c>
      <c r="CA444" s="87" t="s">
        <v>144</v>
      </c>
      <c r="CB444" s="89" t="s">
        <v>145</v>
      </c>
      <c r="CC444" s="90">
        <v>9</v>
      </c>
      <c r="CD444" s="91"/>
      <c r="CE444" s="89">
        <f>VLOOKUP(AI444,[1]Plan1!$A$6:$D$52,2,0)</f>
        <v>242</v>
      </c>
      <c r="CF444" s="89">
        <f>VLOOKUP(AI444,[1]Plan1!$A$6:$D$52,4,0)</f>
        <v>6.9411764705882355</v>
      </c>
      <c r="CG444" s="89">
        <f t="shared" si="48"/>
        <v>22</v>
      </c>
      <c r="CH444" s="89">
        <f t="shared" si="49"/>
        <v>153</v>
      </c>
      <c r="CI444" s="87" t="s">
        <v>75</v>
      </c>
      <c r="CJ444" s="89">
        <f t="shared" si="50"/>
        <v>200</v>
      </c>
      <c r="CK444" s="87"/>
      <c r="CL444" s="87"/>
      <c r="CM444" s="87"/>
      <c r="CN444" s="80"/>
      <c r="CO444" s="81">
        <v>216</v>
      </c>
      <c r="CP444" s="82"/>
      <c r="CQ444" s="83"/>
      <c r="CR444" s="87">
        <f t="shared" si="51"/>
        <v>6240</v>
      </c>
      <c r="CS444" s="40">
        <f t="shared" si="55"/>
        <v>442</v>
      </c>
      <c r="CT444" s="40" t="str">
        <f>VLOOKUP(B444,Linha!$B$2:$C$60,2,FALSE)</f>
        <v>Flow1</v>
      </c>
      <c r="CU444" s="41" t="str">
        <f>IF(AI444&lt;=Parametros!$E$15,"OK","Não")</f>
        <v>OK</v>
      </c>
      <c r="CV444" s="41" t="str">
        <f>IF(AH444&lt;=Parametros!$E$16,"OK","Não")</f>
        <v>OK</v>
      </c>
      <c r="CW444" s="41" t="str">
        <f>IF(AX444&lt;=Parametros!$E$19,"OK","Não")</f>
        <v>OK</v>
      </c>
      <c r="CX444" s="41" t="str">
        <f t="shared" si="52"/>
        <v>Não</v>
      </c>
      <c r="CY444" s="41" t="str">
        <f t="shared" si="53"/>
        <v>Não</v>
      </c>
      <c r="CZ444" s="41" t="str">
        <f>IF(AND(Parametros!$E$17="Sim",Parametros!$E$18="Sim"),IF(AND(OR(CT444="Flow1",AND(CT444="Flow2",Parametros!$H$7="Fechada")),AI444&lt;=Parametros!$E$15,AH444&lt;Parametros!$E$16,AX444&lt;Parametros!$E$19,CX444&lt;&gt;Parametros!$E$17,CY444&lt;&gt;Parametros!$E$18),"Sim","Não"),
IF(AND(Parametros!$E$17="Sim",Parametros!$E$18="Não"),IF(AND(OR(CT444="Flow1",AND(CT444="Flow2",Parametros!$H$7="Fechada")),AI444&lt;=Parametros!$E$15,AH444&lt;Parametros!$E$16,AX444&lt;Parametros!$E$19,CX444&lt;&gt;Parametros!$E$17),"Sim","Não"),
IF(AND(Parametros!$E$17="Não",Parametros!$E$18="Sim"),IF(AND(OR(CT444="Flow1",AND(CT444="Flow2",Parametros!$H$7="Fechada")),AI444&lt;=Parametros!$E$15,AH444&lt;Parametros!$E$16,AX444&lt;Parametros!$E$19,CY444&lt;&gt;Parametros!$E$18),"Sim","Não"),
IF(AND(OR(CT444="Flow1",AND(CT444="Flow2",Parametros!$H$7="Fechada")),AI444&lt;=Parametros!$E$15,AH444&lt;Parametros!$E$16,AX444&lt;Parametros!$E$19),"Sim","Não"))))</f>
        <v>Sim</v>
      </c>
      <c r="DA444" s="41" t="str">
        <f t="shared" si="54"/>
        <v>Moveu para tubing</v>
      </c>
      <c r="DB444" s="40">
        <f>IF(AND(CT444="Flow1",CZ444="Sim"),4,IF(CT444=Parametros!$D$6,1,IF(CT444=Parametros!$D$7,IF(Parametros!$H$7="Aberta",2,IF('Sequencia APO'!CZ444="Sim",4,1)),IF(CT444=Parametros!$D$9,3,IF(CT444=Parametros!$D$8,4,"Erro")))))</f>
        <v>4</v>
      </c>
      <c r="DC444" s="40">
        <f>IFERROR(VLOOKUP($Q444,Ferts!$A$1:$B$16,2,FALSE),0)</f>
        <v>0</v>
      </c>
      <c r="DD444" s="42">
        <f>(IF(DB444=1,Parametros!$M$6,IF(DB444=2,Parametros!$M$7,IF(DB444=3,Parametros!$M$8,IF(DB444=4,Parametros!$M$9,"Erro"))))*(DC444+1))*60</f>
        <v>102.85714285714285</v>
      </c>
    </row>
    <row r="445" spans="1:108">
      <c r="A445" s="74" t="s">
        <v>1200</v>
      </c>
      <c r="B445" s="74" t="s">
        <v>98</v>
      </c>
      <c r="C445" s="74" t="s">
        <v>99</v>
      </c>
      <c r="D445" s="74" t="s">
        <v>99</v>
      </c>
      <c r="E445" s="74" t="s">
        <v>2872</v>
      </c>
      <c r="F445" s="74" t="s">
        <v>203</v>
      </c>
      <c r="G445" s="74" t="s">
        <v>2873</v>
      </c>
      <c r="H445" s="74" t="s">
        <v>147</v>
      </c>
      <c r="I445" s="74" t="s">
        <v>134</v>
      </c>
      <c r="J445" s="74" t="s">
        <v>173</v>
      </c>
      <c r="K445" s="74" t="s">
        <v>204</v>
      </c>
      <c r="L445" s="74" t="s">
        <v>205</v>
      </c>
      <c r="M445" s="74" t="s">
        <v>206</v>
      </c>
      <c r="N445" s="75">
        <v>10</v>
      </c>
      <c r="O445" s="75">
        <v>10</v>
      </c>
      <c r="P445" s="74" t="s">
        <v>137</v>
      </c>
      <c r="Q445" s="74" t="s">
        <v>207</v>
      </c>
      <c r="R445" s="74" t="s">
        <v>138</v>
      </c>
      <c r="S445" s="74" t="s">
        <v>113</v>
      </c>
      <c r="T445" s="74" t="s">
        <v>114</v>
      </c>
      <c r="U445" s="74" t="s">
        <v>156</v>
      </c>
      <c r="V445" s="74" t="s">
        <v>208</v>
      </c>
      <c r="W445" s="74" t="s">
        <v>107</v>
      </c>
      <c r="X445" s="74" t="s">
        <v>127</v>
      </c>
      <c r="Y445" s="74" t="s">
        <v>177</v>
      </c>
      <c r="Z445" s="74"/>
      <c r="AA445" s="76">
        <v>26265.925999999999</v>
      </c>
      <c r="AB445" s="76">
        <v>9305</v>
      </c>
      <c r="AC445" s="76">
        <v>160</v>
      </c>
      <c r="AD445" s="76">
        <v>106.5</v>
      </c>
      <c r="AE445" s="77">
        <v>281</v>
      </c>
      <c r="AF445" s="76">
        <v>1.405</v>
      </c>
      <c r="AG445" s="77">
        <v>110</v>
      </c>
      <c r="AH445" s="78">
        <v>3.68</v>
      </c>
      <c r="AI445" s="78">
        <v>48.3</v>
      </c>
      <c r="AJ445" s="79">
        <v>42786</v>
      </c>
      <c r="AK445" s="79">
        <v>42788</v>
      </c>
      <c r="AL445" s="79">
        <v>42788</v>
      </c>
      <c r="AM445" s="79">
        <v>42788</v>
      </c>
      <c r="AN445" s="77">
        <v>3248</v>
      </c>
      <c r="AO445" s="79">
        <v>42778</v>
      </c>
      <c r="AP445" s="76">
        <v>25000</v>
      </c>
      <c r="AQ445" s="76">
        <v>0</v>
      </c>
      <c r="AR445" s="77">
        <v>281</v>
      </c>
      <c r="AS445" s="77">
        <v>72</v>
      </c>
      <c r="AT445" s="78">
        <v>51.38</v>
      </c>
      <c r="AU445" s="77">
        <v>5</v>
      </c>
      <c r="AV445" s="76">
        <v>12.48</v>
      </c>
      <c r="AW445" s="76">
        <v>11.52</v>
      </c>
      <c r="AX445" s="76">
        <v>13.24</v>
      </c>
      <c r="AY445" s="76">
        <v>0.4</v>
      </c>
      <c r="AZ445" s="76">
        <v>0.4</v>
      </c>
      <c r="BA445" s="76">
        <v>0.46</v>
      </c>
      <c r="BB445" s="76">
        <v>9.99</v>
      </c>
      <c r="BC445" s="76">
        <v>21.54</v>
      </c>
      <c r="BD445" s="76">
        <v>4.72</v>
      </c>
      <c r="BE445" s="76">
        <v>12.76</v>
      </c>
      <c r="BF445" s="76">
        <v>11500</v>
      </c>
      <c r="BG445" s="76">
        <v>12500</v>
      </c>
      <c r="BH445" s="74" t="s">
        <v>109</v>
      </c>
      <c r="BI445" s="74"/>
      <c r="BJ445" s="74" t="s">
        <v>3971</v>
      </c>
      <c r="BK445" s="79"/>
      <c r="BL445" s="79"/>
      <c r="BM445" s="74"/>
      <c r="BN445" s="80"/>
      <c r="BO445" s="81"/>
      <c r="BP445" s="82"/>
      <c r="BQ445" s="93">
        <v>550</v>
      </c>
      <c r="BR445" s="84" t="s">
        <v>78</v>
      </c>
      <c r="BS445" s="84">
        <v>22</v>
      </c>
      <c r="BT445" s="85">
        <v>2</v>
      </c>
      <c r="BU445" s="85" t="s">
        <v>134</v>
      </c>
      <c r="BV445" s="85">
        <v>7</v>
      </c>
      <c r="BW445" s="85"/>
      <c r="BX445" s="86" t="s">
        <v>143</v>
      </c>
      <c r="BY445" s="87"/>
      <c r="BZ445" s="88">
        <v>550</v>
      </c>
      <c r="CA445" s="87" t="s">
        <v>144</v>
      </c>
      <c r="CB445" s="89" t="s">
        <v>145</v>
      </c>
      <c r="CC445" s="90">
        <v>10</v>
      </c>
      <c r="CD445" s="91"/>
      <c r="CE445" s="89">
        <f>VLOOKUP(AI445,[1]Plan1!$A$6:$D$52,2,0)</f>
        <v>242</v>
      </c>
      <c r="CF445" s="89">
        <f>VLOOKUP(AI445,[1]Plan1!$A$6:$D$52,4,0)</f>
        <v>6.9411764705882355</v>
      </c>
      <c r="CG445" s="89">
        <f t="shared" si="48"/>
        <v>109</v>
      </c>
      <c r="CH445" s="89">
        <f t="shared" si="49"/>
        <v>757</v>
      </c>
      <c r="CI445" s="87" t="s">
        <v>75</v>
      </c>
      <c r="CJ445" s="89">
        <f t="shared" si="50"/>
        <v>550</v>
      </c>
      <c r="CK445" s="87"/>
      <c r="CL445" s="87"/>
      <c r="CM445" s="87"/>
      <c r="CN445" s="80"/>
      <c r="CO445" s="81">
        <v>217</v>
      </c>
      <c r="CP445" s="82"/>
      <c r="CQ445" s="83"/>
      <c r="CR445" s="87">
        <f t="shared" si="51"/>
        <v>30910</v>
      </c>
      <c r="CS445" s="40">
        <f t="shared" si="55"/>
        <v>443</v>
      </c>
      <c r="CT445" s="40" t="str">
        <f>VLOOKUP(B445,Linha!$B$2:$C$60,2,FALSE)</f>
        <v>Flow1</v>
      </c>
      <c r="CU445" s="41" t="str">
        <f>IF(AI445&lt;=Parametros!$E$15,"OK","Não")</f>
        <v>OK</v>
      </c>
      <c r="CV445" s="41" t="str">
        <f>IF(AH445&lt;=Parametros!$E$16,"OK","Não")</f>
        <v>OK</v>
      </c>
      <c r="CW445" s="41" t="str">
        <f>IF(AX445&lt;=Parametros!$E$19,"OK","Não")</f>
        <v>OK</v>
      </c>
      <c r="CX445" s="41" t="str">
        <f t="shared" si="52"/>
        <v>Não</v>
      </c>
      <c r="CY445" s="41" t="str">
        <f t="shared" si="53"/>
        <v>Não</v>
      </c>
      <c r="CZ445" s="41" t="str">
        <f>IF(AND(Parametros!$E$17="Sim",Parametros!$E$18="Sim"),IF(AND(OR(CT445="Flow1",AND(CT445="Flow2",Parametros!$H$7="Fechada")),AI445&lt;=Parametros!$E$15,AH445&lt;Parametros!$E$16,AX445&lt;Parametros!$E$19,CX445&lt;&gt;Parametros!$E$17,CY445&lt;&gt;Parametros!$E$18),"Sim","Não"),
IF(AND(Parametros!$E$17="Sim",Parametros!$E$18="Não"),IF(AND(OR(CT445="Flow1",AND(CT445="Flow2",Parametros!$H$7="Fechada")),AI445&lt;=Parametros!$E$15,AH445&lt;Parametros!$E$16,AX445&lt;Parametros!$E$19,CX445&lt;&gt;Parametros!$E$17),"Sim","Não"),
IF(AND(Parametros!$E$17="Não",Parametros!$E$18="Sim"),IF(AND(OR(CT445="Flow1",AND(CT445="Flow2",Parametros!$H$7="Fechada")),AI445&lt;=Parametros!$E$15,AH445&lt;Parametros!$E$16,AX445&lt;Parametros!$E$19,CY445&lt;&gt;Parametros!$E$18),"Sim","Não"),
IF(AND(OR(CT445="Flow1",AND(CT445="Flow2",Parametros!$H$7="Fechada")),AI445&lt;=Parametros!$E$15,AH445&lt;Parametros!$E$16,AX445&lt;Parametros!$E$19),"Sim","Não"))))</f>
        <v>Sim</v>
      </c>
      <c r="DA445" s="41" t="str">
        <f t="shared" si="54"/>
        <v>Moveu para tubing</v>
      </c>
      <c r="DB445" s="40">
        <f>IF(AND(CT445="Flow1",CZ445="Sim"),4,IF(CT445=Parametros!$D$6,1,IF(CT445=Parametros!$D$7,IF(Parametros!$H$7="Aberta",2,IF('Sequencia APO'!CZ445="Sim",4,1)),IF(CT445=Parametros!$D$9,3,IF(CT445=Parametros!$D$8,4,"Erro")))))</f>
        <v>4</v>
      </c>
      <c r="DC445" s="40">
        <f>IFERROR(VLOOKUP($Q445,Ferts!$A$1:$B$16,2,FALSE),0)</f>
        <v>0</v>
      </c>
      <c r="DD445" s="42">
        <f>(IF(DB445=1,Parametros!$M$6,IF(DB445=2,Parametros!$M$7,IF(DB445=3,Parametros!$M$8,IF(DB445=4,Parametros!$M$9,"Erro"))))*(DC445+1))*60</f>
        <v>102.85714285714285</v>
      </c>
    </row>
    <row r="446" spans="1:108">
      <c r="A446" s="74" t="s">
        <v>1204</v>
      </c>
      <c r="B446" s="74" t="s">
        <v>98</v>
      </c>
      <c r="C446" s="74" t="s">
        <v>99</v>
      </c>
      <c r="D446" s="74" t="s">
        <v>99</v>
      </c>
      <c r="E446" s="74" t="s">
        <v>3972</v>
      </c>
      <c r="F446" s="74" t="s">
        <v>3973</v>
      </c>
      <c r="G446" s="74" t="s">
        <v>3974</v>
      </c>
      <c r="H446" s="74" t="s">
        <v>3975</v>
      </c>
      <c r="I446" s="74" t="s">
        <v>134</v>
      </c>
      <c r="J446" s="74" t="s">
        <v>135</v>
      </c>
      <c r="K446" s="74" t="s">
        <v>3976</v>
      </c>
      <c r="L446" s="74" t="s">
        <v>3977</v>
      </c>
      <c r="M446" s="74" t="s">
        <v>3978</v>
      </c>
      <c r="N446" s="75">
        <v>0</v>
      </c>
      <c r="O446" s="75">
        <v>4</v>
      </c>
      <c r="P446" s="74" t="s">
        <v>186</v>
      </c>
      <c r="Q446" s="74" t="s">
        <v>3979</v>
      </c>
      <c r="R446" s="74" t="s">
        <v>181</v>
      </c>
      <c r="S446" s="74" t="s">
        <v>113</v>
      </c>
      <c r="T446" s="74" t="s">
        <v>114</v>
      </c>
      <c r="U446" s="74" t="s">
        <v>156</v>
      </c>
      <c r="V446" s="74" t="s">
        <v>182</v>
      </c>
      <c r="W446" s="74" t="s">
        <v>126</v>
      </c>
      <c r="X446" s="74" t="s">
        <v>127</v>
      </c>
      <c r="Y446" s="74" t="s">
        <v>142</v>
      </c>
      <c r="Z446" s="74"/>
      <c r="AA446" s="76">
        <v>17109.544000000002</v>
      </c>
      <c r="AB446" s="76">
        <v>0</v>
      </c>
      <c r="AC446" s="76">
        <v>155</v>
      </c>
      <c r="AD446" s="76">
        <v>103</v>
      </c>
      <c r="AE446" s="77">
        <v>335</v>
      </c>
      <c r="AF446" s="76">
        <v>1.675</v>
      </c>
      <c r="AG446" s="77">
        <v>61</v>
      </c>
      <c r="AH446" s="78">
        <v>4.5</v>
      </c>
      <c r="AI446" s="78">
        <v>48.3</v>
      </c>
      <c r="AJ446" s="79">
        <v>42790</v>
      </c>
      <c r="AK446" s="79">
        <v>42788</v>
      </c>
      <c r="AL446" s="79">
        <v>42788</v>
      </c>
      <c r="AM446" s="79">
        <v>42788</v>
      </c>
      <c r="AN446" s="77">
        <v>1822</v>
      </c>
      <c r="AO446" s="79">
        <v>42783</v>
      </c>
      <c r="AP446" s="76">
        <v>15718.5</v>
      </c>
      <c r="AQ446" s="76">
        <v>0</v>
      </c>
      <c r="AR446" s="77">
        <v>334</v>
      </c>
      <c r="AS446" s="77">
        <v>39</v>
      </c>
      <c r="AT446" s="78">
        <v>60.13</v>
      </c>
      <c r="AU446" s="77">
        <v>5</v>
      </c>
      <c r="AV446" s="76">
        <v>12.08</v>
      </c>
      <c r="AW446" s="76">
        <v>12.56</v>
      </c>
      <c r="AX446" s="76">
        <v>14.53</v>
      </c>
      <c r="AY446" s="76">
        <v>0.5</v>
      </c>
      <c r="AZ446" s="76">
        <v>0.5</v>
      </c>
      <c r="BA446" s="76">
        <v>0.45</v>
      </c>
      <c r="BB446" s="76">
        <v>0.68</v>
      </c>
      <c r="BC446" s="76">
        <v>21.31</v>
      </c>
      <c r="BD446" s="76">
        <v>5.74</v>
      </c>
      <c r="BE446" s="76">
        <v>14.38</v>
      </c>
      <c r="BF446" s="76">
        <v>12000</v>
      </c>
      <c r="BG446" s="76">
        <v>12100</v>
      </c>
      <c r="BH446" s="74" t="s">
        <v>109</v>
      </c>
      <c r="BI446" s="74"/>
      <c r="BJ446" s="74" t="s">
        <v>3980</v>
      </c>
      <c r="BK446" s="79"/>
      <c r="BL446" s="79"/>
      <c r="BM446" s="74"/>
      <c r="BN446" s="80">
        <v>305</v>
      </c>
      <c r="BO446" s="81"/>
      <c r="BP446" s="82"/>
      <c r="BQ446" s="83"/>
      <c r="BR446" s="84" t="s">
        <v>75</v>
      </c>
      <c r="BS446" s="84">
        <v>22</v>
      </c>
      <c r="BT446" s="85">
        <v>2</v>
      </c>
      <c r="BU446" s="85" t="s">
        <v>134</v>
      </c>
      <c r="BV446" s="85">
        <v>7</v>
      </c>
      <c r="BW446" s="85"/>
      <c r="BX446" s="86" t="s">
        <v>143</v>
      </c>
      <c r="BY446" s="87"/>
      <c r="BZ446" s="88">
        <v>305</v>
      </c>
      <c r="CA446" s="87" t="s">
        <v>144</v>
      </c>
      <c r="CB446" s="89" t="s">
        <v>145</v>
      </c>
      <c r="CC446" s="90">
        <v>5</v>
      </c>
      <c r="CD446" s="91"/>
      <c r="CE446" s="89">
        <f>VLOOKUP(AI446,[1]Plan1!$A$6:$D$52,2,0)</f>
        <v>242</v>
      </c>
      <c r="CF446" s="89">
        <f>VLOOKUP(AI446,[1]Plan1!$A$6:$D$52,4,0)</f>
        <v>6.9411764705882355</v>
      </c>
      <c r="CG446" s="89">
        <f t="shared" si="48"/>
        <v>71</v>
      </c>
      <c r="CH446" s="89">
        <f t="shared" si="49"/>
        <v>493</v>
      </c>
      <c r="CI446" s="87" t="s">
        <v>75</v>
      </c>
      <c r="CJ446" s="89">
        <f t="shared" si="50"/>
        <v>305</v>
      </c>
      <c r="CK446" s="87"/>
      <c r="CL446" s="87"/>
      <c r="CM446" s="87"/>
      <c r="CN446" s="80"/>
      <c r="CO446" s="81">
        <v>218</v>
      </c>
      <c r="CP446" s="82"/>
      <c r="CQ446" s="83"/>
      <c r="CR446" s="87">
        <f t="shared" si="51"/>
        <v>20435</v>
      </c>
      <c r="CS446" s="40">
        <f t="shared" si="55"/>
        <v>444</v>
      </c>
      <c r="CT446" s="40" t="str">
        <f>VLOOKUP(B446,Linha!$B$2:$C$60,2,FALSE)</f>
        <v>Flow1</v>
      </c>
      <c r="CU446" s="41" t="str">
        <f>IF(AI446&lt;=Parametros!$E$15,"OK","Não")</f>
        <v>OK</v>
      </c>
      <c r="CV446" s="41" t="str">
        <f>IF(AH446&lt;=Parametros!$E$16,"OK","Não")</f>
        <v>OK</v>
      </c>
      <c r="CW446" s="41" t="str">
        <f>IF(AX446&lt;=Parametros!$E$19,"OK","Não")</f>
        <v>Não</v>
      </c>
      <c r="CX446" s="41" t="str">
        <f t="shared" si="52"/>
        <v>Não</v>
      </c>
      <c r="CY446" s="41" t="str">
        <f t="shared" si="53"/>
        <v>Não</v>
      </c>
      <c r="CZ446" s="41" t="str">
        <f>IF(AND(Parametros!$E$17="Sim",Parametros!$E$18="Sim"),IF(AND(OR(CT446="Flow1",AND(CT446="Flow2",Parametros!$H$7="Fechada")),AI446&lt;=Parametros!$E$15,AH446&lt;Parametros!$E$16,AX446&lt;Parametros!$E$19,CX446&lt;&gt;Parametros!$E$17,CY446&lt;&gt;Parametros!$E$18),"Sim","Não"),
IF(AND(Parametros!$E$17="Sim",Parametros!$E$18="Não"),IF(AND(OR(CT446="Flow1",AND(CT446="Flow2",Parametros!$H$7="Fechada")),AI446&lt;=Parametros!$E$15,AH446&lt;Parametros!$E$16,AX446&lt;Parametros!$E$19,CX446&lt;&gt;Parametros!$E$17),"Sim","Não"),
IF(AND(Parametros!$E$17="Não",Parametros!$E$18="Sim"),IF(AND(OR(CT446="Flow1",AND(CT446="Flow2",Parametros!$H$7="Fechada")),AI446&lt;=Parametros!$E$15,AH446&lt;Parametros!$E$16,AX446&lt;Parametros!$E$19,CY446&lt;&gt;Parametros!$E$18),"Sim","Não"),
IF(AND(OR(CT446="Flow1",AND(CT446="Flow2",Parametros!$H$7="Fechada")),AI446&lt;=Parametros!$E$15,AH446&lt;Parametros!$E$16,AX446&lt;Parametros!$E$19),"Sim","Não"))))</f>
        <v>Não</v>
      </c>
      <c r="DA446" s="41" t="str">
        <f t="shared" si="54"/>
        <v>ok</v>
      </c>
      <c r="DB446" s="40">
        <f>IF(AND(CT446="Flow1",CZ446="Sim"),4,IF(CT446=Parametros!$D$6,1,IF(CT446=Parametros!$D$7,IF(Parametros!$H$7="Aberta",2,IF('Sequencia APO'!CZ446="Sim",4,1)),IF(CT446=Parametros!$D$9,3,IF(CT446=Parametros!$D$8,4,"Erro")))))</f>
        <v>1</v>
      </c>
      <c r="DC446" s="40">
        <f>IFERROR(VLOOKUP($Q446,Ferts!$A$1:$B$16,2,FALSE),0)</f>
        <v>0</v>
      </c>
      <c r="DD446" s="42">
        <f>(IF(DB446=1,Parametros!$M$6,IF(DB446=2,Parametros!$M$7,IF(DB446=3,Parametros!$M$8,IF(DB446=4,Parametros!$M$9,"Erro"))))*(DC446+1))*60</f>
        <v>38.112851481411589</v>
      </c>
    </row>
    <row r="447" spans="1:108">
      <c r="A447" s="74" t="s">
        <v>1205</v>
      </c>
      <c r="B447" s="74" t="s">
        <v>98</v>
      </c>
      <c r="C447" s="74" t="s">
        <v>99</v>
      </c>
      <c r="D447" s="74" t="s">
        <v>99</v>
      </c>
      <c r="E447" s="74" t="s">
        <v>2884</v>
      </c>
      <c r="F447" s="74" t="s">
        <v>2885</v>
      </c>
      <c r="G447" s="74" t="s">
        <v>2886</v>
      </c>
      <c r="H447" s="74" t="s">
        <v>481</v>
      </c>
      <c r="I447" s="74" t="s">
        <v>134</v>
      </c>
      <c r="J447" s="74" t="s">
        <v>135</v>
      </c>
      <c r="K447" s="74" t="s">
        <v>204</v>
      </c>
      <c r="L447" s="74" t="s">
        <v>2887</v>
      </c>
      <c r="M447" s="74" t="s">
        <v>206</v>
      </c>
      <c r="N447" s="75">
        <v>10</v>
      </c>
      <c r="O447" s="75">
        <v>10</v>
      </c>
      <c r="P447" s="74" t="s">
        <v>137</v>
      </c>
      <c r="Q447" s="74" t="s">
        <v>2888</v>
      </c>
      <c r="R447" s="74" t="s">
        <v>138</v>
      </c>
      <c r="S447" s="74" t="s">
        <v>113</v>
      </c>
      <c r="T447" s="74" t="s">
        <v>114</v>
      </c>
      <c r="U447" s="74" t="s">
        <v>156</v>
      </c>
      <c r="V447" s="74" t="s">
        <v>141</v>
      </c>
      <c r="W447" s="74" t="s">
        <v>107</v>
      </c>
      <c r="X447" s="74" t="s">
        <v>127</v>
      </c>
      <c r="Y447" s="74" t="s">
        <v>142</v>
      </c>
      <c r="Z447" s="74"/>
      <c r="AA447" s="76">
        <v>5253.81</v>
      </c>
      <c r="AB447" s="76">
        <v>0</v>
      </c>
      <c r="AC447" s="76">
        <v>155</v>
      </c>
      <c r="AD447" s="76">
        <v>103</v>
      </c>
      <c r="AE447" s="77">
        <v>371</v>
      </c>
      <c r="AF447" s="76">
        <v>1.855</v>
      </c>
      <c r="AG447" s="77">
        <v>17</v>
      </c>
      <c r="AH447" s="78">
        <v>5.0999999999999996</v>
      </c>
      <c r="AI447" s="78">
        <v>48.3</v>
      </c>
      <c r="AJ447" s="79">
        <v>42786</v>
      </c>
      <c r="AK447" s="79">
        <v>42788</v>
      </c>
      <c r="AL447" s="79">
        <v>42788</v>
      </c>
      <c r="AM447" s="79">
        <v>42788</v>
      </c>
      <c r="AN447" s="77">
        <v>488</v>
      </c>
      <c r="AO447" s="79">
        <v>42779</v>
      </c>
      <c r="AP447" s="76">
        <v>5000</v>
      </c>
      <c r="AQ447" s="76">
        <v>0</v>
      </c>
      <c r="AR447" s="77">
        <v>370</v>
      </c>
      <c r="AS447" s="77">
        <v>66</v>
      </c>
      <c r="AT447" s="78">
        <v>68.88</v>
      </c>
      <c r="AU447" s="77">
        <v>5</v>
      </c>
      <c r="AV447" s="76">
        <v>12.43</v>
      </c>
      <c r="AW447" s="76">
        <v>11.5</v>
      </c>
      <c r="AX447" s="76">
        <v>13.47</v>
      </c>
      <c r="AY447" s="76">
        <v>0.4</v>
      </c>
      <c r="AZ447" s="76">
        <v>0.4</v>
      </c>
      <c r="BA447" s="76">
        <v>0.64</v>
      </c>
      <c r="BB447" s="76">
        <v>0.77</v>
      </c>
      <c r="BC447" s="76">
        <v>21.59</v>
      </c>
      <c r="BD447" s="76">
        <v>6.31</v>
      </c>
      <c r="BE447" s="76">
        <v>15.13</v>
      </c>
      <c r="BF447" s="76">
        <v>11500</v>
      </c>
      <c r="BG447" s="76">
        <v>12500</v>
      </c>
      <c r="BH447" s="74" t="s">
        <v>109</v>
      </c>
      <c r="BI447" s="74"/>
      <c r="BJ447" s="74" t="s">
        <v>2889</v>
      </c>
      <c r="BK447" s="79"/>
      <c r="BL447" s="79"/>
      <c r="BM447" s="74"/>
      <c r="BN447" s="80">
        <v>85</v>
      </c>
      <c r="BO447" s="81"/>
      <c r="BP447" s="82"/>
      <c r="BQ447" s="83"/>
      <c r="BR447" s="84" t="s">
        <v>75</v>
      </c>
      <c r="BS447" s="84">
        <v>22</v>
      </c>
      <c r="BT447" s="85">
        <v>2</v>
      </c>
      <c r="BU447" s="85" t="s">
        <v>134</v>
      </c>
      <c r="BV447" s="85">
        <v>7</v>
      </c>
      <c r="BW447" s="85"/>
      <c r="BX447" s="86" t="s">
        <v>143</v>
      </c>
      <c r="BY447" s="87"/>
      <c r="BZ447" s="88">
        <v>85</v>
      </c>
      <c r="CA447" s="87" t="s">
        <v>144</v>
      </c>
      <c r="CB447" s="89" t="s">
        <v>145</v>
      </c>
      <c r="CC447" s="90">
        <v>9</v>
      </c>
      <c r="CD447" s="91"/>
      <c r="CE447" s="89">
        <f>VLOOKUP(AI447,[1]Plan1!$A$6:$D$52,2,0)</f>
        <v>242</v>
      </c>
      <c r="CF447" s="89">
        <f>VLOOKUP(AI447,[1]Plan1!$A$6:$D$52,4,0)</f>
        <v>6.9411764705882355</v>
      </c>
      <c r="CG447" s="89">
        <f t="shared" si="48"/>
        <v>22</v>
      </c>
      <c r="CH447" s="89">
        <f t="shared" si="49"/>
        <v>153</v>
      </c>
      <c r="CI447" s="87" t="s">
        <v>75</v>
      </c>
      <c r="CJ447" s="89">
        <f t="shared" si="50"/>
        <v>85</v>
      </c>
      <c r="CK447" s="87"/>
      <c r="CL447" s="87"/>
      <c r="CM447" s="87"/>
      <c r="CN447" s="80"/>
      <c r="CO447" s="81">
        <v>219</v>
      </c>
      <c r="CP447" s="82"/>
      <c r="CQ447" s="83"/>
      <c r="CR447" s="87">
        <f t="shared" si="51"/>
        <v>6307</v>
      </c>
      <c r="CS447" s="40">
        <f t="shared" si="55"/>
        <v>445</v>
      </c>
      <c r="CT447" s="40" t="str">
        <f>VLOOKUP(B447,Linha!$B$2:$C$60,2,FALSE)</f>
        <v>Flow1</v>
      </c>
      <c r="CU447" s="41" t="str">
        <f>IF(AI447&lt;=Parametros!$E$15,"OK","Não")</f>
        <v>OK</v>
      </c>
      <c r="CV447" s="41" t="str">
        <f>IF(AH447&lt;=Parametros!$E$16,"OK","Não")</f>
        <v>OK</v>
      </c>
      <c r="CW447" s="41" t="str">
        <f>IF(AX447&lt;=Parametros!$E$19,"OK","Não")</f>
        <v>OK</v>
      </c>
      <c r="CX447" s="41" t="str">
        <f t="shared" si="52"/>
        <v>Não</v>
      </c>
      <c r="CY447" s="41" t="str">
        <f t="shared" si="53"/>
        <v>Não</v>
      </c>
      <c r="CZ447" s="41" t="str">
        <f>IF(AND(Parametros!$E$17="Sim",Parametros!$E$18="Sim"),IF(AND(OR(CT447="Flow1",AND(CT447="Flow2",Parametros!$H$7="Fechada")),AI447&lt;=Parametros!$E$15,AH447&lt;Parametros!$E$16,AX447&lt;Parametros!$E$19,CX447&lt;&gt;Parametros!$E$17,CY447&lt;&gt;Parametros!$E$18),"Sim","Não"),
IF(AND(Parametros!$E$17="Sim",Parametros!$E$18="Não"),IF(AND(OR(CT447="Flow1",AND(CT447="Flow2",Parametros!$H$7="Fechada")),AI447&lt;=Parametros!$E$15,AH447&lt;Parametros!$E$16,AX447&lt;Parametros!$E$19,CX447&lt;&gt;Parametros!$E$17),"Sim","Não"),
IF(AND(Parametros!$E$17="Não",Parametros!$E$18="Sim"),IF(AND(OR(CT447="Flow1",AND(CT447="Flow2",Parametros!$H$7="Fechada")),AI447&lt;=Parametros!$E$15,AH447&lt;Parametros!$E$16,AX447&lt;Parametros!$E$19,CY447&lt;&gt;Parametros!$E$18),"Sim","Não"),
IF(AND(OR(CT447="Flow1",AND(CT447="Flow2",Parametros!$H$7="Fechada")),AI447&lt;=Parametros!$E$15,AH447&lt;Parametros!$E$16,AX447&lt;Parametros!$E$19),"Sim","Não"))))</f>
        <v>Sim</v>
      </c>
      <c r="DA447" s="41" t="str">
        <f t="shared" si="54"/>
        <v>ok</v>
      </c>
      <c r="DB447" s="40">
        <f>IF(AND(CT447="Flow1",CZ447="Sim"),4,IF(CT447=Parametros!$D$6,1,IF(CT447=Parametros!$D$7,IF(Parametros!$H$7="Aberta",2,IF('Sequencia APO'!CZ447="Sim",4,1)),IF(CT447=Parametros!$D$9,3,IF(CT447=Parametros!$D$8,4,"Erro")))))</f>
        <v>4</v>
      </c>
      <c r="DC447" s="40">
        <f>IFERROR(VLOOKUP($Q447,Ferts!$A$1:$B$16,2,FALSE),0)</f>
        <v>0</v>
      </c>
      <c r="DD447" s="42">
        <f>(IF(DB447=1,Parametros!$M$6,IF(DB447=2,Parametros!$M$7,IF(DB447=3,Parametros!$M$8,IF(DB447=4,Parametros!$M$9,"Erro"))))*(DC447+1))*60</f>
        <v>102.85714285714285</v>
      </c>
    </row>
    <row r="448" spans="1:108">
      <c r="A448" s="74" t="s">
        <v>1206</v>
      </c>
      <c r="B448" s="74" t="s">
        <v>98</v>
      </c>
      <c r="C448" s="74" t="s">
        <v>99</v>
      </c>
      <c r="D448" s="74" t="s">
        <v>99</v>
      </c>
      <c r="E448" s="74" t="s">
        <v>2890</v>
      </c>
      <c r="F448" s="74" t="s">
        <v>1002</v>
      </c>
      <c r="G448" s="74" t="s">
        <v>2891</v>
      </c>
      <c r="H448" s="74" t="s">
        <v>481</v>
      </c>
      <c r="I448" s="74" t="s">
        <v>134</v>
      </c>
      <c r="J448" s="74" t="s">
        <v>135</v>
      </c>
      <c r="K448" s="74" t="s">
        <v>329</v>
      </c>
      <c r="L448" s="74" t="s">
        <v>1003</v>
      </c>
      <c r="M448" s="74" t="s">
        <v>206</v>
      </c>
      <c r="N448" s="75">
        <v>5</v>
      </c>
      <c r="O448" s="75">
        <v>10</v>
      </c>
      <c r="P448" s="74" t="s">
        <v>137</v>
      </c>
      <c r="Q448" s="74" t="s">
        <v>1004</v>
      </c>
      <c r="R448" s="74" t="s">
        <v>138</v>
      </c>
      <c r="S448" s="74" t="s">
        <v>113</v>
      </c>
      <c r="T448" s="74" t="s">
        <v>114</v>
      </c>
      <c r="U448" s="74" t="s">
        <v>156</v>
      </c>
      <c r="V448" s="74" t="s">
        <v>141</v>
      </c>
      <c r="W448" s="74" t="s">
        <v>107</v>
      </c>
      <c r="X448" s="74" t="s">
        <v>127</v>
      </c>
      <c r="Y448" s="74" t="s">
        <v>142</v>
      </c>
      <c r="Z448" s="74"/>
      <c r="AA448" s="76">
        <v>5129.607</v>
      </c>
      <c r="AB448" s="76">
        <v>0</v>
      </c>
      <c r="AC448" s="76">
        <v>155</v>
      </c>
      <c r="AD448" s="76">
        <v>103</v>
      </c>
      <c r="AE448" s="77">
        <v>409</v>
      </c>
      <c r="AF448" s="76">
        <v>2.0449999999999999</v>
      </c>
      <c r="AG448" s="77">
        <v>15</v>
      </c>
      <c r="AH448" s="78">
        <v>5.0999999999999996</v>
      </c>
      <c r="AI448" s="78">
        <v>48.3</v>
      </c>
      <c r="AJ448" s="79">
        <v>42787</v>
      </c>
      <c r="AK448" s="79">
        <v>42788</v>
      </c>
      <c r="AL448" s="79">
        <v>42788</v>
      </c>
      <c r="AM448" s="79">
        <v>42788</v>
      </c>
      <c r="AN448" s="77">
        <v>511</v>
      </c>
      <c r="AO448" s="79">
        <v>42780</v>
      </c>
      <c r="AP448" s="76">
        <v>5000</v>
      </c>
      <c r="AQ448" s="76">
        <v>0</v>
      </c>
      <c r="AR448" s="77">
        <v>406</v>
      </c>
      <c r="AS448" s="77">
        <v>60</v>
      </c>
      <c r="AT448" s="78">
        <v>37.94</v>
      </c>
      <c r="AU448" s="77">
        <v>10</v>
      </c>
      <c r="AV448" s="76">
        <v>6.97</v>
      </c>
      <c r="AW448" s="76">
        <v>5</v>
      </c>
      <c r="AX448" s="76">
        <v>7.18</v>
      </c>
      <c r="AY448" s="76">
        <v>0.4</v>
      </c>
      <c r="AZ448" s="76">
        <v>0.4</v>
      </c>
      <c r="BA448" s="76">
        <v>0.64</v>
      </c>
      <c r="BB448" s="76">
        <v>0.77</v>
      </c>
      <c r="BC448" s="76">
        <v>23.8</v>
      </c>
      <c r="BD448" s="76">
        <v>6.31</v>
      </c>
      <c r="BE448" s="76">
        <v>15.13</v>
      </c>
      <c r="BF448" s="76">
        <v>5000</v>
      </c>
      <c r="BG448" s="76">
        <v>7000</v>
      </c>
      <c r="BH448" s="74" t="s">
        <v>109</v>
      </c>
      <c r="BI448" s="74"/>
      <c r="BJ448" s="74" t="s">
        <v>3981</v>
      </c>
      <c r="BK448" s="79"/>
      <c r="BL448" s="79"/>
      <c r="BM448" s="74"/>
      <c r="BN448" s="80"/>
      <c r="BO448" s="81"/>
      <c r="BP448" s="82"/>
      <c r="BQ448" s="93">
        <v>150</v>
      </c>
      <c r="BR448" s="84" t="s">
        <v>78</v>
      </c>
      <c r="BS448" s="84">
        <v>22</v>
      </c>
      <c r="BT448" s="85">
        <v>2</v>
      </c>
      <c r="BU448" s="85" t="s">
        <v>134</v>
      </c>
      <c r="BV448" s="85">
        <v>7</v>
      </c>
      <c r="BW448" s="85"/>
      <c r="BX448" s="86" t="s">
        <v>143</v>
      </c>
      <c r="BY448" s="87"/>
      <c r="BZ448" s="88">
        <v>150</v>
      </c>
      <c r="CA448" s="87" t="s">
        <v>144</v>
      </c>
      <c r="CB448" s="89" t="s">
        <v>145</v>
      </c>
      <c r="CC448" s="90">
        <v>8</v>
      </c>
      <c r="CD448" s="91"/>
      <c r="CE448" s="89">
        <f>VLOOKUP(AI448,[1]Plan1!$A$6:$D$52,2,0)</f>
        <v>242</v>
      </c>
      <c r="CF448" s="89">
        <f>VLOOKUP(AI448,[1]Plan1!$A$6:$D$52,4,0)</f>
        <v>6.9411764705882355</v>
      </c>
      <c r="CG448" s="89">
        <f t="shared" ref="CG448:CG511" si="56">ROUND(AA448/CE448,0)</f>
        <v>21</v>
      </c>
      <c r="CH448" s="89">
        <f t="shared" ref="CH448:CH511" si="57">ROUND(CG448*CF448,0)</f>
        <v>146</v>
      </c>
      <c r="CI448" s="87" t="s">
        <v>75</v>
      </c>
      <c r="CJ448" s="89">
        <f t="shared" ref="CJ448:CJ511" si="58">IF(BZ448=0,CH448,BZ448)</f>
        <v>150</v>
      </c>
      <c r="CK448" s="87"/>
      <c r="CL448" s="87"/>
      <c r="CM448" s="87"/>
      <c r="CN448" s="80"/>
      <c r="CO448" s="81">
        <v>220</v>
      </c>
      <c r="CP448" s="82"/>
      <c r="CQ448" s="83"/>
      <c r="CR448" s="87">
        <f t="shared" si="51"/>
        <v>6135</v>
      </c>
      <c r="CS448" s="40">
        <f t="shared" si="55"/>
        <v>446</v>
      </c>
      <c r="CT448" s="40" t="str">
        <f>VLOOKUP(B448,Linha!$B$2:$C$60,2,FALSE)</f>
        <v>Flow1</v>
      </c>
      <c r="CU448" s="41" t="str">
        <f>IF(AI448&lt;=Parametros!$E$15,"OK","Não")</f>
        <v>OK</v>
      </c>
      <c r="CV448" s="41" t="str">
        <f>IF(AH448&lt;=Parametros!$E$16,"OK","Não")</f>
        <v>OK</v>
      </c>
      <c r="CW448" s="41" t="str">
        <f>IF(AX448&lt;=Parametros!$E$19,"OK","Não")</f>
        <v>OK</v>
      </c>
      <c r="CX448" s="41" t="str">
        <f t="shared" si="52"/>
        <v>Não</v>
      </c>
      <c r="CY448" s="41" t="str">
        <f t="shared" si="53"/>
        <v>Não</v>
      </c>
      <c r="CZ448" s="41" t="str">
        <f>IF(AND(Parametros!$E$17="Sim",Parametros!$E$18="Sim"),IF(AND(OR(CT448="Flow1",AND(CT448="Flow2",Parametros!$H$7="Fechada")),AI448&lt;=Parametros!$E$15,AH448&lt;Parametros!$E$16,AX448&lt;Parametros!$E$19,CX448&lt;&gt;Parametros!$E$17,CY448&lt;&gt;Parametros!$E$18),"Sim","Não"),
IF(AND(Parametros!$E$17="Sim",Parametros!$E$18="Não"),IF(AND(OR(CT448="Flow1",AND(CT448="Flow2",Parametros!$H$7="Fechada")),AI448&lt;=Parametros!$E$15,AH448&lt;Parametros!$E$16,AX448&lt;Parametros!$E$19,CX448&lt;&gt;Parametros!$E$17),"Sim","Não"),
IF(AND(Parametros!$E$17="Não",Parametros!$E$18="Sim"),IF(AND(OR(CT448="Flow1",AND(CT448="Flow2",Parametros!$H$7="Fechada")),AI448&lt;=Parametros!$E$15,AH448&lt;Parametros!$E$16,AX448&lt;Parametros!$E$19,CY448&lt;&gt;Parametros!$E$18),"Sim","Não"),
IF(AND(OR(CT448="Flow1",AND(CT448="Flow2",Parametros!$H$7="Fechada")),AI448&lt;=Parametros!$E$15,AH448&lt;Parametros!$E$16,AX448&lt;Parametros!$E$19),"Sim","Não"))))</f>
        <v>Sim</v>
      </c>
      <c r="DA448" s="41" t="str">
        <f t="shared" si="54"/>
        <v>Moveu para tubing</v>
      </c>
      <c r="DB448" s="40">
        <f>IF(AND(CT448="Flow1",CZ448="Sim"),4,IF(CT448=Parametros!$D$6,1,IF(CT448=Parametros!$D$7,IF(Parametros!$H$7="Aberta",2,IF('Sequencia APO'!CZ448="Sim",4,1)),IF(CT448=Parametros!$D$9,3,IF(CT448=Parametros!$D$8,4,"Erro")))))</f>
        <v>4</v>
      </c>
      <c r="DC448" s="40">
        <f>IFERROR(VLOOKUP($Q448,Ferts!$A$1:$B$16,2,FALSE),0)</f>
        <v>0</v>
      </c>
      <c r="DD448" s="42">
        <f>(IF(DB448=1,Parametros!$M$6,IF(DB448=2,Parametros!$M$7,IF(DB448=3,Parametros!$M$8,IF(DB448=4,Parametros!$M$9,"Erro"))))*(DC448+1))*60</f>
        <v>102.85714285714285</v>
      </c>
    </row>
    <row r="449" spans="1:108">
      <c r="A449" s="74" t="s">
        <v>1209</v>
      </c>
      <c r="B449" s="74" t="s">
        <v>98</v>
      </c>
      <c r="C449" s="74" t="s">
        <v>99</v>
      </c>
      <c r="D449" s="74" t="s">
        <v>99</v>
      </c>
      <c r="E449" s="74" t="s">
        <v>2878</v>
      </c>
      <c r="F449" s="74" t="s">
        <v>2879</v>
      </c>
      <c r="G449" s="74" t="s">
        <v>2880</v>
      </c>
      <c r="H449" s="74" t="s">
        <v>147</v>
      </c>
      <c r="I449" s="74" t="s">
        <v>134</v>
      </c>
      <c r="J449" s="74" t="s">
        <v>135</v>
      </c>
      <c r="K449" s="74" t="s">
        <v>264</v>
      </c>
      <c r="L449" s="74" t="s">
        <v>2881</v>
      </c>
      <c r="M449" s="74" t="s">
        <v>206</v>
      </c>
      <c r="N449" s="75">
        <v>0</v>
      </c>
      <c r="O449" s="75">
        <v>10</v>
      </c>
      <c r="P449" s="74" t="s">
        <v>137</v>
      </c>
      <c r="Q449" s="74" t="s">
        <v>2882</v>
      </c>
      <c r="R449" s="74" t="s">
        <v>138</v>
      </c>
      <c r="S449" s="74" t="s">
        <v>113</v>
      </c>
      <c r="T449" s="74" t="s">
        <v>114</v>
      </c>
      <c r="U449" s="74" t="s">
        <v>156</v>
      </c>
      <c r="V449" s="74" t="s">
        <v>208</v>
      </c>
      <c r="W449" s="74" t="s">
        <v>107</v>
      </c>
      <c r="X449" s="74" t="s">
        <v>127</v>
      </c>
      <c r="Y449" s="74" t="s">
        <v>142</v>
      </c>
      <c r="Z449" s="74"/>
      <c r="AA449" s="76">
        <v>10432.06</v>
      </c>
      <c r="AB449" s="76">
        <v>1616</v>
      </c>
      <c r="AC449" s="76">
        <v>155</v>
      </c>
      <c r="AD449" s="76">
        <v>103</v>
      </c>
      <c r="AE449" s="77">
        <v>405</v>
      </c>
      <c r="AF449" s="76">
        <v>2.0249999999999999</v>
      </c>
      <c r="AG449" s="77">
        <v>30</v>
      </c>
      <c r="AH449" s="78">
        <v>5.08</v>
      </c>
      <c r="AI449" s="78">
        <v>48.3</v>
      </c>
      <c r="AJ449" s="79">
        <v>42782</v>
      </c>
      <c r="AK449" s="79">
        <v>42788</v>
      </c>
      <c r="AL449" s="79">
        <v>42788</v>
      </c>
      <c r="AM449" s="79">
        <v>42788</v>
      </c>
      <c r="AN449" s="77">
        <v>1027</v>
      </c>
      <c r="AO449" s="79">
        <v>42774</v>
      </c>
      <c r="AP449" s="76">
        <v>5000</v>
      </c>
      <c r="AQ449" s="76">
        <v>0</v>
      </c>
      <c r="AR449" s="77">
        <v>367</v>
      </c>
      <c r="AS449" s="77">
        <v>54</v>
      </c>
      <c r="AT449" s="78">
        <v>37.93</v>
      </c>
      <c r="AU449" s="77">
        <v>10</v>
      </c>
      <c r="AV449" s="76">
        <v>6.92</v>
      </c>
      <c r="AW449" s="76">
        <v>5</v>
      </c>
      <c r="AX449" s="76">
        <v>7.16</v>
      </c>
      <c r="AY449" s="76">
        <v>0.4</v>
      </c>
      <c r="AZ449" s="76">
        <v>0.4</v>
      </c>
      <c r="BA449" s="76">
        <v>0.64</v>
      </c>
      <c r="BB449" s="76">
        <v>9.99</v>
      </c>
      <c r="BC449" s="76">
        <v>23.64</v>
      </c>
      <c r="BD449" s="76">
        <v>6.29</v>
      </c>
      <c r="BE449" s="76">
        <v>15.11</v>
      </c>
      <c r="BF449" s="76">
        <v>5000</v>
      </c>
      <c r="BG449" s="76">
        <v>7000</v>
      </c>
      <c r="BH449" s="74" t="s">
        <v>109</v>
      </c>
      <c r="BI449" s="74"/>
      <c r="BJ449" s="74" t="s">
        <v>3982</v>
      </c>
      <c r="BK449" s="79"/>
      <c r="BL449" s="79"/>
      <c r="BM449" s="74"/>
      <c r="BN449" s="80"/>
      <c r="BO449" s="81"/>
      <c r="BP449" s="82"/>
      <c r="BQ449" s="93">
        <v>300</v>
      </c>
      <c r="BR449" s="84" t="s">
        <v>78</v>
      </c>
      <c r="BS449" s="84">
        <v>22</v>
      </c>
      <c r="BT449" s="85">
        <v>2</v>
      </c>
      <c r="BU449" s="85" t="s">
        <v>134</v>
      </c>
      <c r="BV449" s="85">
        <v>7</v>
      </c>
      <c r="BW449" s="85"/>
      <c r="BX449" s="86" t="s">
        <v>143</v>
      </c>
      <c r="BY449" s="87"/>
      <c r="BZ449" s="88">
        <v>300</v>
      </c>
      <c r="CA449" s="87" t="s">
        <v>144</v>
      </c>
      <c r="CB449" s="89" t="s">
        <v>112</v>
      </c>
      <c r="CC449" s="90">
        <v>14</v>
      </c>
      <c r="CD449" s="91"/>
      <c r="CE449" s="89">
        <f>VLOOKUP(AI449,[1]Plan1!$A$6:$D$52,2,0)</f>
        <v>242</v>
      </c>
      <c r="CF449" s="89">
        <f>VLOOKUP(AI449,[1]Plan1!$A$6:$D$52,4,0)</f>
        <v>6.9411764705882355</v>
      </c>
      <c r="CG449" s="89">
        <f t="shared" si="56"/>
        <v>43</v>
      </c>
      <c r="CH449" s="89">
        <f t="shared" si="57"/>
        <v>298</v>
      </c>
      <c r="CI449" s="87" t="s">
        <v>75</v>
      </c>
      <c r="CJ449" s="89">
        <f t="shared" si="58"/>
        <v>300</v>
      </c>
      <c r="CK449" s="87"/>
      <c r="CL449" s="87"/>
      <c r="CM449" s="87"/>
      <c r="CN449" s="80"/>
      <c r="CO449" s="81">
        <v>221</v>
      </c>
      <c r="CP449" s="82"/>
      <c r="CQ449" s="83"/>
      <c r="CR449" s="87">
        <f t="shared" si="51"/>
        <v>12150</v>
      </c>
      <c r="CS449" s="40">
        <f t="shared" si="55"/>
        <v>447</v>
      </c>
      <c r="CT449" s="40" t="str">
        <f>VLOOKUP(B449,Linha!$B$2:$C$60,2,FALSE)</f>
        <v>Flow1</v>
      </c>
      <c r="CU449" s="41" t="str">
        <f>IF(AI449&lt;=Parametros!$E$15,"OK","Não")</f>
        <v>OK</v>
      </c>
      <c r="CV449" s="41" t="str">
        <f>IF(AH449&lt;=Parametros!$E$16,"OK","Não")</f>
        <v>OK</v>
      </c>
      <c r="CW449" s="41" t="str">
        <f>IF(AX449&lt;=Parametros!$E$19,"OK","Não")</f>
        <v>OK</v>
      </c>
      <c r="CX449" s="41" t="str">
        <f t="shared" si="52"/>
        <v>Não</v>
      </c>
      <c r="CY449" s="41" t="str">
        <f t="shared" si="53"/>
        <v>Não</v>
      </c>
      <c r="CZ449" s="41" t="str">
        <f>IF(AND(Parametros!$E$17="Sim",Parametros!$E$18="Sim"),IF(AND(OR(CT449="Flow1",AND(CT449="Flow2",Parametros!$H$7="Fechada")),AI449&lt;=Parametros!$E$15,AH449&lt;Parametros!$E$16,AX449&lt;Parametros!$E$19,CX449&lt;&gt;Parametros!$E$17,CY449&lt;&gt;Parametros!$E$18),"Sim","Não"),
IF(AND(Parametros!$E$17="Sim",Parametros!$E$18="Não"),IF(AND(OR(CT449="Flow1",AND(CT449="Flow2",Parametros!$H$7="Fechada")),AI449&lt;=Parametros!$E$15,AH449&lt;Parametros!$E$16,AX449&lt;Parametros!$E$19,CX449&lt;&gt;Parametros!$E$17),"Sim","Não"),
IF(AND(Parametros!$E$17="Não",Parametros!$E$18="Sim"),IF(AND(OR(CT449="Flow1",AND(CT449="Flow2",Parametros!$H$7="Fechada")),AI449&lt;=Parametros!$E$15,AH449&lt;Parametros!$E$16,AX449&lt;Parametros!$E$19,CY449&lt;&gt;Parametros!$E$18),"Sim","Não"),
IF(AND(OR(CT449="Flow1",AND(CT449="Flow2",Parametros!$H$7="Fechada")),AI449&lt;=Parametros!$E$15,AH449&lt;Parametros!$E$16,AX449&lt;Parametros!$E$19),"Sim","Não"))))</f>
        <v>Sim</v>
      </c>
      <c r="DA449" s="41" t="str">
        <f t="shared" si="54"/>
        <v>Moveu para tubing</v>
      </c>
      <c r="DB449" s="40">
        <f>IF(AND(CT449="Flow1",CZ449="Sim"),4,IF(CT449=Parametros!$D$6,1,IF(CT449=Parametros!$D$7,IF(Parametros!$H$7="Aberta",2,IF('Sequencia APO'!CZ449="Sim",4,1)),IF(CT449=Parametros!$D$9,3,IF(CT449=Parametros!$D$8,4,"Erro")))))</f>
        <v>4</v>
      </c>
      <c r="DC449" s="40">
        <f>IFERROR(VLOOKUP($Q449,Ferts!$A$1:$B$16,2,FALSE),0)</f>
        <v>0</v>
      </c>
      <c r="DD449" s="42">
        <f>(IF(DB449=1,Parametros!$M$6,IF(DB449=2,Parametros!$M$7,IF(DB449=3,Parametros!$M$8,IF(DB449=4,Parametros!$M$9,"Erro"))))*(DC449+1))*60</f>
        <v>102.85714285714285</v>
      </c>
    </row>
    <row r="450" spans="1:108">
      <c r="A450" s="74" t="s">
        <v>1210</v>
      </c>
      <c r="B450" s="74" t="s">
        <v>193</v>
      </c>
      <c r="C450" s="74" t="s">
        <v>118</v>
      </c>
      <c r="D450" s="74" t="s">
        <v>99</v>
      </c>
      <c r="E450" s="74" t="s">
        <v>2883</v>
      </c>
      <c r="F450" s="74" t="s">
        <v>998</v>
      </c>
      <c r="G450" s="74" t="s">
        <v>3983</v>
      </c>
      <c r="H450" s="74" t="s">
        <v>166</v>
      </c>
      <c r="I450" s="74" t="s">
        <v>134</v>
      </c>
      <c r="J450" s="74" t="s">
        <v>135</v>
      </c>
      <c r="K450" s="74" t="s">
        <v>167</v>
      </c>
      <c r="L450" s="74" t="s">
        <v>999</v>
      </c>
      <c r="M450" s="74" t="s">
        <v>168</v>
      </c>
      <c r="N450" s="75">
        <v>10</v>
      </c>
      <c r="O450" s="75">
        <v>10</v>
      </c>
      <c r="P450" s="74" t="s">
        <v>131</v>
      </c>
      <c r="Q450" s="74" t="s">
        <v>1000</v>
      </c>
      <c r="R450" s="74" t="s">
        <v>123</v>
      </c>
      <c r="S450" s="74"/>
      <c r="T450" s="74" t="s">
        <v>114</v>
      </c>
      <c r="U450" s="74" t="s">
        <v>124</v>
      </c>
      <c r="V450" s="74" t="s">
        <v>125</v>
      </c>
      <c r="W450" s="74" t="s">
        <v>126</v>
      </c>
      <c r="X450" s="74" t="s">
        <v>127</v>
      </c>
      <c r="Y450" s="74" t="s">
        <v>142</v>
      </c>
      <c r="Z450" s="74" t="s">
        <v>163</v>
      </c>
      <c r="AA450" s="76">
        <v>9244.8160000000007</v>
      </c>
      <c r="AB450" s="76">
        <v>0</v>
      </c>
      <c r="AC450" s="76">
        <v>155</v>
      </c>
      <c r="AD450" s="76">
        <v>103</v>
      </c>
      <c r="AE450" s="77">
        <v>358</v>
      </c>
      <c r="AF450" s="76">
        <v>1.79</v>
      </c>
      <c r="AG450" s="77">
        <v>31</v>
      </c>
      <c r="AH450" s="78">
        <v>5.08</v>
      </c>
      <c r="AI450" s="78">
        <v>48.3</v>
      </c>
      <c r="AJ450" s="79">
        <v>42815</v>
      </c>
      <c r="AK450" s="79">
        <v>42788</v>
      </c>
      <c r="AL450" s="79">
        <v>42788</v>
      </c>
      <c r="AM450" s="79">
        <v>42788</v>
      </c>
      <c r="AN450" s="77">
        <v>1049</v>
      </c>
      <c r="AO450" s="79">
        <v>42800</v>
      </c>
      <c r="AP450" s="76">
        <v>9000</v>
      </c>
      <c r="AQ450" s="76">
        <v>0</v>
      </c>
      <c r="AR450" s="77">
        <v>359</v>
      </c>
      <c r="AS450" s="77">
        <v>13</v>
      </c>
      <c r="AT450" s="78">
        <v>46.26</v>
      </c>
      <c r="AU450" s="77">
        <v>7</v>
      </c>
      <c r="AV450" s="76">
        <v>8.58</v>
      </c>
      <c r="AW450" s="76">
        <v>8.85</v>
      </c>
      <c r="AX450" s="76">
        <v>10.79</v>
      </c>
      <c r="AY450" s="76">
        <v>0.48</v>
      </c>
      <c r="AZ450" s="76">
        <v>0.48</v>
      </c>
      <c r="BA450" s="76">
        <v>0.51</v>
      </c>
      <c r="BB450" s="76">
        <v>0.51</v>
      </c>
      <c r="BC450" s="76">
        <v>21.16</v>
      </c>
      <c r="BD450" s="76">
        <v>6.21</v>
      </c>
      <c r="BE450" s="76">
        <v>15.02</v>
      </c>
      <c r="BF450" s="76">
        <v>8500</v>
      </c>
      <c r="BG450" s="76">
        <v>8600</v>
      </c>
      <c r="BH450" s="74" t="s">
        <v>109</v>
      </c>
      <c r="BI450" s="74"/>
      <c r="BJ450" s="74" t="s">
        <v>3984</v>
      </c>
      <c r="BK450" s="79"/>
      <c r="BL450" s="79"/>
      <c r="BM450" s="74"/>
      <c r="BN450" s="80"/>
      <c r="BO450" s="81"/>
      <c r="BP450" s="82">
        <v>217</v>
      </c>
      <c r="BQ450" s="83"/>
      <c r="BR450" s="84" t="s">
        <v>129</v>
      </c>
      <c r="BS450" s="84">
        <v>22</v>
      </c>
      <c r="BT450" s="85">
        <v>2</v>
      </c>
      <c r="BU450" s="85" t="s">
        <v>134</v>
      </c>
      <c r="BV450" s="85">
        <v>7</v>
      </c>
      <c r="BW450" s="85"/>
      <c r="BX450" s="86" t="s">
        <v>164</v>
      </c>
      <c r="BY450" s="87"/>
      <c r="BZ450" s="88">
        <v>217</v>
      </c>
      <c r="CA450" s="87" t="s">
        <v>111</v>
      </c>
      <c r="CB450" s="89" t="s">
        <v>145</v>
      </c>
      <c r="CC450" s="90">
        <v>-12</v>
      </c>
      <c r="CD450" s="91"/>
      <c r="CE450" s="89">
        <f>VLOOKUP(AI450,[1]Plan1!$A$6:$D$52,2,0)</f>
        <v>242</v>
      </c>
      <c r="CF450" s="89">
        <f>VLOOKUP(AI450,[1]Plan1!$A$6:$D$52,4,0)</f>
        <v>6.9411764705882355</v>
      </c>
      <c r="CG450" s="89">
        <f t="shared" si="56"/>
        <v>38</v>
      </c>
      <c r="CH450" s="89">
        <f t="shared" si="57"/>
        <v>264</v>
      </c>
      <c r="CI450" s="87" t="s">
        <v>129</v>
      </c>
      <c r="CJ450" s="89">
        <f t="shared" si="58"/>
        <v>217</v>
      </c>
      <c r="CK450" s="87"/>
      <c r="CL450" s="87"/>
      <c r="CM450" s="87"/>
      <c r="CN450" s="80"/>
      <c r="CO450" s="81">
        <v>222</v>
      </c>
      <c r="CP450" s="82"/>
      <c r="CQ450" s="83"/>
      <c r="CR450" s="87">
        <f t="shared" si="51"/>
        <v>11098</v>
      </c>
      <c r="CS450" s="40">
        <f t="shared" si="55"/>
        <v>448</v>
      </c>
      <c r="CT450" s="40" t="str">
        <f>VLOOKUP(B450,Linha!$B$2:$C$60,2,FALSE)</f>
        <v>Despacho direto</v>
      </c>
      <c r="CU450" s="41" t="str">
        <f>IF(AI450&lt;=Parametros!$E$15,"OK","Não")</f>
        <v>OK</v>
      </c>
      <c r="CV450" s="41" t="str">
        <f>IF(AH450&lt;=Parametros!$E$16,"OK","Não")</f>
        <v>OK</v>
      </c>
      <c r="CW450" s="41" t="str">
        <f>IF(AX450&lt;=Parametros!$E$19,"OK","Não")</f>
        <v>OK</v>
      </c>
      <c r="CX450" s="41" t="str">
        <f t="shared" si="52"/>
        <v>Não</v>
      </c>
      <c r="CY450" s="41" t="str">
        <f t="shared" si="53"/>
        <v>Não</v>
      </c>
      <c r="CZ450" s="41" t="str">
        <f>IF(AND(Parametros!$E$17="Sim",Parametros!$E$18="Sim"),IF(AND(OR(CT450="Flow1",AND(CT450="Flow2",Parametros!$H$7="Fechada")),AI450&lt;=Parametros!$E$15,AH450&lt;Parametros!$E$16,AX450&lt;Parametros!$E$19,CX450&lt;&gt;Parametros!$E$17,CY450&lt;&gt;Parametros!$E$18),"Sim","Não"),
IF(AND(Parametros!$E$17="Sim",Parametros!$E$18="Não"),IF(AND(OR(CT450="Flow1",AND(CT450="Flow2",Parametros!$H$7="Fechada")),AI450&lt;=Parametros!$E$15,AH450&lt;Parametros!$E$16,AX450&lt;Parametros!$E$19,CX450&lt;&gt;Parametros!$E$17),"Sim","Não"),
IF(AND(Parametros!$E$17="Não",Parametros!$E$18="Sim"),IF(AND(OR(CT450="Flow1",AND(CT450="Flow2",Parametros!$H$7="Fechada")),AI450&lt;=Parametros!$E$15,AH450&lt;Parametros!$E$16,AX450&lt;Parametros!$E$19,CY450&lt;&gt;Parametros!$E$18),"Sim","Não"),
IF(AND(OR(CT450="Flow1",AND(CT450="Flow2",Parametros!$H$7="Fechada")),AI450&lt;=Parametros!$E$15,AH450&lt;Parametros!$E$16,AX450&lt;Parametros!$E$19),"Sim","Não"))))</f>
        <v>Não</v>
      </c>
      <c r="DA450" s="41" t="str">
        <f t="shared" si="54"/>
        <v>ok</v>
      </c>
      <c r="DB450" s="40">
        <f>IF(AND(CT450="Flow1",CZ450="Sim"),4,IF(CT450=Parametros!$D$6,1,IF(CT450=Parametros!$D$7,IF(Parametros!$H$7="Aberta",2,IF('Sequencia APO'!CZ450="Sim",4,1)),IF(CT450=Parametros!$D$9,3,IF(CT450=Parametros!$D$8,4,"Erro")))))</f>
        <v>3</v>
      </c>
      <c r="DC450" s="40">
        <f>IFERROR(VLOOKUP($Q450,Ferts!$A$1:$B$16,2,FALSE),0)</f>
        <v>0</v>
      </c>
      <c r="DD450" s="42">
        <f>(IF(DB450=1,Parametros!$M$6,IF(DB450=2,Parametros!$M$7,IF(DB450=3,Parametros!$M$8,IF(DB450=4,Parametros!$M$9,"Erro"))))*(DC450+1))*60</f>
        <v>33.660000000000004</v>
      </c>
    </row>
    <row r="451" spans="1:108">
      <c r="A451" s="74" t="s">
        <v>1211</v>
      </c>
      <c r="B451" s="74" t="s">
        <v>165</v>
      </c>
      <c r="C451" s="74" t="s">
        <v>118</v>
      </c>
      <c r="D451" s="74" t="s">
        <v>99</v>
      </c>
      <c r="E451" s="74" t="s">
        <v>2892</v>
      </c>
      <c r="F451" s="74" t="s">
        <v>1007</v>
      </c>
      <c r="G451" s="74" t="s">
        <v>2893</v>
      </c>
      <c r="H451" s="74" t="s">
        <v>166</v>
      </c>
      <c r="I451" s="74" t="s">
        <v>134</v>
      </c>
      <c r="J451" s="74" t="s">
        <v>135</v>
      </c>
      <c r="K451" s="74" t="s">
        <v>167</v>
      </c>
      <c r="L451" s="74" t="s">
        <v>1008</v>
      </c>
      <c r="M451" s="74" t="s">
        <v>168</v>
      </c>
      <c r="N451" s="75">
        <v>10</v>
      </c>
      <c r="O451" s="75">
        <v>10</v>
      </c>
      <c r="P451" s="74" t="s">
        <v>131</v>
      </c>
      <c r="Q451" s="74" t="s">
        <v>1009</v>
      </c>
      <c r="R451" s="74" t="s">
        <v>123</v>
      </c>
      <c r="S451" s="74"/>
      <c r="T451" s="74" t="s">
        <v>114</v>
      </c>
      <c r="U451" s="74" t="s">
        <v>124</v>
      </c>
      <c r="V451" s="74" t="s">
        <v>125</v>
      </c>
      <c r="W451" s="74" t="s">
        <v>107</v>
      </c>
      <c r="X451" s="74" t="s">
        <v>127</v>
      </c>
      <c r="Y451" s="74" t="s">
        <v>142</v>
      </c>
      <c r="Z451" s="74" t="s">
        <v>163</v>
      </c>
      <c r="AA451" s="76">
        <v>1304.433</v>
      </c>
      <c r="AB451" s="76">
        <v>0</v>
      </c>
      <c r="AC451" s="76">
        <v>146</v>
      </c>
      <c r="AD451" s="76">
        <v>101</v>
      </c>
      <c r="AE451" s="77">
        <v>402</v>
      </c>
      <c r="AF451" s="76">
        <v>2.0099999999999998</v>
      </c>
      <c r="AG451" s="77">
        <v>4</v>
      </c>
      <c r="AH451" s="78">
        <v>5.7</v>
      </c>
      <c r="AI451" s="78">
        <v>48.3</v>
      </c>
      <c r="AJ451" s="79">
        <v>42815</v>
      </c>
      <c r="AK451" s="79">
        <v>42788</v>
      </c>
      <c r="AL451" s="79">
        <v>42788</v>
      </c>
      <c r="AM451" s="79">
        <v>42788</v>
      </c>
      <c r="AN451" s="77">
        <v>139</v>
      </c>
      <c r="AO451" s="79">
        <v>42802</v>
      </c>
      <c r="AP451" s="76">
        <v>2000</v>
      </c>
      <c r="AQ451" s="76">
        <v>0</v>
      </c>
      <c r="AR451" s="77">
        <v>441</v>
      </c>
      <c r="AS451" s="77">
        <v>10</v>
      </c>
      <c r="AT451" s="78">
        <v>46.1</v>
      </c>
      <c r="AU451" s="77">
        <v>8</v>
      </c>
      <c r="AV451" s="76">
        <v>7.77</v>
      </c>
      <c r="AW451" s="76">
        <v>6.9</v>
      </c>
      <c r="AX451" s="76">
        <v>9.14</v>
      </c>
      <c r="AY451" s="76">
        <v>0.48</v>
      </c>
      <c r="AZ451" s="76">
        <v>0.48</v>
      </c>
      <c r="BA451" s="76">
        <v>0.56999999999999995</v>
      </c>
      <c r="BB451" s="76">
        <v>0.56999999999999995</v>
      </c>
      <c r="BC451" s="76">
        <v>21.88</v>
      </c>
      <c r="BD451" s="76">
        <v>6.77</v>
      </c>
      <c r="BE451" s="76">
        <v>15.61</v>
      </c>
      <c r="BF451" s="76">
        <v>6900</v>
      </c>
      <c r="BG451" s="76">
        <v>7900</v>
      </c>
      <c r="BH451" s="74" t="s">
        <v>109</v>
      </c>
      <c r="BI451" s="74"/>
      <c r="BJ451" s="74" t="s">
        <v>3985</v>
      </c>
      <c r="BK451" s="79"/>
      <c r="BL451" s="79"/>
      <c r="BM451" s="74"/>
      <c r="BN451" s="80"/>
      <c r="BO451" s="81"/>
      <c r="BP451" s="82">
        <v>32</v>
      </c>
      <c r="BQ451" s="83"/>
      <c r="BR451" s="84" t="s">
        <v>129</v>
      </c>
      <c r="BS451" s="84">
        <v>22</v>
      </c>
      <c r="BT451" s="85">
        <v>2</v>
      </c>
      <c r="BU451" s="85" t="s">
        <v>134</v>
      </c>
      <c r="BV451" s="85">
        <v>7</v>
      </c>
      <c r="BW451" s="85"/>
      <c r="BX451" s="86" t="s">
        <v>164</v>
      </c>
      <c r="BY451" s="87"/>
      <c r="BZ451" s="88">
        <v>32</v>
      </c>
      <c r="CA451" s="87" t="s">
        <v>111</v>
      </c>
      <c r="CB451" s="89" t="s">
        <v>145</v>
      </c>
      <c r="CC451" s="90">
        <v>-14</v>
      </c>
      <c r="CD451" s="91"/>
      <c r="CE451" s="89">
        <f>VLOOKUP(AI451,[1]Plan1!$A$6:$D$52,2,0)</f>
        <v>242</v>
      </c>
      <c r="CF451" s="89">
        <f>VLOOKUP(AI451,[1]Plan1!$A$6:$D$52,4,0)</f>
        <v>6.9411764705882355</v>
      </c>
      <c r="CG451" s="89">
        <f t="shared" si="56"/>
        <v>5</v>
      </c>
      <c r="CH451" s="89">
        <f t="shared" si="57"/>
        <v>35</v>
      </c>
      <c r="CI451" s="87" t="s">
        <v>129</v>
      </c>
      <c r="CJ451" s="89">
        <f t="shared" si="58"/>
        <v>32</v>
      </c>
      <c r="CK451" s="87"/>
      <c r="CL451" s="87"/>
      <c r="CM451" s="87"/>
      <c r="CN451" s="80"/>
      <c r="CO451" s="81">
        <v>223</v>
      </c>
      <c r="CP451" s="82"/>
      <c r="CQ451" s="83"/>
      <c r="CR451" s="87">
        <f t="shared" ref="CR451:CR514" si="59">+AG451*AE451</f>
        <v>1608</v>
      </c>
      <c r="CS451" s="40">
        <f t="shared" si="55"/>
        <v>449</v>
      </c>
      <c r="CT451" s="40" t="str">
        <f>VLOOKUP(B451,Linha!$B$2:$C$60,2,FALSE)</f>
        <v>Despacho direto</v>
      </c>
      <c r="CU451" s="41" t="str">
        <f>IF(AI451&lt;=Parametros!$E$15,"OK","Não")</f>
        <v>OK</v>
      </c>
      <c r="CV451" s="41" t="str">
        <f>IF(AH451&lt;=Parametros!$E$16,"OK","Não")</f>
        <v>OK</v>
      </c>
      <c r="CW451" s="41" t="str">
        <f>IF(AX451&lt;=Parametros!$E$19,"OK","Não")</f>
        <v>OK</v>
      </c>
      <c r="CX451" s="41" t="str">
        <f t="shared" ref="CX451:CX514" si="60">IF(AND(OR(U451="LAQUE SOMENTE SOBRE A MARCAÇÃO",U451="LAQUE INCOLOR"),BX451&lt;&gt;"Têmpera PC"),"Sim","Não")</f>
        <v>Não</v>
      </c>
      <c r="CY451" s="41" t="str">
        <f t="shared" si="53"/>
        <v>Não</v>
      </c>
      <c r="CZ451" s="41" t="str">
        <f>IF(AND(Parametros!$E$17="Sim",Parametros!$E$18="Sim"),IF(AND(OR(CT451="Flow1",AND(CT451="Flow2",Parametros!$H$7="Fechada")),AI451&lt;=Parametros!$E$15,AH451&lt;Parametros!$E$16,AX451&lt;Parametros!$E$19,CX451&lt;&gt;Parametros!$E$17,CY451&lt;&gt;Parametros!$E$18),"Sim","Não"),
IF(AND(Parametros!$E$17="Sim",Parametros!$E$18="Não"),IF(AND(OR(CT451="Flow1",AND(CT451="Flow2",Parametros!$H$7="Fechada")),AI451&lt;=Parametros!$E$15,AH451&lt;Parametros!$E$16,AX451&lt;Parametros!$E$19,CX451&lt;&gt;Parametros!$E$17),"Sim","Não"),
IF(AND(Parametros!$E$17="Não",Parametros!$E$18="Sim"),IF(AND(OR(CT451="Flow1",AND(CT451="Flow2",Parametros!$H$7="Fechada")),AI451&lt;=Parametros!$E$15,AH451&lt;Parametros!$E$16,AX451&lt;Parametros!$E$19,CY451&lt;&gt;Parametros!$E$18),"Sim","Não"),
IF(AND(OR(CT451="Flow1",AND(CT451="Flow2",Parametros!$H$7="Fechada")),AI451&lt;=Parametros!$E$15,AH451&lt;Parametros!$E$16,AX451&lt;Parametros!$E$19),"Sim","Não"))))</f>
        <v>Não</v>
      </c>
      <c r="DA451" s="41" t="str">
        <f t="shared" si="54"/>
        <v>ok</v>
      </c>
      <c r="DB451" s="40">
        <f>IF(AND(CT451="Flow1",CZ451="Sim"),4,IF(CT451=Parametros!$D$6,1,IF(CT451=Parametros!$D$7,IF(Parametros!$H$7="Aberta",2,IF('Sequencia APO'!CZ451="Sim",4,1)),IF(CT451=Parametros!$D$9,3,IF(CT451=Parametros!$D$8,4,"Erro")))))</f>
        <v>3</v>
      </c>
      <c r="DC451" s="40">
        <f>IFERROR(VLOOKUP($Q451,Ferts!$A$1:$B$16,2,FALSE),0)</f>
        <v>0</v>
      </c>
      <c r="DD451" s="42">
        <f>(IF(DB451=1,Parametros!$M$6,IF(DB451=2,Parametros!$M$7,IF(DB451=3,Parametros!$M$8,IF(DB451=4,Parametros!$M$9,"Erro"))))*(DC451+1))*60</f>
        <v>33.660000000000004</v>
      </c>
    </row>
    <row r="452" spans="1:108">
      <c r="A452" s="74" t="s">
        <v>1212</v>
      </c>
      <c r="B452" s="74" t="s">
        <v>165</v>
      </c>
      <c r="C452" s="74" t="s">
        <v>118</v>
      </c>
      <c r="D452" s="74" t="s">
        <v>99</v>
      </c>
      <c r="E452" s="74" t="s">
        <v>2894</v>
      </c>
      <c r="F452" s="74" t="s">
        <v>2895</v>
      </c>
      <c r="G452" s="74" t="s">
        <v>2896</v>
      </c>
      <c r="H452" s="74" t="s">
        <v>166</v>
      </c>
      <c r="I452" s="74" t="s">
        <v>134</v>
      </c>
      <c r="J452" s="74" t="s">
        <v>135</v>
      </c>
      <c r="K452" s="74" t="s">
        <v>224</v>
      </c>
      <c r="L452" s="74" t="s">
        <v>2897</v>
      </c>
      <c r="M452" s="74" t="s">
        <v>168</v>
      </c>
      <c r="N452" s="75">
        <v>10</v>
      </c>
      <c r="O452" s="75">
        <v>10</v>
      </c>
      <c r="P452" s="74" t="s">
        <v>131</v>
      </c>
      <c r="Q452" s="74" t="s">
        <v>2898</v>
      </c>
      <c r="R452" s="74" t="s">
        <v>175</v>
      </c>
      <c r="S452" s="74"/>
      <c r="T452" s="74" t="s">
        <v>114</v>
      </c>
      <c r="U452" s="74" t="s">
        <v>124</v>
      </c>
      <c r="V452" s="74" t="s">
        <v>125</v>
      </c>
      <c r="W452" s="74" t="s">
        <v>107</v>
      </c>
      <c r="X452" s="74" t="s">
        <v>127</v>
      </c>
      <c r="Y452" s="74" t="s">
        <v>142</v>
      </c>
      <c r="Z452" s="74" t="s">
        <v>163</v>
      </c>
      <c r="AA452" s="76">
        <v>2152</v>
      </c>
      <c r="AB452" s="76">
        <v>0</v>
      </c>
      <c r="AC452" s="76">
        <v>146</v>
      </c>
      <c r="AD452" s="76">
        <v>101</v>
      </c>
      <c r="AE452" s="77">
        <v>416</v>
      </c>
      <c r="AF452" s="76">
        <v>2.08</v>
      </c>
      <c r="AG452" s="77">
        <v>6</v>
      </c>
      <c r="AH452" s="78">
        <v>5.7</v>
      </c>
      <c r="AI452" s="78">
        <v>48.3</v>
      </c>
      <c r="AJ452" s="79">
        <v>42821</v>
      </c>
      <c r="AK452" s="79">
        <v>42788</v>
      </c>
      <c r="AL452" s="79">
        <v>42788</v>
      </c>
      <c r="AM452" s="79">
        <v>42788</v>
      </c>
      <c r="AN452" s="77">
        <v>235</v>
      </c>
      <c r="AO452" s="79">
        <v>42808</v>
      </c>
      <c r="AP452" s="76">
        <v>2000</v>
      </c>
      <c r="AQ452" s="76">
        <v>0</v>
      </c>
      <c r="AR452" s="77">
        <v>410</v>
      </c>
      <c r="AS452" s="77">
        <v>11</v>
      </c>
      <c r="AT452" s="78">
        <v>48.09</v>
      </c>
      <c r="AU452" s="77">
        <v>8</v>
      </c>
      <c r="AV452" s="76">
        <v>8.01</v>
      </c>
      <c r="AW452" s="76">
        <v>7.5</v>
      </c>
      <c r="AX452" s="76">
        <v>9.82</v>
      </c>
      <c r="AY452" s="76">
        <v>0.48</v>
      </c>
      <c r="AZ452" s="76">
        <v>0.48</v>
      </c>
      <c r="BA452" s="76">
        <v>0.56999999999999995</v>
      </c>
      <c r="BB452" s="76">
        <v>0.56999999999999995</v>
      </c>
      <c r="BC452" s="76">
        <v>22.64</v>
      </c>
      <c r="BD452" s="76">
        <v>6.77</v>
      </c>
      <c r="BE452" s="76">
        <v>15.61</v>
      </c>
      <c r="BF452" s="76">
        <v>7500</v>
      </c>
      <c r="BG452" s="76">
        <v>8500</v>
      </c>
      <c r="BH452" s="74" t="s">
        <v>109</v>
      </c>
      <c r="BI452" s="74"/>
      <c r="BJ452" s="74" t="s">
        <v>3986</v>
      </c>
      <c r="BK452" s="79"/>
      <c r="BL452" s="79"/>
      <c r="BM452" s="74"/>
      <c r="BN452" s="80"/>
      <c r="BO452" s="81"/>
      <c r="BP452" s="82">
        <v>48</v>
      </c>
      <c r="BQ452" s="83"/>
      <c r="BR452" s="84" t="s">
        <v>129</v>
      </c>
      <c r="BS452" s="84">
        <v>22</v>
      </c>
      <c r="BT452" s="85">
        <v>2</v>
      </c>
      <c r="BU452" s="85" t="s">
        <v>134</v>
      </c>
      <c r="BV452" s="85">
        <v>7</v>
      </c>
      <c r="BW452" s="85"/>
      <c r="BX452" s="86" t="s">
        <v>164</v>
      </c>
      <c r="BY452" s="87"/>
      <c r="BZ452" s="88">
        <v>48</v>
      </c>
      <c r="CA452" s="87" t="s">
        <v>111</v>
      </c>
      <c r="CB452" s="89" t="s">
        <v>116</v>
      </c>
      <c r="CC452" s="90">
        <v>-20</v>
      </c>
      <c r="CD452" s="91"/>
      <c r="CE452" s="89">
        <f>VLOOKUP(AI452,[1]Plan1!$A$6:$D$52,2,0)</f>
        <v>242</v>
      </c>
      <c r="CF452" s="89">
        <f>VLOOKUP(AI452,[1]Plan1!$A$6:$D$52,4,0)</f>
        <v>6.9411764705882355</v>
      </c>
      <c r="CG452" s="89">
        <f t="shared" si="56"/>
        <v>9</v>
      </c>
      <c r="CH452" s="89">
        <f t="shared" si="57"/>
        <v>62</v>
      </c>
      <c r="CI452" s="87" t="s">
        <v>129</v>
      </c>
      <c r="CJ452" s="89">
        <f t="shared" si="58"/>
        <v>48</v>
      </c>
      <c r="CK452" s="87"/>
      <c r="CL452" s="87"/>
      <c r="CM452" s="87"/>
      <c r="CN452" s="80"/>
      <c r="CO452" s="81">
        <v>224</v>
      </c>
      <c r="CP452" s="82"/>
      <c r="CQ452" s="83"/>
      <c r="CR452" s="87">
        <f t="shared" si="59"/>
        <v>2496</v>
      </c>
      <c r="CS452" s="40">
        <f t="shared" si="55"/>
        <v>450</v>
      </c>
      <c r="CT452" s="40" t="str">
        <f>VLOOKUP(B452,Linha!$B$2:$C$60,2,FALSE)</f>
        <v>Despacho direto</v>
      </c>
      <c r="CU452" s="41" t="str">
        <f>IF(AI452&lt;=Parametros!$E$15,"OK","Não")</f>
        <v>OK</v>
      </c>
      <c r="CV452" s="41" t="str">
        <f>IF(AH452&lt;=Parametros!$E$16,"OK","Não")</f>
        <v>OK</v>
      </c>
      <c r="CW452" s="41" t="str">
        <f>IF(AX452&lt;=Parametros!$E$19,"OK","Não")</f>
        <v>OK</v>
      </c>
      <c r="CX452" s="41" t="str">
        <f t="shared" si="60"/>
        <v>Não</v>
      </c>
      <c r="CY452" s="41" t="str">
        <f t="shared" ref="CY452:CY515" si="61">IF(OR(T452="PONTA CHANFRADA 30 GR.",T452="PONTA CHANFRADA 37,5 GR."),"Sim","Não")</f>
        <v>Não</v>
      </c>
      <c r="CZ452" s="41" t="str">
        <f>IF(AND(Parametros!$E$17="Sim",Parametros!$E$18="Sim"),IF(AND(OR(CT452="Flow1",AND(CT452="Flow2",Parametros!$H$7="Fechada")),AI452&lt;=Parametros!$E$15,AH452&lt;Parametros!$E$16,AX452&lt;Parametros!$E$19,CX452&lt;&gt;Parametros!$E$17,CY452&lt;&gt;Parametros!$E$18),"Sim","Não"),
IF(AND(Parametros!$E$17="Sim",Parametros!$E$18="Não"),IF(AND(OR(CT452="Flow1",AND(CT452="Flow2",Parametros!$H$7="Fechada")),AI452&lt;=Parametros!$E$15,AH452&lt;Parametros!$E$16,AX452&lt;Parametros!$E$19,CX452&lt;&gt;Parametros!$E$17),"Sim","Não"),
IF(AND(Parametros!$E$17="Não",Parametros!$E$18="Sim"),IF(AND(OR(CT452="Flow1",AND(CT452="Flow2",Parametros!$H$7="Fechada")),AI452&lt;=Parametros!$E$15,AH452&lt;Parametros!$E$16,AX452&lt;Parametros!$E$19,CY452&lt;&gt;Parametros!$E$18),"Sim","Não"),
IF(AND(OR(CT452="Flow1",AND(CT452="Flow2",Parametros!$H$7="Fechada")),AI452&lt;=Parametros!$E$15,AH452&lt;Parametros!$E$16,AX452&lt;Parametros!$E$19),"Sim","Não"))))</f>
        <v>Não</v>
      </c>
      <c r="DA452" s="41" t="str">
        <f t="shared" ref="DA452:DA515" si="62">IF(AND(CT452="Flow1",BQ452&lt;&gt;""),"Moveu para tubing","ok")</f>
        <v>ok</v>
      </c>
      <c r="DB452" s="40">
        <f>IF(AND(CT452="Flow1",CZ452="Sim"),4,IF(CT452=Parametros!$D$6,1,IF(CT452=Parametros!$D$7,IF(Parametros!$H$7="Aberta",2,IF('Sequencia APO'!CZ452="Sim",4,1)),IF(CT452=Parametros!$D$9,3,IF(CT452=Parametros!$D$8,4,"Erro")))))</f>
        <v>3</v>
      </c>
      <c r="DC452" s="40">
        <f>IFERROR(VLOOKUP($Q452,Ferts!$A$1:$B$16,2,FALSE),0)</f>
        <v>0</v>
      </c>
      <c r="DD452" s="42">
        <f>(IF(DB452=1,Parametros!$M$6,IF(DB452=2,Parametros!$M$7,IF(DB452=3,Parametros!$M$8,IF(DB452=4,Parametros!$M$9,"Erro"))))*(DC452+1))*60</f>
        <v>33.660000000000004</v>
      </c>
    </row>
    <row r="453" spans="1:108">
      <c r="A453" s="74" t="s">
        <v>1213</v>
      </c>
      <c r="B453" s="74" t="s">
        <v>98</v>
      </c>
      <c r="C453" s="74" t="s">
        <v>99</v>
      </c>
      <c r="D453" s="74" t="s">
        <v>99</v>
      </c>
      <c r="E453" s="74" t="s">
        <v>2899</v>
      </c>
      <c r="F453" s="74" t="s">
        <v>2900</v>
      </c>
      <c r="G453" s="74" t="s">
        <v>2901</v>
      </c>
      <c r="H453" s="74" t="s">
        <v>481</v>
      </c>
      <c r="I453" s="74" t="s">
        <v>134</v>
      </c>
      <c r="J453" s="74" t="s">
        <v>213</v>
      </c>
      <c r="K453" s="74" t="s">
        <v>204</v>
      </c>
      <c r="L453" s="74" t="s">
        <v>2902</v>
      </c>
      <c r="M453" s="74" t="s">
        <v>975</v>
      </c>
      <c r="N453" s="75">
        <v>10</v>
      </c>
      <c r="O453" s="75">
        <v>10</v>
      </c>
      <c r="P453" s="74" t="s">
        <v>137</v>
      </c>
      <c r="Q453" s="74" t="s">
        <v>2903</v>
      </c>
      <c r="R453" s="74" t="s">
        <v>138</v>
      </c>
      <c r="S453" s="74" t="s">
        <v>113</v>
      </c>
      <c r="T453" s="74" t="s">
        <v>114</v>
      </c>
      <c r="U453" s="74" t="s">
        <v>156</v>
      </c>
      <c r="V453" s="74" t="s">
        <v>141</v>
      </c>
      <c r="W453" s="74" t="s">
        <v>107</v>
      </c>
      <c r="X453" s="74" t="s">
        <v>127</v>
      </c>
      <c r="Y453" s="74" t="s">
        <v>219</v>
      </c>
      <c r="Z453" s="74"/>
      <c r="AA453" s="76">
        <v>10434.19</v>
      </c>
      <c r="AB453" s="76">
        <v>0</v>
      </c>
      <c r="AC453" s="76">
        <v>146</v>
      </c>
      <c r="AD453" s="76">
        <v>99</v>
      </c>
      <c r="AE453" s="77">
        <v>484</v>
      </c>
      <c r="AF453" s="76">
        <v>2.42</v>
      </c>
      <c r="AG453" s="77">
        <v>25</v>
      </c>
      <c r="AH453" s="78">
        <v>7.1</v>
      </c>
      <c r="AI453" s="78">
        <v>48.3</v>
      </c>
      <c r="AJ453" s="79">
        <v>42786</v>
      </c>
      <c r="AK453" s="79">
        <v>42788</v>
      </c>
      <c r="AL453" s="79">
        <v>42788</v>
      </c>
      <c r="AM453" s="79">
        <v>42788</v>
      </c>
      <c r="AN453" s="77">
        <v>788</v>
      </c>
      <c r="AO453" s="79">
        <v>42779</v>
      </c>
      <c r="AP453" s="76">
        <v>10000</v>
      </c>
      <c r="AQ453" s="76">
        <v>0</v>
      </c>
      <c r="AR453" s="77">
        <v>485</v>
      </c>
      <c r="AS453" s="77">
        <v>49</v>
      </c>
      <c r="AT453" s="78">
        <v>91.42</v>
      </c>
      <c r="AU453" s="77">
        <v>5</v>
      </c>
      <c r="AV453" s="76">
        <v>12.73</v>
      </c>
      <c r="AW453" s="76">
        <v>11.01</v>
      </c>
      <c r="AX453" s="76">
        <v>12.98</v>
      </c>
      <c r="AY453" s="76">
        <v>0.4</v>
      </c>
      <c r="AZ453" s="76">
        <v>0.4</v>
      </c>
      <c r="BA453" s="76">
        <v>0.89</v>
      </c>
      <c r="BB453" s="76">
        <v>1.06</v>
      </c>
      <c r="BC453" s="76">
        <v>22.66</v>
      </c>
      <c r="BD453" s="76">
        <v>7.96</v>
      </c>
      <c r="BE453" s="76">
        <v>16.86</v>
      </c>
      <c r="BF453" s="76">
        <v>11000</v>
      </c>
      <c r="BG453" s="76">
        <v>13000</v>
      </c>
      <c r="BH453" s="74" t="s">
        <v>109</v>
      </c>
      <c r="BI453" s="74"/>
      <c r="BJ453" s="74" t="s">
        <v>2904</v>
      </c>
      <c r="BK453" s="79"/>
      <c r="BL453" s="79"/>
      <c r="BM453" s="74"/>
      <c r="BN453" s="80"/>
      <c r="BO453" s="81"/>
      <c r="BP453" s="82"/>
      <c r="BQ453" s="93">
        <v>125</v>
      </c>
      <c r="BR453" s="84" t="s">
        <v>78</v>
      </c>
      <c r="BS453" s="84">
        <v>22</v>
      </c>
      <c r="BT453" s="85">
        <v>2</v>
      </c>
      <c r="BU453" s="85" t="s">
        <v>134</v>
      </c>
      <c r="BV453" s="85">
        <v>7</v>
      </c>
      <c r="BW453" s="85"/>
      <c r="BX453" s="86" t="s">
        <v>143</v>
      </c>
      <c r="BY453" s="87"/>
      <c r="BZ453" s="88">
        <v>125</v>
      </c>
      <c r="CA453" s="87" t="s">
        <v>144</v>
      </c>
      <c r="CB453" s="89" t="s">
        <v>145</v>
      </c>
      <c r="CC453" s="90">
        <v>9</v>
      </c>
      <c r="CD453" s="91"/>
      <c r="CE453" s="89">
        <f>VLOOKUP(AI453,[1]Plan1!$A$6:$D$52,2,0)</f>
        <v>242</v>
      </c>
      <c r="CF453" s="89">
        <f>VLOOKUP(AI453,[1]Plan1!$A$6:$D$52,4,0)</f>
        <v>6.9411764705882355</v>
      </c>
      <c r="CG453" s="89">
        <f t="shared" si="56"/>
        <v>43</v>
      </c>
      <c r="CH453" s="89">
        <f t="shared" si="57"/>
        <v>298</v>
      </c>
      <c r="CI453" s="87" t="s">
        <v>75</v>
      </c>
      <c r="CJ453" s="89">
        <f t="shared" si="58"/>
        <v>125</v>
      </c>
      <c r="CK453" s="87"/>
      <c r="CL453" s="87"/>
      <c r="CM453" s="87"/>
      <c r="CN453" s="80"/>
      <c r="CO453" s="81">
        <v>225</v>
      </c>
      <c r="CP453" s="82"/>
      <c r="CQ453" s="83"/>
      <c r="CR453" s="87">
        <f t="shared" si="59"/>
        <v>12100</v>
      </c>
      <c r="CS453" s="40">
        <f t="shared" ref="CS453:CS516" si="63">CS452+1</f>
        <v>451</v>
      </c>
      <c r="CT453" s="40" t="str">
        <f>VLOOKUP(B453,Linha!$B$2:$C$60,2,FALSE)</f>
        <v>Flow1</v>
      </c>
      <c r="CU453" s="41" t="str">
        <f>IF(AI453&lt;=Parametros!$E$15,"OK","Não")</f>
        <v>OK</v>
      </c>
      <c r="CV453" s="41" t="str">
        <f>IF(AH453&lt;=Parametros!$E$16,"OK","Não")</f>
        <v>OK</v>
      </c>
      <c r="CW453" s="41" t="str">
        <f>IF(AX453&lt;=Parametros!$E$19,"OK","Não")</f>
        <v>OK</v>
      </c>
      <c r="CX453" s="41" t="str">
        <f t="shared" si="60"/>
        <v>Não</v>
      </c>
      <c r="CY453" s="41" t="str">
        <f t="shared" si="61"/>
        <v>Não</v>
      </c>
      <c r="CZ453" s="41" t="str">
        <f>IF(AND(Parametros!$E$17="Sim",Parametros!$E$18="Sim"),IF(AND(OR(CT453="Flow1",AND(CT453="Flow2",Parametros!$H$7="Fechada")),AI453&lt;=Parametros!$E$15,AH453&lt;Parametros!$E$16,AX453&lt;Parametros!$E$19,CX453&lt;&gt;Parametros!$E$17,CY453&lt;&gt;Parametros!$E$18),"Sim","Não"),
IF(AND(Parametros!$E$17="Sim",Parametros!$E$18="Não"),IF(AND(OR(CT453="Flow1",AND(CT453="Flow2",Parametros!$H$7="Fechada")),AI453&lt;=Parametros!$E$15,AH453&lt;Parametros!$E$16,AX453&lt;Parametros!$E$19,CX453&lt;&gt;Parametros!$E$17),"Sim","Não"),
IF(AND(Parametros!$E$17="Não",Parametros!$E$18="Sim"),IF(AND(OR(CT453="Flow1",AND(CT453="Flow2",Parametros!$H$7="Fechada")),AI453&lt;=Parametros!$E$15,AH453&lt;Parametros!$E$16,AX453&lt;Parametros!$E$19,CY453&lt;&gt;Parametros!$E$18),"Sim","Não"),
IF(AND(OR(CT453="Flow1",AND(CT453="Flow2",Parametros!$H$7="Fechada")),AI453&lt;=Parametros!$E$15,AH453&lt;Parametros!$E$16,AX453&lt;Parametros!$E$19),"Sim","Não"))))</f>
        <v>Sim</v>
      </c>
      <c r="DA453" s="41" t="str">
        <f t="shared" si="62"/>
        <v>Moveu para tubing</v>
      </c>
      <c r="DB453" s="40">
        <f>IF(AND(CT453="Flow1",CZ453="Sim"),4,IF(CT453=Parametros!$D$6,1,IF(CT453=Parametros!$D$7,IF(Parametros!$H$7="Aberta",2,IF('Sequencia APO'!CZ453="Sim",4,1)),IF(CT453=Parametros!$D$9,3,IF(CT453=Parametros!$D$8,4,"Erro")))))</f>
        <v>4</v>
      </c>
      <c r="DC453" s="40">
        <f>IFERROR(VLOOKUP($Q453,Ferts!$A$1:$B$16,2,FALSE),0)</f>
        <v>0</v>
      </c>
      <c r="DD453" s="42">
        <f>(IF(DB453=1,Parametros!$M$6,IF(DB453=2,Parametros!$M$7,IF(DB453=3,Parametros!$M$8,IF(DB453=4,Parametros!$M$9,"Erro"))))*(DC453+1))*60</f>
        <v>102.85714285714285</v>
      </c>
    </row>
    <row r="454" spans="1:108">
      <c r="A454" s="74" t="s">
        <v>1214</v>
      </c>
      <c r="B454" s="74" t="s">
        <v>193</v>
      </c>
      <c r="C454" s="74" t="s">
        <v>118</v>
      </c>
      <c r="D454" s="74" t="s">
        <v>99</v>
      </c>
      <c r="E454" s="74" t="s">
        <v>3987</v>
      </c>
      <c r="F454" s="74" t="s">
        <v>1012</v>
      </c>
      <c r="G454" s="74" t="s">
        <v>2905</v>
      </c>
      <c r="H454" s="74" t="s">
        <v>166</v>
      </c>
      <c r="I454" s="74" t="s">
        <v>134</v>
      </c>
      <c r="J454" s="74" t="s">
        <v>213</v>
      </c>
      <c r="K454" s="74" t="s">
        <v>167</v>
      </c>
      <c r="L454" s="74" t="s">
        <v>1013</v>
      </c>
      <c r="M454" s="74" t="s">
        <v>168</v>
      </c>
      <c r="N454" s="75">
        <v>10</v>
      </c>
      <c r="O454" s="75">
        <v>10</v>
      </c>
      <c r="P454" s="74" t="s">
        <v>131</v>
      </c>
      <c r="Q454" s="74" t="s">
        <v>1014</v>
      </c>
      <c r="R454" s="74" t="s">
        <v>123</v>
      </c>
      <c r="S454" s="74"/>
      <c r="T454" s="74" t="s">
        <v>114</v>
      </c>
      <c r="U454" s="74" t="s">
        <v>124</v>
      </c>
      <c r="V454" s="74" t="s">
        <v>125</v>
      </c>
      <c r="W454" s="74" t="s">
        <v>126</v>
      </c>
      <c r="X454" s="74" t="s">
        <v>127</v>
      </c>
      <c r="Y454" s="74" t="s">
        <v>219</v>
      </c>
      <c r="Z454" s="74" t="s">
        <v>163</v>
      </c>
      <c r="AA454" s="76">
        <v>10546.017</v>
      </c>
      <c r="AB454" s="76">
        <v>0</v>
      </c>
      <c r="AC454" s="76">
        <v>146</v>
      </c>
      <c r="AD454" s="76">
        <v>99</v>
      </c>
      <c r="AE454" s="77">
        <v>496</v>
      </c>
      <c r="AF454" s="76">
        <v>2.48</v>
      </c>
      <c r="AG454" s="77">
        <v>26</v>
      </c>
      <c r="AH454" s="78">
        <v>7.14</v>
      </c>
      <c r="AI454" s="78">
        <v>48.3</v>
      </c>
      <c r="AJ454" s="79">
        <v>42815</v>
      </c>
      <c r="AK454" s="79">
        <v>42788</v>
      </c>
      <c r="AL454" s="79">
        <v>42788</v>
      </c>
      <c r="AM454" s="79">
        <v>42788</v>
      </c>
      <c r="AN454" s="77">
        <v>1039</v>
      </c>
      <c r="AO454" s="79">
        <v>42800</v>
      </c>
      <c r="AP454" s="76">
        <v>10000</v>
      </c>
      <c r="AQ454" s="76">
        <v>0</v>
      </c>
      <c r="AR454" s="77">
        <v>433</v>
      </c>
      <c r="AS454" s="77">
        <v>11</v>
      </c>
      <c r="AT454" s="78">
        <v>56.19</v>
      </c>
      <c r="AU454" s="77">
        <v>8</v>
      </c>
      <c r="AV454" s="76">
        <v>7.78</v>
      </c>
      <c r="AW454" s="76">
        <v>7.96</v>
      </c>
      <c r="AX454" s="76">
        <v>9.9700000000000006</v>
      </c>
      <c r="AY454" s="76">
        <v>0.48</v>
      </c>
      <c r="AZ454" s="76">
        <v>0.48</v>
      </c>
      <c r="BA454" s="76">
        <v>0.71</v>
      </c>
      <c r="BB454" s="76">
        <v>0.71</v>
      </c>
      <c r="BC454" s="76">
        <v>23.14</v>
      </c>
      <c r="BD454" s="76">
        <v>7.99</v>
      </c>
      <c r="BE454" s="76">
        <v>16.89</v>
      </c>
      <c r="BF454" s="76">
        <v>7700</v>
      </c>
      <c r="BG454" s="76">
        <v>7800</v>
      </c>
      <c r="BH454" s="74" t="s">
        <v>109</v>
      </c>
      <c r="BI454" s="74"/>
      <c r="BJ454" s="74" t="s">
        <v>3988</v>
      </c>
      <c r="BK454" s="79"/>
      <c r="BL454" s="79"/>
      <c r="BM454" s="74"/>
      <c r="BN454" s="80"/>
      <c r="BO454" s="81"/>
      <c r="BP454" s="82">
        <v>208</v>
      </c>
      <c r="BQ454" s="83"/>
      <c r="BR454" s="84" t="s">
        <v>129</v>
      </c>
      <c r="BS454" s="84">
        <v>22</v>
      </c>
      <c r="BT454" s="85">
        <v>2</v>
      </c>
      <c r="BU454" s="85" t="s">
        <v>134</v>
      </c>
      <c r="BV454" s="85">
        <v>7</v>
      </c>
      <c r="BW454" s="85"/>
      <c r="BX454" s="86" t="s">
        <v>164</v>
      </c>
      <c r="BY454" s="87"/>
      <c r="BZ454" s="88">
        <v>208</v>
      </c>
      <c r="CA454" s="87" t="s">
        <v>111</v>
      </c>
      <c r="CB454" s="89" t="s">
        <v>145</v>
      </c>
      <c r="CC454" s="90">
        <v>-12</v>
      </c>
      <c r="CD454" s="91"/>
      <c r="CE454" s="89">
        <f>VLOOKUP(AI454,[1]Plan1!$A$6:$D$52,2,0)</f>
        <v>242</v>
      </c>
      <c r="CF454" s="89">
        <f>VLOOKUP(AI454,[1]Plan1!$A$6:$D$52,4,0)</f>
        <v>6.9411764705882355</v>
      </c>
      <c r="CG454" s="89">
        <f t="shared" si="56"/>
        <v>44</v>
      </c>
      <c r="CH454" s="89">
        <f t="shared" si="57"/>
        <v>305</v>
      </c>
      <c r="CI454" s="87" t="s">
        <v>129</v>
      </c>
      <c r="CJ454" s="89">
        <f t="shared" si="58"/>
        <v>208</v>
      </c>
      <c r="CK454" s="87"/>
      <c r="CL454" s="87"/>
      <c r="CM454" s="87"/>
      <c r="CN454" s="80"/>
      <c r="CO454" s="81">
        <v>226</v>
      </c>
      <c r="CP454" s="82"/>
      <c r="CQ454" s="83"/>
      <c r="CR454" s="87">
        <f t="shared" si="59"/>
        <v>12896</v>
      </c>
      <c r="CS454" s="40">
        <f t="shared" si="63"/>
        <v>452</v>
      </c>
      <c r="CT454" s="40" t="str">
        <f>VLOOKUP(B454,Linha!$B$2:$C$60,2,FALSE)</f>
        <v>Despacho direto</v>
      </c>
      <c r="CU454" s="41" t="str">
        <f>IF(AI454&lt;=Parametros!$E$15,"OK","Não")</f>
        <v>OK</v>
      </c>
      <c r="CV454" s="41" t="str">
        <f>IF(AH454&lt;=Parametros!$E$16,"OK","Não")</f>
        <v>OK</v>
      </c>
      <c r="CW454" s="41" t="str">
        <f>IF(AX454&lt;=Parametros!$E$19,"OK","Não")</f>
        <v>OK</v>
      </c>
      <c r="CX454" s="41" t="str">
        <f t="shared" si="60"/>
        <v>Não</v>
      </c>
      <c r="CY454" s="41" t="str">
        <f t="shared" si="61"/>
        <v>Não</v>
      </c>
      <c r="CZ454" s="41" t="str">
        <f>IF(AND(Parametros!$E$17="Sim",Parametros!$E$18="Sim"),IF(AND(OR(CT454="Flow1",AND(CT454="Flow2",Parametros!$H$7="Fechada")),AI454&lt;=Parametros!$E$15,AH454&lt;Parametros!$E$16,AX454&lt;Parametros!$E$19,CX454&lt;&gt;Parametros!$E$17,CY454&lt;&gt;Parametros!$E$18),"Sim","Não"),
IF(AND(Parametros!$E$17="Sim",Parametros!$E$18="Não"),IF(AND(OR(CT454="Flow1",AND(CT454="Flow2",Parametros!$H$7="Fechada")),AI454&lt;=Parametros!$E$15,AH454&lt;Parametros!$E$16,AX454&lt;Parametros!$E$19,CX454&lt;&gt;Parametros!$E$17),"Sim","Não"),
IF(AND(Parametros!$E$17="Não",Parametros!$E$18="Sim"),IF(AND(OR(CT454="Flow1",AND(CT454="Flow2",Parametros!$H$7="Fechada")),AI454&lt;=Parametros!$E$15,AH454&lt;Parametros!$E$16,AX454&lt;Parametros!$E$19,CY454&lt;&gt;Parametros!$E$18),"Sim","Não"),
IF(AND(OR(CT454="Flow1",AND(CT454="Flow2",Parametros!$H$7="Fechada")),AI454&lt;=Parametros!$E$15,AH454&lt;Parametros!$E$16,AX454&lt;Parametros!$E$19),"Sim","Não"))))</f>
        <v>Não</v>
      </c>
      <c r="DA454" s="41" t="str">
        <f t="shared" si="62"/>
        <v>ok</v>
      </c>
      <c r="DB454" s="40">
        <f>IF(AND(CT454="Flow1",CZ454="Sim"),4,IF(CT454=Parametros!$D$6,1,IF(CT454=Parametros!$D$7,IF(Parametros!$H$7="Aberta",2,IF('Sequencia APO'!CZ454="Sim",4,1)),IF(CT454=Parametros!$D$9,3,IF(CT454=Parametros!$D$8,4,"Erro")))))</f>
        <v>3</v>
      </c>
      <c r="DC454" s="40">
        <f>IFERROR(VLOOKUP($Q454,Ferts!$A$1:$B$16,2,FALSE),0)</f>
        <v>0</v>
      </c>
      <c r="DD454" s="42">
        <f>(IF(DB454=1,Parametros!$M$6,IF(DB454=2,Parametros!$M$7,IF(DB454=3,Parametros!$M$8,IF(DB454=4,Parametros!$M$9,"Erro"))))*(DC454+1))*60</f>
        <v>33.660000000000004</v>
      </c>
    </row>
    <row r="455" spans="1:108">
      <c r="A455" s="74" t="s">
        <v>1215</v>
      </c>
      <c r="B455" s="74" t="s">
        <v>193</v>
      </c>
      <c r="C455" s="74" t="s">
        <v>118</v>
      </c>
      <c r="D455" s="74" t="s">
        <v>99</v>
      </c>
      <c r="E455" s="74" t="s">
        <v>3989</v>
      </c>
      <c r="F455" s="74" t="s">
        <v>1018</v>
      </c>
      <c r="G455" s="74" t="s">
        <v>2906</v>
      </c>
      <c r="H455" s="74" t="s">
        <v>166</v>
      </c>
      <c r="I455" s="74" t="s">
        <v>134</v>
      </c>
      <c r="J455" s="74" t="s">
        <v>213</v>
      </c>
      <c r="K455" s="74" t="s">
        <v>224</v>
      </c>
      <c r="L455" s="74" t="s">
        <v>1019</v>
      </c>
      <c r="M455" s="74" t="s">
        <v>168</v>
      </c>
      <c r="N455" s="75">
        <v>10</v>
      </c>
      <c r="O455" s="75">
        <v>10</v>
      </c>
      <c r="P455" s="74" t="s">
        <v>131</v>
      </c>
      <c r="Q455" s="74" t="s">
        <v>1020</v>
      </c>
      <c r="R455" s="74" t="s">
        <v>175</v>
      </c>
      <c r="S455" s="74"/>
      <c r="T455" s="74" t="s">
        <v>114</v>
      </c>
      <c r="U455" s="74" t="s">
        <v>124</v>
      </c>
      <c r="V455" s="74" t="s">
        <v>125</v>
      </c>
      <c r="W455" s="74" t="s">
        <v>107</v>
      </c>
      <c r="X455" s="74" t="s">
        <v>127</v>
      </c>
      <c r="Y455" s="74" t="s">
        <v>219</v>
      </c>
      <c r="Z455" s="74" t="s">
        <v>163</v>
      </c>
      <c r="AA455" s="76">
        <v>3198</v>
      </c>
      <c r="AB455" s="76">
        <v>0</v>
      </c>
      <c r="AC455" s="76">
        <v>146</v>
      </c>
      <c r="AD455" s="76">
        <v>99</v>
      </c>
      <c r="AE455" s="77">
        <v>488</v>
      </c>
      <c r="AF455" s="76">
        <v>2.44</v>
      </c>
      <c r="AG455" s="77">
        <v>8</v>
      </c>
      <c r="AH455" s="78">
        <v>7.5</v>
      </c>
      <c r="AI455" s="78">
        <v>48.3</v>
      </c>
      <c r="AJ455" s="79">
        <v>42821</v>
      </c>
      <c r="AK455" s="79">
        <v>42788</v>
      </c>
      <c r="AL455" s="79">
        <v>42788</v>
      </c>
      <c r="AM455" s="79">
        <v>42788</v>
      </c>
      <c r="AN455" s="77">
        <v>307</v>
      </c>
      <c r="AO455" s="79">
        <v>42806</v>
      </c>
      <c r="AP455" s="76">
        <v>4000</v>
      </c>
      <c r="AQ455" s="76">
        <v>0</v>
      </c>
      <c r="AR455" s="77">
        <v>479</v>
      </c>
      <c r="AS455" s="77">
        <v>9</v>
      </c>
      <c r="AT455" s="78">
        <v>75.89</v>
      </c>
      <c r="AU455" s="77">
        <v>6</v>
      </c>
      <c r="AV455" s="76">
        <v>9.91</v>
      </c>
      <c r="AW455" s="76">
        <v>9.4</v>
      </c>
      <c r="AX455" s="76">
        <v>11.56</v>
      </c>
      <c r="AY455" s="76">
        <v>0.48</v>
      </c>
      <c r="AZ455" s="76">
        <v>0.48</v>
      </c>
      <c r="BA455" s="76">
        <v>0.75</v>
      </c>
      <c r="BB455" s="76">
        <v>0.75</v>
      </c>
      <c r="BC455" s="76">
        <v>21.96</v>
      </c>
      <c r="BD455" s="76">
        <v>8.3000000000000007</v>
      </c>
      <c r="BE455" s="76">
        <v>17.22</v>
      </c>
      <c r="BF455" s="76">
        <v>9400</v>
      </c>
      <c r="BG455" s="76">
        <v>10400</v>
      </c>
      <c r="BH455" s="74" t="s">
        <v>109</v>
      </c>
      <c r="BI455" s="74"/>
      <c r="BJ455" s="74" t="s">
        <v>3990</v>
      </c>
      <c r="BK455" s="79"/>
      <c r="BL455" s="79"/>
      <c r="BM455" s="74"/>
      <c r="BN455" s="80"/>
      <c r="BO455" s="81"/>
      <c r="BP455" s="82">
        <v>48</v>
      </c>
      <c r="BQ455" s="83"/>
      <c r="BR455" s="84" t="s">
        <v>129</v>
      </c>
      <c r="BS455" s="84">
        <v>22</v>
      </c>
      <c r="BT455" s="85">
        <v>2</v>
      </c>
      <c r="BU455" s="85" t="s">
        <v>134</v>
      </c>
      <c r="BV455" s="85">
        <v>7</v>
      </c>
      <c r="BW455" s="85"/>
      <c r="BX455" s="86" t="s">
        <v>164</v>
      </c>
      <c r="BY455" s="87"/>
      <c r="BZ455" s="88">
        <v>48</v>
      </c>
      <c r="CA455" s="87" t="s">
        <v>111</v>
      </c>
      <c r="CB455" s="89" t="s">
        <v>116</v>
      </c>
      <c r="CC455" s="90">
        <v>-18</v>
      </c>
      <c r="CD455" s="91"/>
      <c r="CE455" s="89">
        <f>VLOOKUP(AI455,[1]Plan1!$A$6:$D$52,2,0)</f>
        <v>242</v>
      </c>
      <c r="CF455" s="89">
        <f>VLOOKUP(AI455,[1]Plan1!$A$6:$D$52,4,0)</f>
        <v>6.9411764705882355</v>
      </c>
      <c r="CG455" s="89">
        <f t="shared" si="56"/>
        <v>13</v>
      </c>
      <c r="CH455" s="89">
        <f t="shared" si="57"/>
        <v>90</v>
      </c>
      <c r="CI455" s="87" t="s">
        <v>129</v>
      </c>
      <c r="CJ455" s="89">
        <f t="shared" si="58"/>
        <v>48</v>
      </c>
      <c r="CK455" s="87"/>
      <c r="CL455" s="87"/>
      <c r="CM455" s="87"/>
      <c r="CN455" s="80"/>
      <c r="CO455" s="81">
        <v>227</v>
      </c>
      <c r="CP455" s="82"/>
      <c r="CQ455" s="83"/>
      <c r="CR455" s="87">
        <f t="shared" si="59"/>
        <v>3904</v>
      </c>
      <c r="CS455" s="40">
        <f t="shared" si="63"/>
        <v>453</v>
      </c>
      <c r="CT455" s="40" t="str">
        <f>VLOOKUP(B455,Linha!$B$2:$C$60,2,FALSE)</f>
        <v>Despacho direto</v>
      </c>
      <c r="CU455" s="41" t="str">
        <f>IF(AI455&lt;=Parametros!$E$15,"OK","Não")</f>
        <v>OK</v>
      </c>
      <c r="CV455" s="41" t="str">
        <f>IF(AH455&lt;=Parametros!$E$16,"OK","Não")</f>
        <v>OK</v>
      </c>
      <c r="CW455" s="41" t="str">
        <f>IF(AX455&lt;=Parametros!$E$19,"OK","Não")</f>
        <v>OK</v>
      </c>
      <c r="CX455" s="41" t="str">
        <f t="shared" si="60"/>
        <v>Não</v>
      </c>
      <c r="CY455" s="41" t="str">
        <f t="shared" si="61"/>
        <v>Não</v>
      </c>
      <c r="CZ455" s="41" t="str">
        <f>IF(AND(Parametros!$E$17="Sim",Parametros!$E$18="Sim"),IF(AND(OR(CT455="Flow1",AND(CT455="Flow2",Parametros!$H$7="Fechada")),AI455&lt;=Parametros!$E$15,AH455&lt;Parametros!$E$16,AX455&lt;Parametros!$E$19,CX455&lt;&gt;Parametros!$E$17,CY455&lt;&gt;Parametros!$E$18),"Sim","Não"),
IF(AND(Parametros!$E$17="Sim",Parametros!$E$18="Não"),IF(AND(OR(CT455="Flow1",AND(CT455="Flow2",Parametros!$H$7="Fechada")),AI455&lt;=Parametros!$E$15,AH455&lt;Parametros!$E$16,AX455&lt;Parametros!$E$19,CX455&lt;&gt;Parametros!$E$17),"Sim","Não"),
IF(AND(Parametros!$E$17="Não",Parametros!$E$18="Sim"),IF(AND(OR(CT455="Flow1",AND(CT455="Flow2",Parametros!$H$7="Fechada")),AI455&lt;=Parametros!$E$15,AH455&lt;Parametros!$E$16,AX455&lt;Parametros!$E$19,CY455&lt;&gt;Parametros!$E$18),"Sim","Não"),
IF(AND(OR(CT455="Flow1",AND(CT455="Flow2",Parametros!$H$7="Fechada")),AI455&lt;=Parametros!$E$15,AH455&lt;Parametros!$E$16,AX455&lt;Parametros!$E$19),"Sim","Não"))))</f>
        <v>Não</v>
      </c>
      <c r="DA455" s="41" t="str">
        <f t="shared" si="62"/>
        <v>ok</v>
      </c>
      <c r="DB455" s="40">
        <f>IF(AND(CT455="Flow1",CZ455="Sim"),4,IF(CT455=Parametros!$D$6,1,IF(CT455=Parametros!$D$7,IF(Parametros!$H$7="Aberta",2,IF('Sequencia APO'!CZ455="Sim",4,1)),IF(CT455=Parametros!$D$9,3,IF(CT455=Parametros!$D$8,4,"Erro")))))</f>
        <v>3</v>
      </c>
      <c r="DC455" s="40">
        <f>IFERROR(VLOOKUP($Q455,Ferts!$A$1:$B$16,2,FALSE),0)</f>
        <v>0</v>
      </c>
      <c r="DD455" s="42">
        <f>(IF(DB455=1,Parametros!$M$6,IF(DB455=2,Parametros!$M$7,IF(DB455=3,Parametros!$M$8,IF(DB455=4,Parametros!$M$9,"Erro"))))*(DC455+1))*60</f>
        <v>33.660000000000004</v>
      </c>
    </row>
    <row r="456" spans="1:108">
      <c r="A456" s="74" t="s">
        <v>1216</v>
      </c>
      <c r="B456" s="74" t="s">
        <v>165</v>
      </c>
      <c r="C456" s="74" t="s">
        <v>118</v>
      </c>
      <c r="D456" s="74" t="s">
        <v>99</v>
      </c>
      <c r="E456" s="74" t="s">
        <v>3991</v>
      </c>
      <c r="F456" s="74" t="s">
        <v>2907</v>
      </c>
      <c r="G456" s="74" t="s">
        <v>2908</v>
      </c>
      <c r="H456" s="74" t="s">
        <v>166</v>
      </c>
      <c r="I456" s="74" t="s">
        <v>134</v>
      </c>
      <c r="J456" s="74" t="s">
        <v>213</v>
      </c>
      <c r="K456" s="74" t="s">
        <v>1152</v>
      </c>
      <c r="L456" s="74" t="s">
        <v>2909</v>
      </c>
      <c r="M456" s="74" t="s">
        <v>168</v>
      </c>
      <c r="N456" s="75">
        <v>10</v>
      </c>
      <c r="O456" s="75">
        <v>10</v>
      </c>
      <c r="P456" s="74" t="s">
        <v>122</v>
      </c>
      <c r="Q456" s="74" t="s">
        <v>2910</v>
      </c>
      <c r="R456" s="74" t="s">
        <v>123</v>
      </c>
      <c r="S456" s="74"/>
      <c r="T456" s="74" t="s">
        <v>114</v>
      </c>
      <c r="U456" s="74" t="s">
        <v>124</v>
      </c>
      <c r="V456" s="74" t="s">
        <v>125</v>
      </c>
      <c r="W456" s="74" t="s">
        <v>126</v>
      </c>
      <c r="X456" s="74" t="s">
        <v>127</v>
      </c>
      <c r="Y456" s="74" t="s">
        <v>219</v>
      </c>
      <c r="Z456" s="74" t="s">
        <v>163</v>
      </c>
      <c r="AA456" s="76">
        <v>2152</v>
      </c>
      <c r="AB456" s="76">
        <v>0</v>
      </c>
      <c r="AC456" s="76">
        <v>146</v>
      </c>
      <c r="AD456" s="76">
        <v>97</v>
      </c>
      <c r="AE456" s="77">
        <v>479</v>
      </c>
      <c r="AF456" s="76">
        <v>2.395</v>
      </c>
      <c r="AG456" s="77">
        <v>6</v>
      </c>
      <c r="AH456" s="78">
        <v>8</v>
      </c>
      <c r="AI456" s="78">
        <v>48.3</v>
      </c>
      <c r="AJ456" s="79">
        <v>42796</v>
      </c>
      <c r="AK456" s="79">
        <v>42788</v>
      </c>
      <c r="AL456" s="79">
        <v>42788</v>
      </c>
      <c r="AM456" s="79">
        <v>42788</v>
      </c>
      <c r="AN456" s="77">
        <v>240</v>
      </c>
      <c r="AO456" s="79">
        <v>42782</v>
      </c>
      <c r="AP456" s="76">
        <v>2000</v>
      </c>
      <c r="AQ456" s="76">
        <v>0</v>
      </c>
      <c r="AR456" s="77">
        <v>471</v>
      </c>
      <c r="AS456" s="77">
        <v>10</v>
      </c>
      <c r="AT456" s="78">
        <v>86.26</v>
      </c>
      <c r="AU456" s="77">
        <v>5</v>
      </c>
      <c r="AV456" s="76">
        <v>10.88</v>
      </c>
      <c r="AW456" s="76">
        <v>11.25</v>
      </c>
      <c r="AX456" s="76">
        <v>13.25</v>
      </c>
      <c r="AY456" s="76">
        <v>0.48</v>
      </c>
      <c r="AZ456" s="76">
        <v>0.48</v>
      </c>
      <c r="BA456" s="76">
        <v>0.8</v>
      </c>
      <c r="BB456" s="76">
        <v>0.8</v>
      </c>
      <c r="BC456" s="76">
        <v>20.56</v>
      </c>
      <c r="BD456" s="76">
        <v>8.74</v>
      </c>
      <c r="BE456" s="76">
        <v>17.690000000000001</v>
      </c>
      <c r="BF456" s="76">
        <v>10800</v>
      </c>
      <c r="BG456" s="76">
        <v>10900</v>
      </c>
      <c r="BH456" s="74" t="s">
        <v>109</v>
      </c>
      <c r="BI456" s="74"/>
      <c r="BJ456" s="74" t="s">
        <v>3992</v>
      </c>
      <c r="BK456" s="79"/>
      <c r="BL456" s="79"/>
      <c r="BM456" s="74"/>
      <c r="BN456" s="80"/>
      <c r="BO456" s="81"/>
      <c r="BP456" s="82">
        <v>30</v>
      </c>
      <c r="BQ456" s="83"/>
      <c r="BR456" s="84" t="s">
        <v>129</v>
      </c>
      <c r="BS456" s="84">
        <v>22</v>
      </c>
      <c r="BT456" s="85">
        <v>2</v>
      </c>
      <c r="BU456" s="85" t="s">
        <v>134</v>
      </c>
      <c r="BV456" s="85">
        <v>7</v>
      </c>
      <c r="BW456" s="85"/>
      <c r="BX456" s="86" t="s">
        <v>164</v>
      </c>
      <c r="BY456" s="87"/>
      <c r="BZ456" s="88">
        <v>30</v>
      </c>
      <c r="CA456" s="87" t="s">
        <v>111</v>
      </c>
      <c r="CB456" s="89" t="s">
        <v>145</v>
      </c>
      <c r="CC456" s="90">
        <v>6</v>
      </c>
      <c r="CD456" s="91"/>
      <c r="CE456" s="89">
        <f>VLOOKUP(AI456,[1]Plan1!$A$6:$D$52,2,0)</f>
        <v>242</v>
      </c>
      <c r="CF456" s="89">
        <f>VLOOKUP(AI456,[1]Plan1!$A$6:$D$52,4,0)</f>
        <v>6.9411764705882355</v>
      </c>
      <c r="CG456" s="89">
        <f t="shared" si="56"/>
        <v>9</v>
      </c>
      <c r="CH456" s="89">
        <f t="shared" si="57"/>
        <v>62</v>
      </c>
      <c r="CI456" s="87" t="s">
        <v>129</v>
      </c>
      <c r="CJ456" s="89">
        <f t="shared" si="58"/>
        <v>30</v>
      </c>
      <c r="CK456" s="87"/>
      <c r="CL456" s="87"/>
      <c r="CM456" s="87"/>
      <c r="CN456" s="80"/>
      <c r="CO456" s="81">
        <v>228</v>
      </c>
      <c r="CP456" s="82"/>
      <c r="CQ456" s="83"/>
      <c r="CR456" s="87">
        <f t="shared" si="59"/>
        <v>2874</v>
      </c>
      <c r="CS456" s="40">
        <f t="shared" si="63"/>
        <v>454</v>
      </c>
      <c r="CT456" s="40" t="str">
        <f>VLOOKUP(B456,Linha!$B$2:$C$60,2,FALSE)</f>
        <v>Despacho direto</v>
      </c>
      <c r="CU456" s="41" t="str">
        <f>IF(AI456&lt;=Parametros!$E$15,"OK","Não")</f>
        <v>OK</v>
      </c>
      <c r="CV456" s="41" t="str">
        <f>IF(AH456&lt;=Parametros!$E$16,"OK","Não")</f>
        <v>OK</v>
      </c>
      <c r="CW456" s="41" t="str">
        <f>IF(AX456&lt;=Parametros!$E$19,"OK","Não")</f>
        <v>OK</v>
      </c>
      <c r="CX456" s="41" t="str">
        <f t="shared" si="60"/>
        <v>Não</v>
      </c>
      <c r="CY456" s="41" t="str">
        <f t="shared" si="61"/>
        <v>Não</v>
      </c>
      <c r="CZ456" s="41" t="str">
        <f>IF(AND(Parametros!$E$17="Sim",Parametros!$E$18="Sim"),IF(AND(OR(CT456="Flow1",AND(CT456="Flow2",Parametros!$H$7="Fechada")),AI456&lt;=Parametros!$E$15,AH456&lt;Parametros!$E$16,AX456&lt;Parametros!$E$19,CX456&lt;&gt;Parametros!$E$17,CY456&lt;&gt;Parametros!$E$18),"Sim","Não"),
IF(AND(Parametros!$E$17="Sim",Parametros!$E$18="Não"),IF(AND(OR(CT456="Flow1",AND(CT456="Flow2",Parametros!$H$7="Fechada")),AI456&lt;=Parametros!$E$15,AH456&lt;Parametros!$E$16,AX456&lt;Parametros!$E$19,CX456&lt;&gt;Parametros!$E$17),"Sim","Não"),
IF(AND(Parametros!$E$17="Não",Parametros!$E$18="Sim"),IF(AND(OR(CT456="Flow1",AND(CT456="Flow2",Parametros!$H$7="Fechada")),AI456&lt;=Parametros!$E$15,AH456&lt;Parametros!$E$16,AX456&lt;Parametros!$E$19,CY456&lt;&gt;Parametros!$E$18),"Sim","Não"),
IF(AND(OR(CT456="Flow1",AND(CT456="Flow2",Parametros!$H$7="Fechada")),AI456&lt;=Parametros!$E$15,AH456&lt;Parametros!$E$16,AX456&lt;Parametros!$E$19),"Sim","Não"))))</f>
        <v>Não</v>
      </c>
      <c r="DA456" s="41" t="str">
        <f t="shared" si="62"/>
        <v>ok</v>
      </c>
      <c r="DB456" s="40">
        <f>IF(AND(CT456="Flow1",CZ456="Sim"),4,IF(CT456=Parametros!$D$6,1,IF(CT456=Parametros!$D$7,IF(Parametros!$H$7="Aberta",2,IF('Sequencia APO'!CZ456="Sim",4,1)),IF(CT456=Parametros!$D$9,3,IF(CT456=Parametros!$D$8,4,"Erro")))))</f>
        <v>3</v>
      </c>
      <c r="DC456" s="40">
        <f>IFERROR(VLOOKUP($Q456,Ferts!$A$1:$B$16,2,FALSE),0)</f>
        <v>0</v>
      </c>
      <c r="DD456" s="42">
        <f>(IF(DB456=1,Parametros!$M$6,IF(DB456=2,Parametros!$M$7,IF(DB456=3,Parametros!$M$8,IF(DB456=4,Parametros!$M$9,"Erro"))))*(DC456+1))*60</f>
        <v>33.660000000000004</v>
      </c>
    </row>
    <row r="457" spans="1:108">
      <c r="A457" s="74" t="s">
        <v>1217</v>
      </c>
      <c r="B457" s="74" t="s">
        <v>193</v>
      </c>
      <c r="C457" s="74" t="s">
        <v>118</v>
      </c>
      <c r="D457" s="74" t="s">
        <v>99</v>
      </c>
      <c r="E457" s="74" t="s">
        <v>3993</v>
      </c>
      <c r="F457" s="74" t="s">
        <v>1022</v>
      </c>
      <c r="G457" s="74" t="s">
        <v>3994</v>
      </c>
      <c r="H457" s="74" t="s">
        <v>166</v>
      </c>
      <c r="I457" s="74" t="s">
        <v>134</v>
      </c>
      <c r="J457" s="74" t="s">
        <v>213</v>
      </c>
      <c r="K457" s="74" t="s">
        <v>167</v>
      </c>
      <c r="L457" s="74" t="s">
        <v>1023</v>
      </c>
      <c r="M457" s="74" t="s">
        <v>168</v>
      </c>
      <c r="N457" s="75">
        <v>10</v>
      </c>
      <c r="O457" s="75">
        <v>10</v>
      </c>
      <c r="P457" s="74" t="s">
        <v>131</v>
      </c>
      <c r="Q457" s="74" t="s">
        <v>1024</v>
      </c>
      <c r="R457" s="74" t="s">
        <v>123</v>
      </c>
      <c r="S457" s="74"/>
      <c r="T457" s="74" t="s">
        <v>114</v>
      </c>
      <c r="U457" s="74" t="s">
        <v>124</v>
      </c>
      <c r="V457" s="74" t="s">
        <v>125</v>
      </c>
      <c r="W457" s="74" t="s">
        <v>126</v>
      </c>
      <c r="X457" s="74" t="s">
        <v>127</v>
      </c>
      <c r="Y457" s="74" t="s">
        <v>219</v>
      </c>
      <c r="Z457" s="74" t="s">
        <v>163</v>
      </c>
      <c r="AA457" s="76">
        <v>21520</v>
      </c>
      <c r="AB457" s="76">
        <v>0</v>
      </c>
      <c r="AC457" s="76">
        <v>146</v>
      </c>
      <c r="AD457" s="76">
        <v>97</v>
      </c>
      <c r="AE457" s="77">
        <v>497</v>
      </c>
      <c r="AF457" s="76">
        <v>2.4849999999999999</v>
      </c>
      <c r="AG457" s="77">
        <v>51</v>
      </c>
      <c r="AH457" s="78">
        <v>8</v>
      </c>
      <c r="AI457" s="78">
        <v>48.3</v>
      </c>
      <c r="AJ457" s="79">
        <v>42821</v>
      </c>
      <c r="AK457" s="79">
        <v>42788</v>
      </c>
      <c r="AL457" s="79">
        <v>42788</v>
      </c>
      <c r="AM457" s="79">
        <v>42788</v>
      </c>
      <c r="AN457" s="77">
        <v>2173</v>
      </c>
      <c r="AO457" s="79">
        <v>42805</v>
      </c>
      <c r="AP457" s="76">
        <v>20000</v>
      </c>
      <c r="AQ457" s="76">
        <v>0</v>
      </c>
      <c r="AR457" s="77">
        <v>412</v>
      </c>
      <c r="AS457" s="77">
        <v>11</v>
      </c>
      <c r="AT457" s="78">
        <v>75.13</v>
      </c>
      <c r="AU457" s="77">
        <v>6</v>
      </c>
      <c r="AV457" s="76">
        <v>9.48</v>
      </c>
      <c r="AW457" s="76">
        <v>9.77</v>
      </c>
      <c r="AX457" s="76">
        <v>11.6</v>
      </c>
      <c r="AY457" s="76">
        <v>0.48</v>
      </c>
      <c r="AZ457" s="76">
        <v>0.48</v>
      </c>
      <c r="BA457" s="76">
        <v>0.8</v>
      </c>
      <c r="BB457" s="76">
        <v>0.8</v>
      </c>
      <c r="BC457" s="76">
        <v>21.34</v>
      </c>
      <c r="BD457" s="76">
        <v>8.74</v>
      </c>
      <c r="BE457" s="76">
        <v>17.690000000000001</v>
      </c>
      <c r="BF457" s="76">
        <v>9400</v>
      </c>
      <c r="BG457" s="76">
        <v>9500</v>
      </c>
      <c r="BH457" s="74" t="s">
        <v>109</v>
      </c>
      <c r="BI457" s="74"/>
      <c r="BJ457" s="74" t="s">
        <v>3995</v>
      </c>
      <c r="BK457" s="79"/>
      <c r="BL457" s="79"/>
      <c r="BM457" s="74"/>
      <c r="BN457" s="80"/>
      <c r="BO457" s="81"/>
      <c r="BP457" s="82">
        <v>306</v>
      </c>
      <c r="BQ457" s="83"/>
      <c r="BR457" s="84" t="s">
        <v>129</v>
      </c>
      <c r="BS457" s="84">
        <v>22</v>
      </c>
      <c r="BT457" s="85">
        <v>2</v>
      </c>
      <c r="BU457" s="85" t="s">
        <v>134</v>
      </c>
      <c r="BV457" s="85">
        <v>7</v>
      </c>
      <c r="BW457" s="85"/>
      <c r="BX457" s="86" t="s">
        <v>164</v>
      </c>
      <c r="BY457" s="87"/>
      <c r="BZ457" s="88">
        <v>306</v>
      </c>
      <c r="CA457" s="87" t="s">
        <v>111</v>
      </c>
      <c r="CB457" s="89" t="s">
        <v>116</v>
      </c>
      <c r="CC457" s="90">
        <v>-17</v>
      </c>
      <c r="CD457" s="91"/>
      <c r="CE457" s="89">
        <f>VLOOKUP(AI457,[1]Plan1!$A$6:$D$52,2,0)</f>
        <v>242</v>
      </c>
      <c r="CF457" s="89">
        <f>VLOOKUP(AI457,[1]Plan1!$A$6:$D$52,4,0)</f>
        <v>6.9411764705882355</v>
      </c>
      <c r="CG457" s="89">
        <f t="shared" si="56"/>
        <v>89</v>
      </c>
      <c r="CH457" s="89">
        <f t="shared" si="57"/>
        <v>618</v>
      </c>
      <c r="CI457" s="87" t="s">
        <v>129</v>
      </c>
      <c r="CJ457" s="89">
        <f t="shared" si="58"/>
        <v>306</v>
      </c>
      <c r="CK457" s="87"/>
      <c r="CL457" s="87"/>
      <c r="CM457" s="87"/>
      <c r="CN457" s="80"/>
      <c r="CO457" s="81">
        <v>229</v>
      </c>
      <c r="CP457" s="82"/>
      <c r="CQ457" s="83"/>
      <c r="CR457" s="87">
        <f t="shared" si="59"/>
        <v>25347</v>
      </c>
      <c r="CS457" s="40">
        <f t="shared" si="63"/>
        <v>455</v>
      </c>
      <c r="CT457" s="40" t="str">
        <f>VLOOKUP(B457,Linha!$B$2:$C$60,2,FALSE)</f>
        <v>Despacho direto</v>
      </c>
      <c r="CU457" s="41" t="str">
        <f>IF(AI457&lt;=Parametros!$E$15,"OK","Não")</f>
        <v>OK</v>
      </c>
      <c r="CV457" s="41" t="str">
        <f>IF(AH457&lt;=Parametros!$E$16,"OK","Não")</f>
        <v>OK</v>
      </c>
      <c r="CW457" s="41" t="str">
        <f>IF(AX457&lt;=Parametros!$E$19,"OK","Não")</f>
        <v>OK</v>
      </c>
      <c r="CX457" s="41" t="str">
        <f t="shared" si="60"/>
        <v>Não</v>
      </c>
      <c r="CY457" s="41" t="str">
        <f t="shared" si="61"/>
        <v>Não</v>
      </c>
      <c r="CZ457" s="41" t="str">
        <f>IF(AND(Parametros!$E$17="Sim",Parametros!$E$18="Sim"),IF(AND(OR(CT457="Flow1",AND(CT457="Flow2",Parametros!$H$7="Fechada")),AI457&lt;=Parametros!$E$15,AH457&lt;Parametros!$E$16,AX457&lt;Parametros!$E$19,CX457&lt;&gt;Parametros!$E$17,CY457&lt;&gt;Parametros!$E$18),"Sim","Não"),
IF(AND(Parametros!$E$17="Sim",Parametros!$E$18="Não"),IF(AND(OR(CT457="Flow1",AND(CT457="Flow2",Parametros!$H$7="Fechada")),AI457&lt;=Parametros!$E$15,AH457&lt;Parametros!$E$16,AX457&lt;Parametros!$E$19,CX457&lt;&gt;Parametros!$E$17),"Sim","Não"),
IF(AND(Parametros!$E$17="Não",Parametros!$E$18="Sim"),IF(AND(OR(CT457="Flow1",AND(CT457="Flow2",Parametros!$H$7="Fechada")),AI457&lt;=Parametros!$E$15,AH457&lt;Parametros!$E$16,AX457&lt;Parametros!$E$19,CY457&lt;&gt;Parametros!$E$18),"Sim","Não"),
IF(AND(OR(CT457="Flow1",AND(CT457="Flow2",Parametros!$H$7="Fechada")),AI457&lt;=Parametros!$E$15,AH457&lt;Parametros!$E$16,AX457&lt;Parametros!$E$19),"Sim","Não"))))</f>
        <v>Não</v>
      </c>
      <c r="DA457" s="41" t="str">
        <f t="shared" si="62"/>
        <v>ok</v>
      </c>
      <c r="DB457" s="40">
        <f>IF(AND(CT457="Flow1",CZ457="Sim"),4,IF(CT457=Parametros!$D$6,1,IF(CT457=Parametros!$D$7,IF(Parametros!$H$7="Aberta",2,IF('Sequencia APO'!CZ457="Sim",4,1)),IF(CT457=Parametros!$D$9,3,IF(CT457=Parametros!$D$8,4,"Erro")))))</f>
        <v>3</v>
      </c>
      <c r="DC457" s="40">
        <f>IFERROR(VLOOKUP($Q457,Ferts!$A$1:$B$16,2,FALSE),0)</f>
        <v>0</v>
      </c>
      <c r="DD457" s="42">
        <f>(IF(DB457=1,Parametros!$M$6,IF(DB457=2,Parametros!$M$7,IF(DB457=3,Parametros!$M$8,IF(DB457=4,Parametros!$M$9,"Erro"))))*(DC457+1))*60</f>
        <v>33.660000000000004</v>
      </c>
    </row>
    <row r="458" spans="1:108">
      <c r="A458" s="74" t="s">
        <v>1218</v>
      </c>
      <c r="B458" s="74" t="s">
        <v>160</v>
      </c>
      <c r="C458" s="74" t="s">
        <v>118</v>
      </c>
      <c r="D458" s="74" t="s">
        <v>99</v>
      </c>
      <c r="E458" s="74" t="s">
        <v>3996</v>
      </c>
      <c r="F458" s="74" t="s">
        <v>3997</v>
      </c>
      <c r="G458" s="74" t="s">
        <v>3998</v>
      </c>
      <c r="H458" s="74" t="s">
        <v>293</v>
      </c>
      <c r="I458" s="74" t="s">
        <v>134</v>
      </c>
      <c r="J458" s="74" t="s">
        <v>228</v>
      </c>
      <c r="K458" s="74" t="s">
        <v>1112</v>
      </c>
      <c r="L458" s="74" t="s">
        <v>3999</v>
      </c>
      <c r="M458" s="74" t="s">
        <v>295</v>
      </c>
      <c r="N458" s="75">
        <v>10</v>
      </c>
      <c r="O458" s="75">
        <v>10</v>
      </c>
      <c r="P458" s="74" t="s">
        <v>131</v>
      </c>
      <c r="Q458" s="74" t="s">
        <v>4000</v>
      </c>
      <c r="R458" s="74" t="s">
        <v>123</v>
      </c>
      <c r="S458" s="74"/>
      <c r="T458" s="74" t="s">
        <v>114</v>
      </c>
      <c r="U458" s="74" t="s">
        <v>124</v>
      </c>
      <c r="V458" s="74" t="s">
        <v>125</v>
      </c>
      <c r="W458" s="74" t="s">
        <v>126</v>
      </c>
      <c r="X458" s="74" t="s">
        <v>218</v>
      </c>
      <c r="Y458" s="74" t="s">
        <v>231</v>
      </c>
      <c r="Z458" s="74" t="s">
        <v>163</v>
      </c>
      <c r="AA458" s="76">
        <v>1445.998</v>
      </c>
      <c r="AB458" s="76">
        <v>1352</v>
      </c>
      <c r="AC458" s="76">
        <v>146</v>
      </c>
      <c r="AD458" s="76">
        <v>95</v>
      </c>
      <c r="AE458" s="77">
        <v>337</v>
      </c>
      <c r="AF458" s="76">
        <v>1.6850000000000001</v>
      </c>
      <c r="AG458" s="77">
        <v>6</v>
      </c>
      <c r="AH458" s="78">
        <v>10</v>
      </c>
      <c r="AI458" s="78">
        <v>48.3</v>
      </c>
      <c r="AJ458" s="79">
        <v>42768</v>
      </c>
      <c r="AK458" s="79">
        <v>42788</v>
      </c>
      <c r="AL458" s="79">
        <v>42788</v>
      </c>
      <c r="AM458" s="79">
        <v>42788</v>
      </c>
      <c r="AN458" s="77">
        <v>144</v>
      </c>
      <c r="AO458" s="79">
        <v>42750</v>
      </c>
      <c r="AP458" s="76">
        <v>1000</v>
      </c>
      <c r="AQ458" s="76">
        <v>0</v>
      </c>
      <c r="AR458" s="77">
        <v>480</v>
      </c>
      <c r="AS458" s="77">
        <v>10</v>
      </c>
      <c r="AT458" s="78">
        <v>73.239999999999995</v>
      </c>
      <c r="AU458" s="77">
        <v>4</v>
      </c>
      <c r="AV458" s="76">
        <v>7.78</v>
      </c>
      <c r="AW458" s="76">
        <v>8.1199999999999992</v>
      </c>
      <c r="AX458" s="76">
        <v>9.3000000000000007</v>
      </c>
      <c r="AY458" s="76">
        <v>0.48</v>
      </c>
      <c r="AZ458" s="76">
        <v>0.48</v>
      </c>
      <c r="BA458" s="76">
        <v>1</v>
      </c>
      <c r="BB458" s="76">
        <v>1</v>
      </c>
      <c r="BC458" s="76">
        <v>12.33</v>
      </c>
      <c r="BD458" s="76">
        <v>10.41</v>
      </c>
      <c r="BE458" s="76">
        <v>19.47</v>
      </c>
      <c r="BF458" s="76">
        <v>7700</v>
      </c>
      <c r="BG458" s="76">
        <v>7800</v>
      </c>
      <c r="BH458" s="74" t="s">
        <v>109</v>
      </c>
      <c r="BI458" s="74"/>
      <c r="BJ458" s="74" t="s">
        <v>4001</v>
      </c>
      <c r="BK458" s="79"/>
      <c r="BL458" s="79"/>
      <c r="BM458" s="74"/>
      <c r="BN458" s="80"/>
      <c r="BO458" s="81"/>
      <c r="BP458" s="82">
        <v>24</v>
      </c>
      <c r="BQ458" s="83"/>
      <c r="BR458" s="84" t="s">
        <v>129</v>
      </c>
      <c r="BS458" s="84">
        <v>22</v>
      </c>
      <c r="BT458" s="85">
        <v>2</v>
      </c>
      <c r="BU458" s="85" t="s">
        <v>134</v>
      </c>
      <c r="BV458" s="85">
        <v>7</v>
      </c>
      <c r="BW458" s="85"/>
      <c r="BX458" s="86" t="s">
        <v>164</v>
      </c>
      <c r="BY458" s="87"/>
      <c r="BZ458" s="88">
        <v>24</v>
      </c>
      <c r="CA458" s="87" t="s">
        <v>111</v>
      </c>
      <c r="CB458" s="89" t="s">
        <v>112</v>
      </c>
      <c r="CC458" s="90">
        <v>38</v>
      </c>
      <c r="CD458" s="91"/>
      <c r="CE458" s="89">
        <f>VLOOKUP(AI458,[1]Plan1!$A$6:$D$52,2,0)</f>
        <v>242</v>
      </c>
      <c r="CF458" s="89">
        <f>VLOOKUP(AI458,[1]Plan1!$A$6:$D$52,4,0)</f>
        <v>6.9411764705882355</v>
      </c>
      <c r="CG458" s="89">
        <f t="shared" si="56"/>
        <v>6</v>
      </c>
      <c r="CH458" s="89">
        <f t="shared" si="57"/>
        <v>42</v>
      </c>
      <c r="CI458" s="87" t="s">
        <v>129</v>
      </c>
      <c r="CJ458" s="89">
        <f t="shared" si="58"/>
        <v>24</v>
      </c>
      <c r="CK458" s="87"/>
      <c r="CL458" s="87"/>
      <c r="CM458" s="87"/>
      <c r="CN458" s="80"/>
      <c r="CO458" s="81">
        <v>230</v>
      </c>
      <c r="CP458" s="82"/>
      <c r="CQ458" s="83"/>
      <c r="CR458" s="87">
        <f t="shared" si="59"/>
        <v>2022</v>
      </c>
      <c r="CS458" s="40">
        <f t="shared" si="63"/>
        <v>456</v>
      </c>
      <c r="CT458" s="40" t="str">
        <f>VLOOKUP(B458,Linha!$B$2:$C$60,2,FALSE)</f>
        <v>Flow1</v>
      </c>
      <c r="CU458" s="41" t="str">
        <f>IF(AI458&lt;=Parametros!$E$15,"OK","Não")</f>
        <v>OK</v>
      </c>
      <c r="CV458" s="41" t="str">
        <f>IF(AH458&lt;=Parametros!$E$16,"OK","Não")</f>
        <v>OK</v>
      </c>
      <c r="CW458" s="41" t="str">
        <f>IF(AX458&lt;=Parametros!$E$19,"OK","Não")</f>
        <v>OK</v>
      </c>
      <c r="CX458" s="41" t="str">
        <f t="shared" si="60"/>
        <v>Não</v>
      </c>
      <c r="CY458" s="41" t="str">
        <f t="shared" si="61"/>
        <v>Não</v>
      </c>
      <c r="CZ458" s="41" t="str">
        <f>IF(AND(Parametros!$E$17="Sim",Parametros!$E$18="Sim"),IF(AND(OR(CT458="Flow1",AND(CT458="Flow2",Parametros!$H$7="Fechada")),AI458&lt;=Parametros!$E$15,AH458&lt;Parametros!$E$16,AX458&lt;Parametros!$E$19,CX458&lt;&gt;Parametros!$E$17,CY458&lt;&gt;Parametros!$E$18),"Sim","Não"),
IF(AND(Parametros!$E$17="Sim",Parametros!$E$18="Não"),IF(AND(OR(CT458="Flow1",AND(CT458="Flow2",Parametros!$H$7="Fechada")),AI458&lt;=Parametros!$E$15,AH458&lt;Parametros!$E$16,AX458&lt;Parametros!$E$19,CX458&lt;&gt;Parametros!$E$17),"Sim","Não"),
IF(AND(Parametros!$E$17="Não",Parametros!$E$18="Sim"),IF(AND(OR(CT458="Flow1",AND(CT458="Flow2",Parametros!$H$7="Fechada")),AI458&lt;=Parametros!$E$15,AH458&lt;Parametros!$E$16,AX458&lt;Parametros!$E$19,CY458&lt;&gt;Parametros!$E$18),"Sim","Não"),
IF(AND(OR(CT458="Flow1",AND(CT458="Flow2",Parametros!$H$7="Fechada")),AI458&lt;=Parametros!$E$15,AH458&lt;Parametros!$E$16,AX458&lt;Parametros!$E$19),"Sim","Não"))))</f>
        <v>Sim</v>
      </c>
      <c r="DA458" s="41" t="str">
        <f t="shared" si="62"/>
        <v>ok</v>
      </c>
      <c r="DB458" s="40">
        <f>IF(AND(CT458="Flow1",CZ458="Sim"),4,IF(CT458=Parametros!$D$6,1,IF(CT458=Parametros!$D$7,IF(Parametros!$H$7="Aberta",2,IF('Sequencia APO'!CZ458="Sim",4,1)),IF(CT458=Parametros!$D$9,3,IF(CT458=Parametros!$D$8,4,"Erro")))))</f>
        <v>4</v>
      </c>
      <c r="DC458" s="40">
        <f>IFERROR(VLOOKUP($Q458,Ferts!$A$1:$B$16,2,FALSE),0)</f>
        <v>0</v>
      </c>
      <c r="DD458" s="42">
        <f>(IF(DB458=1,Parametros!$M$6,IF(DB458=2,Parametros!$M$7,IF(DB458=3,Parametros!$M$8,IF(DB458=4,Parametros!$M$9,"Erro"))))*(DC458+1))*60</f>
        <v>102.85714285714285</v>
      </c>
    </row>
    <row r="459" spans="1:108">
      <c r="A459" s="74" t="s">
        <v>1219</v>
      </c>
      <c r="B459" s="74" t="s">
        <v>160</v>
      </c>
      <c r="C459" s="74" t="s">
        <v>118</v>
      </c>
      <c r="D459" s="74" t="s">
        <v>99</v>
      </c>
      <c r="E459" s="74" t="s">
        <v>4002</v>
      </c>
      <c r="F459" s="74" t="s">
        <v>2199</v>
      </c>
      <c r="G459" s="74" t="s">
        <v>2200</v>
      </c>
      <c r="H459" s="74" t="s">
        <v>326</v>
      </c>
      <c r="I459" s="74" t="s">
        <v>134</v>
      </c>
      <c r="J459" s="74" t="s">
        <v>348</v>
      </c>
      <c r="K459" s="74" t="s">
        <v>985</v>
      </c>
      <c r="L459" s="74" t="s">
        <v>2201</v>
      </c>
      <c r="M459" s="74" t="s">
        <v>327</v>
      </c>
      <c r="N459" s="75">
        <v>10</v>
      </c>
      <c r="O459" s="75">
        <v>10</v>
      </c>
      <c r="P459" s="74" t="s">
        <v>131</v>
      </c>
      <c r="Q459" s="74" t="s">
        <v>2202</v>
      </c>
      <c r="R459" s="74" t="s">
        <v>123</v>
      </c>
      <c r="S459" s="74"/>
      <c r="T459" s="74" t="s">
        <v>114</v>
      </c>
      <c r="U459" s="74" t="s">
        <v>124</v>
      </c>
      <c r="V459" s="74" t="s">
        <v>125</v>
      </c>
      <c r="W459" s="74" t="s">
        <v>126</v>
      </c>
      <c r="X459" s="74" t="s">
        <v>127</v>
      </c>
      <c r="Y459" s="74" t="s">
        <v>231</v>
      </c>
      <c r="Z459" s="74" t="s">
        <v>192</v>
      </c>
      <c r="AA459" s="76">
        <v>1813</v>
      </c>
      <c r="AB459" s="76">
        <v>0</v>
      </c>
      <c r="AC459" s="76">
        <v>138</v>
      </c>
      <c r="AD459" s="76">
        <v>93</v>
      </c>
      <c r="AE459" s="77">
        <v>317</v>
      </c>
      <c r="AF459" s="76">
        <v>1.585</v>
      </c>
      <c r="AG459" s="77">
        <v>7</v>
      </c>
      <c r="AH459" s="78">
        <v>11</v>
      </c>
      <c r="AI459" s="78">
        <v>48.3</v>
      </c>
      <c r="AJ459" s="79">
        <v>42772</v>
      </c>
      <c r="AK459" s="79">
        <v>42788</v>
      </c>
      <c r="AL459" s="79">
        <v>42788</v>
      </c>
      <c r="AM459" s="79">
        <v>42788</v>
      </c>
      <c r="AN459" s="77">
        <v>190</v>
      </c>
      <c r="AO459" s="79">
        <v>42755</v>
      </c>
      <c r="AP459" s="76">
        <v>2000</v>
      </c>
      <c r="AQ459" s="76">
        <v>0</v>
      </c>
      <c r="AR459" s="77">
        <v>520</v>
      </c>
      <c r="AS459" s="77">
        <v>8</v>
      </c>
      <c r="AT459" s="78">
        <v>68.31</v>
      </c>
      <c r="AU459" s="77">
        <v>4</v>
      </c>
      <c r="AV459" s="76">
        <v>6.78</v>
      </c>
      <c r="AW459" s="76">
        <v>7.12</v>
      </c>
      <c r="AX459" s="76">
        <v>8.15</v>
      </c>
      <c r="AY459" s="76">
        <v>0.48</v>
      </c>
      <c r="AZ459" s="76">
        <v>0.48</v>
      </c>
      <c r="BA459" s="76">
        <v>1.1000000000000001</v>
      </c>
      <c r="BB459" s="76">
        <v>1.1000000000000001</v>
      </c>
      <c r="BC459" s="76">
        <v>10.84</v>
      </c>
      <c r="BD459" s="76">
        <v>11.22</v>
      </c>
      <c r="BE459" s="76">
        <v>20.329999999999998</v>
      </c>
      <c r="BF459" s="76">
        <v>6700</v>
      </c>
      <c r="BG459" s="76">
        <v>6800</v>
      </c>
      <c r="BH459" s="74" t="s">
        <v>109</v>
      </c>
      <c r="BI459" s="74"/>
      <c r="BJ459" s="74" t="s">
        <v>2203</v>
      </c>
      <c r="BK459" s="79"/>
      <c r="BL459" s="79"/>
      <c r="BM459" s="74"/>
      <c r="BN459" s="80"/>
      <c r="BO459" s="81"/>
      <c r="BP459" s="82">
        <v>28</v>
      </c>
      <c r="BQ459" s="83"/>
      <c r="BR459" s="84" t="s">
        <v>129</v>
      </c>
      <c r="BS459" s="84">
        <v>22</v>
      </c>
      <c r="BT459" s="85">
        <v>2</v>
      </c>
      <c r="BU459" s="85" t="s">
        <v>134</v>
      </c>
      <c r="BV459" s="85">
        <v>7</v>
      </c>
      <c r="BW459" s="85"/>
      <c r="BX459" s="86" t="s">
        <v>164</v>
      </c>
      <c r="BY459" s="87"/>
      <c r="BZ459" s="88">
        <v>28</v>
      </c>
      <c r="CA459" s="87" t="s">
        <v>111</v>
      </c>
      <c r="CB459" s="89" t="s">
        <v>112</v>
      </c>
      <c r="CC459" s="90">
        <v>33</v>
      </c>
      <c r="CD459" s="91"/>
      <c r="CE459" s="89">
        <f>VLOOKUP(AI459,[1]Plan1!$A$6:$D$52,2,0)</f>
        <v>242</v>
      </c>
      <c r="CF459" s="89">
        <f>VLOOKUP(AI459,[1]Plan1!$A$6:$D$52,4,0)</f>
        <v>6.9411764705882355</v>
      </c>
      <c r="CG459" s="89">
        <f t="shared" si="56"/>
        <v>7</v>
      </c>
      <c r="CH459" s="89">
        <f t="shared" si="57"/>
        <v>49</v>
      </c>
      <c r="CI459" s="87" t="s">
        <v>129</v>
      </c>
      <c r="CJ459" s="89">
        <f t="shared" si="58"/>
        <v>28</v>
      </c>
      <c r="CK459" s="87"/>
      <c r="CL459" s="87"/>
      <c r="CM459" s="87"/>
      <c r="CN459" s="80"/>
      <c r="CO459" s="81">
        <v>231</v>
      </c>
      <c r="CP459" s="82"/>
      <c r="CQ459" s="83"/>
      <c r="CR459" s="87">
        <f t="shared" si="59"/>
        <v>2219</v>
      </c>
      <c r="CS459" s="40">
        <f t="shared" si="63"/>
        <v>457</v>
      </c>
      <c r="CT459" s="40" t="str">
        <f>VLOOKUP(B459,Linha!$B$2:$C$60,2,FALSE)</f>
        <v>Flow1</v>
      </c>
      <c r="CU459" s="41" t="str">
        <f>IF(AI459&lt;=Parametros!$E$15,"OK","Não")</f>
        <v>OK</v>
      </c>
      <c r="CV459" s="41" t="str">
        <f>IF(AH459&lt;=Parametros!$E$16,"OK","Não")</f>
        <v>OK</v>
      </c>
      <c r="CW459" s="41" t="str">
        <f>IF(AX459&lt;=Parametros!$E$19,"OK","Não")</f>
        <v>OK</v>
      </c>
      <c r="CX459" s="41" t="str">
        <f t="shared" si="60"/>
        <v>Não</v>
      </c>
      <c r="CY459" s="41" t="str">
        <f t="shared" si="61"/>
        <v>Não</v>
      </c>
      <c r="CZ459" s="41" t="str">
        <f>IF(AND(Parametros!$E$17="Sim",Parametros!$E$18="Sim"),IF(AND(OR(CT459="Flow1",AND(CT459="Flow2",Parametros!$H$7="Fechada")),AI459&lt;=Parametros!$E$15,AH459&lt;Parametros!$E$16,AX459&lt;Parametros!$E$19,CX459&lt;&gt;Parametros!$E$17,CY459&lt;&gt;Parametros!$E$18),"Sim","Não"),
IF(AND(Parametros!$E$17="Sim",Parametros!$E$18="Não"),IF(AND(OR(CT459="Flow1",AND(CT459="Flow2",Parametros!$H$7="Fechada")),AI459&lt;=Parametros!$E$15,AH459&lt;Parametros!$E$16,AX459&lt;Parametros!$E$19,CX459&lt;&gt;Parametros!$E$17),"Sim","Não"),
IF(AND(Parametros!$E$17="Não",Parametros!$E$18="Sim"),IF(AND(OR(CT459="Flow1",AND(CT459="Flow2",Parametros!$H$7="Fechada")),AI459&lt;=Parametros!$E$15,AH459&lt;Parametros!$E$16,AX459&lt;Parametros!$E$19,CY459&lt;&gt;Parametros!$E$18),"Sim","Não"),
IF(AND(OR(CT459="Flow1",AND(CT459="Flow2",Parametros!$H$7="Fechada")),AI459&lt;=Parametros!$E$15,AH459&lt;Parametros!$E$16,AX459&lt;Parametros!$E$19),"Sim","Não"))))</f>
        <v>Sim</v>
      </c>
      <c r="DA459" s="41" t="str">
        <f t="shared" si="62"/>
        <v>ok</v>
      </c>
      <c r="DB459" s="40">
        <f>IF(AND(CT459="Flow1",CZ459="Sim"),4,IF(CT459=Parametros!$D$6,1,IF(CT459=Parametros!$D$7,IF(Parametros!$H$7="Aberta",2,IF('Sequencia APO'!CZ459="Sim",4,1)),IF(CT459=Parametros!$D$9,3,IF(CT459=Parametros!$D$8,4,"Erro")))))</f>
        <v>4</v>
      </c>
      <c r="DC459" s="40">
        <f>IFERROR(VLOOKUP($Q459,Ferts!$A$1:$B$16,2,FALSE),0)</f>
        <v>0</v>
      </c>
      <c r="DD459" s="42">
        <f>(IF(DB459=1,Parametros!$M$6,IF(DB459=2,Parametros!$M$7,IF(DB459=3,Parametros!$M$8,IF(DB459=4,Parametros!$M$9,"Erro"))))*(DC459+1))*60</f>
        <v>102.85714285714285</v>
      </c>
    </row>
    <row r="460" spans="1:108">
      <c r="A460" s="74" t="s">
        <v>1220</v>
      </c>
      <c r="B460" s="74" t="s">
        <v>165</v>
      </c>
      <c r="C460" s="74" t="s">
        <v>118</v>
      </c>
      <c r="D460" s="74" t="s">
        <v>99</v>
      </c>
      <c r="E460" s="74" t="s">
        <v>4003</v>
      </c>
      <c r="F460" s="74" t="s">
        <v>241</v>
      </c>
      <c r="G460" s="74" t="s">
        <v>4004</v>
      </c>
      <c r="H460" s="74" t="s">
        <v>242</v>
      </c>
      <c r="I460" s="74" t="s">
        <v>134</v>
      </c>
      <c r="J460" s="74" t="s">
        <v>213</v>
      </c>
      <c r="K460" s="74" t="s">
        <v>243</v>
      </c>
      <c r="L460" s="74" t="s">
        <v>244</v>
      </c>
      <c r="M460" s="74" t="s">
        <v>245</v>
      </c>
      <c r="N460" s="75">
        <v>10</v>
      </c>
      <c r="O460" s="75">
        <v>10</v>
      </c>
      <c r="P460" s="74" t="s">
        <v>131</v>
      </c>
      <c r="Q460" s="74" t="s">
        <v>246</v>
      </c>
      <c r="R460" s="74" t="s">
        <v>123</v>
      </c>
      <c r="S460" s="74"/>
      <c r="T460" s="74" t="s">
        <v>114</v>
      </c>
      <c r="U460" s="74" t="s">
        <v>124</v>
      </c>
      <c r="V460" s="74" t="s">
        <v>125</v>
      </c>
      <c r="W460" s="74" t="s">
        <v>126</v>
      </c>
      <c r="X460" s="74" t="s">
        <v>127</v>
      </c>
      <c r="Y460" s="74" t="s">
        <v>219</v>
      </c>
      <c r="Z460" s="74" t="s">
        <v>163</v>
      </c>
      <c r="AA460" s="76">
        <v>1293</v>
      </c>
      <c r="AB460" s="76">
        <v>0</v>
      </c>
      <c r="AC460" s="76">
        <v>146</v>
      </c>
      <c r="AD460" s="76">
        <v>97</v>
      </c>
      <c r="AE460" s="77">
        <v>406</v>
      </c>
      <c r="AF460" s="76">
        <v>2.0299999999999998</v>
      </c>
      <c r="AG460" s="77">
        <v>4</v>
      </c>
      <c r="AH460" s="78">
        <v>8.5</v>
      </c>
      <c r="AI460" s="78">
        <v>50.8</v>
      </c>
      <c r="AJ460" s="79">
        <v>42824</v>
      </c>
      <c r="AK460" s="79">
        <v>42788</v>
      </c>
      <c r="AL460" s="79">
        <v>42788</v>
      </c>
      <c r="AM460" s="79">
        <v>42788</v>
      </c>
      <c r="AN460" s="77">
        <v>122</v>
      </c>
      <c r="AO460" s="79">
        <v>42812</v>
      </c>
      <c r="AP460" s="76">
        <v>8900</v>
      </c>
      <c r="AQ460" s="76">
        <v>0</v>
      </c>
      <c r="AR460" s="77">
        <v>472</v>
      </c>
      <c r="AS460" s="77">
        <v>10</v>
      </c>
      <c r="AT460" s="78">
        <v>71.849999999999994</v>
      </c>
      <c r="AU460" s="77">
        <v>5</v>
      </c>
      <c r="AV460" s="76">
        <v>8.1300000000000008</v>
      </c>
      <c r="AW460" s="76">
        <v>8.44</v>
      </c>
      <c r="AX460" s="76">
        <v>9.9600000000000009</v>
      </c>
      <c r="AY460" s="76">
        <v>0.51</v>
      </c>
      <c r="AZ460" s="76">
        <v>0.51</v>
      </c>
      <c r="BA460" s="76">
        <v>0.85</v>
      </c>
      <c r="BB460" s="76">
        <v>0.85</v>
      </c>
      <c r="BC460" s="76">
        <v>16.57</v>
      </c>
      <c r="BD460" s="76">
        <v>9.23</v>
      </c>
      <c r="BE460" s="76">
        <v>18.21</v>
      </c>
      <c r="BF460" s="76">
        <v>8050</v>
      </c>
      <c r="BG460" s="76">
        <v>8150</v>
      </c>
      <c r="BH460" s="74" t="s">
        <v>109</v>
      </c>
      <c r="BI460" s="74"/>
      <c r="BJ460" s="74" t="s">
        <v>4005</v>
      </c>
      <c r="BK460" s="79"/>
      <c r="BL460" s="79"/>
      <c r="BM460" s="74"/>
      <c r="BN460" s="80"/>
      <c r="BO460" s="81"/>
      <c r="BP460" s="82">
        <v>20</v>
      </c>
      <c r="BQ460" s="83"/>
      <c r="BR460" s="84" t="s">
        <v>129</v>
      </c>
      <c r="BS460" s="84">
        <v>22</v>
      </c>
      <c r="BT460" s="85">
        <v>2</v>
      </c>
      <c r="BU460" s="85" t="s">
        <v>134</v>
      </c>
      <c r="BV460" s="85">
        <v>7</v>
      </c>
      <c r="BW460" s="85"/>
      <c r="BX460" s="86" t="s">
        <v>164</v>
      </c>
      <c r="BY460" s="87"/>
      <c r="BZ460" s="88">
        <v>20</v>
      </c>
      <c r="CA460" s="87" t="s">
        <v>111</v>
      </c>
      <c r="CB460" s="89" t="s">
        <v>116</v>
      </c>
      <c r="CC460" s="90">
        <v>-24</v>
      </c>
      <c r="CD460" s="91"/>
      <c r="CE460" s="89">
        <f>VLOOKUP(AI460,[1]Plan1!$A$6:$D$52,2,0)</f>
        <v>295</v>
      </c>
      <c r="CF460" s="89">
        <f>VLOOKUP(AI460,[1]Plan1!$A$6:$D$52,4,0)</f>
        <v>5.166666666666667</v>
      </c>
      <c r="CG460" s="89">
        <f t="shared" si="56"/>
        <v>4</v>
      </c>
      <c r="CH460" s="89">
        <f t="shared" si="57"/>
        <v>21</v>
      </c>
      <c r="CI460" s="87" t="s">
        <v>129</v>
      </c>
      <c r="CJ460" s="89">
        <f t="shared" si="58"/>
        <v>20</v>
      </c>
      <c r="CK460" s="87"/>
      <c r="CL460" s="87"/>
      <c r="CM460" s="87"/>
      <c r="CN460" s="80"/>
      <c r="CO460" s="81">
        <v>232</v>
      </c>
      <c r="CP460" s="82"/>
      <c r="CQ460" s="83"/>
      <c r="CR460" s="87">
        <f t="shared" si="59"/>
        <v>1624</v>
      </c>
      <c r="CS460" s="40">
        <f t="shared" si="63"/>
        <v>458</v>
      </c>
      <c r="CT460" s="40" t="str">
        <f>VLOOKUP(B460,Linha!$B$2:$C$60,2,FALSE)</f>
        <v>Despacho direto</v>
      </c>
      <c r="CU460" s="41" t="str">
        <f>IF(AI460&lt;=Parametros!$E$15,"OK","Não")</f>
        <v>OK</v>
      </c>
      <c r="CV460" s="41" t="str">
        <f>IF(AH460&lt;=Parametros!$E$16,"OK","Não")</f>
        <v>OK</v>
      </c>
      <c r="CW460" s="41" t="str">
        <f>IF(AX460&lt;=Parametros!$E$19,"OK","Não")</f>
        <v>OK</v>
      </c>
      <c r="CX460" s="41" t="str">
        <f t="shared" si="60"/>
        <v>Não</v>
      </c>
      <c r="CY460" s="41" t="str">
        <f t="shared" si="61"/>
        <v>Não</v>
      </c>
      <c r="CZ460" s="41" t="str">
        <f>IF(AND(Parametros!$E$17="Sim",Parametros!$E$18="Sim"),IF(AND(OR(CT460="Flow1",AND(CT460="Flow2",Parametros!$H$7="Fechada")),AI460&lt;=Parametros!$E$15,AH460&lt;Parametros!$E$16,AX460&lt;Parametros!$E$19,CX460&lt;&gt;Parametros!$E$17,CY460&lt;&gt;Parametros!$E$18),"Sim","Não"),
IF(AND(Parametros!$E$17="Sim",Parametros!$E$18="Não"),IF(AND(OR(CT460="Flow1",AND(CT460="Flow2",Parametros!$H$7="Fechada")),AI460&lt;=Parametros!$E$15,AH460&lt;Parametros!$E$16,AX460&lt;Parametros!$E$19,CX460&lt;&gt;Parametros!$E$17),"Sim","Não"),
IF(AND(Parametros!$E$17="Não",Parametros!$E$18="Sim"),IF(AND(OR(CT460="Flow1",AND(CT460="Flow2",Parametros!$H$7="Fechada")),AI460&lt;=Parametros!$E$15,AH460&lt;Parametros!$E$16,AX460&lt;Parametros!$E$19,CY460&lt;&gt;Parametros!$E$18),"Sim","Não"),
IF(AND(OR(CT460="Flow1",AND(CT460="Flow2",Parametros!$H$7="Fechada")),AI460&lt;=Parametros!$E$15,AH460&lt;Parametros!$E$16,AX460&lt;Parametros!$E$19),"Sim","Não"))))</f>
        <v>Não</v>
      </c>
      <c r="DA460" s="41" t="str">
        <f t="shared" si="62"/>
        <v>ok</v>
      </c>
      <c r="DB460" s="40">
        <f>IF(AND(CT460="Flow1",CZ460="Sim"),4,IF(CT460=Parametros!$D$6,1,IF(CT460=Parametros!$D$7,IF(Parametros!$H$7="Aberta",2,IF('Sequencia APO'!CZ460="Sim",4,1)),IF(CT460=Parametros!$D$9,3,IF(CT460=Parametros!$D$8,4,"Erro")))))</f>
        <v>3</v>
      </c>
      <c r="DC460" s="40">
        <f>IFERROR(VLOOKUP($Q460,Ferts!$A$1:$B$16,2,FALSE),0)</f>
        <v>0</v>
      </c>
      <c r="DD460" s="42">
        <f>(IF(DB460=1,Parametros!$M$6,IF(DB460=2,Parametros!$M$7,IF(DB460=3,Parametros!$M$8,IF(DB460=4,Parametros!$M$9,"Erro"))))*(DC460+1))*60</f>
        <v>33.660000000000004</v>
      </c>
    </row>
    <row r="461" spans="1:108">
      <c r="A461" s="74" t="s">
        <v>1224</v>
      </c>
      <c r="B461" s="74" t="s">
        <v>98</v>
      </c>
      <c r="C461" s="74" t="s">
        <v>99</v>
      </c>
      <c r="D461" s="74" t="s">
        <v>99</v>
      </c>
      <c r="E461" s="74" t="s">
        <v>2922</v>
      </c>
      <c r="F461" s="74" t="s">
        <v>2923</v>
      </c>
      <c r="G461" s="74" t="s">
        <v>2924</v>
      </c>
      <c r="H461" s="74" t="s">
        <v>227</v>
      </c>
      <c r="I461" s="74" t="s">
        <v>134</v>
      </c>
      <c r="J461" s="74" t="s">
        <v>213</v>
      </c>
      <c r="K461" s="74" t="s">
        <v>264</v>
      </c>
      <c r="L461" s="74" t="s">
        <v>2925</v>
      </c>
      <c r="M461" s="74" t="s">
        <v>229</v>
      </c>
      <c r="N461" s="75">
        <v>0</v>
      </c>
      <c r="O461" s="75">
        <v>10</v>
      </c>
      <c r="P461" s="74" t="s">
        <v>137</v>
      </c>
      <c r="Q461" s="74" t="s">
        <v>2926</v>
      </c>
      <c r="R461" s="74" t="s">
        <v>230</v>
      </c>
      <c r="S461" s="74" t="s">
        <v>113</v>
      </c>
      <c r="T461" s="74" t="s">
        <v>114</v>
      </c>
      <c r="U461" s="74" t="s">
        <v>156</v>
      </c>
      <c r="V461" s="74" t="s">
        <v>252</v>
      </c>
      <c r="W461" s="74" t="s">
        <v>107</v>
      </c>
      <c r="X461" s="74" t="s">
        <v>127</v>
      </c>
      <c r="Y461" s="74" t="s">
        <v>231</v>
      </c>
      <c r="Z461" s="74"/>
      <c r="AA461" s="76">
        <v>5216.9250000000002</v>
      </c>
      <c r="AB461" s="76">
        <v>0</v>
      </c>
      <c r="AC461" s="76">
        <v>146</v>
      </c>
      <c r="AD461" s="76">
        <v>95</v>
      </c>
      <c r="AE461" s="77">
        <v>526</v>
      </c>
      <c r="AF461" s="76">
        <v>2.63</v>
      </c>
      <c r="AG461" s="77">
        <v>12</v>
      </c>
      <c r="AH461" s="78">
        <v>9.5</v>
      </c>
      <c r="AI461" s="78">
        <v>50.8</v>
      </c>
      <c r="AJ461" s="79">
        <v>42787</v>
      </c>
      <c r="AK461" s="79">
        <v>42788</v>
      </c>
      <c r="AL461" s="79">
        <v>42788</v>
      </c>
      <c r="AM461" s="79">
        <v>42788</v>
      </c>
      <c r="AN461" s="77">
        <v>348</v>
      </c>
      <c r="AO461" s="79">
        <v>42780</v>
      </c>
      <c r="AP461" s="76">
        <v>5000</v>
      </c>
      <c r="AQ461" s="76">
        <v>0</v>
      </c>
      <c r="AR461" s="77">
        <v>550</v>
      </c>
      <c r="AS461" s="77">
        <v>61</v>
      </c>
      <c r="AT461" s="78">
        <v>105.01</v>
      </c>
      <c r="AU461" s="77">
        <v>5</v>
      </c>
      <c r="AV461" s="76">
        <v>10.26</v>
      </c>
      <c r="AW461" s="76">
        <v>9.4700000000000006</v>
      </c>
      <c r="AX461" s="76">
        <v>11.06</v>
      </c>
      <c r="AY461" s="76">
        <v>0.5</v>
      </c>
      <c r="AZ461" s="76">
        <v>0.5</v>
      </c>
      <c r="BA461" s="76">
        <v>0.95</v>
      </c>
      <c r="BB461" s="76">
        <v>0.95</v>
      </c>
      <c r="BC461" s="76">
        <v>19.7</v>
      </c>
      <c r="BD461" s="76">
        <v>10.15</v>
      </c>
      <c r="BE461" s="76">
        <v>19.190000000000001</v>
      </c>
      <c r="BF461" s="76">
        <v>8000</v>
      </c>
      <c r="BG461" s="76">
        <v>12000</v>
      </c>
      <c r="BH461" s="74" t="s">
        <v>109</v>
      </c>
      <c r="BI461" s="74"/>
      <c r="BJ461" s="74" t="s">
        <v>2927</v>
      </c>
      <c r="BK461" s="79"/>
      <c r="BL461" s="79"/>
      <c r="BM461" s="74"/>
      <c r="BN461" s="80"/>
      <c r="BO461" s="81"/>
      <c r="BP461" s="82"/>
      <c r="BQ461" s="93">
        <v>60</v>
      </c>
      <c r="BR461" s="84" t="s">
        <v>78</v>
      </c>
      <c r="BS461" s="84">
        <v>22</v>
      </c>
      <c r="BT461" s="85">
        <v>2</v>
      </c>
      <c r="BU461" s="85" t="s">
        <v>134</v>
      </c>
      <c r="BV461" s="85">
        <v>7</v>
      </c>
      <c r="BW461" s="85"/>
      <c r="BX461" s="86" t="s">
        <v>143</v>
      </c>
      <c r="BY461" s="87"/>
      <c r="BZ461" s="88">
        <v>60</v>
      </c>
      <c r="CA461" s="87" t="s">
        <v>144</v>
      </c>
      <c r="CB461" s="89" t="s">
        <v>145</v>
      </c>
      <c r="CC461" s="90">
        <v>8</v>
      </c>
      <c r="CD461" s="91"/>
      <c r="CE461" s="89">
        <f>VLOOKUP(AI461,[1]Plan1!$A$6:$D$52,2,0)</f>
        <v>295</v>
      </c>
      <c r="CF461" s="89">
        <f>VLOOKUP(AI461,[1]Plan1!$A$6:$D$52,4,0)</f>
        <v>5.166666666666667</v>
      </c>
      <c r="CG461" s="89">
        <f t="shared" si="56"/>
        <v>18</v>
      </c>
      <c r="CH461" s="89">
        <f t="shared" si="57"/>
        <v>93</v>
      </c>
      <c r="CI461" s="87" t="s">
        <v>75</v>
      </c>
      <c r="CJ461" s="89">
        <f t="shared" si="58"/>
        <v>60</v>
      </c>
      <c r="CK461" s="87"/>
      <c r="CL461" s="87"/>
      <c r="CM461" s="87"/>
      <c r="CN461" s="80"/>
      <c r="CO461" s="81">
        <v>233</v>
      </c>
      <c r="CP461" s="82"/>
      <c r="CQ461" s="83"/>
      <c r="CR461" s="87">
        <f t="shared" si="59"/>
        <v>6312</v>
      </c>
      <c r="CS461" s="40">
        <f t="shared" si="63"/>
        <v>459</v>
      </c>
      <c r="CT461" s="40" t="str">
        <f>VLOOKUP(B461,Linha!$B$2:$C$60,2,FALSE)</f>
        <v>Flow1</v>
      </c>
      <c r="CU461" s="41" t="str">
        <f>IF(AI461&lt;=Parametros!$E$15,"OK","Não")</f>
        <v>OK</v>
      </c>
      <c r="CV461" s="41" t="str">
        <f>IF(AH461&lt;=Parametros!$E$16,"OK","Não")</f>
        <v>OK</v>
      </c>
      <c r="CW461" s="41" t="str">
        <f>IF(AX461&lt;=Parametros!$E$19,"OK","Não")</f>
        <v>OK</v>
      </c>
      <c r="CX461" s="41" t="str">
        <f t="shared" si="60"/>
        <v>Não</v>
      </c>
      <c r="CY461" s="41" t="str">
        <f t="shared" si="61"/>
        <v>Não</v>
      </c>
      <c r="CZ461" s="41" t="str">
        <f>IF(AND(Parametros!$E$17="Sim",Parametros!$E$18="Sim"),IF(AND(OR(CT461="Flow1",AND(CT461="Flow2",Parametros!$H$7="Fechada")),AI461&lt;=Parametros!$E$15,AH461&lt;Parametros!$E$16,AX461&lt;Parametros!$E$19,CX461&lt;&gt;Parametros!$E$17,CY461&lt;&gt;Parametros!$E$18),"Sim","Não"),
IF(AND(Parametros!$E$17="Sim",Parametros!$E$18="Não"),IF(AND(OR(CT461="Flow1",AND(CT461="Flow2",Parametros!$H$7="Fechada")),AI461&lt;=Parametros!$E$15,AH461&lt;Parametros!$E$16,AX461&lt;Parametros!$E$19,CX461&lt;&gt;Parametros!$E$17),"Sim","Não"),
IF(AND(Parametros!$E$17="Não",Parametros!$E$18="Sim"),IF(AND(OR(CT461="Flow1",AND(CT461="Flow2",Parametros!$H$7="Fechada")),AI461&lt;=Parametros!$E$15,AH461&lt;Parametros!$E$16,AX461&lt;Parametros!$E$19,CY461&lt;&gt;Parametros!$E$18),"Sim","Não"),
IF(AND(OR(CT461="Flow1",AND(CT461="Flow2",Parametros!$H$7="Fechada")),AI461&lt;=Parametros!$E$15,AH461&lt;Parametros!$E$16,AX461&lt;Parametros!$E$19),"Sim","Não"))))</f>
        <v>Sim</v>
      </c>
      <c r="DA461" s="41" t="str">
        <f t="shared" si="62"/>
        <v>Moveu para tubing</v>
      </c>
      <c r="DB461" s="40">
        <f>IF(AND(CT461="Flow1",CZ461="Sim"),4,IF(CT461=Parametros!$D$6,1,IF(CT461=Parametros!$D$7,IF(Parametros!$H$7="Aberta",2,IF('Sequencia APO'!CZ461="Sim",4,1)),IF(CT461=Parametros!$D$9,3,IF(CT461=Parametros!$D$8,4,"Erro")))))</f>
        <v>4</v>
      </c>
      <c r="DC461" s="40">
        <f>IFERROR(VLOOKUP($Q461,Ferts!$A$1:$B$16,2,FALSE),0)</f>
        <v>0</v>
      </c>
      <c r="DD461" s="42">
        <f>(IF(DB461=1,Parametros!$M$6,IF(DB461=2,Parametros!$M$7,IF(DB461=3,Parametros!$M$8,IF(DB461=4,Parametros!$M$9,"Erro"))))*(DC461+1))*60</f>
        <v>102.85714285714285</v>
      </c>
    </row>
    <row r="462" spans="1:108">
      <c r="A462" s="74" t="s">
        <v>1225</v>
      </c>
      <c r="B462" s="74" t="s">
        <v>98</v>
      </c>
      <c r="C462" s="74" t="s">
        <v>99</v>
      </c>
      <c r="D462" s="74" t="s">
        <v>99</v>
      </c>
      <c r="E462" s="74" t="s">
        <v>2928</v>
      </c>
      <c r="F462" s="74" t="s">
        <v>2929</v>
      </c>
      <c r="G462" s="74" t="s">
        <v>2930</v>
      </c>
      <c r="H462" s="74" t="s">
        <v>227</v>
      </c>
      <c r="I462" s="74" t="s">
        <v>134</v>
      </c>
      <c r="J462" s="74" t="s">
        <v>348</v>
      </c>
      <c r="K462" s="74" t="s">
        <v>264</v>
      </c>
      <c r="L462" s="74" t="s">
        <v>2931</v>
      </c>
      <c r="M462" s="74" t="s">
        <v>229</v>
      </c>
      <c r="N462" s="75">
        <v>0</v>
      </c>
      <c r="O462" s="75">
        <v>10</v>
      </c>
      <c r="P462" s="74" t="s">
        <v>137</v>
      </c>
      <c r="Q462" s="74" t="s">
        <v>2932</v>
      </c>
      <c r="R462" s="74" t="s">
        <v>230</v>
      </c>
      <c r="S462" s="74" t="s">
        <v>113</v>
      </c>
      <c r="T462" s="74" t="s">
        <v>114</v>
      </c>
      <c r="U462" s="74" t="s">
        <v>156</v>
      </c>
      <c r="V462" s="74" t="s">
        <v>252</v>
      </c>
      <c r="W462" s="74" t="s">
        <v>107</v>
      </c>
      <c r="X462" s="74" t="s">
        <v>127</v>
      </c>
      <c r="Y462" s="74" t="s">
        <v>231</v>
      </c>
      <c r="Z462" s="74"/>
      <c r="AA462" s="76">
        <v>5214.79</v>
      </c>
      <c r="AB462" s="76">
        <v>0</v>
      </c>
      <c r="AC462" s="76">
        <v>138</v>
      </c>
      <c r="AD462" s="76">
        <v>89</v>
      </c>
      <c r="AE462" s="77">
        <v>485</v>
      </c>
      <c r="AF462" s="76">
        <v>2.4249999999999998</v>
      </c>
      <c r="AG462" s="77">
        <v>13</v>
      </c>
      <c r="AH462" s="78">
        <v>13.2</v>
      </c>
      <c r="AI462" s="78">
        <v>50.8</v>
      </c>
      <c r="AJ462" s="79">
        <v>42787</v>
      </c>
      <c r="AK462" s="79">
        <v>42788</v>
      </c>
      <c r="AL462" s="79">
        <v>42788</v>
      </c>
      <c r="AM462" s="79">
        <v>42788</v>
      </c>
      <c r="AN462" s="77">
        <v>353</v>
      </c>
      <c r="AO462" s="79">
        <v>42780</v>
      </c>
      <c r="AP462" s="76">
        <v>5000</v>
      </c>
      <c r="AQ462" s="76">
        <v>0</v>
      </c>
      <c r="AR462" s="77">
        <v>495</v>
      </c>
      <c r="AS462" s="77">
        <v>69</v>
      </c>
      <c r="AT462" s="78">
        <v>117.29</v>
      </c>
      <c r="AU462" s="77">
        <v>4</v>
      </c>
      <c r="AV462" s="76">
        <v>9.25</v>
      </c>
      <c r="AW462" s="76">
        <v>8.59</v>
      </c>
      <c r="AX462" s="76">
        <v>9.91</v>
      </c>
      <c r="AY462" s="76">
        <v>0.5</v>
      </c>
      <c r="AZ462" s="76">
        <v>0.5</v>
      </c>
      <c r="BA462" s="76">
        <v>1.06</v>
      </c>
      <c r="BB462" s="76">
        <v>1.06</v>
      </c>
      <c r="BC462" s="76">
        <v>14.31</v>
      </c>
      <c r="BD462" s="76">
        <v>13.26</v>
      </c>
      <c r="BE462" s="76">
        <v>22.53</v>
      </c>
      <c r="BF462" s="76">
        <v>8000</v>
      </c>
      <c r="BG462" s="76">
        <v>12000</v>
      </c>
      <c r="BH462" s="74" t="s">
        <v>109</v>
      </c>
      <c r="BI462" s="74"/>
      <c r="BJ462" s="74" t="s">
        <v>2933</v>
      </c>
      <c r="BK462" s="79"/>
      <c r="BL462" s="79"/>
      <c r="BM462" s="74"/>
      <c r="BN462" s="80">
        <v>52</v>
      </c>
      <c r="BO462" s="81"/>
      <c r="BP462" s="82"/>
      <c r="BQ462" s="83"/>
      <c r="BR462" s="84" t="s">
        <v>75</v>
      </c>
      <c r="BS462" s="84">
        <v>22</v>
      </c>
      <c r="BT462" s="85">
        <v>2</v>
      </c>
      <c r="BU462" s="85" t="s">
        <v>134</v>
      </c>
      <c r="BV462" s="85">
        <v>7</v>
      </c>
      <c r="BW462" s="85"/>
      <c r="BX462" s="86" t="s">
        <v>143</v>
      </c>
      <c r="BY462" s="87"/>
      <c r="BZ462" s="88">
        <v>52</v>
      </c>
      <c r="CA462" s="87" t="s">
        <v>144</v>
      </c>
      <c r="CB462" s="89" t="s">
        <v>145</v>
      </c>
      <c r="CC462" s="90">
        <v>8</v>
      </c>
      <c r="CD462" s="91"/>
      <c r="CE462" s="89">
        <f>VLOOKUP(AI462,[1]Plan1!$A$6:$D$52,2,0)</f>
        <v>295</v>
      </c>
      <c r="CF462" s="89">
        <f>VLOOKUP(AI462,[1]Plan1!$A$6:$D$52,4,0)</f>
        <v>5.166666666666667</v>
      </c>
      <c r="CG462" s="89">
        <f t="shared" si="56"/>
        <v>18</v>
      </c>
      <c r="CH462" s="89">
        <f t="shared" si="57"/>
        <v>93</v>
      </c>
      <c r="CI462" s="87" t="s">
        <v>75</v>
      </c>
      <c r="CJ462" s="89">
        <f t="shared" si="58"/>
        <v>52</v>
      </c>
      <c r="CK462" s="87"/>
      <c r="CL462" s="87"/>
      <c r="CM462" s="87"/>
      <c r="CN462" s="80"/>
      <c r="CO462" s="81">
        <v>234</v>
      </c>
      <c r="CP462" s="82"/>
      <c r="CQ462" s="83"/>
      <c r="CR462" s="87">
        <f t="shared" si="59"/>
        <v>6305</v>
      </c>
      <c r="CS462" s="40">
        <f t="shared" si="63"/>
        <v>460</v>
      </c>
      <c r="CT462" s="40" t="str">
        <f>VLOOKUP(B462,Linha!$B$2:$C$60,2,FALSE)</f>
        <v>Flow1</v>
      </c>
      <c r="CU462" s="41" t="str">
        <f>IF(AI462&lt;=Parametros!$E$15,"OK","Não")</f>
        <v>OK</v>
      </c>
      <c r="CV462" s="41" t="str">
        <f>IF(AH462&lt;=Parametros!$E$16,"OK","Não")</f>
        <v>Não</v>
      </c>
      <c r="CW462" s="41" t="str">
        <f>IF(AX462&lt;=Parametros!$E$19,"OK","Não")</f>
        <v>OK</v>
      </c>
      <c r="CX462" s="41" t="str">
        <f t="shared" si="60"/>
        <v>Não</v>
      </c>
      <c r="CY462" s="41" t="str">
        <f t="shared" si="61"/>
        <v>Não</v>
      </c>
      <c r="CZ462" s="41" t="str">
        <f>IF(AND(Parametros!$E$17="Sim",Parametros!$E$18="Sim"),IF(AND(OR(CT462="Flow1",AND(CT462="Flow2",Parametros!$H$7="Fechada")),AI462&lt;=Parametros!$E$15,AH462&lt;Parametros!$E$16,AX462&lt;Parametros!$E$19,CX462&lt;&gt;Parametros!$E$17,CY462&lt;&gt;Parametros!$E$18),"Sim","Não"),
IF(AND(Parametros!$E$17="Sim",Parametros!$E$18="Não"),IF(AND(OR(CT462="Flow1",AND(CT462="Flow2",Parametros!$H$7="Fechada")),AI462&lt;=Parametros!$E$15,AH462&lt;Parametros!$E$16,AX462&lt;Parametros!$E$19,CX462&lt;&gt;Parametros!$E$17),"Sim","Não"),
IF(AND(Parametros!$E$17="Não",Parametros!$E$18="Sim"),IF(AND(OR(CT462="Flow1",AND(CT462="Flow2",Parametros!$H$7="Fechada")),AI462&lt;=Parametros!$E$15,AH462&lt;Parametros!$E$16,AX462&lt;Parametros!$E$19,CY462&lt;&gt;Parametros!$E$18),"Sim","Não"),
IF(AND(OR(CT462="Flow1",AND(CT462="Flow2",Parametros!$H$7="Fechada")),AI462&lt;=Parametros!$E$15,AH462&lt;Parametros!$E$16,AX462&lt;Parametros!$E$19),"Sim","Não"))))</f>
        <v>Não</v>
      </c>
      <c r="DA462" s="41" t="str">
        <f t="shared" si="62"/>
        <v>ok</v>
      </c>
      <c r="DB462" s="40">
        <f>IF(AND(CT462="Flow1",CZ462="Sim"),4,IF(CT462=Parametros!$D$6,1,IF(CT462=Parametros!$D$7,IF(Parametros!$H$7="Aberta",2,IF('Sequencia APO'!CZ462="Sim",4,1)),IF(CT462=Parametros!$D$9,3,IF(CT462=Parametros!$D$8,4,"Erro")))))</f>
        <v>1</v>
      </c>
      <c r="DC462" s="40">
        <f>IFERROR(VLOOKUP($Q462,Ferts!$A$1:$B$16,2,FALSE),0)</f>
        <v>0</v>
      </c>
      <c r="DD462" s="42">
        <f>(IF(DB462=1,Parametros!$M$6,IF(DB462=2,Parametros!$M$7,IF(DB462=3,Parametros!$M$8,IF(DB462=4,Parametros!$M$9,"Erro"))))*(DC462+1))*60</f>
        <v>38.112851481411589</v>
      </c>
    </row>
    <row r="463" spans="1:108">
      <c r="A463" s="74" t="s">
        <v>1226</v>
      </c>
      <c r="B463" s="74" t="s">
        <v>254</v>
      </c>
      <c r="C463" s="74" t="s">
        <v>99</v>
      </c>
      <c r="D463" s="74" t="s">
        <v>99</v>
      </c>
      <c r="E463" s="74" t="s">
        <v>4006</v>
      </c>
      <c r="F463" s="74" t="s">
        <v>2946</v>
      </c>
      <c r="G463" s="74" t="s">
        <v>2947</v>
      </c>
      <c r="H463" s="74" t="s">
        <v>256</v>
      </c>
      <c r="I463" s="74" t="s">
        <v>134</v>
      </c>
      <c r="J463" s="74" t="s">
        <v>240</v>
      </c>
      <c r="K463" s="74" t="s">
        <v>257</v>
      </c>
      <c r="L463" s="74" t="s">
        <v>2948</v>
      </c>
      <c r="M463" s="74" t="s">
        <v>259</v>
      </c>
      <c r="N463" s="75">
        <v>10</v>
      </c>
      <c r="O463" s="75">
        <v>10</v>
      </c>
      <c r="P463" s="74" t="s">
        <v>186</v>
      </c>
      <c r="Q463" s="74" t="s">
        <v>2949</v>
      </c>
      <c r="R463" s="74" t="s">
        <v>230</v>
      </c>
      <c r="S463" s="74" t="s">
        <v>113</v>
      </c>
      <c r="T463" s="74" t="s">
        <v>114</v>
      </c>
      <c r="U463" s="74" t="s">
        <v>156</v>
      </c>
      <c r="V463" s="74" t="s">
        <v>252</v>
      </c>
      <c r="W463" s="74" t="s">
        <v>107</v>
      </c>
      <c r="X463" s="74" t="s">
        <v>127</v>
      </c>
      <c r="Y463" s="74" t="s">
        <v>231</v>
      </c>
      <c r="Z463" s="74" t="s">
        <v>192</v>
      </c>
      <c r="AA463" s="76">
        <v>3744</v>
      </c>
      <c r="AB463" s="76">
        <v>0</v>
      </c>
      <c r="AC463" s="76">
        <v>130</v>
      </c>
      <c r="AD463" s="76">
        <v>85</v>
      </c>
      <c r="AE463" s="77">
        <v>619</v>
      </c>
      <c r="AF463" s="76">
        <v>3.0950000000000002</v>
      </c>
      <c r="AG463" s="77">
        <v>7</v>
      </c>
      <c r="AH463" s="78">
        <v>15.6</v>
      </c>
      <c r="AI463" s="78">
        <v>57</v>
      </c>
      <c r="AJ463" s="79">
        <v>42796</v>
      </c>
      <c r="AK463" s="79">
        <v>42788</v>
      </c>
      <c r="AL463" s="79">
        <v>42788</v>
      </c>
      <c r="AM463" s="79">
        <v>42788</v>
      </c>
      <c r="AN463" s="77">
        <v>223</v>
      </c>
      <c r="AO463" s="79">
        <v>42786</v>
      </c>
      <c r="AP463" s="76">
        <v>5000</v>
      </c>
      <c r="AQ463" s="76">
        <v>0</v>
      </c>
      <c r="AR463" s="77">
        <v>637</v>
      </c>
      <c r="AS463" s="77">
        <v>27</v>
      </c>
      <c r="AT463" s="78">
        <v>95.58</v>
      </c>
      <c r="AU463" s="77">
        <v>4</v>
      </c>
      <c r="AV463" s="76">
        <v>9.15</v>
      </c>
      <c r="AW463" s="76">
        <v>8.51</v>
      </c>
      <c r="AX463" s="76">
        <v>9.8000000000000007</v>
      </c>
      <c r="AY463" s="76">
        <v>0.5</v>
      </c>
      <c r="AZ463" s="76">
        <v>0.5</v>
      </c>
      <c r="BA463" s="76">
        <v>1.0900000000000001</v>
      </c>
      <c r="BB463" s="76">
        <v>1.4</v>
      </c>
      <c r="BC463" s="76">
        <v>15.68</v>
      </c>
      <c r="BD463" s="76">
        <v>15.83</v>
      </c>
      <c r="BE463" s="76">
        <v>25.35</v>
      </c>
      <c r="BF463" s="76">
        <v>4000</v>
      </c>
      <c r="BG463" s="76">
        <v>6000</v>
      </c>
      <c r="BH463" s="74" t="s">
        <v>109</v>
      </c>
      <c r="BI463" s="74"/>
      <c r="BJ463" s="74" t="s">
        <v>2950</v>
      </c>
      <c r="BK463" s="79"/>
      <c r="BL463" s="79"/>
      <c r="BM463" s="74"/>
      <c r="BN463" s="80"/>
      <c r="BO463" s="81"/>
      <c r="BP463" s="82">
        <v>28</v>
      </c>
      <c r="BQ463" s="83"/>
      <c r="BR463" s="84" t="s">
        <v>129</v>
      </c>
      <c r="BS463" s="84">
        <v>22</v>
      </c>
      <c r="BT463" s="85">
        <v>2</v>
      </c>
      <c r="BU463" s="85" t="s">
        <v>134</v>
      </c>
      <c r="BV463" s="85">
        <v>7</v>
      </c>
      <c r="BW463" s="85"/>
      <c r="BX463" s="86" t="s">
        <v>164</v>
      </c>
      <c r="BY463" s="87"/>
      <c r="BZ463" s="88">
        <v>28</v>
      </c>
      <c r="CA463" s="87" t="s">
        <v>111</v>
      </c>
      <c r="CB463" s="89" t="s">
        <v>145</v>
      </c>
      <c r="CC463" s="90">
        <v>2</v>
      </c>
      <c r="CD463" s="91"/>
      <c r="CE463" s="89">
        <f>VLOOKUP(AI463,[1]Plan1!$A$6:$D$52,2,0)</f>
        <v>352</v>
      </c>
      <c r="CF463" s="89">
        <f>VLOOKUP(AI463,[1]Plan1!$A$6:$D$52,4,0)</f>
        <v>5.625</v>
      </c>
      <c r="CG463" s="89">
        <f t="shared" si="56"/>
        <v>11</v>
      </c>
      <c r="CH463" s="89">
        <f t="shared" si="57"/>
        <v>62</v>
      </c>
      <c r="CI463" s="87" t="s">
        <v>129</v>
      </c>
      <c r="CJ463" s="89">
        <f t="shared" si="58"/>
        <v>28</v>
      </c>
      <c r="CK463" s="87"/>
      <c r="CL463" s="87"/>
      <c r="CM463" s="87"/>
      <c r="CN463" s="80"/>
      <c r="CO463" s="81">
        <v>235</v>
      </c>
      <c r="CP463" s="82"/>
      <c r="CQ463" s="83"/>
      <c r="CR463" s="87">
        <f t="shared" si="59"/>
        <v>4333</v>
      </c>
      <c r="CS463" s="40">
        <f t="shared" si="63"/>
        <v>461</v>
      </c>
      <c r="CT463" s="40" t="str">
        <f>VLOOKUP(B463,Linha!$B$2:$C$60,2,FALSE)</f>
        <v>Despacho direto</v>
      </c>
      <c r="CU463" s="41" t="str">
        <f>IF(AI463&lt;=Parametros!$E$15,"OK","Não")</f>
        <v>OK</v>
      </c>
      <c r="CV463" s="41" t="str">
        <f>IF(AH463&lt;=Parametros!$E$16,"OK","Não")</f>
        <v>Não</v>
      </c>
      <c r="CW463" s="41" t="str">
        <f>IF(AX463&lt;=Parametros!$E$19,"OK","Não")</f>
        <v>OK</v>
      </c>
      <c r="CX463" s="41" t="str">
        <f t="shared" si="60"/>
        <v>Não</v>
      </c>
      <c r="CY463" s="41" t="str">
        <f t="shared" si="61"/>
        <v>Não</v>
      </c>
      <c r="CZ463" s="41" t="str">
        <f>IF(AND(Parametros!$E$17="Sim",Parametros!$E$18="Sim"),IF(AND(OR(CT463="Flow1",AND(CT463="Flow2",Parametros!$H$7="Fechada")),AI463&lt;=Parametros!$E$15,AH463&lt;Parametros!$E$16,AX463&lt;Parametros!$E$19,CX463&lt;&gt;Parametros!$E$17,CY463&lt;&gt;Parametros!$E$18),"Sim","Não"),
IF(AND(Parametros!$E$17="Sim",Parametros!$E$18="Não"),IF(AND(OR(CT463="Flow1",AND(CT463="Flow2",Parametros!$H$7="Fechada")),AI463&lt;=Parametros!$E$15,AH463&lt;Parametros!$E$16,AX463&lt;Parametros!$E$19,CX463&lt;&gt;Parametros!$E$17),"Sim","Não"),
IF(AND(Parametros!$E$17="Não",Parametros!$E$18="Sim"),IF(AND(OR(CT463="Flow1",AND(CT463="Flow2",Parametros!$H$7="Fechada")),AI463&lt;=Parametros!$E$15,AH463&lt;Parametros!$E$16,AX463&lt;Parametros!$E$19,CY463&lt;&gt;Parametros!$E$18),"Sim","Não"),
IF(AND(OR(CT463="Flow1",AND(CT463="Flow2",Parametros!$H$7="Fechada")),AI463&lt;=Parametros!$E$15,AH463&lt;Parametros!$E$16,AX463&lt;Parametros!$E$19),"Sim","Não"))))</f>
        <v>Não</v>
      </c>
      <c r="DA463" s="41" t="str">
        <f t="shared" si="62"/>
        <v>ok</v>
      </c>
      <c r="DB463" s="40">
        <f>IF(AND(CT463="Flow1",CZ463="Sim"),4,IF(CT463=Parametros!$D$6,1,IF(CT463=Parametros!$D$7,IF(Parametros!$H$7="Aberta",2,IF('Sequencia APO'!CZ463="Sim",4,1)),IF(CT463=Parametros!$D$9,3,IF(CT463=Parametros!$D$8,4,"Erro")))))</f>
        <v>3</v>
      </c>
      <c r="DC463" s="40">
        <f>IFERROR(VLOOKUP($Q463,Ferts!$A$1:$B$16,2,FALSE),0)</f>
        <v>0</v>
      </c>
      <c r="DD463" s="42">
        <f>(IF(DB463=1,Parametros!$M$6,IF(DB463=2,Parametros!$M$7,IF(DB463=3,Parametros!$M$8,IF(DB463=4,Parametros!$M$9,"Erro"))))*(DC463+1))*60</f>
        <v>33.660000000000004</v>
      </c>
    </row>
    <row r="464" spans="1:108">
      <c r="A464" s="74" t="s">
        <v>1227</v>
      </c>
      <c r="B464" s="74" t="s">
        <v>254</v>
      </c>
      <c r="C464" s="74" t="s">
        <v>99</v>
      </c>
      <c r="D464" s="74" t="s">
        <v>99</v>
      </c>
      <c r="E464" s="74" t="s">
        <v>4007</v>
      </c>
      <c r="F464" s="74" t="s">
        <v>255</v>
      </c>
      <c r="G464" s="74" t="s">
        <v>4008</v>
      </c>
      <c r="H464" s="74" t="s">
        <v>256</v>
      </c>
      <c r="I464" s="74" t="s">
        <v>134</v>
      </c>
      <c r="J464" s="74" t="s">
        <v>240</v>
      </c>
      <c r="K464" s="74" t="s">
        <v>257</v>
      </c>
      <c r="L464" s="74" t="s">
        <v>258</v>
      </c>
      <c r="M464" s="74" t="s">
        <v>259</v>
      </c>
      <c r="N464" s="75">
        <v>10</v>
      </c>
      <c r="O464" s="75">
        <v>10</v>
      </c>
      <c r="P464" s="74" t="s">
        <v>186</v>
      </c>
      <c r="Q464" s="74" t="s">
        <v>260</v>
      </c>
      <c r="R464" s="74" t="s">
        <v>230</v>
      </c>
      <c r="S464" s="74" t="s">
        <v>113</v>
      </c>
      <c r="T464" s="74" t="s">
        <v>114</v>
      </c>
      <c r="U464" s="74" t="s">
        <v>156</v>
      </c>
      <c r="V464" s="74" t="s">
        <v>252</v>
      </c>
      <c r="W464" s="74" t="s">
        <v>107</v>
      </c>
      <c r="X464" s="74" t="s">
        <v>127</v>
      </c>
      <c r="Y464" s="74" t="s">
        <v>231</v>
      </c>
      <c r="Z464" s="74" t="s">
        <v>192</v>
      </c>
      <c r="AA464" s="76">
        <v>5250</v>
      </c>
      <c r="AB464" s="76">
        <v>0</v>
      </c>
      <c r="AC464" s="76">
        <v>138</v>
      </c>
      <c r="AD464" s="76">
        <v>89</v>
      </c>
      <c r="AE464" s="77">
        <v>558</v>
      </c>
      <c r="AF464" s="76">
        <v>2.79</v>
      </c>
      <c r="AG464" s="77">
        <v>11</v>
      </c>
      <c r="AH464" s="78">
        <v>12.9</v>
      </c>
      <c r="AI464" s="78">
        <v>57</v>
      </c>
      <c r="AJ464" s="79">
        <v>42796</v>
      </c>
      <c r="AK464" s="79">
        <v>42788</v>
      </c>
      <c r="AL464" s="79">
        <v>42788</v>
      </c>
      <c r="AM464" s="79">
        <v>42788</v>
      </c>
      <c r="AN464" s="77">
        <v>340</v>
      </c>
      <c r="AO464" s="79">
        <v>42786</v>
      </c>
      <c r="AP464" s="76">
        <v>5000</v>
      </c>
      <c r="AQ464" s="76">
        <v>0</v>
      </c>
      <c r="AR464" s="77">
        <v>568</v>
      </c>
      <c r="AS464" s="77">
        <v>30</v>
      </c>
      <c r="AT464" s="78">
        <v>84.18</v>
      </c>
      <c r="AU464" s="77">
        <v>4</v>
      </c>
      <c r="AV464" s="76">
        <v>9.3000000000000007</v>
      </c>
      <c r="AW464" s="76">
        <v>8.7200000000000006</v>
      </c>
      <c r="AX464" s="76">
        <v>9.8800000000000008</v>
      </c>
      <c r="AY464" s="76">
        <v>0.5</v>
      </c>
      <c r="AZ464" s="76">
        <v>0.5</v>
      </c>
      <c r="BA464" s="76">
        <v>1.1599999999999999</v>
      </c>
      <c r="BB464" s="76">
        <v>1.1599999999999999</v>
      </c>
      <c r="BC464" s="76">
        <v>16.399999999999999</v>
      </c>
      <c r="BD464" s="76">
        <v>13.31</v>
      </c>
      <c r="BE464" s="76">
        <v>22.59</v>
      </c>
      <c r="BF464" s="76">
        <v>4000</v>
      </c>
      <c r="BG464" s="76">
        <v>6000</v>
      </c>
      <c r="BH464" s="74" t="s">
        <v>109</v>
      </c>
      <c r="BI464" s="74"/>
      <c r="BJ464" s="74" t="s">
        <v>2945</v>
      </c>
      <c r="BK464" s="79"/>
      <c r="BL464" s="79"/>
      <c r="BM464" s="74"/>
      <c r="BN464" s="80"/>
      <c r="BO464" s="81"/>
      <c r="BP464" s="82">
        <v>44</v>
      </c>
      <c r="BQ464" s="83"/>
      <c r="BR464" s="84" t="s">
        <v>129</v>
      </c>
      <c r="BS464" s="84">
        <v>22</v>
      </c>
      <c r="BT464" s="85">
        <v>2</v>
      </c>
      <c r="BU464" s="85" t="s">
        <v>134</v>
      </c>
      <c r="BV464" s="85">
        <v>7</v>
      </c>
      <c r="BW464" s="85"/>
      <c r="BX464" s="86" t="s">
        <v>164</v>
      </c>
      <c r="BY464" s="87"/>
      <c r="BZ464" s="88">
        <v>44</v>
      </c>
      <c r="CA464" s="87" t="s">
        <v>111</v>
      </c>
      <c r="CB464" s="89" t="s">
        <v>145</v>
      </c>
      <c r="CC464" s="90">
        <v>2</v>
      </c>
      <c r="CD464" s="91"/>
      <c r="CE464" s="89">
        <f>VLOOKUP(AI464,[1]Plan1!$A$6:$D$52,2,0)</f>
        <v>352</v>
      </c>
      <c r="CF464" s="89">
        <f>VLOOKUP(AI464,[1]Plan1!$A$6:$D$52,4,0)</f>
        <v>5.625</v>
      </c>
      <c r="CG464" s="89">
        <f t="shared" si="56"/>
        <v>15</v>
      </c>
      <c r="CH464" s="89">
        <f t="shared" si="57"/>
        <v>84</v>
      </c>
      <c r="CI464" s="87" t="s">
        <v>129</v>
      </c>
      <c r="CJ464" s="89">
        <f t="shared" si="58"/>
        <v>44</v>
      </c>
      <c r="CK464" s="87"/>
      <c r="CL464" s="87"/>
      <c r="CM464" s="87"/>
      <c r="CN464" s="80"/>
      <c r="CO464" s="81">
        <v>236</v>
      </c>
      <c r="CP464" s="82"/>
      <c r="CQ464" s="83"/>
      <c r="CR464" s="87">
        <f t="shared" si="59"/>
        <v>6138</v>
      </c>
      <c r="CS464" s="40">
        <f t="shared" si="63"/>
        <v>462</v>
      </c>
      <c r="CT464" s="40" t="str">
        <f>VLOOKUP(B464,Linha!$B$2:$C$60,2,FALSE)</f>
        <v>Despacho direto</v>
      </c>
      <c r="CU464" s="41" t="str">
        <f>IF(AI464&lt;=Parametros!$E$15,"OK","Não")</f>
        <v>OK</v>
      </c>
      <c r="CV464" s="41" t="str">
        <f>IF(AH464&lt;=Parametros!$E$16,"OK","Não")</f>
        <v>OK</v>
      </c>
      <c r="CW464" s="41" t="str">
        <f>IF(AX464&lt;=Parametros!$E$19,"OK","Não")</f>
        <v>OK</v>
      </c>
      <c r="CX464" s="41" t="str">
        <f t="shared" si="60"/>
        <v>Não</v>
      </c>
      <c r="CY464" s="41" t="str">
        <f t="shared" si="61"/>
        <v>Não</v>
      </c>
      <c r="CZ464" s="41" t="str">
        <f>IF(AND(Parametros!$E$17="Sim",Parametros!$E$18="Sim"),IF(AND(OR(CT464="Flow1",AND(CT464="Flow2",Parametros!$H$7="Fechada")),AI464&lt;=Parametros!$E$15,AH464&lt;Parametros!$E$16,AX464&lt;Parametros!$E$19,CX464&lt;&gt;Parametros!$E$17,CY464&lt;&gt;Parametros!$E$18),"Sim","Não"),
IF(AND(Parametros!$E$17="Sim",Parametros!$E$18="Não"),IF(AND(OR(CT464="Flow1",AND(CT464="Flow2",Parametros!$H$7="Fechada")),AI464&lt;=Parametros!$E$15,AH464&lt;Parametros!$E$16,AX464&lt;Parametros!$E$19,CX464&lt;&gt;Parametros!$E$17),"Sim","Não"),
IF(AND(Parametros!$E$17="Não",Parametros!$E$18="Sim"),IF(AND(OR(CT464="Flow1",AND(CT464="Flow2",Parametros!$H$7="Fechada")),AI464&lt;=Parametros!$E$15,AH464&lt;Parametros!$E$16,AX464&lt;Parametros!$E$19,CY464&lt;&gt;Parametros!$E$18),"Sim","Não"),
IF(AND(OR(CT464="Flow1",AND(CT464="Flow2",Parametros!$H$7="Fechada")),AI464&lt;=Parametros!$E$15,AH464&lt;Parametros!$E$16,AX464&lt;Parametros!$E$19),"Sim","Não"))))</f>
        <v>Não</v>
      </c>
      <c r="DA464" s="41" t="str">
        <f t="shared" si="62"/>
        <v>ok</v>
      </c>
      <c r="DB464" s="40">
        <f>IF(AND(CT464="Flow1",CZ464="Sim"),4,IF(CT464=Parametros!$D$6,1,IF(CT464=Parametros!$D$7,IF(Parametros!$H$7="Aberta",2,IF('Sequencia APO'!CZ464="Sim",4,1)),IF(CT464=Parametros!$D$9,3,IF(CT464=Parametros!$D$8,4,"Erro")))))</f>
        <v>3</v>
      </c>
      <c r="DC464" s="40">
        <f>IFERROR(VLOOKUP($Q464,Ferts!$A$1:$B$16,2,FALSE),0)</f>
        <v>0</v>
      </c>
      <c r="DD464" s="42">
        <f>(IF(DB464=1,Parametros!$M$6,IF(DB464=2,Parametros!$M$7,IF(DB464=3,Parametros!$M$8,IF(DB464=4,Parametros!$M$9,"Erro"))))*(DC464+1))*60</f>
        <v>33.660000000000004</v>
      </c>
    </row>
    <row r="465" spans="1:108">
      <c r="A465" s="74" t="s">
        <v>1228</v>
      </c>
      <c r="B465" s="74" t="s">
        <v>98</v>
      </c>
      <c r="C465" s="74" t="s">
        <v>99</v>
      </c>
      <c r="D465" s="74" t="s">
        <v>99</v>
      </c>
      <c r="E465" s="74" t="s">
        <v>4009</v>
      </c>
      <c r="F465" s="74" t="s">
        <v>265</v>
      </c>
      <c r="G465" s="74" t="s">
        <v>4010</v>
      </c>
      <c r="H465" s="74" t="s">
        <v>166</v>
      </c>
      <c r="I465" s="74" t="s">
        <v>134</v>
      </c>
      <c r="J465" s="74" t="s">
        <v>213</v>
      </c>
      <c r="K465" s="74" t="s">
        <v>169</v>
      </c>
      <c r="L465" s="74" t="s">
        <v>266</v>
      </c>
      <c r="M465" s="74" t="s">
        <v>168</v>
      </c>
      <c r="N465" s="75">
        <v>10</v>
      </c>
      <c r="O465" s="75">
        <v>10</v>
      </c>
      <c r="P465" s="74" t="s">
        <v>154</v>
      </c>
      <c r="Q465" s="74" t="s">
        <v>267</v>
      </c>
      <c r="R465" s="74" t="s">
        <v>155</v>
      </c>
      <c r="S465" s="74" t="s">
        <v>113</v>
      </c>
      <c r="T465" s="74" t="s">
        <v>114</v>
      </c>
      <c r="U465" s="74" t="s">
        <v>156</v>
      </c>
      <c r="V465" s="74" t="s">
        <v>157</v>
      </c>
      <c r="W465" s="74" t="s">
        <v>107</v>
      </c>
      <c r="X465" s="74" t="s">
        <v>127</v>
      </c>
      <c r="Y465" s="74" t="s">
        <v>219</v>
      </c>
      <c r="Z465" s="74" t="s">
        <v>158</v>
      </c>
      <c r="AA465" s="76">
        <v>31285.98</v>
      </c>
      <c r="AB465" s="76">
        <v>0</v>
      </c>
      <c r="AC465" s="76">
        <v>146</v>
      </c>
      <c r="AD465" s="76">
        <v>97</v>
      </c>
      <c r="AE465" s="77">
        <v>524</v>
      </c>
      <c r="AF465" s="76">
        <v>2.62</v>
      </c>
      <c r="AG465" s="77">
        <v>68</v>
      </c>
      <c r="AH465" s="78">
        <v>8.6</v>
      </c>
      <c r="AI465" s="78">
        <v>57</v>
      </c>
      <c r="AJ465" s="79">
        <v>42790</v>
      </c>
      <c r="AK465" s="79">
        <v>42788</v>
      </c>
      <c r="AL465" s="79">
        <v>42788</v>
      </c>
      <c r="AM465" s="79">
        <v>42788</v>
      </c>
      <c r="AN465" s="77">
        <v>2582</v>
      </c>
      <c r="AO465" s="79">
        <v>42782</v>
      </c>
      <c r="AP465" s="76">
        <v>15000</v>
      </c>
      <c r="AQ465" s="76">
        <v>0</v>
      </c>
      <c r="AR465" s="77">
        <v>524</v>
      </c>
      <c r="AS465" s="77">
        <v>24</v>
      </c>
      <c r="AT465" s="78">
        <v>70.95</v>
      </c>
      <c r="AU465" s="77">
        <v>7</v>
      </c>
      <c r="AV465" s="76">
        <v>6.98</v>
      </c>
      <c r="AW465" s="76">
        <v>5.68</v>
      </c>
      <c r="AX465" s="76">
        <v>6.98</v>
      </c>
      <c r="AY465" s="76">
        <v>0.56999999999999995</v>
      </c>
      <c r="AZ465" s="76">
        <v>0.56999999999999995</v>
      </c>
      <c r="BA465" s="76">
        <v>1.08</v>
      </c>
      <c r="BB465" s="76">
        <v>9.99</v>
      </c>
      <c r="BC465" s="76">
        <v>20.95</v>
      </c>
      <c r="BD465" s="76">
        <v>9.44</v>
      </c>
      <c r="BE465" s="76">
        <v>18.43</v>
      </c>
      <c r="BF465" s="76">
        <v>5000</v>
      </c>
      <c r="BG465" s="76">
        <v>7000</v>
      </c>
      <c r="BH465" s="74" t="s">
        <v>109</v>
      </c>
      <c r="BI465" s="74"/>
      <c r="BJ465" s="74" t="s">
        <v>4011</v>
      </c>
      <c r="BK465" s="79"/>
      <c r="BL465" s="79"/>
      <c r="BM465" s="74"/>
      <c r="BN465" s="80"/>
      <c r="BO465" s="81"/>
      <c r="BP465" s="82"/>
      <c r="BQ465" s="93">
        <v>476</v>
      </c>
      <c r="BR465" s="84" t="s">
        <v>78</v>
      </c>
      <c r="BS465" s="84">
        <v>22</v>
      </c>
      <c r="BT465" s="85">
        <v>2</v>
      </c>
      <c r="BU465" s="85" t="s">
        <v>134</v>
      </c>
      <c r="BV465" s="85">
        <v>7</v>
      </c>
      <c r="BW465" s="85"/>
      <c r="BX465" s="86" t="s">
        <v>143</v>
      </c>
      <c r="BY465" s="87"/>
      <c r="BZ465" s="88">
        <v>476</v>
      </c>
      <c r="CA465" s="87" t="s">
        <v>144</v>
      </c>
      <c r="CB465" s="89" t="s">
        <v>145</v>
      </c>
      <c r="CC465" s="90">
        <v>6</v>
      </c>
      <c r="CD465" s="91"/>
      <c r="CE465" s="89">
        <f>VLOOKUP(AI465,[1]Plan1!$A$6:$D$52,2,0)</f>
        <v>352</v>
      </c>
      <c r="CF465" s="89">
        <f>VLOOKUP(AI465,[1]Plan1!$A$6:$D$52,4,0)</f>
        <v>5.625</v>
      </c>
      <c r="CG465" s="89">
        <f t="shared" si="56"/>
        <v>89</v>
      </c>
      <c r="CH465" s="89">
        <f t="shared" si="57"/>
        <v>501</v>
      </c>
      <c r="CI465" s="87" t="s">
        <v>75</v>
      </c>
      <c r="CJ465" s="89">
        <f t="shared" si="58"/>
        <v>476</v>
      </c>
      <c r="CK465" s="87"/>
      <c r="CL465" s="87"/>
      <c r="CM465" s="87"/>
      <c r="CN465" s="80"/>
      <c r="CO465" s="81">
        <v>237</v>
      </c>
      <c r="CP465" s="82"/>
      <c r="CQ465" s="83"/>
      <c r="CR465" s="87">
        <f t="shared" si="59"/>
        <v>35632</v>
      </c>
      <c r="CS465" s="40">
        <f t="shared" si="63"/>
        <v>463</v>
      </c>
      <c r="CT465" s="40" t="str">
        <f>VLOOKUP(B465,Linha!$B$2:$C$60,2,FALSE)</f>
        <v>Flow1</v>
      </c>
      <c r="CU465" s="41" t="str">
        <f>IF(AI465&lt;=Parametros!$E$15,"OK","Não")</f>
        <v>OK</v>
      </c>
      <c r="CV465" s="41" t="str">
        <f>IF(AH465&lt;=Parametros!$E$16,"OK","Não")</f>
        <v>OK</v>
      </c>
      <c r="CW465" s="41" t="str">
        <f>IF(AX465&lt;=Parametros!$E$19,"OK","Não")</f>
        <v>OK</v>
      </c>
      <c r="CX465" s="41" t="str">
        <f t="shared" si="60"/>
        <v>Não</v>
      </c>
      <c r="CY465" s="41" t="str">
        <f t="shared" si="61"/>
        <v>Não</v>
      </c>
      <c r="CZ465" s="41" t="str">
        <f>IF(AND(Parametros!$E$17="Sim",Parametros!$E$18="Sim"),IF(AND(OR(CT465="Flow1",AND(CT465="Flow2",Parametros!$H$7="Fechada")),AI465&lt;=Parametros!$E$15,AH465&lt;Parametros!$E$16,AX465&lt;Parametros!$E$19,CX465&lt;&gt;Parametros!$E$17,CY465&lt;&gt;Parametros!$E$18),"Sim","Não"),
IF(AND(Parametros!$E$17="Sim",Parametros!$E$18="Não"),IF(AND(OR(CT465="Flow1",AND(CT465="Flow2",Parametros!$H$7="Fechada")),AI465&lt;=Parametros!$E$15,AH465&lt;Parametros!$E$16,AX465&lt;Parametros!$E$19,CX465&lt;&gt;Parametros!$E$17),"Sim","Não"),
IF(AND(Parametros!$E$17="Não",Parametros!$E$18="Sim"),IF(AND(OR(CT465="Flow1",AND(CT465="Flow2",Parametros!$H$7="Fechada")),AI465&lt;=Parametros!$E$15,AH465&lt;Parametros!$E$16,AX465&lt;Parametros!$E$19,CY465&lt;&gt;Parametros!$E$18),"Sim","Não"),
IF(AND(OR(CT465="Flow1",AND(CT465="Flow2",Parametros!$H$7="Fechada")),AI465&lt;=Parametros!$E$15,AH465&lt;Parametros!$E$16,AX465&lt;Parametros!$E$19),"Sim","Não"))))</f>
        <v>Sim</v>
      </c>
      <c r="DA465" s="41" t="str">
        <f t="shared" si="62"/>
        <v>Moveu para tubing</v>
      </c>
      <c r="DB465" s="40">
        <f>IF(AND(CT465="Flow1",CZ465="Sim"),4,IF(CT465=Parametros!$D$6,1,IF(CT465=Parametros!$D$7,IF(Parametros!$H$7="Aberta",2,IF('Sequencia APO'!CZ465="Sim",4,1)),IF(CT465=Parametros!$D$9,3,IF(CT465=Parametros!$D$8,4,"Erro")))))</f>
        <v>4</v>
      </c>
      <c r="DC465" s="40">
        <f>IFERROR(VLOOKUP($Q465,Ferts!$A$1:$B$16,2,FALSE),0)</f>
        <v>0</v>
      </c>
      <c r="DD465" s="42">
        <f>(IF(DB465=1,Parametros!$M$6,IF(DB465=2,Parametros!$M$7,IF(DB465=3,Parametros!$M$8,IF(DB465=4,Parametros!$M$9,"Erro"))))*(DC465+1))*60</f>
        <v>102.85714285714285</v>
      </c>
    </row>
    <row r="466" spans="1:108">
      <c r="A466" s="74" t="s">
        <v>1229</v>
      </c>
      <c r="B466" s="74" t="s">
        <v>98</v>
      </c>
      <c r="C466" s="74" t="s">
        <v>99</v>
      </c>
      <c r="D466" s="74" t="s">
        <v>99</v>
      </c>
      <c r="E466" s="74" t="s">
        <v>4012</v>
      </c>
      <c r="F466" s="74" t="s">
        <v>265</v>
      </c>
      <c r="G466" s="74" t="s">
        <v>2944</v>
      </c>
      <c r="H466" s="74" t="s">
        <v>166</v>
      </c>
      <c r="I466" s="74" t="s">
        <v>134</v>
      </c>
      <c r="J466" s="74" t="s">
        <v>213</v>
      </c>
      <c r="K466" s="74" t="s">
        <v>169</v>
      </c>
      <c r="L466" s="74" t="s">
        <v>266</v>
      </c>
      <c r="M466" s="74" t="s">
        <v>168</v>
      </c>
      <c r="N466" s="75">
        <v>10</v>
      </c>
      <c r="O466" s="75">
        <v>10</v>
      </c>
      <c r="P466" s="74" t="s">
        <v>154</v>
      </c>
      <c r="Q466" s="74" t="s">
        <v>267</v>
      </c>
      <c r="R466" s="74" t="s">
        <v>155</v>
      </c>
      <c r="S466" s="74" t="s">
        <v>113</v>
      </c>
      <c r="T466" s="74" t="s">
        <v>114</v>
      </c>
      <c r="U466" s="74" t="s">
        <v>156</v>
      </c>
      <c r="V466" s="74" t="s">
        <v>157</v>
      </c>
      <c r="W466" s="74" t="s">
        <v>107</v>
      </c>
      <c r="X466" s="74" t="s">
        <v>127</v>
      </c>
      <c r="Y466" s="74" t="s">
        <v>219</v>
      </c>
      <c r="Z466" s="74" t="s">
        <v>158</v>
      </c>
      <c r="AA466" s="76">
        <v>15642.99</v>
      </c>
      <c r="AB466" s="76">
        <v>0</v>
      </c>
      <c r="AC466" s="76">
        <v>146</v>
      </c>
      <c r="AD466" s="76">
        <v>97</v>
      </c>
      <c r="AE466" s="77">
        <v>524</v>
      </c>
      <c r="AF466" s="76">
        <v>2.62</v>
      </c>
      <c r="AG466" s="77">
        <v>34</v>
      </c>
      <c r="AH466" s="78">
        <v>8.6</v>
      </c>
      <c r="AI466" s="78">
        <v>57</v>
      </c>
      <c r="AJ466" s="79">
        <v>42800</v>
      </c>
      <c r="AK466" s="79">
        <v>42788</v>
      </c>
      <c r="AL466" s="79">
        <v>42788</v>
      </c>
      <c r="AM466" s="79">
        <v>42788</v>
      </c>
      <c r="AN466" s="77">
        <v>1291</v>
      </c>
      <c r="AO466" s="79">
        <v>42792</v>
      </c>
      <c r="AP466" s="76">
        <v>15000</v>
      </c>
      <c r="AQ466" s="76">
        <v>0</v>
      </c>
      <c r="AR466" s="77">
        <v>524</v>
      </c>
      <c r="AS466" s="77">
        <v>24</v>
      </c>
      <c r="AT466" s="78">
        <v>70.95</v>
      </c>
      <c r="AU466" s="77">
        <v>7</v>
      </c>
      <c r="AV466" s="76">
        <v>6.98</v>
      </c>
      <c r="AW466" s="76">
        <v>5.48</v>
      </c>
      <c r="AX466" s="76">
        <v>6.98</v>
      </c>
      <c r="AY466" s="76">
        <v>0.56999999999999995</v>
      </c>
      <c r="AZ466" s="76">
        <v>0.56999999999999995</v>
      </c>
      <c r="BA466" s="76">
        <v>1.08</v>
      </c>
      <c r="BB466" s="76">
        <v>9.99</v>
      </c>
      <c r="BC466" s="76">
        <v>20.95</v>
      </c>
      <c r="BD466" s="76">
        <v>9.44</v>
      </c>
      <c r="BE466" s="76">
        <v>18.43</v>
      </c>
      <c r="BF466" s="76">
        <v>5000</v>
      </c>
      <c r="BG466" s="76">
        <v>7000</v>
      </c>
      <c r="BH466" s="74" t="s">
        <v>109</v>
      </c>
      <c r="BI466" s="74"/>
      <c r="BJ466" s="74" t="s">
        <v>4011</v>
      </c>
      <c r="BK466" s="79"/>
      <c r="BL466" s="79"/>
      <c r="BM466" s="74"/>
      <c r="BN466" s="80"/>
      <c r="BO466" s="81"/>
      <c r="BP466" s="82"/>
      <c r="BQ466" s="93">
        <v>238</v>
      </c>
      <c r="BR466" s="84" t="s">
        <v>78</v>
      </c>
      <c r="BS466" s="84">
        <v>22</v>
      </c>
      <c r="BT466" s="85">
        <v>2</v>
      </c>
      <c r="BU466" s="85" t="s">
        <v>134</v>
      </c>
      <c r="BV466" s="85">
        <v>7</v>
      </c>
      <c r="BW466" s="85"/>
      <c r="BX466" s="86" t="s">
        <v>143</v>
      </c>
      <c r="BY466" s="87"/>
      <c r="BZ466" s="88">
        <v>238</v>
      </c>
      <c r="CA466" s="87" t="s">
        <v>144</v>
      </c>
      <c r="CB466" s="89" t="s">
        <v>145</v>
      </c>
      <c r="CC466" s="90">
        <v>-4</v>
      </c>
      <c r="CD466" s="91"/>
      <c r="CE466" s="89">
        <f>VLOOKUP(AI466,[1]Plan1!$A$6:$D$52,2,0)</f>
        <v>352</v>
      </c>
      <c r="CF466" s="89">
        <f>VLOOKUP(AI466,[1]Plan1!$A$6:$D$52,4,0)</f>
        <v>5.625</v>
      </c>
      <c r="CG466" s="89">
        <f t="shared" si="56"/>
        <v>44</v>
      </c>
      <c r="CH466" s="89">
        <f t="shared" si="57"/>
        <v>248</v>
      </c>
      <c r="CI466" s="87" t="s">
        <v>75</v>
      </c>
      <c r="CJ466" s="89">
        <f t="shared" si="58"/>
        <v>238</v>
      </c>
      <c r="CK466" s="87"/>
      <c r="CL466" s="87"/>
      <c r="CM466" s="87"/>
      <c r="CN466" s="80"/>
      <c r="CO466" s="81">
        <v>238</v>
      </c>
      <c r="CP466" s="82"/>
      <c r="CQ466" s="83"/>
      <c r="CR466" s="87">
        <f t="shared" si="59"/>
        <v>17816</v>
      </c>
      <c r="CS466" s="40">
        <f t="shared" si="63"/>
        <v>464</v>
      </c>
      <c r="CT466" s="40" t="str">
        <f>VLOOKUP(B466,Linha!$B$2:$C$60,2,FALSE)</f>
        <v>Flow1</v>
      </c>
      <c r="CU466" s="41" t="str">
        <f>IF(AI466&lt;=Parametros!$E$15,"OK","Não")</f>
        <v>OK</v>
      </c>
      <c r="CV466" s="41" t="str">
        <f>IF(AH466&lt;=Parametros!$E$16,"OK","Não")</f>
        <v>OK</v>
      </c>
      <c r="CW466" s="41" t="str">
        <f>IF(AX466&lt;=Parametros!$E$19,"OK","Não")</f>
        <v>OK</v>
      </c>
      <c r="CX466" s="41" t="str">
        <f t="shared" si="60"/>
        <v>Não</v>
      </c>
      <c r="CY466" s="41" t="str">
        <f t="shared" si="61"/>
        <v>Não</v>
      </c>
      <c r="CZ466" s="41" t="str">
        <f>IF(AND(Parametros!$E$17="Sim",Parametros!$E$18="Sim"),IF(AND(OR(CT466="Flow1",AND(CT466="Flow2",Parametros!$H$7="Fechada")),AI466&lt;=Parametros!$E$15,AH466&lt;Parametros!$E$16,AX466&lt;Parametros!$E$19,CX466&lt;&gt;Parametros!$E$17,CY466&lt;&gt;Parametros!$E$18),"Sim","Não"),
IF(AND(Parametros!$E$17="Sim",Parametros!$E$18="Não"),IF(AND(OR(CT466="Flow1",AND(CT466="Flow2",Parametros!$H$7="Fechada")),AI466&lt;=Parametros!$E$15,AH466&lt;Parametros!$E$16,AX466&lt;Parametros!$E$19,CX466&lt;&gt;Parametros!$E$17),"Sim","Não"),
IF(AND(Parametros!$E$17="Não",Parametros!$E$18="Sim"),IF(AND(OR(CT466="Flow1",AND(CT466="Flow2",Parametros!$H$7="Fechada")),AI466&lt;=Parametros!$E$15,AH466&lt;Parametros!$E$16,AX466&lt;Parametros!$E$19,CY466&lt;&gt;Parametros!$E$18),"Sim","Não"),
IF(AND(OR(CT466="Flow1",AND(CT466="Flow2",Parametros!$H$7="Fechada")),AI466&lt;=Parametros!$E$15,AH466&lt;Parametros!$E$16,AX466&lt;Parametros!$E$19),"Sim","Não"))))</f>
        <v>Sim</v>
      </c>
      <c r="DA466" s="41" t="str">
        <f t="shared" si="62"/>
        <v>Moveu para tubing</v>
      </c>
      <c r="DB466" s="40">
        <f>IF(AND(CT466="Flow1",CZ466="Sim"),4,IF(CT466=Parametros!$D$6,1,IF(CT466=Parametros!$D$7,IF(Parametros!$H$7="Aberta",2,IF('Sequencia APO'!CZ466="Sim",4,1)),IF(CT466=Parametros!$D$9,3,IF(CT466=Parametros!$D$8,4,"Erro")))))</f>
        <v>4</v>
      </c>
      <c r="DC466" s="40">
        <f>IFERROR(VLOOKUP($Q466,Ferts!$A$1:$B$16,2,FALSE),0)</f>
        <v>0</v>
      </c>
      <c r="DD466" s="42">
        <f>(IF(DB466=1,Parametros!$M$6,IF(DB466=2,Parametros!$M$7,IF(DB466=3,Parametros!$M$8,IF(DB466=4,Parametros!$M$9,"Erro"))))*(DC466+1))*60</f>
        <v>102.85714285714285</v>
      </c>
    </row>
    <row r="467" spans="1:108">
      <c r="A467" s="74" t="s">
        <v>1230</v>
      </c>
      <c r="B467" s="74" t="s">
        <v>165</v>
      </c>
      <c r="C467" s="74" t="s">
        <v>118</v>
      </c>
      <c r="D467" s="74" t="s">
        <v>99</v>
      </c>
      <c r="E467" s="74" t="s">
        <v>4013</v>
      </c>
      <c r="F467" s="74" t="s">
        <v>2939</v>
      </c>
      <c r="G467" s="74" t="s">
        <v>2940</v>
      </c>
      <c r="H467" s="74" t="s">
        <v>166</v>
      </c>
      <c r="I467" s="74" t="s">
        <v>134</v>
      </c>
      <c r="J467" s="74" t="s">
        <v>135</v>
      </c>
      <c r="K467" s="74" t="s">
        <v>1152</v>
      </c>
      <c r="L467" s="74" t="s">
        <v>2941</v>
      </c>
      <c r="M467" s="74" t="s">
        <v>168</v>
      </c>
      <c r="N467" s="75">
        <v>10</v>
      </c>
      <c r="O467" s="75">
        <v>10</v>
      </c>
      <c r="P467" s="74" t="s">
        <v>122</v>
      </c>
      <c r="Q467" s="74" t="s">
        <v>2942</v>
      </c>
      <c r="R467" s="74" t="s">
        <v>123</v>
      </c>
      <c r="S467" s="74"/>
      <c r="T467" s="74" t="s">
        <v>114</v>
      </c>
      <c r="U467" s="74" t="s">
        <v>124</v>
      </c>
      <c r="V467" s="74" t="s">
        <v>125</v>
      </c>
      <c r="W467" s="74" t="s">
        <v>126</v>
      </c>
      <c r="X467" s="74" t="s">
        <v>127</v>
      </c>
      <c r="Y467" s="74" t="s">
        <v>142</v>
      </c>
      <c r="Z467" s="74" t="s">
        <v>163</v>
      </c>
      <c r="AA467" s="76">
        <v>3300</v>
      </c>
      <c r="AB467" s="76">
        <v>0</v>
      </c>
      <c r="AC467" s="76">
        <v>146</v>
      </c>
      <c r="AD467" s="76">
        <v>101</v>
      </c>
      <c r="AE467" s="77">
        <v>413</v>
      </c>
      <c r="AF467" s="76">
        <v>2.0649999999999999</v>
      </c>
      <c r="AG467" s="77">
        <v>10</v>
      </c>
      <c r="AH467" s="78">
        <v>6</v>
      </c>
      <c r="AI467" s="78">
        <v>57</v>
      </c>
      <c r="AJ467" s="79">
        <v>42811</v>
      </c>
      <c r="AK467" s="79">
        <v>42788</v>
      </c>
      <c r="AL467" s="79">
        <v>42788</v>
      </c>
      <c r="AM467" s="79">
        <v>42788</v>
      </c>
      <c r="AN467" s="77">
        <v>343</v>
      </c>
      <c r="AO467" s="79">
        <v>42797</v>
      </c>
      <c r="AP467" s="76">
        <v>3000</v>
      </c>
      <c r="AQ467" s="76">
        <v>0</v>
      </c>
      <c r="AR467" s="77">
        <v>412</v>
      </c>
      <c r="AS467" s="77">
        <v>11</v>
      </c>
      <c r="AT467" s="78">
        <v>74.75</v>
      </c>
      <c r="AU467" s="77">
        <v>5</v>
      </c>
      <c r="AV467" s="76">
        <v>9.93</v>
      </c>
      <c r="AW467" s="76">
        <v>10.199999999999999</v>
      </c>
      <c r="AX467" s="76">
        <v>12.03</v>
      </c>
      <c r="AY467" s="76">
        <v>0.56999999999999995</v>
      </c>
      <c r="AZ467" s="76">
        <v>0.56999999999999995</v>
      </c>
      <c r="BA467" s="76">
        <v>0.6</v>
      </c>
      <c r="BB467" s="76">
        <v>0.6</v>
      </c>
      <c r="BC467" s="76">
        <v>21.51</v>
      </c>
      <c r="BD467" s="76">
        <v>7.1</v>
      </c>
      <c r="BE467" s="76">
        <v>15.96</v>
      </c>
      <c r="BF467" s="76">
        <v>9850</v>
      </c>
      <c r="BG467" s="76">
        <v>9950</v>
      </c>
      <c r="BH467" s="74" t="s">
        <v>109</v>
      </c>
      <c r="BI467" s="74"/>
      <c r="BJ467" s="74" t="s">
        <v>4014</v>
      </c>
      <c r="BK467" s="79"/>
      <c r="BL467" s="79"/>
      <c r="BM467" s="74"/>
      <c r="BN467" s="80"/>
      <c r="BO467" s="81"/>
      <c r="BP467" s="82">
        <v>50</v>
      </c>
      <c r="BQ467" s="83"/>
      <c r="BR467" s="84" t="s">
        <v>129</v>
      </c>
      <c r="BS467" s="84">
        <v>22</v>
      </c>
      <c r="BT467" s="85">
        <v>2</v>
      </c>
      <c r="BU467" s="85" t="s">
        <v>134</v>
      </c>
      <c r="BV467" s="85">
        <v>7</v>
      </c>
      <c r="BW467" s="85"/>
      <c r="BX467" s="86" t="s">
        <v>164</v>
      </c>
      <c r="BY467" s="87"/>
      <c r="BZ467" s="88">
        <v>50</v>
      </c>
      <c r="CA467" s="87" t="s">
        <v>111</v>
      </c>
      <c r="CB467" s="89" t="s">
        <v>145</v>
      </c>
      <c r="CC467" s="90">
        <v>-9</v>
      </c>
      <c r="CD467" s="91"/>
      <c r="CE467" s="89">
        <f>VLOOKUP(AI467,[1]Plan1!$A$6:$D$52,2,0)</f>
        <v>352</v>
      </c>
      <c r="CF467" s="89">
        <f>VLOOKUP(AI467,[1]Plan1!$A$6:$D$52,4,0)</f>
        <v>5.625</v>
      </c>
      <c r="CG467" s="89">
        <f t="shared" si="56"/>
        <v>9</v>
      </c>
      <c r="CH467" s="89">
        <f t="shared" si="57"/>
        <v>51</v>
      </c>
      <c r="CI467" s="87" t="s">
        <v>129</v>
      </c>
      <c r="CJ467" s="89">
        <f t="shared" si="58"/>
        <v>50</v>
      </c>
      <c r="CK467" s="87"/>
      <c r="CL467" s="87"/>
      <c r="CM467" s="87"/>
      <c r="CN467" s="80"/>
      <c r="CO467" s="81">
        <v>239</v>
      </c>
      <c r="CP467" s="82"/>
      <c r="CQ467" s="83"/>
      <c r="CR467" s="87">
        <f t="shared" si="59"/>
        <v>4130</v>
      </c>
      <c r="CS467" s="40">
        <f t="shared" si="63"/>
        <v>465</v>
      </c>
      <c r="CT467" s="40" t="str">
        <f>VLOOKUP(B467,Linha!$B$2:$C$60,2,FALSE)</f>
        <v>Despacho direto</v>
      </c>
      <c r="CU467" s="41" t="str">
        <f>IF(AI467&lt;=Parametros!$E$15,"OK","Não")</f>
        <v>OK</v>
      </c>
      <c r="CV467" s="41" t="str">
        <f>IF(AH467&lt;=Parametros!$E$16,"OK","Não")</f>
        <v>OK</v>
      </c>
      <c r="CW467" s="41" t="str">
        <f>IF(AX467&lt;=Parametros!$E$19,"OK","Não")</f>
        <v>OK</v>
      </c>
      <c r="CX467" s="41" t="str">
        <f t="shared" si="60"/>
        <v>Não</v>
      </c>
      <c r="CY467" s="41" t="str">
        <f t="shared" si="61"/>
        <v>Não</v>
      </c>
      <c r="CZ467" s="41" t="str">
        <f>IF(AND(Parametros!$E$17="Sim",Parametros!$E$18="Sim"),IF(AND(OR(CT467="Flow1",AND(CT467="Flow2",Parametros!$H$7="Fechada")),AI467&lt;=Parametros!$E$15,AH467&lt;Parametros!$E$16,AX467&lt;Parametros!$E$19,CX467&lt;&gt;Parametros!$E$17,CY467&lt;&gt;Parametros!$E$18),"Sim","Não"),
IF(AND(Parametros!$E$17="Sim",Parametros!$E$18="Não"),IF(AND(OR(CT467="Flow1",AND(CT467="Flow2",Parametros!$H$7="Fechada")),AI467&lt;=Parametros!$E$15,AH467&lt;Parametros!$E$16,AX467&lt;Parametros!$E$19,CX467&lt;&gt;Parametros!$E$17),"Sim","Não"),
IF(AND(Parametros!$E$17="Não",Parametros!$E$18="Sim"),IF(AND(OR(CT467="Flow1",AND(CT467="Flow2",Parametros!$H$7="Fechada")),AI467&lt;=Parametros!$E$15,AH467&lt;Parametros!$E$16,AX467&lt;Parametros!$E$19,CY467&lt;&gt;Parametros!$E$18),"Sim","Não"),
IF(AND(OR(CT467="Flow1",AND(CT467="Flow2",Parametros!$H$7="Fechada")),AI467&lt;=Parametros!$E$15,AH467&lt;Parametros!$E$16,AX467&lt;Parametros!$E$19),"Sim","Não"))))</f>
        <v>Não</v>
      </c>
      <c r="DA467" s="41" t="str">
        <f t="shared" si="62"/>
        <v>ok</v>
      </c>
      <c r="DB467" s="40">
        <f>IF(AND(CT467="Flow1",CZ467="Sim"),4,IF(CT467=Parametros!$D$6,1,IF(CT467=Parametros!$D$7,IF(Parametros!$H$7="Aberta",2,IF('Sequencia APO'!CZ467="Sim",4,1)),IF(CT467=Parametros!$D$9,3,IF(CT467=Parametros!$D$8,4,"Erro")))))</f>
        <v>3</v>
      </c>
      <c r="DC467" s="40">
        <f>IFERROR(VLOOKUP($Q467,Ferts!$A$1:$B$16,2,FALSE),0)</f>
        <v>0</v>
      </c>
      <c r="DD467" s="42">
        <f>(IF(DB467=1,Parametros!$M$6,IF(DB467=2,Parametros!$M$7,IF(DB467=3,Parametros!$M$8,IF(DB467=4,Parametros!$M$9,"Erro"))))*(DC467+1))*60</f>
        <v>33.660000000000004</v>
      </c>
    </row>
    <row r="468" spans="1:108">
      <c r="A468" s="74" t="s">
        <v>1234</v>
      </c>
      <c r="B468" s="74" t="s">
        <v>98</v>
      </c>
      <c r="C468" s="74" t="s">
        <v>99</v>
      </c>
      <c r="D468" s="74" t="s">
        <v>99</v>
      </c>
      <c r="E468" s="74" t="s">
        <v>4015</v>
      </c>
      <c r="F468" s="74" t="s">
        <v>270</v>
      </c>
      <c r="G468" s="74" t="s">
        <v>2943</v>
      </c>
      <c r="H468" s="74" t="s">
        <v>170</v>
      </c>
      <c r="I468" s="74" t="s">
        <v>134</v>
      </c>
      <c r="J468" s="74" t="s">
        <v>213</v>
      </c>
      <c r="K468" s="74" t="s">
        <v>336</v>
      </c>
      <c r="L468" s="74" t="s">
        <v>271</v>
      </c>
      <c r="M468" s="74" t="s">
        <v>172</v>
      </c>
      <c r="N468" s="75">
        <v>10</v>
      </c>
      <c r="O468" s="75">
        <v>10</v>
      </c>
      <c r="P468" s="74" t="s">
        <v>154</v>
      </c>
      <c r="Q468" s="74" t="s">
        <v>272</v>
      </c>
      <c r="R468" s="74" t="s">
        <v>155</v>
      </c>
      <c r="S468" s="74" t="s">
        <v>113</v>
      </c>
      <c r="T468" s="74" t="s">
        <v>114</v>
      </c>
      <c r="U468" s="74" t="s">
        <v>156</v>
      </c>
      <c r="V468" s="74" t="s">
        <v>157</v>
      </c>
      <c r="W468" s="74" t="s">
        <v>107</v>
      </c>
      <c r="X468" s="74" t="s">
        <v>127</v>
      </c>
      <c r="Y468" s="74" t="s">
        <v>219</v>
      </c>
      <c r="Z468" s="74" t="s">
        <v>158</v>
      </c>
      <c r="AA468" s="76">
        <v>3686.752</v>
      </c>
      <c r="AB468" s="76">
        <v>0</v>
      </c>
      <c r="AC468" s="76">
        <v>146</v>
      </c>
      <c r="AD468" s="76">
        <v>97</v>
      </c>
      <c r="AE468" s="77">
        <v>514</v>
      </c>
      <c r="AF468" s="76">
        <v>2.57</v>
      </c>
      <c r="AG468" s="77">
        <v>8</v>
      </c>
      <c r="AH468" s="78">
        <v>8</v>
      </c>
      <c r="AI468" s="78">
        <v>57</v>
      </c>
      <c r="AJ468" s="79">
        <v>42790</v>
      </c>
      <c r="AK468" s="79">
        <v>42788</v>
      </c>
      <c r="AL468" s="79">
        <v>42788</v>
      </c>
      <c r="AM468" s="79">
        <v>42788</v>
      </c>
      <c r="AN468" s="77">
        <v>258</v>
      </c>
      <c r="AO468" s="79">
        <v>42783</v>
      </c>
      <c r="AP468" s="76">
        <v>5000</v>
      </c>
      <c r="AQ468" s="76">
        <v>1468</v>
      </c>
      <c r="AR468" s="77">
        <v>520</v>
      </c>
      <c r="AS468" s="77">
        <v>65</v>
      </c>
      <c r="AT468" s="78">
        <v>123.1</v>
      </c>
      <c r="AU468" s="77">
        <v>4</v>
      </c>
      <c r="AV468" s="76">
        <v>12.61</v>
      </c>
      <c r="AW468" s="76">
        <v>11.2</v>
      </c>
      <c r="AX468" s="76">
        <v>12.98</v>
      </c>
      <c r="AY468" s="76">
        <v>0.56999999999999995</v>
      </c>
      <c r="AZ468" s="76">
        <v>0.56999999999999995</v>
      </c>
      <c r="BA468" s="76">
        <v>1</v>
      </c>
      <c r="BB468" s="76">
        <v>9.99</v>
      </c>
      <c r="BC468" s="76">
        <v>21.63</v>
      </c>
      <c r="BD468" s="76">
        <v>8.93</v>
      </c>
      <c r="BE468" s="76">
        <v>17.89</v>
      </c>
      <c r="BF468" s="76">
        <v>11000</v>
      </c>
      <c r="BG468" s="76">
        <v>13000</v>
      </c>
      <c r="BH468" s="74" t="s">
        <v>109</v>
      </c>
      <c r="BI468" s="74"/>
      <c r="BJ468" s="74" t="s">
        <v>4016</v>
      </c>
      <c r="BK468" s="79"/>
      <c r="BL468" s="79"/>
      <c r="BM468" s="74"/>
      <c r="BN468" s="80"/>
      <c r="BO468" s="81"/>
      <c r="BP468" s="82"/>
      <c r="BQ468" s="93">
        <v>32</v>
      </c>
      <c r="BR468" s="84" t="s">
        <v>78</v>
      </c>
      <c r="BS468" s="84">
        <v>22</v>
      </c>
      <c r="BT468" s="85">
        <v>2</v>
      </c>
      <c r="BU468" s="85" t="s">
        <v>134</v>
      </c>
      <c r="BV468" s="85">
        <v>7</v>
      </c>
      <c r="BW468" s="85"/>
      <c r="BX468" s="86" t="s">
        <v>143</v>
      </c>
      <c r="BY468" s="87"/>
      <c r="BZ468" s="88">
        <v>32</v>
      </c>
      <c r="CA468" s="87" t="s">
        <v>144</v>
      </c>
      <c r="CB468" s="89" t="s">
        <v>145</v>
      </c>
      <c r="CC468" s="90">
        <v>5</v>
      </c>
      <c r="CD468" s="91"/>
      <c r="CE468" s="89">
        <f>VLOOKUP(AI468,[1]Plan1!$A$6:$D$52,2,0)</f>
        <v>352</v>
      </c>
      <c r="CF468" s="89">
        <f>VLOOKUP(AI468,[1]Plan1!$A$6:$D$52,4,0)</f>
        <v>5.625</v>
      </c>
      <c r="CG468" s="89">
        <f t="shared" si="56"/>
        <v>10</v>
      </c>
      <c r="CH468" s="89">
        <f t="shared" si="57"/>
        <v>56</v>
      </c>
      <c r="CI468" s="87" t="s">
        <v>75</v>
      </c>
      <c r="CJ468" s="89">
        <f t="shared" si="58"/>
        <v>32</v>
      </c>
      <c r="CK468" s="87"/>
      <c r="CL468" s="87"/>
      <c r="CM468" s="87"/>
      <c r="CN468" s="80"/>
      <c r="CO468" s="81">
        <v>240</v>
      </c>
      <c r="CP468" s="82"/>
      <c r="CQ468" s="83"/>
      <c r="CR468" s="87">
        <f t="shared" si="59"/>
        <v>4112</v>
      </c>
      <c r="CS468" s="40">
        <f t="shared" si="63"/>
        <v>466</v>
      </c>
      <c r="CT468" s="40" t="str">
        <f>VLOOKUP(B468,Linha!$B$2:$C$60,2,FALSE)</f>
        <v>Flow1</v>
      </c>
      <c r="CU468" s="41" t="str">
        <f>IF(AI468&lt;=Parametros!$E$15,"OK","Não")</f>
        <v>OK</v>
      </c>
      <c r="CV468" s="41" t="str">
        <f>IF(AH468&lt;=Parametros!$E$16,"OK","Não")</f>
        <v>OK</v>
      </c>
      <c r="CW468" s="41" t="str">
        <f>IF(AX468&lt;=Parametros!$E$19,"OK","Não")</f>
        <v>OK</v>
      </c>
      <c r="CX468" s="41" t="str">
        <f t="shared" si="60"/>
        <v>Não</v>
      </c>
      <c r="CY468" s="41" t="str">
        <f t="shared" si="61"/>
        <v>Não</v>
      </c>
      <c r="CZ468" s="41" t="str">
        <f>IF(AND(Parametros!$E$17="Sim",Parametros!$E$18="Sim"),IF(AND(OR(CT468="Flow1",AND(CT468="Flow2",Parametros!$H$7="Fechada")),AI468&lt;=Parametros!$E$15,AH468&lt;Parametros!$E$16,AX468&lt;Parametros!$E$19,CX468&lt;&gt;Parametros!$E$17,CY468&lt;&gt;Parametros!$E$18),"Sim","Não"),
IF(AND(Parametros!$E$17="Sim",Parametros!$E$18="Não"),IF(AND(OR(CT468="Flow1",AND(CT468="Flow2",Parametros!$H$7="Fechada")),AI468&lt;=Parametros!$E$15,AH468&lt;Parametros!$E$16,AX468&lt;Parametros!$E$19,CX468&lt;&gt;Parametros!$E$17),"Sim","Não"),
IF(AND(Parametros!$E$17="Não",Parametros!$E$18="Sim"),IF(AND(OR(CT468="Flow1",AND(CT468="Flow2",Parametros!$H$7="Fechada")),AI468&lt;=Parametros!$E$15,AH468&lt;Parametros!$E$16,AX468&lt;Parametros!$E$19,CY468&lt;&gt;Parametros!$E$18),"Sim","Não"),
IF(AND(OR(CT468="Flow1",AND(CT468="Flow2",Parametros!$H$7="Fechada")),AI468&lt;=Parametros!$E$15,AH468&lt;Parametros!$E$16,AX468&lt;Parametros!$E$19),"Sim","Não"))))</f>
        <v>Sim</v>
      </c>
      <c r="DA468" s="41" t="str">
        <f t="shared" si="62"/>
        <v>Moveu para tubing</v>
      </c>
      <c r="DB468" s="40">
        <f>IF(AND(CT468="Flow1",CZ468="Sim"),4,IF(CT468=Parametros!$D$6,1,IF(CT468=Parametros!$D$7,IF(Parametros!$H$7="Aberta",2,IF('Sequencia APO'!CZ468="Sim",4,1)),IF(CT468=Parametros!$D$9,3,IF(CT468=Parametros!$D$8,4,"Erro")))))</f>
        <v>4</v>
      </c>
      <c r="DC468" s="40">
        <f>IFERROR(VLOOKUP($Q468,Ferts!$A$1:$B$16,2,FALSE),0)</f>
        <v>0</v>
      </c>
      <c r="DD468" s="42">
        <f>(IF(DB468=1,Parametros!$M$6,IF(DB468=2,Parametros!$M$7,IF(DB468=3,Parametros!$M$8,IF(DB468=4,Parametros!$M$9,"Erro"))))*(DC468+1))*60</f>
        <v>102.85714285714285</v>
      </c>
    </row>
    <row r="469" spans="1:108">
      <c r="A469" s="74" t="s">
        <v>1236</v>
      </c>
      <c r="B469" s="74" t="s">
        <v>98</v>
      </c>
      <c r="C469" s="74" t="s">
        <v>99</v>
      </c>
      <c r="D469" s="74" t="s">
        <v>99</v>
      </c>
      <c r="E469" s="74" t="s">
        <v>4017</v>
      </c>
      <c r="F469" s="74" t="s">
        <v>2934</v>
      </c>
      <c r="G469" s="74" t="s">
        <v>4018</v>
      </c>
      <c r="H469" s="74" t="s">
        <v>2935</v>
      </c>
      <c r="I469" s="74" t="s">
        <v>134</v>
      </c>
      <c r="J469" s="74" t="s">
        <v>135</v>
      </c>
      <c r="K469" s="74" t="s">
        <v>169</v>
      </c>
      <c r="L469" s="74" t="s">
        <v>2936</v>
      </c>
      <c r="M469" s="74" t="s">
        <v>2017</v>
      </c>
      <c r="N469" s="75">
        <v>10</v>
      </c>
      <c r="O469" s="75">
        <v>10</v>
      </c>
      <c r="P469" s="74" t="s">
        <v>154</v>
      </c>
      <c r="Q469" s="74" t="s">
        <v>2937</v>
      </c>
      <c r="R469" s="74" t="s">
        <v>155</v>
      </c>
      <c r="S469" s="74" t="s">
        <v>113</v>
      </c>
      <c r="T469" s="74" t="s">
        <v>114</v>
      </c>
      <c r="U469" s="74" t="s">
        <v>156</v>
      </c>
      <c r="V469" s="74" t="s">
        <v>157</v>
      </c>
      <c r="W469" s="74" t="s">
        <v>107</v>
      </c>
      <c r="X469" s="74" t="s">
        <v>127</v>
      </c>
      <c r="Y469" s="74" t="s">
        <v>142</v>
      </c>
      <c r="Z469" s="74" t="s">
        <v>158</v>
      </c>
      <c r="AA469" s="76">
        <v>31287.03</v>
      </c>
      <c r="AB469" s="76">
        <v>0</v>
      </c>
      <c r="AC469" s="76">
        <v>155</v>
      </c>
      <c r="AD469" s="76">
        <v>103</v>
      </c>
      <c r="AE469" s="77">
        <v>356</v>
      </c>
      <c r="AF469" s="76">
        <v>1.78</v>
      </c>
      <c r="AG469" s="77">
        <v>101</v>
      </c>
      <c r="AH469" s="78">
        <v>5.2</v>
      </c>
      <c r="AI469" s="78">
        <v>57</v>
      </c>
      <c r="AJ469" s="79">
        <v>42790</v>
      </c>
      <c r="AK469" s="79">
        <v>42788</v>
      </c>
      <c r="AL469" s="79">
        <v>42788</v>
      </c>
      <c r="AM469" s="79">
        <v>42788</v>
      </c>
      <c r="AN469" s="77">
        <v>3141</v>
      </c>
      <c r="AO469" s="79">
        <v>42782</v>
      </c>
      <c r="AP469" s="76">
        <v>15000</v>
      </c>
      <c r="AQ469" s="76">
        <v>0</v>
      </c>
      <c r="AR469" s="77">
        <v>356</v>
      </c>
      <c r="AS469" s="77">
        <v>36</v>
      </c>
      <c r="AT469" s="78">
        <v>47.12</v>
      </c>
      <c r="AU469" s="77">
        <v>7</v>
      </c>
      <c r="AV469" s="76">
        <v>7.16</v>
      </c>
      <c r="AW469" s="76">
        <v>5.83</v>
      </c>
      <c r="AX469" s="76">
        <v>7.18</v>
      </c>
      <c r="AY469" s="76">
        <v>0.56999999999999995</v>
      </c>
      <c r="AZ469" s="76">
        <v>0.56999999999999995</v>
      </c>
      <c r="BA469" s="76">
        <v>0.65</v>
      </c>
      <c r="BB469" s="76">
        <v>9.99</v>
      </c>
      <c r="BC469" s="76">
        <v>20.91</v>
      </c>
      <c r="BD469" s="76">
        <v>6.25</v>
      </c>
      <c r="BE469" s="76">
        <v>15.06</v>
      </c>
      <c r="BF469" s="76">
        <v>4000</v>
      </c>
      <c r="BG469" s="76">
        <v>7200</v>
      </c>
      <c r="BH469" s="74" t="s">
        <v>109</v>
      </c>
      <c r="BI469" s="74"/>
      <c r="BJ469" s="74" t="s">
        <v>2938</v>
      </c>
      <c r="BK469" s="79"/>
      <c r="BL469" s="79"/>
      <c r="BM469" s="74"/>
      <c r="BN469" s="80"/>
      <c r="BO469" s="81"/>
      <c r="BP469" s="82"/>
      <c r="BQ469" s="93">
        <v>707</v>
      </c>
      <c r="BR469" s="84" t="s">
        <v>78</v>
      </c>
      <c r="BS469" s="84">
        <v>22</v>
      </c>
      <c r="BT469" s="85">
        <v>2</v>
      </c>
      <c r="BU469" s="85" t="s">
        <v>134</v>
      </c>
      <c r="BV469" s="85">
        <v>7</v>
      </c>
      <c r="BW469" s="85"/>
      <c r="BX469" s="86" t="s">
        <v>143</v>
      </c>
      <c r="BY469" s="87"/>
      <c r="BZ469" s="88">
        <v>707</v>
      </c>
      <c r="CA469" s="87" t="s">
        <v>144</v>
      </c>
      <c r="CB469" s="89" t="s">
        <v>145</v>
      </c>
      <c r="CC469" s="90">
        <v>6</v>
      </c>
      <c r="CD469" s="91"/>
      <c r="CE469" s="89">
        <f>VLOOKUP(AI469,[1]Plan1!$A$6:$D$52,2,0)</f>
        <v>352</v>
      </c>
      <c r="CF469" s="89">
        <f>VLOOKUP(AI469,[1]Plan1!$A$6:$D$52,4,0)</f>
        <v>5.625</v>
      </c>
      <c r="CG469" s="89">
        <f t="shared" si="56"/>
        <v>89</v>
      </c>
      <c r="CH469" s="89">
        <f t="shared" si="57"/>
        <v>501</v>
      </c>
      <c r="CI469" s="87" t="s">
        <v>75</v>
      </c>
      <c r="CJ469" s="89">
        <f t="shared" si="58"/>
        <v>707</v>
      </c>
      <c r="CK469" s="87"/>
      <c r="CL469" s="87"/>
      <c r="CM469" s="87"/>
      <c r="CN469" s="80"/>
      <c r="CO469" s="81">
        <v>241</v>
      </c>
      <c r="CP469" s="82"/>
      <c r="CQ469" s="83"/>
      <c r="CR469" s="87">
        <f t="shared" si="59"/>
        <v>35956</v>
      </c>
      <c r="CS469" s="40">
        <f t="shared" si="63"/>
        <v>467</v>
      </c>
      <c r="CT469" s="40" t="str">
        <f>VLOOKUP(B469,Linha!$B$2:$C$60,2,FALSE)</f>
        <v>Flow1</v>
      </c>
      <c r="CU469" s="41" t="str">
        <f>IF(AI469&lt;=Parametros!$E$15,"OK","Não")</f>
        <v>OK</v>
      </c>
      <c r="CV469" s="41" t="str">
        <f>IF(AH469&lt;=Parametros!$E$16,"OK","Não")</f>
        <v>OK</v>
      </c>
      <c r="CW469" s="41" t="str">
        <f>IF(AX469&lt;=Parametros!$E$19,"OK","Não")</f>
        <v>OK</v>
      </c>
      <c r="CX469" s="41" t="str">
        <f t="shared" si="60"/>
        <v>Não</v>
      </c>
      <c r="CY469" s="41" t="str">
        <f t="shared" si="61"/>
        <v>Não</v>
      </c>
      <c r="CZ469" s="41" t="str">
        <f>IF(AND(Parametros!$E$17="Sim",Parametros!$E$18="Sim"),IF(AND(OR(CT469="Flow1",AND(CT469="Flow2",Parametros!$H$7="Fechada")),AI469&lt;=Parametros!$E$15,AH469&lt;Parametros!$E$16,AX469&lt;Parametros!$E$19,CX469&lt;&gt;Parametros!$E$17,CY469&lt;&gt;Parametros!$E$18),"Sim","Não"),
IF(AND(Parametros!$E$17="Sim",Parametros!$E$18="Não"),IF(AND(OR(CT469="Flow1",AND(CT469="Flow2",Parametros!$H$7="Fechada")),AI469&lt;=Parametros!$E$15,AH469&lt;Parametros!$E$16,AX469&lt;Parametros!$E$19,CX469&lt;&gt;Parametros!$E$17),"Sim","Não"),
IF(AND(Parametros!$E$17="Não",Parametros!$E$18="Sim"),IF(AND(OR(CT469="Flow1",AND(CT469="Flow2",Parametros!$H$7="Fechada")),AI469&lt;=Parametros!$E$15,AH469&lt;Parametros!$E$16,AX469&lt;Parametros!$E$19,CY469&lt;&gt;Parametros!$E$18),"Sim","Não"),
IF(AND(OR(CT469="Flow1",AND(CT469="Flow2",Parametros!$H$7="Fechada")),AI469&lt;=Parametros!$E$15,AH469&lt;Parametros!$E$16,AX469&lt;Parametros!$E$19),"Sim","Não"))))</f>
        <v>Sim</v>
      </c>
      <c r="DA469" s="41" t="str">
        <f t="shared" si="62"/>
        <v>Moveu para tubing</v>
      </c>
      <c r="DB469" s="40">
        <f>IF(AND(CT469="Flow1",CZ469="Sim"),4,IF(CT469=Parametros!$D$6,1,IF(CT469=Parametros!$D$7,IF(Parametros!$H$7="Aberta",2,IF('Sequencia APO'!CZ469="Sim",4,1)),IF(CT469=Parametros!$D$9,3,IF(CT469=Parametros!$D$8,4,"Erro")))))</f>
        <v>4</v>
      </c>
      <c r="DC469" s="40">
        <f>IFERROR(VLOOKUP($Q469,Ferts!$A$1:$B$16,2,FALSE),0)</f>
        <v>0</v>
      </c>
      <c r="DD469" s="42">
        <f>(IF(DB469=1,Parametros!$M$6,IF(DB469=2,Parametros!$M$7,IF(DB469=3,Parametros!$M$8,IF(DB469=4,Parametros!$M$9,"Erro"))))*(DC469+1))*60</f>
        <v>102.85714285714285</v>
      </c>
    </row>
    <row r="470" spans="1:108">
      <c r="A470" s="74" t="s">
        <v>1240</v>
      </c>
      <c r="B470" s="74" t="s">
        <v>165</v>
      </c>
      <c r="C470" s="74" t="s">
        <v>118</v>
      </c>
      <c r="D470" s="74" t="s">
        <v>99</v>
      </c>
      <c r="E470" s="74" t="s">
        <v>2961</v>
      </c>
      <c r="F470" s="74" t="s">
        <v>1058</v>
      </c>
      <c r="G470" s="74" t="s">
        <v>2962</v>
      </c>
      <c r="H470" s="74" t="s">
        <v>166</v>
      </c>
      <c r="I470" s="74" t="s">
        <v>134</v>
      </c>
      <c r="J470" s="74" t="s">
        <v>135</v>
      </c>
      <c r="K470" s="74" t="s">
        <v>224</v>
      </c>
      <c r="L470" s="74" t="s">
        <v>1059</v>
      </c>
      <c r="M470" s="74" t="s">
        <v>168</v>
      </c>
      <c r="N470" s="75">
        <v>10</v>
      </c>
      <c r="O470" s="75">
        <v>10</v>
      </c>
      <c r="P470" s="74" t="s">
        <v>131</v>
      </c>
      <c r="Q470" s="74" t="s">
        <v>1060</v>
      </c>
      <c r="R470" s="74" t="s">
        <v>175</v>
      </c>
      <c r="S470" s="74"/>
      <c r="T470" s="74" t="s">
        <v>114</v>
      </c>
      <c r="U470" s="74" t="s">
        <v>124</v>
      </c>
      <c r="V470" s="74" t="s">
        <v>125</v>
      </c>
      <c r="W470" s="74" t="s">
        <v>126</v>
      </c>
      <c r="X470" s="74" t="s">
        <v>127</v>
      </c>
      <c r="Y470" s="74" t="s">
        <v>142</v>
      </c>
      <c r="Z470" s="74" t="s">
        <v>163</v>
      </c>
      <c r="AA470" s="76">
        <v>5380</v>
      </c>
      <c r="AB470" s="76">
        <v>0</v>
      </c>
      <c r="AC470" s="76">
        <v>155</v>
      </c>
      <c r="AD470" s="76">
        <v>103</v>
      </c>
      <c r="AE470" s="77">
        <v>366</v>
      </c>
      <c r="AF470" s="76">
        <v>1.83</v>
      </c>
      <c r="AG470" s="77">
        <v>17</v>
      </c>
      <c r="AH470" s="78">
        <v>4.83</v>
      </c>
      <c r="AI470" s="78">
        <v>60.3</v>
      </c>
      <c r="AJ470" s="79">
        <v>42815</v>
      </c>
      <c r="AK470" s="79">
        <v>42788</v>
      </c>
      <c r="AL470" s="79">
        <v>42788</v>
      </c>
      <c r="AM470" s="79">
        <v>42788</v>
      </c>
      <c r="AN470" s="77">
        <v>568</v>
      </c>
      <c r="AO470" s="79">
        <v>42801</v>
      </c>
      <c r="AP470" s="76">
        <v>5000</v>
      </c>
      <c r="AQ470" s="76">
        <v>0</v>
      </c>
      <c r="AR470" s="77">
        <v>364</v>
      </c>
      <c r="AS470" s="77">
        <v>36</v>
      </c>
      <c r="AT470" s="78">
        <v>55.19</v>
      </c>
      <c r="AU470" s="77">
        <v>6</v>
      </c>
      <c r="AV470" s="76">
        <v>8.3800000000000008</v>
      </c>
      <c r="AW470" s="76">
        <v>8.66</v>
      </c>
      <c r="AX470" s="76">
        <v>10.28</v>
      </c>
      <c r="AY470" s="76">
        <v>0.6</v>
      </c>
      <c r="AZ470" s="76">
        <v>0.6</v>
      </c>
      <c r="BA470" s="76">
        <v>0.48</v>
      </c>
      <c r="BB470" s="76">
        <v>0.48</v>
      </c>
      <c r="BC470" s="76">
        <v>23.51</v>
      </c>
      <c r="BD470" s="76">
        <v>5.68</v>
      </c>
      <c r="BE470" s="76">
        <v>14.29</v>
      </c>
      <c r="BF470" s="76">
        <v>8300</v>
      </c>
      <c r="BG470" s="76">
        <v>8400</v>
      </c>
      <c r="BH470" s="74" t="s">
        <v>109</v>
      </c>
      <c r="BI470" s="74"/>
      <c r="BJ470" s="74" t="s">
        <v>4019</v>
      </c>
      <c r="BK470" s="79"/>
      <c r="BL470" s="79"/>
      <c r="BM470" s="74"/>
      <c r="BN470" s="80"/>
      <c r="BO470" s="81"/>
      <c r="BP470" s="82">
        <v>102</v>
      </c>
      <c r="BQ470" s="83"/>
      <c r="BR470" s="84" t="s">
        <v>129</v>
      </c>
      <c r="BS470" s="84">
        <v>22</v>
      </c>
      <c r="BT470" s="85">
        <v>2</v>
      </c>
      <c r="BU470" s="85" t="s">
        <v>134</v>
      </c>
      <c r="BV470" s="85">
        <v>7</v>
      </c>
      <c r="BW470" s="85"/>
      <c r="BX470" s="86" t="s">
        <v>164</v>
      </c>
      <c r="BY470" s="87"/>
      <c r="BZ470" s="88">
        <v>102</v>
      </c>
      <c r="CA470" s="87" t="s">
        <v>111</v>
      </c>
      <c r="CB470" s="89" t="s">
        <v>145</v>
      </c>
      <c r="CC470" s="90">
        <v>-13</v>
      </c>
      <c r="CD470" s="91"/>
      <c r="CE470" s="89">
        <f>VLOOKUP(AI470,[1]Plan1!$A$6:$D$52,2,0)</f>
        <v>250</v>
      </c>
      <c r="CF470" s="89">
        <f>VLOOKUP(AI470,[1]Plan1!$A$6:$D$52,4,0)</f>
        <v>5.0434782608695654</v>
      </c>
      <c r="CG470" s="89">
        <f t="shared" si="56"/>
        <v>22</v>
      </c>
      <c r="CH470" s="89">
        <f t="shared" si="57"/>
        <v>111</v>
      </c>
      <c r="CI470" s="87" t="s">
        <v>129</v>
      </c>
      <c r="CJ470" s="89">
        <f t="shared" si="58"/>
        <v>102</v>
      </c>
      <c r="CK470" s="87"/>
      <c r="CL470" s="87"/>
      <c r="CM470" s="87"/>
      <c r="CN470" s="80"/>
      <c r="CO470" s="81">
        <v>242</v>
      </c>
      <c r="CP470" s="82"/>
      <c r="CQ470" s="83"/>
      <c r="CR470" s="87">
        <f t="shared" si="59"/>
        <v>6222</v>
      </c>
      <c r="CS470" s="40">
        <f t="shared" si="63"/>
        <v>468</v>
      </c>
      <c r="CT470" s="40" t="str">
        <f>VLOOKUP(B470,Linha!$B$2:$C$60,2,FALSE)</f>
        <v>Despacho direto</v>
      </c>
      <c r="CU470" s="41" t="str">
        <f>IF(AI470&lt;=Parametros!$E$15,"OK","Não")</f>
        <v>OK</v>
      </c>
      <c r="CV470" s="41" t="str">
        <f>IF(AH470&lt;=Parametros!$E$16,"OK","Não")</f>
        <v>OK</v>
      </c>
      <c r="CW470" s="41" t="str">
        <f>IF(AX470&lt;=Parametros!$E$19,"OK","Não")</f>
        <v>OK</v>
      </c>
      <c r="CX470" s="41" t="str">
        <f t="shared" si="60"/>
        <v>Não</v>
      </c>
      <c r="CY470" s="41" t="str">
        <f t="shared" si="61"/>
        <v>Não</v>
      </c>
      <c r="CZ470" s="41" t="str">
        <f>IF(AND(Parametros!$E$17="Sim",Parametros!$E$18="Sim"),IF(AND(OR(CT470="Flow1",AND(CT470="Flow2",Parametros!$H$7="Fechada")),AI470&lt;=Parametros!$E$15,AH470&lt;Parametros!$E$16,AX470&lt;Parametros!$E$19,CX470&lt;&gt;Parametros!$E$17,CY470&lt;&gt;Parametros!$E$18),"Sim","Não"),
IF(AND(Parametros!$E$17="Sim",Parametros!$E$18="Não"),IF(AND(OR(CT470="Flow1",AND(CT470="Flow2",Parametros!$H$7="Fechada")),AI470&lt;=Parametros!$E$15,AH470&lt;Parametros!$E$16,AX470&lt;Parametros!$E$19,CX470&lt;&gt;Parametros!$E$17),"Sim","Não"),
IF(AND(Parametros!$E$17="Não",Parametros!$E$18="Sim"),IF(AND(OR(CT470="Flow1",AND(CT470="Flow2",Parametros!$H$7="Fechada")),AI470&lt;=Parametros!$E$15,AH470&lt;Parametros!$E$16,AX470&lt;Parametros!$E$19,CY470&lt;&gt;Parametros!$E$18),"Sim","Não"),
IF(AND(OR(CT470="Flow1",AND(CT470="Flow2",Parametros!$H$7="Fechada")),AI470&lt;=Parametros!$E$15,AH470&lt;Parametros!$E$16,AX470&lt;Parametros!$E$19),"Sim","Não"))))</f>
        <v>Não</v>
      </c>
      <c r="DA470" s="41" t="str">
        <f t="shared" si="62"/>
        <v>ok</v>
      </c>
      <c r="DB470" s="40">
        <f>IF(AND(CT470="Flow1",CZ470="Sim"),4,IF(CT470=Parametros!$D$6,1,IF(CT470=Parametros!$D$7,IF(Parametros!$H$7="Aberta",2,IF('Sequencia APO'!CZ470="Sim",4,1)),IF(CT470=Parametros!$D$9,3,IF(CT470=Parametros!$D$8,4,"Erro")))))</f>
        <v>3</v>
      </c>
      <c r="DC470" s="40">
        <f>IFERROR(VLOOKUP($Q470,Ferts!$A$1:$B$16,2,FALSE),0)</f>
        <v>0</v>
      </c>
      <c r="DD470" s="42">
        <f>(IF(DB470=1,Parametros!$M$6,IF(DB470=2,Parametros!$M$7,IF(DB470=3,Parametros!$M$8,IF(DB470=4,Parametros!$M$9,"Erro"))))*(DC470+1))*60</f>
        <v>33.660000000000004</v>
      </c>
    </row>
    <row r="471" spans="1:108">
      <c r="A471" s="74" t="s">
        <v>1245</v>
      </c>
      <c r="B471" s="74" t="s">
        <v>98</v>
      </c>
      <c r="C471" s="74" t="s">
        <v>99</v>
      </c>
      <c r="D471" s="74" t="s">
        <v>99</v>
      </c>
      <c r="E471" s="74" t="s">
        <v>2963</v>
      </c>
      <c r="F471" s="74" t="s">
        <v>2964</v>
      </c>
      <c r="G471" s="74" t="s">
        <v>2965</v>
      </c>
      <c r="H471" s="74" t="s">
        <v>481</v>
      </c>
      <c r="I471" s="74" t="s">
        <v>134</v>
      </c>
      <c r="J471" s="74" t="s">
        <v>135</v>
      </c>
      <c r="K471" s="74" t="s">
        <v>264</v>
      </c>
      <c r="L471" s="74" t="s">
        <v>2966</v>
      </c>
      <c r="M471" s="74" t="s">
        <v>206</v>
      </c>
      <c r="N471" s="75">
        <v>0</v>
      </c>
      <c r="O471" s="75">
        <v>10</v>
      </c>
      <c r="P471" s="74" t="s">
        <v>137</v>
      </c>
      <c r="Q471" s="74" t="s">
        <v>2967</v>
      </c>
      <c r="R471" s="74" t="s">
        <v>138</v>
      </c>
      <c r="S471" s="74" t="s">
        <v>113</v>
      </c>
      <c r="T471" s="74" t="s">
        <v>149</v>
      </c>
      <c r="U471" s="74" t="s">
        <v>156</v>
      </c>
      <c r="V471" s="74" t="s">
        <v>141</v>
      </c>
      <c r="W471" s="74" t="s">
        <v>107</v>
      </c>
      <c r="X471" s="74" t="s">
        <v>127</v>
      </c>
      <c r="Y471" s="74" t="s">
        <v>142</v>
      </c>
      <c r="Z471" s="74"/>
      <c r="AA471" s="76">
        <v>2862.6370000000002</v>
      </c>
      <c r="AB471" s="76">
        <v>0</v>
      </c>
      <c r="AC471" s="76">
        <v>155</v>
      </c>
      <c r="AD471" s="76">
        <v>103</v>
      </c>
      <c r="AE471" s="77">
        <v>362</v>
      </c>
      <c r="AF471" s="76">
        <v>1.81</v>
      </c>
      <c r="AG471" s="77">
        <v>9</v>
      </c>
      <c r="AH471" s="78">
        <v>5.5</v>
      </c>
      <c r="AI471" s="78">
        <v>60.3</v>
      </c>
      <c r="AJ471" s="79">
        <v>42787</v>
      </c>
      <c r="AK471" s="79">
        <v>42788</v>
      </c>
      <c r="AL471" s="79">
        <v>42788</v>
      </c>
      <c r="AM471" s="79">
        <v>42788</v>
      </c>
      <c r="AN471" s="77">
        <v>259</v>
      </c>
      <c r="AO471" s="79">
        <v>42780</v>
      </c>
      <c r="AP471" s="76">
        <v>5000</v>
      </c>
      <c r="AQ471" s="76">
        <v>2256</v>
      </c>
      <c r="AR471" s="77">
        <v>386</v>
      </c>
      <c r="AS471" s="77">
        <v>63</v>
      </c>
      <c r="AT471" s="78">
        <v>51.27</v>
      </c>
      <c r="AU471" s="77">
        <v>7</v>
      </c>
      <c r="AV471" s="76">
        <v>6.44</v>
      </c>
      <c r="AW471" s="76">
        <v>5.36</v>
      </c>
      <c r="AX471" s="76">
        <v>6.98</v>
      </c>
      <c r="AY471" s="76">
        <v>0.45</v>
      </c>
      <c r="AZ471" s="76">
        <v>0.45</v>
      </c>
      <c r="BA471" s="76">
        <v>0.69</v>
      </c>
      <c r="BB471" s="76">
        <v>0.83</v>
      </c>
      <c r="BC471" s="76">
        <v>20.51</v>
      </c>
      <c r="BD471" s="76">
        <v>6.49</v>
      </c>
      <c r="BE471" s="76">
        <v>15.32</v>
      </c>
      <c r="BF471" s="76">
        <v>5000</v>
      </c>
      <c r="BG471" s="76">
        <v>7000</v>
      </c>
      <c r="BH471" s="74" t="s">
        <v>109</v>
      </c>
      <c r="BI471" s="74"/>
      <c r="BJ471" s="74" t="s">
        <v>2968</v>
      </c>
      <c r="BK471" s="79"/>
      <c r="BL471" s="79"/>
      <c r="BM471" s="74"/>
      <c r="BN471" s="80">
        <v>63</v>
      </c>
      <c r="BO471" s="81"/>
      <c r="BP471" s="82"/>
      <c r="BQ471" s="83"/>
      <c r="BR471" s="84" t="s">
        <v>75</v>
      </c>
      <c r="BS471" s="84">
        <v>22</v>
      </c>
      <c r="BT471" s="85">
        <v>2</v>
      </c>
      <c r="BU471" s="85" t="s">
        <v>134</v>
      </c>
      <c r="BV471" s="85">
        <v>7</v>
      </c>
      <c r="BW471" s="85"/>
      <c r="BX471" s="86" t="s">
        <v>143</v>
      </c>
      <c r="BY471" s="87"/>
      <c r="BZ471" s="88">
        <v>63</v>
      </c>
      <c r="CA471" s="87" t="s">
        <v>144</v>
      </c>
      <c r="CB471" s="89" t="s">
        <v>145</v>
      </c>
      <c r="CC471" s="90">
        <v>8</v>
      </c>
      <c r="CD471" s="91"/>
      <c r="CE471" s="89">
        <f>VLOOKUP(AI471,[1]Plan1!$A$6:$D$52,2,0)</f>
        <v>250</v>
      </c>
      <c r="CF471" s="89">
        <f>VLOOKUP(AI471,[1]Plan1!$A$6:$D$52,4,0)</f>
        <v>5.0434782608695654</v>
      </c>
      <c r="CG471" s="89">
        <f t="shared" si="56"/>
        <v>11</v>
      </c>
      <c r="CH471" s="89">
        <f t="shared" si="57"/>
        <v>55</v>
      </c>
      <c r="CI471" s="87" t="s">
        <v>75</v>
      </c>
      <c r="CJ471" s="89">
        <f t="shared" si="58"/>
        <v>63</v>
      </c>
      <c r="CK471" s="87"/>
      <c r="CL471" s="87"/>
      <c r="CM471" s="87"/>
      <c r="CN471" s="80"/>
      <c r="CO471" s="81">
        <v>243</v>
      </c>
      <c r="CP471" s="82"/>
      <c r="CQ471" s="83"/>
      <c r="CR471" s="87">
        <f t="shared" si="59"/>
        <v>3258</v>
      </c>
      <c r="CS471" s="40">
        <f t="shared" si="63"/>
        <v>469</v>
      </c>
      <c r="CT471" s="40" t="str">
        <f>VLOOKUP(B471,Linha!$B$2:$C$60,2,FALSE)</f>
        <v>Flow1</v>
      </c>
      <c r="CU471" s="41" t="str">
        <f>IF(AI471&lt;=Parametros!$E$15,"OK","Não")</f>
        <v>OK</v>
      </c>
      <c r="CV471" s="41" t="str">
        <f>IF(AH471&lt;=Parametros!$E$16,"OK","Não")</f>
        <v>OK</v>
      </c>
      <c r="CW471" s="41" t="str">
        <f>IF(AX471&lt;=Parametros!$E$19,"OK","Não")</f>
        <v>OK</v>
      </c>
      <c r="CX471" s="41" t="str">
        <f t="shared" si="60"/>
        <v>Não</v>
      </c>
      <c r="CY471" s="41" t="str">
        <f t="shared" si="61"/>
        <v>Sim</v>
      </c>
      <c r="CZ471" s="41" t="str">
        <f>IF(AND(Parametros!$E$17="Sim",Parametros!$E$18="Sim"),IF(AND(OR(CT471="Flow1",AND(CT471="Flow2",Parametros!$H$7="Fechada")),AI471&lt;=Parametros!$E$15,AH471&lt;Parametros!$E$16,AX471&lt;Parametros!$E$19,CX471&lt;&gt;Parametros!$E$17,CY471&lt;&gt;Parametros!$E$18),"Sim","Não"),
IF(AND(Parametros!$E$17="Sim",Parametros!$E$18="Não"),IF(AND(OR(CT471="Flow1",AND(CT471="Flow2",Parametros!$H$7="Fechada")),AI471&lt;=Parametros!$E$15,AH471&lt;Parametros!$E$16,AX471&lt;Parametros!$E$19,CX471&lt;&gt;Parametros!$E$17),"Sim","Não"),
IF(AND(Parametros!$E$17="Não",Parametros!$E$18="Sim"),IF(AND(OR(CT471="Flow1",AND(CT471="Flow2",Parametros!$H$7="Fechada")),AI471&lt;=Parametros!$E$15,AH471&lt;Parametros!$E$16,AX471&lt;Parametros!$E$19,CY471&lt;&gt;Parametros!$E$18),"Sim","Não"),
IF(AND(OR(CT471="Flow1",AND(CT471="Flow2",Parametros!$H$7="Fechada")),AI471&lt;=Parametros!$E$15,AH471&lt;Parametros!$E$16,AX471&lt;Parametros!$E$19),"Sim","Não"))))</f>
        <v>Não</v>
      </c>
      <c r="DA471" s="41" t="str">
        <f t="shared" si="62"/>
        <v>ok</v>
      </c>
      <c r="DB471" s="40">
        <f>IF(AND(CT471="Flow1",CZ471="Sim"),4,IF(CT471=Parametros!$D$6,1,IF(CT471=Parametros!$D$7,IF(Parametros!$H$7="Aberta",2,IF('Sequencia APO'!CZ471="Sim",4,1)),IF(CT471=Parametros!$D$9,3,IF(CT471=Parametros!$D$8,4,"Erro")))))</f>
        <v>1</v>
      </c>
      <c r="DC471" s="40">
        <f>IFERROR(VLOOKUP($Q471,Ferts!$A$1:$B$16,2,FALSE),0)</f>
        <v>0</v>
      </c>
      <c r="DD471" s="42">
        <f>(IF(DB471=1,Parametros!$M$6,IF(DB471=2,Parametros!$M$7,IF(DB471=3,Parametros!$M$8,IF(DB471=4,Parametros!$M$9,"Erro"))))*(DC471+1))*60</f>
        <v>38.112851481411589</v>
      </c>
    </row>
    <row r="472" spans="1:108">
      <c r="A472" s="74" t="s">
        <v>1252</v>
      </c>
      <c r="B472" s="74" t="s">
        <v>98</v>
      </c>
      <c r="C472" s="74" t="s">
        <v>132</v>
      </c>
      <c r="D472" s="74" t="s">
        <v>132</v>
      </c>
      <c r="E472" s="74" t="s">
        <v>2969</v>
      </c>
      <c r="F472" s="74" t="s">
        <v>2970</v>
      </c>
      <c r="G472" s="74" t="s">
        <v>2971</v>
      </c>
      <c r="H472" s="74" t="s">
        <v>187</v>
      </c>
      <c r="I472" s="74" t="s">
        <v>134</v>
      </c>
      <c r="J472" s="74" t="s">
        <v>135</v>
      </c>
      <c r="K472" s="74" t="s">
        <v>136</v>
      </c>
      <c r="L472" s="74" t="s">
        <v>2972</v>
      </c>
      <c r="M472" s="74" t="s">
        <v>1405</v>
      </c>
      <c r="N472" s="75">
        <v>10</v>
      </c>
      <c r="O472" s="75">
        <v>10</v>
      </c>
      <c r="P472" s="74" t="s">
        <v>137</v>
      </c>
      <c r="Q472" s="74" t="s">
        <v>2973</v>
      </c>
      <c r="R472" s="74" t="s">
        <v>138</v>
      </c>
      <c r="S472" s="74" t="s">
        <v>139</v>
      </c>
      <c r="T472" s="74" t="s">
        <v>140</v>
      </c>
      <c r="U472" s="74" t="s">
        <v>105</v>
      </c>
      <c r="V472" s="74" t="s">
        <v>141</v>
      </c>
      <c r="W472" s="74" t="s">
        <v>107</v>
      </c>
      <c r="X472" s="74" t="s">
        <v>127</v>
      </c>
      <c r="Y472" s="74" t="s">
        <v>142</v>
      </c>
      <c r="Z472" s="74"/>
      <c r="AA472" s="76">
        <v>18164.53</v>
      </c>
      <c r="AB472" s="76">
        <v>0</v>
      </c>
      <c r="AC472" s="76">
        <v>155</v>
      </c>
      <c r="AD472" s="76">
        <v>103</v>
      </c>
      <c r="AE472" s="77">
        <v>422</v>
      </c>
      <c r="AF472" s="76">
        <v>2.11</v>
      </c>
      <c r="AG472" s="77">
        <v>48</v>
      </c>
      <c r="AH472" s="78">
        <v>5.5</v>
      </c>
      <c r="AI472" s="78">
        <v>60.3</v>
      </c>
      <c r="AJ472" s="79">
        <v>42783</v>
      </c>
      <c r="AK472" s="79">
        <v>42788</v>
      </c>
      <c r="AL472" s="79">
        <v>42788</v>
      </c>
      <c r="AM472" s="79">
        <v>42788</v>
      </c>
      <c r="AN472" s="77">
        <v>1576</v>
      </c>
      <c r="AO472" s="79">
        <v>42777</v>
      </c>
      <c r="AP472" s="76">
        <v>16984.98</v>
      </c>
      <c r="AQ472" s="76">
        <v>0</v>
      </c>
      <c r="AR472" s="77">
        <v>410</v>
      </c>
      <c r="AS472" s="77">
        <v>60</v>
      </c>
      <c r="AT472" s="78">
        <v>95.12</v>
      </c>
      <c r="AU472" s="77">
        <v>4</v>
      </c>
      <c r="AV472" s="76">
        <v>12.78</v>
      </c>
      <c r="AW472" s="76">
        <v>12.19</v>
      </c>
      <c r="AX472" s="76">
        <v>13.81</v>
      </c>
      <c r="AY472" s="76">
        <v>0.45</v>
      </c>
      <c r="AZ472" s="76">
        <v>0.45</v>
      </c>
      <c r="BA472" s="76">
        <v>0.69</v>
      </c>
      <c r="BB472" s="76">
        <v>0.83</v>
      </c>
      <c r="BC472" s="76">
        <v>23.26</v>
      </c>
      <c r="BD472" s="76">
        <v>6.68</v>
      </c>
      <c r="BE472" s="76">
        <v>15.52</v>
      </c>
      <c r="BF472" s="76">
        <v>12192</v>
      </c>
      <c r="BG472" s="76">
        <v>12802</v>
      </c>
      <c r="BH472" s="74" t="s">
        <v>109</v>
      </c>
      <c r="BI472" s="74"/>
      <c r="BJ472" s="74" t="s">
        <v>2974</v>
      </c>
      <c r="BK472" s="79"/>
      <c r="BL472" s="79"/>
      <c r="BM472" s="74"/>
      <c r="BN472" s="80">
        <v>192</v>
      </c>
      <c r="BO472" s="81"/>
      <c r="BP472" s="82"/>
      <c r="BQ472" s="83"/>
      <c r="BR472" s="84" t="s">
        <v>75</v>
      </c>
      <c r="BS472" s="84">
        <v>22</v>
      </c>
      <c r="BT472" s="85">
        <v>2</v>
      </c>
      <c r="BU472" s="85" t="s">
        <v>134</v>
      </c>
      <c r="BV472" s="85">
        <v>7</v>
      </c>
      <c r="BW472" s="85"/>
      <c r="BX472" s="86" t="s">
        <v>143</v>
      </c>
      <c r="BY472" s="87"/>
      <c r="BZ472" s="88">
        <v>192</v>
      </c>
      <c r="CA472" s="87" t="s">
        <v>144</v>
      </c>
      <c r="CB472" s="89" t="s">
        <v>112</v>
      </c>
      <c r="CC472" s="90">
        <v>11</v>
      </c>
      <c r="CD472" s="91"/>
      <c r="CE472" s="89">
        <f>VLOOKUP(AI472,[1]Plan1!$A$6:$D$52,2,0)</f>
        <v>250</v>
      </c>
      <c r="CF472" s="89">
        <f>VLOOKUP(AI472,[1]Plan1!$A$6:$D$52,4,0)</f>
        <v>5.0434782608695654</v>
      </c>
      <c r="CG472" s="89">
        <f t="shared" si="56"/>
        <v>73</v>
      </c>
      <c r="CH472" s="89">
        <f t="shared" si="57"/>
        <v>368</v>
      </c>
      <c r="CI472" s="87" t="s">
        <v>75</v>
      </c>
      <c r="CJ472" s="89">
        <f t="shared" si="58"/>
        <v>192</v>
      </c>
      <c r="CK472" s="87"/>
      <c r="CL472" s="87"/>
      <c r="CM472" s="87"/>
      <c r="CN472" s="80"/>
      <c r="CO472" s="81">
        <v>244</v>
      </c>
      <c r="CP472" s="82"/>
      <c r="CQ472" s="83"/>
      <c r="CR472" s="87">
        <f t="shared" si="59"/>
        <v>20256</v>
      </c>
      <c r="CS472" s="40">
        <f t="shared" si="63"/>
        <v>470</v>
      </c>
      <c r="CT472" s="40" t="str">
        <f>VLOOKUP(B472,Linha!$B$2:$C$60,2,FALSE)</f>
        <v>Flow1</v>
      </c>
      <c r="CU472" s="41" t="str">
        <f>IF(AI472&lt;=Parametros!$E$15,"OK","Não")</f>
        <v>OK</v>
      </c>
      <c r="CV472" s="41" t="str">
        <f>IF(AH472&lt;=Parametros!$E$16,"OK","Não")</f>
        <v>OK</v>
      </c>
      <c r="CW472" s="41" t="str">
        <f>IF(AX472&lt;=Parametros!$E$19,"OK","Não")</f>
        <v>Não</v>
      </c>
      <c r="CX472" s="41" t="str">
        <f t="shared" si="60"/>
        <v>Sim</v>
      </c>
      <c r="CY472" s="41" t="str">
        <f t="shared" si="61"/>
        <v>Sim</v>
      </c>
      <c r="CZ472" s="41" t="str">
        <f>IF(AND(Parametros!$E$17="Sim",Parametros!$E$18="Sim"),IF(AND(OR(CT472="Flow1",AND(CT472="Flow2",Parametros!$H$7="Fechada")),AI472&lt;=Parametros!$E$15,AH472&lt;Parametros!$E$16,AX472&lt;Parametros!$E$19,CX472&lt;&gt;Parametros!$E$17,CY472&lt;&gt;Parametros!$E$18),"Sim","Não"),
IF(AND(Parametros!$E$17="Sim",Parametros!$E$18="Não"),IF(AND(OR(CT472="Flow1",AND(CT472="Flow2",Parametros!$H$7="Fechada")),AI472&lt;=Parametros!$E$15,AH472&lt;Parametros!$E$16,AX472&lt;Parametros!$E$19,CX472&lt;&gt;Parametros!$E$17),"Sim","Não"),
IF(AND(Parametros!$E$17="Não",Parametros!$E$18="Sim"),IF(AND(OR(CT472="Flow1",AND(CT472="Flow2",Parametros!$H$7="Fechada")),AI472&lt;=Parametros!$E$15,AH472&lt;Parametros!$E$16,AX472&lt;Parametros!$E$19,CY472&lt;&gt;Parametros!$E$18),"Sim","Não"),
IF(AND(OR(CT472="Flow1",AND(CT472="Flow2",Parametros!$H$7="Fechada")),AI472&lt;=Parametros!$E$15,AH472&lt;Parametros!$E$16,AX472&lt;Parametros!$E$19),"Sim","Não"))))</f>
        <v>Não</v>
      </c>
      <c r="DA472" s="41" t="str">
        <f t="shared" si="62"/>
        <v>ok</v>
      </c>
      <c r="DB472" s="40">
        <f>IF(AND(CT472="Flow1",CZ472="Sim"),4,IF(CT472=Parametros!$D$6,1,IF(CT472=Parametros!$D$7,IF(Parametros!$H$7="Aberta",2,IF('Sequencia APO'!CZ472="Sim",4,1)),IF(CT472=Parametros!$D$9,3,IF(CT472=Parametros!$D$8,4,"Erro")))))</f>
        <v>1</v>
      </c>
      <c r="DC472" s="40">
        <f>IFERROR(VLOOKUP($Q472,Ferts!$A$1:$B$16,2,FALSE),0)</f>
        <v>0</v>
      </c>
      <c r="DD472" s="42">
        <f>(IF(DB472=1,Parametros!$M$6,IF(DB472=2,Parametros!$M$7,IF(DB472=3,Parametros!$M$8,IF(DB472=4,Parametros!$M$9,"Erro"))))*(DC472+1))*60</f>
        <v>38.112851481411589</v>
      </c>
    </row>
    <row r="473" spans="1:108">
      <c r="A473" s="74" t="s">
        <v>1256</v>
      </c>
      <c r="B473" s="74" t="s">
        <v>98</v>
      </c>
      <c r="C473" s="74" t="s">
        <v>99</v>
      </c>
      <c r="D473" s="74" t="s">
        <v>99</v>
      </c>
      <c r="E473" s="74" t="s">
        <v>2975</v>
      </c>
      <c r="F473" s="74" t="s">
        <v>1064</v>
      </c>
      <c r="G473" s="74" t="s">
        <v>2976</v>
      </c>
      <c r="H473" s="74" t="s">
        <v>147</v>
      </c>
      <c r="I473" s="74" t="s">
        <v>134</v>
      </c>
      <c r="J473" s="74" t="s">
        <v>135</v>
      </c>
      <c r="K473" s="74" t="s">
        <v>204</v>
      </c>
      <c r="L473" s="74" t="s">
        <v>1065</v>
      </c>
      <c r="M473" s="74" t="s">
        <v>206</v>
      </c>
      <c r="N473" s="75">
        <v>10</v>
      </c>
      <c r="O473" s="75">
        <v>10</v>
      </c>
      <c r="P473" s="74" t="s">
        <v>137</v>
      </c>
      <c r="Q473" s="74" t="s">
        <v>1066</v>
      </c>
      <c r="R473" s="74" t="s">
        <v>138</v>
      </c>
      <c r="S473" s="74" t="s">
        <v>113</v>
      </c>
      <c r="T473" s="74" t="s">
        <v>149</v>
      </c>
      <c r="U473" s="74" t="s">
        <v>156</v>
      </c>
      <c r="V473" s="74" t="s">
        <v>208</v>
      </c>
      <c r="W473" s="74" t="s">
        <v>107</v>
      </c>
      <c r="X473" s="74" t="s">
        <v>127</v>
      </c>
      <c r="Y473" s="74" t="s">
        <v>142</v>
      </c>
      <c r="Z473" s="74"/>
      <c r="AA473" s="76">
        <v>30660.898000000001</v>
      </c>
      <c r="AB473" s="76">
        <v>0</v>
      </c>
      <c r="AC473" s="76">
        <v>155</v>
      </c>
      <c r="AD473" s="76">
        <v>103</v>
      </c>
      <c r="AE473" s="77">
        <v>400</v>
      </c>
      <c r="AF473" s="76">
        <v>2</v>
      </c>
      <c r="AG473" s="77">
        <v>88</v>
      </c>
      <c r="AH473" s="78">
        <v>5.54</v>
      </c>
      <c r="AI473" s="78">
        <v>60.3</v>
      </c>
      <c r="AJ473" s="79">
        <v>42786</v>
      </c>
      <c r="AK473" s="79">
        <v>42788</v>
      </c>
      <c r="AL473" s="79">
        <v>42788</v>
      </c>
      <c r="AM473" s="79">
        <v>42788</v>
      </c>
      <c r="AN473" s="77">
        <v>2730</v>
      </c>
      <c r="AO473" s="79">
        <v>42778</v>
      </c>
      <c r="AP473" s="76">
        <v>30000</v>
      </c>
      <c r="AQ473" s="76">
        <v>0</v>
      </c>
      <c r="AR473" s="77">
        <v>401</v>
      </c>
      <c r="AS473" s="77">
        <v>49</v>
      </c>
      <c r="AT473" s="78">
        <v>93.37</v>
      </c>
      <c r="AU473" s="77">
        <v>4</v>
      </c>
      <c r="AV473" s="76">
        <v>12.48</v>
      </c>
      <c r="AW473" s="76">
        <v>11.5</v>
      </c>
      <c r="AX473" s="76">
        <v>12.85</v>
      </c>
      <c r="AY473" s="76">
        <v>0.6</v>
      </c>
      <c r="AZ473" s="76">
        <v>0.6</v>
      </c>
      <c r="BA473" s="76">
        <v>0.69</v>
      </c>
      <c r="BB473" s="76">
        <v>9.99</v>
      </c>
      <c r="BC473" s="76">
        <v>22.49</v>
      </c>
      <c r="BD473" s="76">
        <v>6.54</v>
      </c>
      <c r="BE473" s="76">
        <v>15.37</v>
      </c>
      <c r="BF473" s="76">
        <v>11500</v>
      </c>
      <c r="BG473" s="76">
        <v>12500</v>
      </c>
      <c r="BH473" s="74" t="s">
        <v>109</v>
      </c>
      <c r="BI473" s="74"/>
      <c r="BJ473" s="74" t="s">
        <v>4020</v>
      </c>
      <c r="BK473" s="79"/>
      <c r="BL473" s="79"/>
      <c r="BM473" s="74"/>
      <c r="BN473" s="80">
        <v>352</v>
      </c>
      <c r="BO473" s="81"/>
      <c r="BP473" s="82"/>
      <c r="BQ473" s="83"/>
      <c r="BR473" s="84" t="s">
        <v>75</v>
      </c>
      <c r="BS473" s="84">
        <v>22</v>
      </c>
      <c r="BT473" s="85">
        <v>2</v>
      </c>
      <c r="BU473" s="85" t="s">
        <v>134</v>
      </c>
      <c r="BV473" s="85">
        <v>7</v>
      </c>
      <c r="BW473" s="85"/>
      <c r="BX473" s="86" t="s">
        <v>143</v>
      </c>
      <c r="BY473" s="87"/>
      <c r="BZ473" s="88">
        <v>352</v>
      </c>
      <c r="CA473" s="87" t="s">
        <v>144</v>
      </c>
      <c r="CB473" s="89" t="s">
        <v>145</v>
      </c>
      <c r="CC473" s="90">
        <v>10</v>
      </c>
      <c r="CD473" s="91"/>
      <c r="CE473" s="89">
        <f>VLOOKUP(AI473,[1]Plan1!$A$6:$D$52,2,0)</f>
        <v>250</v>
      </c>
      <c r="CF473" s="89">
        <f>VLOOKUP(AI473,[1]Plan1!$A$6:$D$52,4,0)</f>
        <v>5.0434782608695654</v>
      </c>
      <c r="CG473" s="89">
        <f t="shared" si="56"/>
        <v>123</v>
      </c>
      <c r="CH473" s="89">
        <f t="shared" si="57"/>
        <v>620</v>
      </c>
      <c r="CI473" s="87" t="s">
        <v>75</v>
      </c>
      <c r="CJ473" s="89">
        <f t="shared" si="58"/>
        <v>352</v>
      </c>
      <c r="CK473" s="87"/>
      <c r="CL473" s="87"/>
      <c r="CM473" s="87"/>
      <c r="CN473" s="80"/>
      <c r="CO473" s="81">
        <v>245</v>
      </c>
      <c r="CP473" s="82"/>
      <c r="CQ473" s="83"/>
      <c r="CR473" s="87">
        <f t="shared" si="59"/>
        <v>35200</v>
      </c>
      <c r="CS473" s="40">
        <f t="shared" si="63"/>
        <v>471</v>
      </c>
      <c r="CT473" s="40" t="str">
        <f>VLOOKUP(B473,Linha!$B$2:$C$60,2,FALSE)</f>
        <v>Flow1</v>
      </c>
      <c r="CU473" s="41" t="str">
        <f>IF(AI473&lt;=Parametros!$E$15,"OK","Não")</f>
        <v>OK</v>
      </c>
      <c r="CV473" s="41" t="str">
        <f>IF(AH473&lt;=Parametros!$E$16,"OK","Não")</f>
        <v>OK</v>
      </c>
      <c r="CW473" s="41" t="str">
        <f>IF(AX473&lt;=Parametros!$E$19,"OK","Não")</f>
        <v>OK</v>
      </c>
      <c r="CX473" s="41" t="str">
        <f t="shared" si="60"/>
        <v>Não</v>
      </c>
      <c r="CY473" s="41" t="str">
        <f t="shared" si="61"/>
        <v>Sim</v>
      </c>
      <c r="CZ473" s="41" t="str">
        <f>IF(AND(Parametros!$E$17="Sim",Parametros!$E$18="Sim"),IF(AND(OR(CT473="Flow1",AND(CT473="Flow2",Parametros!$H$7="Fechada")),AI473&lt;=Parametros!$E$15,AH473&lt;Parametros!$E$16,AX473&lt;Parametros!$E$19,CX473&lt;&gt;Parametros!$E$17,CY473&lt;&gt;Parametros!$E$18),"Sim","Não"),
IF(AND(Parametros!$E$17="Sim",Parametros!$E$18="Não"),IF(AND(OR(CT473="Flow1",AND(CT473="Flow2",Parametros!$H$7="Fechada")),AI473&lt;=Parametros!$E$15,AH473&lt;Parametros!$E$16,AX473&lt;Parametros!$E$19,CX473&lt;&gt;Parametros!$E$17),"Sim","Não"),
IF(AND(Parametros!$E$17="Não",Parametros!$E$18="Sim"),IF(AND(OR(CT473="Flow1",AND(CT473="Flow2",Parametros!$H$7="Fechada")),AI473&lt;=Parametros!$E$15,AH473&lt;Parametros!$E$16,AX473&lt;Parametros!$E$19,CY473&lt;&gt;Parametros!$E$18),"Sim","Não"),
IF(AND(OR(CT473="Flow1",AND(CT473="Flow2",Parametros!$H$7="Fechada")),AI473&lt;=Parametros!$E$15,AH473&lt;Parametros!$E$16,AX473&lt;Parametros!$E$19),"Sim","Não"))))</f>
        <v>Não</v>
      </c>
      <c r="DA473" s="41" t="str">
        <f t="shared" si="62"/>
        <v>ok</v>
      </c>
      <c r="DB473" s="40">
        <f>IF(AND(CT473="Flow1",CZ473="Sim"),4,IF(CT473=Parametros!$D$6,1,IF(CT473=Parametros!$D$7,IF(Parametros!$H$7="Aberta",2,IF('Sequencia APO'!CZ473="Sim",4,1)),IF(CT473=Parametros!$D$9,3,IF(CT473=Parametros!$D$8,4,"Erro")))))</f>
        <v>1</v>
      </c>
      <c r="DC473" s="40">
        <f>IFERROR(VLOOKUP($Q473,Ferts!$A$1:$B$16,2,FALSE),0)</f>
        <v>0</v>
      </c>
      <c r="DD473" s="42">
        <f>(IF(DB473=1,Parametros!$M$6,IF(DB473=2,Parametros!$M$7,IF(DB473=3,Parametros!$M$8,IF(DB473=4,Parametros!$M$9,"Erro"))))*(DC473+1))*60</f>
        <v>38.112851481411589</v>
      </c>
    </row>
    <row r="474" spans="1:108">
      <c r="A474" s="74" t="s">
        <v>1260</v>
      </c>
      <c r="B474" s="74" t="s">
        <v>165</v>
      </c>
      <c r="C474" s="74" t="s">
        <v>118</v>
      </c>
      <c r="D474" s="74" t="s">
        <v>99</v>
      </c>
      <c r="E474" s="74" t="s">
        <v>4021</v>
      </c>
      <c r="F474" s="74" t="s">
        <v>2977</v>
      </c>
      <c r="G474" s="74" t="s">
        <v>2978</v>
      </c>
      <c r="H474" s="74" t="s">
        <v>978</v>
      </c>
      <c r="I474" s="74" t="s">
        <v>134</v>
      </c>
      <c r="J474" s="74" t="s">
        <v>135</v>
      </c>
      <c r="K474" s="74" t="s">
        <v>167</v>
      </c>
      <c r="L474" s="74" t="s">
        <v>2979</v>
      </c>
      <c r="M474" s="74" t="s">
        <v>979</v>
      </c>
      <c r="N474" s="75">
        <v>10</v>
      </c>
      <c r="O474" s="75">
        <v>10</v>
      </c>
      <c r="P474" s="74" t="s">
        <v>131</v>
      </c>
      <c r="Q474" s="74" t="s">
        <v>2980</v>
      </c>
      <c r="R474" s="74" t="s">
        <v>123</v>
      </c>
      <c r="S474" s="74"/>
      <c r="T474" s="74" t="s">
        <v>114</v>
      </c>
      <c r="U474" s="74" t="s">
        <v>124</v>
      </c>
      <c r="V474" s="74" t="s">
        <v>125</v>
      </c>
      <c r="W474" s="74" t="s">
        <v>107</v>
      </c>
      <c r="X474" s="74" t="s">
        <v>127</v>
      </c>
      <c r="Y474" s="74" t="s">
        <v>142</v>
      </c>
      <c r="Z474" s="74" t="s">
        <v>163</v>
      </c>
      <c r="AA474" s="76">
        <v>202.00299999999999</v>
      </c>
      <c r="AB474" s="76">
        <v>0</v>
      </c>
      <c r="AC474" s="76">
        <v>155</v>
      </c>
      <c r="AD474" s="76">
        <v>103</v>
      </c>
      <c r="AE474" s="77">
        <v>298</v>
      </c>
      <c r="AF474" s="76">
        <v>1.49</v>
      </c>
      <c r="AG474" s="77">
        <v>1</v>
      </c>
      <c r="AH474" s="78">
        <v>5.54</v>
      </c>
      <c r="AI474" s="78">
        <v>60.3</v>
      </c>
      <c r="AJ474" s="79">
        <v>42821</v>
      </c>
      <c r="AK474" s="79">
        <v>42788</v>
      </c>
      <c r="AL474" s="79">
        <v>42788</v>
      </c>
      <c r="AM474" s="79">
        <v>42788</v>
      </c>
      <c r="AN474" s="77">
        <v>22</v>
      </c>
      <c r="AO474" s="79">
        <v>42802</v>
      </c>
      <c r="AP474" s="76">
        <v>2000</v>
      </c>
      <c r="AQ474" s="76">
        <v>0</v>
      </c>
      <c r="AR474" s="77">
        <v>405</v>
      </c>
      <c r="AS474" s="77">
        <v>11</v>
      </c>
      <c r="AT474" s="78">
        <v>54.82</v>
      </c>
      <c r="AU474" s="77">
        <v>5</v>
      </c>
      <c r="AV474" s="76">
        <v>7.29</v>
      </c>
      <c r="AW474" s="76">
        <v>6.6</v>
      </c>
      <c r="AX474" s="76">
        <v>7.92</v>
      </c>
      <c r="AY474" s="76">
        <v>0.6</v>
      </c>
      <c r="AZ474" s="76">
        <v>0.6</v>
      </c>
      <c r="BA474" s="76">
        <v>0.55000000000000004</v>
      </c>
      <c r="BB474" s="76">
        <v>0.55000000000000004</v>
      </c>
      <c r="BC474" s="76">
        <v>16.760000000000002</v>
      </c>
      <c r="BD474" s="76">
        <v>6.54</v>
      </c>
      <c r="BE474" s="76">
        <v>15.37</v>
      </c>
      <c r="BF474" s="76">
        <v>6600</v>
      </c>
      <c r="BG474" s="76">
        <v>7600</v>
      </c>
      <c r="BH474" s="74" t="s">
        <v>109</v>
      </c>
      <c r="BI474" s="74"/>
      <c r="BJ474" s="74" t="s">
        <v>4022</v>
      </c>
      <c r="BK474" s="79"/>
      <c r="BL474" s="79"/>
      <c r="BM474" s="74"/>
      <c r="BN474" s="80"/>
      <c r="BO474" s="81"/>
      <c r="BP474" s="82">
        <v>5</v>
      </c>
      <c r="BQ474" s="83"/>
      <c r="BR474" s="84" t="s">
        <v>129</v>
      </c>
      <c r="BS474" s="84">
        <v>22</v>
      </c>
      <c r="BT474" s="85">
        <v>2</v>
      </c>
      <c r="BU474" s="85" t="s">
        <v>134</v>
      </c>
      <c r="BV474" s="85">
        <v>7</v>
      </c>
      <c r="BW474" s="85"/>
      <c r="BX474" s="86" t="s">
        <v>164</v>
      </c>
      <c r="BY474" s="87"/>
      <c r="BZ474" s="88">
        <v>5</v>
      </c>
      <c r="CA474" s="87" t="s">
        <v>111</v>
      </c>
      <c r="CB474" s="89" t="s">
        <v>145</v>
      </c>
      <c r="CC474" s="90">
        <v>-14</v>
      </c>
      <c r="CD474" s="91"/>
      <c r="CE474" s="89">
        <f>VLOOKUP(AI474,[1]Plan1!$A$6:$D$52,2,0)</f>
        <v>250</v>
      </c>
      <c r="CF474" s="89">
        <f>VLOOKUP(AI474,[1]Plan1!$A$6:$D$52,4,0)</f>
        <v>5.0434782608695654</v>
      </c>
      <c r="CG474" s="89">
        <f t="shared" si="56"/>
        <v>1</v>
      </c>
      <c r="CH474" s="89">
        <f t="shared" si="57"/>
        <v>5</v>
      </c>
      <c r="CI474" s="87" t="s">
        <v>129</v>
      </c>
      <c r="CJ474" s="89">
        <f t="shared" si="58"/>
        <v>5</v>
      </c>
      <c r="CK474" s="87"/>
      <c r="CL474" s="87"/>
      <c r="CM474" s="87"/>
      <c r="CN474" s="80"/>
      <c r="CO474" s="81">
        <v>246</v>
      </c>
      <c r="CP474" s="82"/>
      <c r="CQ474" s="83"/>
      <c r="CR474" s="87">
        <f t="shared" si="59"/>
        <v>298</v>
      </c>
      <c r="CS474" s="40">
        <f t="shared" si="63"/>
        <v>472</v>
      </c>
      <c r="CT474" s="40" t="str">
        <f>VLOOKUP(B474,Linha!$B$2:$C$60,2,FALSE)</f>
        <v>Despacho direto</v>
      </c>
      <c r="CU474" s="41" t="str">
        <f>IF(AI474&lt;=Parametros!$E$15,"OK","Não")</f>
        <v>OK</v>
      </c>
      <c r="CV474" s="41" t="str">
        <f>IF(AH474&lt;=Parametros!$E$16,"OK","Não")</f>
        <v>OK</v>
      </c>
      <c r="CW474" s="41" t="str">
        <f>IF(AX474&lt;=Parametros!$E$19,"OK","Não")</f>
        <v>OK</v>
      </c>
      <c r="CX474" s="41" t="str">
        <f t="shared" si="60"/>
        <v>Não</v>
      </c>
      <c r="CY474" s="41" t="str">
        <f t="shared" si="61"/>
        <v>Não</v>
      </c>
      <c r="CZ474" s="41" t="str">
        <f>IF(AND(Parametros!$E$17="Sim",Parametros!$E$18="Sim"),IF(AND(OR(CT474="Flow1",AND(CT474="Flow2",Parametros!$H$7="Fechada")),AI474&lt;=Parametros!$E$15,AH474&lt;Parametros!$E$16,AX474&lt;Parametros!$E$19,CX474&lt;&gt;Parametros!$E$17,CY474&lt;&gt;Parametros!$E$18),"Sim","Não"),
IF(AND(Parametros!$E$17="Sim",Parametros!$E$18="Não"),IF(AND(OR(CT474="Flow1",AND(CT474="Flow2",Parametros!$H$7="Fechada")),AI474&lt;=Parametros!$E$15,AH474&lt;Parametros!$E$16,AX474&lt;Parametros!$E$19,CX474&lt;&gt;Parametros!$E$17),"Sim","Não"),
IF(AND(Parametros!$E$17="Não",Parametros!$E$18="Sim"),IF(AND(OR(CT474="Flow1",AND(CT474="Flow2",Parametros!$H$7="Fechada")),AI474&lt;=Parametros!$E$15,AH474&lt;Parametros!$E$16,AX474&lt;Parametros!$E$19,CY474&lt;&gt;Parametros!$E$18),"Sim","Não"),
IF(AND(OR(CT474="Flow1",AND(CT474="Flow2",Parametros!$H$7="Fechada")),AI474&lt;=Parametros!$E$15,AH474&lt;Parametros!$E$16,AX474&lt;Parametros!$E$19),"Sim","Não"))))</f>
        <v>Não</v>
      </c>
      <c r="DA474" s="41" t="str">
        <f t="shared" si="62"/>
        <v>ok</v>
      </c>
      <c r="DB474" s="40">
        <f>IF(AND(CT474="Flow1",CZ474="Sim"),4,IF(CT474=Parametros!$D$6,1,IF(CT474=Parametros!$D$7,IF(Parametros!$H$7="Aberta",2,IF('Sequencia APO'!CZ474="Sim",4,1)),IF(CT474=Parametros!$D$9,3,IF(CT474=Parametros!$D$8,4,"Erro")))))</f>
        <v>3</v>
      </c>
      <c r="DC474" s="40">
        <f>IFERROR(VLOOKUP($Q474,Ferts!$A$1:$B$16,2,FALSE),0)</f>
        <v>0</v>
      </c>
      <c r="DD474" s="42">
        <f>(IF(DB474=1,Parametros!$M$6,IF(DB474=2,Parametros!$M$7,IF(DB474=3,Parametros!$M$8,IF(DB474=4,Parametros!$M$9,"Erro"))))*(DC474+1))*60</f>
        <v>33.660000000000004</v>
      </c>
    </row>
    <row r="475" spans="1:108">
      <c r="A475" s="74" t="s">
        <v>1264</v>
      </c>
      <c r="B475" s="74" t="s">
        <v>98</v>
      </c>
      <c r="C475" s="74" t="s">
        <v>99</v>
      </c>
      <c r="D475" s="74" t="s">
        <v>99</v>
      </c>
      <c r="E475" s="74" t="s">
        <v>4023</v>
      </c>
      <c r="F475" s="74" t="s">
        <v>2981</v>
      </c>
      <c r="G475" s="74" t="s">
        <v>2982</v>
      </c>
      <c r="H475" s="74" t="s">
        <v>170</v>
      </c>
      <c r="I475" s="74" t="s">
        <v>134</v>
      </c>
      <c r="J475" s="74" t="s">
        <v>135</v>
      </c>
      <c r="K475" s="74" t="s">
        <v>336</v>
      </c>
      <c r="L475" s="74" t="s">
        <v>2983</v>
      </c>
      <c r="M475" s="74" t="s">
        <v>172</v>
      </c>
      <c r="N475" s="75">
        <v>10</v>
      </c>
      <c r="O475" s="75">
        <v>10</v>
      </c>
      <c r="P475" s="74" t="s">
        <v>154</v>
      </c>
      <c r="Q475" s="74" t="s">
        <v>2984</v>
      </c>
      <c r="R475" s="74" t="s">
        <v>155</v>
      </c>
      <c r="S475" s="74" t="s">
        <v>113</v>
      </c>
      <c r="T475" s="74" t="s">
        <v>114</v>
      </c>
      <c r="U475" s="74" t="s">
        <v>156</v>
      </c>
      <c r="V475" s="74" t="s">
        <v>157</v>
      </c>
      <c r="W475" s="74" t="s">
        <v>107</v>
      </c>
      <c r="X475" s="74" t="s">
        <v>127</v>
      </c>
      <c r="Y475" s="74" t="s">
        <v>142</v>
      </c>
      <c r="Z475" s="74" t="s">
        <v>158</v>
      </c>
      <c r="AA475" s="76">
        <v>7297.1710000000003</v>
      </c>
      <c r="AB475" s="76">
        <v>0</v>
      </c>
      <c r="AC475" s="76">
        <v>155</v>
      </c>
      <c r="AD475" s="76">
        <v>103</v>
      </c>
      <c r="AE475" s="77">
        <v>411</v>
      </c>
      <c r="AF475" s="76">
        <v>2.0550000000000002</v>
      </c>
      <c r="AG475" s="77">
        <v>21</v>
      </c>
      <c r="AH475" s="78">
        <v>5.54</v>
      </c>
      <c r="AI475" s="78">
        <v>60.3</v>
      </c>
      <c r="AJ475" s="79">
        <v>42790</v>
      </c>
      <c r="AK475" s="79">
        <v>42788</v>
      </c>
      <c r="AL475" s="79">
        <v>42788</v>
      </c>
      <c r="AM475" s="79">
        <v>42788</v>
      </c>
      <c r="AN475" s="77">
        <v>661</v>
      </c>
      <c r="AO475" s="79">
        <v>42783</v>
      </c>
      <c r="AP475" s="76">
        <v>7000</v>
      </c>
      <c r="AQ475" s="76">
        <v>0</v>
      </c>
      <c r="AR475" s="77">
        <v>412</v>
      </c>
      <c r="AS475" s="77">
        <v>31</v>
      </c>
      <c r="AT475" s="78">
        <v>96.02</v>
      </c>
      <c r="AU475" s="77">
        <v>4</v>
      </c>
      <c r="AV475" s="76">
        <v>12.92</v>
      </c>
      <c r="AW475" s="76">
        <v>11.37</v>
      </c>
      <c r="AX475" s="76">
        <v>12.98</v>
      </c>
      <c r="AY475" s="76">
        <v>0.6</v>
      </c>
      <c r="AZ475" s="76">
        <v>0.6</v>
      </c>
      <c r="BA475" s="76">
        <v>0.69</v>
      </c>
      <c r="BB475" s="76">
        <v>9.99</v>
      </c>
      <c r="BC475" s="76">
        <v>23.11</v>
      </c>
      <c r="BD475" s="76">
        <v>6.54</v>
      </c>
      <c r="BE475" s="76">
        <v>15.37</v>
      </c>
      <c r="BF475" s="76">
        <v>11000</v>
      </c>
      <c r="BG475" s="76">
        <v>13000</v>
      </c>
      <c r="BH475" s="74" t="s">
        <v>109</v>
      </c>
      <c r="BI475" s="74"/>
      <c r="BJ475" s="74" t="s">
        <v>2985</v>
      </c>
      <c r="BK475" s="79"/>
      <c r="BL475" s="79"/>
      <c r="BM475" s="74"/>
      <c r="BN475" s="80"/>
      <c r="BO475" s="81"/>
      <c r="BP475" s="82"/>
      <c r="BQ475" s="93">
        <v>84</v>
      </c>
      <c r="BR475" s="84" t="s">
        <v>78</v>
      </c>
      <c r="BS475" s="84">
        <v>22</v>
      </c>
      <c r="BT475" s="85">
        <v>2</v>
      </c>
      <c r="BU475" s="85" t="s">
        <v>134</v>
      </c>
      <c r="BV475" s="85">
        <v>7</v>
      </c>
      <c r="BW475" s="85"/>
      <c r="BX475" s="86" t="s">
        <v>143</v>
      </c>
      <c r="BY475" s="87"/>
      <c r="BZ475" s="88">
        <v>84</v>
      </c>
      <c r="CA475" s="87" t="s">
        <v>144</v>
      </c>
      <c r="CB475" s="89" t="s">
        <v>145</v>
      </c>
      <c r="CC475" s="90">
        <v>5</v>
      </c>
      <c r="CD475" s="91"/>
      <c r="CE475" s="89">
        <f>VLOOKUP(AI475,[1]Plan1!$A$6:$D$52,2,0)</f>
        <v>250</v>
      </c>
      <c r="CF475" s="89">
        <f>VLOOKUP(AI475,[1]Plan1!$A$6:$D$52,4,0)</f>
        <v>5.0434782608695654</v>
      </c>
      <c r="CG475" s="89">
        <f t="shared" si="56"/>
        <v>29</v>
      </c>
      <c r="CH475" s="89">
        <f t="shared" si="57"/>
        <v>146</v>
      </c>
      <c r="CI475" s="87" t="s">
        <v>75</v>
      </c>
      <c r="CJ475" s="89">
        <f t="shared" si="58"/>
        <v>84</v>
      </c>
      <c r="CK475" s="87"/>
      <c r="CL475" s="87"/>
      <c r="CM475" s="87"/>
      <c r="CN475" s="80"/>
      <c r="CO475" s="81">
        <v>247</v>
      </c>
      <c r="CP475" s="82"/>
      <c r="CQ475" s="83"/>
      <c r="CR475" s="87">
        <f t="shared" si="59"/>
        <v>8631</v>
      </c>
      <c r="CS475" s="40">
        <f t="shared" si="63"/>
        <v>473</v>
      </c>
      <c r="CT475" s="40" t="str">
        <f>VLOOKUP(B475,Linha!$B$2:$C$60,2,FALSE)</f>
        <v>Flow1</v>
      </c>
      <c r="CU475" s="41" t="str">
        <f>IF(AI475&lt;=Parametros!$E$15,"OK","Não")</f>
        <v>OK</v>
      </c>
      <c r="CV475" s="41" t="str">
        <f>IF(AH475&lt;=Parametros!$E$16,"OK","Não")</f>
        <v>OK</v>
      </c>
      <c r="CW475" s="41" t="str">
        <f>IF(AX475&lt;=Parametros!$E$19,"OK","Não")</f>
        <v>OK</v>
      </c>
      <c r="CX475" s="41" t="str">
        <f t="shared" si="60"/>
        <v>Não</v>
      </c>
      <c r="CY475" s="41" t="str">
        <f t="shared" si="61"/>
        <v>Não</v>
      </c>
      <c r="CZ475" s="41" t="str">
        <f>IF(AND(Parametros!$E$17="Sim",Parametros!$E$18="Sim"),IF(AND(OR(CT475="Flow1",AND(CT475="Flow2",Parametros!$H$7="Fechada")),AI475&lt;=Parametros!$E$15,AH475&lt;Parametros!$E$16,AX475&lt;Parametros!$E$19,CX475&lt;&gt;Parametros!$E$17,CY475&lt;&gt;Parametros!$E$18),"Sim","Não"),
IF(AND(Parametros!$E$17="Sim",Parametros!$E$18="Não"),IF(AND(OR(CT475="Flow1",AND(CT475="Flow2",Parametros!$H$7="Fechada")),AI475&lt;=Parametros!$E$15,AH475&lt;Parametros!$E$16,AX475&lt;Parametros!$E$19,CX475&lt;&gt;Parametros!$E$17),"Sim","Não"),
IF(AND(Parametros!$E$17="Não",Parametros!$E$18="Sim"),IF(AND(OR(CT475="Flow1",AND(CT475="Flow2",Parametros!$H$7="Fechada")),AI475&lt;=Parametros!$E$15,AH475&lt;Parametros!$E$16,AX475&lt;Parametros!$E$19,CY475&lt;&gt;Parametros!$E$18),"Sim","Não"),
IF(AND(OR(CT475="Flow1",AND(CT475="Flow2",Parametros!$H$7="Fechada")),AI475&lt;=Parametros!$E$15,AH475&lt;Parametros!$E$16,AX475&lt;Parametros!$E$19),"Sim","Não"))))</f>
        <v>Sim</v>
      </c>
      <c r="DA475" s="41" t="str">
        <f t="shared" si="62"/>
        <v>Moveu para tubing</v>
      </c>
      <c r="DB475" s="40">
        <f>IF(AND(CT475="Flow1",CZ475="Sim"),4,IF(CT475=Parametros!$D$6,1,IF(CT475=Parametros!$D$7,IF(Parametros!$H$7="Aberta",2,IF('Sequencia APO'!CZ475="Sim",4,1)),IF(CT475=Parametros!$D$9,3,IF(CT475=Parametros!$D$8,4,"Erro")))))</f>
        <v>4</v>
      </c>
      <c r="DC475" s="40">
        <f>IFERROR(VLOOKUP($Q475,Ferts!$A$1:$B$16,2,FALSE),0)</f>
        <v>0</v>
      </c>
      <c r="DD475" s="42">
        <f>(IF(DB475=1,Parametros!$M$6,IF(DB475=2,Parametros!$M$7,IF(DB475=3,Parametros!$M$8,IF(DB475=4,Parametros!$M$9,"Erro"))))*(DC475+1))*60</f>
        <v>102.85714285714285</v>
      </c>
    </row>
    <row r="476" spans="1:108">
      <c r="A476" s="74" t="s">
        <v>1265</v>
      </c>
      <c r="B476" s="74" t="s">
        <v>165</v>
      </c>
      <c r="C476" s="74" t="s">
        <v>118</v>
      </c>
      <c r="D476" s="74" t="s">
        <v>99</v>
      </c>
      <c r="E476" s="74" t="s">
        <v>2986</v>
      </c>
      <c r="F476" s="74" t="s">
        <v>2987</v>
      </c>
      <c r="G476" s="74" t="s">
        <v>2988</v>
      </c>
      <c r="H476" s="74" t="s">
        <v>166</v>
      </c>
      <c r="I476" s="74" t="s">
        <v>134</v>
      </c>
      <c r="J476" s="74" t="s">
        <v>135</v>
      </c>
      <c r="K476" s="74" t="s">
        <v>224</v>
      </c>
      <c r="L476" s="74" t="s">
        <v>2989</v>
      </c>
      <c r="M476" s="74" t="s">
        <v>168</v>
      </c>
      <c r="N476" s="75">
        <v>10</v>
      </c>
      <c r="O476" s="75">
        <v>10</v>
      </c>
      <c r="P476" s="74" t="s">
        <v>131</v>
      </c>
      <c r="Q476" s="74" t="s">
        <v>2990</v>
      </c>
      <c r="R476" s="74" t="s">
        <v>175</v>
      </c>
      <c r="S476" s="74"/>
      <c r="T476" s="74" t="s">
        <v>114</v>
      </c>
      <c r="U476" s="74" t="s">
        <v>124</v>
      </c>
      <c r="V476" s="74" t="s">
        <v>125</v>
      </c>
      <c r="W476" s="74" t="s">
        <v>107</v>
      </c>
      <c r="X476" s="74" t="s">
        <v>127</v>
      </c>
      <c r="Y476" s="74" t="s">
        <v>142</v>
      </c>
      <c r="Z476" s="74" t="s">
        <v>163</v>
      </c>
      <c r="AA476" s="76">
        <v>12912</v>
      </c>
      <c r="AB476" s="76">
        <v>0</v>
      </c>
      <c r="AC476" s="76">
        <v>146</v>
      </c>
      <c r="AD476" s="76">
        <v>101</v>
      </c>
      <c r="AE476" s="77">
        <v>447</v>
      </c>
      <c r="AF476" s="76">
        <v>2.2349999999999999</v>
      </c>
      <c r="AG476" s="77">
        <v>32</v>
      </c>
      <c r="AH476" s="78">
        <v>6</v>
      </c>
      <c r="AI476" s="78">
        <v>60.3</v>
      </c>
      <c r="AJ476" s="79">
        <v>42815</v>
      </c>
      <c r="AK476" s="79">
        <v>42788</v>
      </c>
      <c r="AL476" s="79">
        <v>42788</v>
      </c>
      <c r="AM476" s="79">
        <v>42788</v>
      </c>
      <c r="AN476" s="77">
        <v>1296</v>
      </c>
      <c r="AO476" s="79">
        <v>42801</v>
      </c>
      <c r="AP476" s="76">
        <v>9000</v>
      </c>
      <c r="AQ476" s="76">
        <v>0</v>
      </c>
      <c r="AR476" s="77">
        <v>447</v>
      </c>
      <c r="AS476" s="77">
        <v>10</v>
      </c>
      <c r="AT476" s="78">
        <v>69.86</v>
      </c>
      <c r="AU476" s="77">
        <v>6</v>
      </c>
      <c r="AV476" s="76">
        <v>8.68</v>
      </c>
      <c r="AW476" s="76">
        <v>7.7</v>
      </c>
      <c r="AX476" s="76">
        <v>9.33</v>
      </c>
      <c r="AY476" s="76">
        <v>0.6</v>
      </c>
      <c r="AZ476" s="76">
        <v>0.6</v>
      </c>
      <c r="BA476" s="76">
        <v>0.6</v>
      </c>
      <c r="BB476" s="76">
        <v>0.6</v>
      </c>
      <c r="BC476" s="76">
        <v>23.32</v>
      </c>
      <c r="BD476" s="76">
        <v>7.09</v>
      </c>
      <c r="BE476" s="76">
        <v>15.95</v>
      </c>
      <c r="BF476" s="76">
        <v>7700</v>
      </c>
      <c r="BG476" s="76">
        <v>8700</v>
      </c>
      <c r="BH476" s="74" t="s">
        <v>109</v>
      </c>
      <c r="BI476" s="74"/>
      <c r="BJ476" s="74" t="s">
        <v>4024</v>
      </c>
      <c r="BK476" s="79"/>
      <c r="BL476" s="79"/>
      <c r="BM476" s="74"/>
      <c r="BN476" s="80"/>
      <c r="BO476" s="81"/>
      <c r="BP476" s="82">
        <v>192</v>
      </c>
      <c r="BQ476" s="83"/>
      <c r="BR476" s="84" t="s">
        <v>129</v>
      </c>
      <c r="BS476" s="84">
        <v>22</v>
      </c>
      <c r="BT476" s="85">
        <v>2</v>
      </c>
      <c r="BU476" s="85" t="s">
        <v>134</v>
      </c>
      <c r="BV476" s="85">
        <v>7</v>
      </c>
      <c r="BW476" s="85"/>
      <c r="BX476" s="86" t="s">
        <v>164</v>
      </c>
      <c r="BY476" s="87"/>
      <c r="BZ476" s="88">
        <v>192</v>
      </c>
      <c r="CA476" s="87" t="s">
        <v>111</v>
      </c>
      <c r="CB476" s="89" t="s">
        <v>145</v>
      </c>
      <c r="CC476" s="90">
        <v>-13</v>
      </c>
      <c r="CD476" s="91"/>
      <c r="CE476" s="89">
        <f>VLOOKUP(AI476,[1]Plan1!$A$6:$D$52,2,0)</f>
        <v>250</v>
      </c>
      <c r="CF476" s="89">
        <f>VLOOKUP(AI476,[1]Plan1!$A$6:$D$52,4,0)</f>
        <v>5.0434782608695654</v>
      </c>
      <c r="CG476" s="89">
        <f t="shared" si="56"/>
        <v>52</v>
      </c>
      <c r="CH476" s="89">
        <f t="shared" si="57"/>
        <v>262</v>
      </c>
      <c r="CI476" s="87" t="s">
        <v>129</v>
      </c>
      <c r="CJ476" s="89">
        <f t="shared" si="58"/>
        <v>192</v>
      </c>
      <c r="CK476" s="87"/>
      <c r="CL476" s="87"/>
      <c r="CM476" s="87"/>
      <c r="CN476" s="80"/>
      <c r="CO476" s="81">
        <v>248</v>
      </c>
      <c r="CP476" s="82"/>
      <c r="CQ476" s="83"/>
      <c r="CR476" s="87">
        <f t="shared" si="59"/>
        <v>14304</v>
      </c>
      <c r="CS476" s="40">
        <f t="shared" si="63"/>
        <v>474</v>
      </c>
      <c r="CT476" s="40" t="str">
        <f>VLOOKUP(B476,Linha!$B$2:$C$60,2,FALSE)</f>
        <v>Despacho direto</v>
      </c>
      <c r="CU476" s="41" t="str">
        <f>IF(AI476&lt;=Parametros!$E$15,"OK","Não")</f>
        <v>OK</v>
      </c>
      <c r="CV476" s="41" t="str">
        <f>IF(AH476&lt;=Parametros!$E$16,"OK","Não")</f>
        <v>OK</v>
      </c>
      <c r="CW476" s="41" t="str">
        <f>IF(AX476&lt;=Parametros!$E$19,"OK","Não")</f>
        <v>OK</v>
      </c>
      <c r="CX476" s="41" t="str">
        <f t="shared" si="60"/>
        <v>Não</v>
      </c>
      <c r="CY476" s="41" t="str">
        <f t="shared" si="61"/>
        <v>Não</v>
      </c>
      <c r="CZ476" s="41" t="str">
        <f>IF(AND(Parametros!$E$17="Sim",Parametros!$E$18="Sim"),IF(AND(OR(CT476="Flow1",AND(CT476="Flow2",Parametros!$H$7="Fechada")),AI476&lt;=Parametros!$E$15,AH476&lt;Parametros!$E$16,AX476&lt;Parametros!$E$19,CX476&lt;&gt;Parametros!$E$17,CY476&lt;&gt;Parametros!$E$18),"Sim","Não"),
IF(AND(Parametros!$E$17="Sim",Parametros!$E$18="Não"),IF(AND(OR(CT476="Flow1",AND(CT476="Flow2",Parametros!$H$7="Fechada")),AI476&lt;=Parametros!$E$15,AH476&lt;Parametros!$E$16,AX476&lt;Parametros!$E$19,CX476&lt;&gt;Parametros!$E$17),"Sim","Não"),
IF(AND(Parametros!$E$17="Não",Parametros!$E$18="Sim"),IF(AND(OR(CT476="Flow1",AND(CT476="Flow2",Parametros!$H$7="Fechada")),AI476&lt;=Parametros!$E$15,AH476&lt;Parametros!$E$16,AX476&lt;Parametros!$E$19,CY476&lt;&gt;Parametros!$E$18),"Sim","Não"),
IF(AND(OR(CT476="Flow1",AND(CT476="Flow2",Parametros!$H$7="Fechada")),AI476&lt;=Parametros!$E$15,AH476&lt;Parametros!$E$16,AX476&lt;Parametros!$E$19),"Sim","Não"))))</f>
        <v>Não</v>
      </c>
      <c r="DA476" s="41" t="str">
        <f t="shared" si="62"/>
        <v>ok</v>
      </c>
      <c r="DB476" s="40">
        <f>IF(AND(CT476="Flow1",CZ476="Sim"),4,IF(CT476=Parametros!$D$6,1,IF(CT476=Parametros!$D$7,IF(Parametros!$H$7="Aberta",2,IF('Sequencia APO'!CZ476="Sim",4,1)),IF(CT476=Parametros!$D$9,3,IF(CT476=Parametros!$D$8,4,"Erro")))))</f>
        <v>3</v>
      </c>
      <c r="DC476" s="40">
        <f>IFERROR(VLOOKUP($Q476,Ferts!$A$1:$B$16,2,FALSE),0)</f>
        <v>0</v>
      </c>
      <c r="DD476" s="42">
        <f>(IF(DB476=1,Parametros!$M$6,IF(DB476=2,Parametros!$M$7,IF(DB476=3,Parametros!$M$8,IF(DB476=4,Parametros!$M$9,"Erro"))))*(DC476+1))*60</f>
        <v>33.660000000000004</v>
      </c>
    </row>
    <row r="477" spans="1:108">
      <c r="A477" s="74" t="s">
        <v>1272</v>
      </c>
      <c r="B477" s="74" t="s">
        <v>165</v>
      </c>
      <c r="C477" s="74" t="s">
        <v>118</v>
      </c>
      <c r="D477" s="74" t="s">
        <v>99</v>
      </c>
      <c r="E477" s="74" t="s">
        <v>4025</v>
      </c>
      <c r="F477" s="74" t="s">
        <v>2991</v>
      </c>
      <c r="G477" s="74" t="s">
        <v>2992</v>
      </c>
      <c r="H477" s="74" t="s">
        <v>166</v>
      </c>
      <c r="I477" s="74" t="s">
        <v>134</v>
      </c>
      <c r="J477" s="74" t="s">
        <v>135</v>
      </c>
      <c r="K477" s="74" t="s">
        <v>167</v>
      </c>
      <c r="L477" s="74" t="s">
        <v>2993</v>
      </c>
      <c r="M477" s="74" t="s">
        <v>168</v>
      </c>
      <c r="N477" s="75">
        <v>10</v>
      </c>
      <c r="O477" s="75">
        <v>10</v>
      </c>
      <c r="P477" s="74" t="s">
        <v>131</v>
      </c>
      <c r="Q477" s="74" t="s">
        <v>2994</v>
      </c>
      <c r="R477" s="74" t="s">
        <v>123</v>
      </c>
      <c r="S477" s="74"/>
      <c r="T477" s="74" t="s">
        <v>114</v>
      </c>
      <c r="U477" s="74" t="s">
        <v>124</v>
      </c>
      <c r="V477" s="74" t="s">
        <v>125</v>
      </c>
      <c r="W477" s="74" t="s">
        <v>107</v>
      </c>
      <c r="X477" s="74" t="s">
        <v>127</v>
      </c>
      <c r="Y477" s="74" t="s">
        <v>142</v>
      </c>
      <c r="Z477" s="74" t="s">
        <v>163</v>
      </c>
      <c r="AA477" s="76">
        <v>947.04499999999996</v>
      </c>
      <c r="AB477" s="76">
        <v>0</v>
      </c>
      <c r="AC477" s="76">
        <v>146</v>
      </c>
      <c r="AD477" s="76">
        <v>101</v>
      </c>
      <c r="AE477" s="77">
        <v>399</v>
      </c>
      <c r="AF477" s="76">
        <v>1.9950000000000001</v>
      </c>
      <c r="AG477" s="77">
        <v>3</v>
      </c>
      <c r="AH477" s="78">
        <v>6</v>
      </c>
      <c r="AI477" s="78">
        <v>60.3</v>
      </c>
      <c r="AJ477" s="79">
        <v>42821</v>
      </c>
      <c r="AK477" s="79">
        <v>42788</v>
      </c>
      <c r="AL477" s="79">
        <v>42788</v>
      </c>
      <c r="AM477" s="79">
        <v>42788</v>
      </c>
      <c r="AN477" s="77">
        <v>94</v>
      </c>
      <c r="AO477" s="79">
        <v>42805</v>
      </c>
      <c r="AP477" s="76">
        <v>2000</v>
      </c>
      <c r="AQ477" s="76">
        <v>0</v>
      </c>
      <c r="AR477" s="77">
        <v>446</v>
      </c>
      <c r="AS477" s="77">
        <v>10</v>
      </c>
      <c r="AT477" s="78">
        <v>60.41</v>
      </c>
      <c r="AU477" s="77">
        <v>6</v>
      </c>
      <c r="AV477" s="76">
        <v>7.66</v>
      </c>
      <c r="AW477" s="76">
        <v>6.9</v>
      </c>
      <c r="AX477" s="76">
        <v>8.56</v>
      </c>
      <c r="AY477" s="76">
        <v>0.6</v>
      </c>
      <c r="AZ477" s="76">
        <v>0.6</v>
      </c>
      <c r="BA477" s="76">
        <v>0.6</v>
      </c>
      <c r="BB477" s="76">
        <v>0.6</v>
      </c>
      <c r="BC477" s="76">
        <v>20.81</v>
      </c>
      <c r="BD477" s="76">
        <v>7.09</v>
      </c>
      <c r="BE477" s="76">
        <v>15.95</v>
      </c>
      <c r="BF477" s="76">
        <v>6900</v>
      </c>
      <c r="BG477" s="76">
        <v>7900</v>
      </c>
      <c r="BH477" s="74" t="s">
        <v>109</v>
      </c>
      <c r="BI477" s="74"/>
      <c r="BJ477" s="74" t="s">
        <v>4026</v>
      </c>
      <c r="BK477" s="79"/>
      <c r="BL477" s="79"/>
      <c r="BM477" s="74"/>
      <c r="BN477" s="80"/>
      <c r="BO477" s="81"/>
      <c r="BP477" s="82">
        <v>18</v>
      </c>
      <c r="BQ477" s="83"/>
      <c r="BR477" s="84" t="s">
        <v>129</v>
      </c>
      <c r="BS477" s="84">
        <v>22</v>
      </c>
      <c r="BT477" s="85">
        <v>2</v>
      </c>
      <c r="BU477" s="85" t="s">
        <v>134</v>
      </c>
      <c r="BV477" s="85">
        <v>7</v>
      </c>
      <c r="BW477" s="85"/>
      <c r="BX477" s="86" t="s">
        <v>164</v>
      </c>
      <c r="BY477" s="87"/>
      <c r="BZ477" s="88">
        <v>18</v>
      </c>
      <c r="CA477" s="87" t="s">
        <v>111</v>
      </c>
      <c r="CB477" s="89" t="s">
        <v>116</v>
      </c>
      <c r="CC477" s="90">
        <v>-17</v>
      </c>
      <c r="CD477" s="91"/>
      <c r="CE477" s="89">
        <f>VLOOKUP(AI477,[1]Plan1!$A$6:$D$52,2,0)</f>
        <v>250</v>
      </c>
      <c r="CF477" s="89">
        <f>VLOOKUP(AI477,[1]Plan1!$A$6:$D$52,4,0)</f>
        <v>5.0434782608695654</v>
      </c>
      <c r="CG477" s="89">
        <f t="shared" si="56"/>
        <v>4</v>
      </c>
      <c r="CH477" s="89">
        <f t="shared" si="57"/>
        <v>20</v>
      </c>
      <c r="CI477" s="87" t="s">
        <v>129</v>
      </c>
      <c r="CJ477" s="89">
        <f t="shared" si="58"/>
        <v>18</v>
      </c>
      <c r="CK477" s="87"/>
      <c r="CL477" s="87"/>
      <c r="CM477" s="87"/>
      <c r="CN477" s="80"/>
      <c r="CO477" s="81">
        <v>249</v>
      </c>
      <c r="CP477" s="82"/>
      <c r="CQ477" s="83"/>
      <c r="CR477" s="87">
        <f t="shared" si="59"/>
        <v>1197</v>
      </c>
      <c r="CS477" s="40">
        <f t="shared" si="63"/>
        <v>475</v>
      </c>
      <c r="CT477" s="40" t="str">
        <f>VLOOKUP(B477,Linha!$B$2:$C$60,2,FALSE)</f>
        <v>Despacho direto</v>
      </c>
      <c r="CU477" s="41" t="str">
        <f>IF(AI477&lt;=Parametros!$E$15,"OK","Não")</f>
        <v>OK</v>
      </c>
      <c r="CV477" s="41" t="str">
        <f>IF(AH477&lt;=Parametros!$E$16,"OK","Não")</f>
        <v>OK</v>
      </c>
      <c r="CW477" s="41" t="str">
        <f>IF(AX477&lt;=Parametros!$E$19,"OK","Não")</f>
        <v>OK</v>
      </c>
      <c r="CX477" s="41" t="str">
        <f t="shared" si="60"/>
        <v>Não</v>
      </c>
      <c r="CY477" s="41" t="str">
        <f t="shared" si="61"/>
        <v>Não</v>
      </c>
      <c r="CZ477" s="41" t="str">
        <f>IF(AND(Parametros!$E$17="Sim",Parametros!$E$18="Sim"),IF(AND(OR(CT477="Flow1",AND(CT477="Flow2",Parametros!$H$7="Fechada")),AI477&lt;=Parametros!$E$15,AH477&lt;Parametros!$E$16,AX477&lt;Parametros!$E$19,CX477&lt;&gt;Parametros!$E$17,CY477&lt;&gt;Parametros!$E$18),"Sim","Não"),
IF(AND(Parametros!$E$17="Sim",Parametros!$E$18="Não"),IF(AND(OR(CT477="Flow1",AND(CT477="Flow2",Parametros!$H$7="Fechada")),AI477&lt;=Parametros!$E$15,AH477&lt;Parametros!$E$16,AX477&lt;Parametros!$E$19,CX477&lt;&gt;Parametros!$E$17),"Sim","Não"),
IF(AND(Parametros!$E$17="Não",Parametros!$E$18="Sim"),IF(AND(OR(CT477="Flow1",AND(CT477="Flow2",Parametros!$H$7="Fechada")),AI477&lt;=Parametros!$E$15,AH477&lt;Parametros!$E$16,AX477&lt;Parametros!$E$19,CY477&lt;&gt;Parametros!$E$18),"Sim","Não"),
IF(AND(OR(CT477="Flow1",AND(CT477="Flow2",Parametros!$H$7="Fechada")),AI477&lt;=Parametros!$E$15,AH477&lt;Parametros!$E$16,AX477&lt;Parametros!$E$19),"Sim","Não"))))</f>
        <v>Não</v>
      </c>
      <c r="DA477" s="41" t="str">
        <f t="shared" si="62"/>
        <v>ok</v>
      </c>
      <c r="DB477" s="40">
        <f>IF(AND(CT477="Flow1",CZ477="Sim"),4,IF(CT477=Parametros!$D$6,1,IF(CT477=Parametros!$D$7,IF(Parametros!$H$7="Aberta",2,IF('Sequencia APO'!CZ477="Sim",4,1)),IF(CT477=Parametros!$D$9,3,IF(CT477=Parametros!$D$8,4,"Erro")))))</f>
        <v>3</v>
      </c>
      <c r="DC477" s="40">
        <f>IFERROR(VLOOKUP($Q477,Ferts!$A$1:$B$16,2,FALSE),0)</f>
        <v>0</v>
      </c>
      <c r="DD477" s="42">
        <f>(IF(DB477=1,Parametros!$M$6,IF(DB477=2,Parametros!$M$7,IF(DB477=3,Parametros!$M$8,IF(DB477=4,Parametros!$M$9,"Erro"))))*(DC477+1))*60</f>
        <v>33.660000000000004</v>
      </c>
    </row>
    <row r="478" spans="1:108">
      <c r="A478" s="74" t="s">
        <v>1274</v>
      </c>
      <c r="B478" s="74" t="s">
        <v>165</v>
      </c>
      <c r="C478" s="74" t="s">
        <v>118</v>
      </c>
      <c r="D478" s="74" t="s">
        <v>99</v>
      </c>
      <c r="E478" s="74" t="s">
        <v>2995</v>
      </c>
      <c r="F478" s="74" t="s">
        <v>1070</v>
      </c>
      <c r="G478" s="74" t="s">
        <v>4027</v>
      </c>
      <c r="H478" s="74" t="s">
        <v>978</v>
      </c>
      <c r="I478" s="74" t="s">
        <v>134</v>
      </c>
      <c r="J478" s="74" t="s">
        <v>213</v>
      </c>
      <c r="K478" s="74" t="s">
        <v>167</v>
      </c>
      <c r="L478" s="74" t="s">
        <v>1071</v>
      </c>
      <c r="M478" s="74" t="s">
        <v>979</v>
      </c>
      <c r="N478" s="75">
        <v>10</v>
      </c>
      <c r="O478" s="75">
        <v>10</v>
      </c>
      <c r="P478" s="74" t="s">
        <v>131</v>
      </c>
      <c r="Q478" s="74" t="s">
        <v>1072</v>
      </c>
      <c r="R478" s="74" t="s">
        <v>123</v>
      </c>
      <c r="S478" s="74"/>
      <c r="T478" s="74" t="s">
        <v>114</v>
      </c>
      <c r="U478" s="74" t="s">
        <v>124</v>
      </c>
      <c r="V478" s="74" t="s">
        <v>125</v>
      </c>
      <c r="W478" s="74" t="s">
        <v>126</v>
      </c>
      <c r="X478" s="74" t="s">
        <v>127</v>
      </c>
      <c r="Y478" s="74" t="s">
        <v>219</v>
      </c>
      <c r="Z478" s="74" t="s">
        <v>163</v>
      </c>
      <c r="AA478" s="76">
        <v>11920.601000000001</v>
      </c>
      <c r="AB478" s="76">
        <v>0</v>
      </c>
      <c r="AC478" s="76">
        <v>146</v>
      </c>
      <c r="AD478" s="76">
        <v>99</v>
      </c>
      <c r="AE478" s="77">
        <v>491</v>
      </c>
      <c r="AF478" s="76">
        <v>2.4550000000000001</v>
      </c>
      <c r="AG478" s="77">
        <v>28</v>
      </c>
      <c r="AH478" s="78">
        <v>7</v>
      </c>
      <c r="AI478" s="78">
        <v>60.3</v>
      </c>
      <c r="AJ478" s="79">
        <v>42801</v>
      </c>
      <c r="AK478" s="79">
        <v>42788</v>
      </c>
      <c r="AL478" s="79">
        <v>42788</v>
      </c>
      <c r="AM478" s="79">
        <v>42788</v>
      </c>
      <c r="AN478" s="77">
        <v>1207</v>
      </c>
      <c r="AO478" s="79">
        <v>42787</v>
      </c>
      <c r="AP478" s="76">
        <v>11200</v>
      </c>
      <c r="AQ478" s="76">
        <v>4522</v>
      </c>
      <c r="AR478" s="77">
        <v>408</v>
      </c>
      <c r="AS478" s="77">
        <v>11</v>
      </c>
      <c r="AT478" s="78">
        <v>74.98</v>
      </c>
      <c r="AU478" s="77">
        <v>6</v>
      </c>
      <c r="AV478" s="76">
        <v>8.18</v>
      </c>
      <c r="AW478" s="76">
        <v>8.5399999999999991</v>
      </c>
      <c r="AX478" s="76">
        <v>10.119999999999999</v>
      </c>
      <c r="AY478" s="76">
        <v>0.6</v>
      </c>
      <c r="AZ478" s="76">
        <v>0.6</v>
      </c>
      <c r="BA478" s="76">
        <v>0.7</v>
      </c>
      <c r="BB478" s="76">
        <v>0.7</v>
      </c>
      <c r="BC478" s="76">
        <v>22.75</v>
      </c>
      <c r="BD478" s="76">
        <v>8.0500000000000007</v>
      </c>
      <c r="BE478" s="76">
        <v>16.96</v>
      </c>
      <c r="BF478" s="76">
        <v>8100</v>
      </c>
      <c r="BG478" s="76">
        <v>8200</v>
      </c>
      <c r="BH478" s="74" t="s">
        <v>109</v>
      </c>
      <c r="BI478" s="74"/>
      <c r="BJ478" s="74" t="s">
        <v>4028</v>
      </c>
      <c r="BK478" s="79"/>
      <c r="BL478" s="79"/>
      <c r="BM478" s="74"/>
      <c r="BN478" s="80"/>
      <c r="BO478" s="81"/>
      <c r="BP478" s="82">
        <v>168</v>
      </c>
      <c r="BQ478" s="83"/>
      <c r="BR478" s="84" t="s">
        <v>129</v>
      </c>
      <c r="BS478" s="84">
        <v>22</v>
      </c>
      <c r="BT478" s="85">
        <v>2</v>
      </c>
      <c r="BU478" s="85" t="s">
        <v>134</v>
      </c>
      <c r="BV478" s="85">
        <v>7</v>
      </c>
      <c r="BW478" s="85"/>
      <c r="BX478" s="86" t="s">
        <v>164</v>
      </c>
      <c r="BY478" s="87"/>
      <c r="BZ478" s="88">
        <v>168</v>
      </c>
      <c r="CA478" s="87" t="s">
        <v>111</v>
      </c>
      <c r="CB478" s="89" t="s">
        <v>145</v>
      </c>
      <c r="CC478" s="90">
        <v>1</v>
      </c>
      <c r="CD478" s="91"/>
      <c r="CE478" s="89">
        <f>VLOOKUP(AI478,[1]Plan1!$A$6:$D$52,2,0)</f>
        <v>250</v>
      </c>
      <c r="CF478" s="89">
        <f>VLOOKUP(AI478,[1]Plan1!$A$6:$D$52,4,0)</f>
        <v>5.0434782608695654</v>
      </c>
      <c r="CG478" s="89">
        <f t="shared" si="56"/>
        <v>48</v>
      </c>
      <c r="CH478" s="89">
        <f t="shared" si="57"/>
        <v>242</v>
      </c>
      <c r="CI478" s="87" t="s">
        <v>129</v>
      </c>
      <c r="CJ478" s="89">
        <f t="shared" si="58"/>
        <v>168</v>
      </c>
      <c r="CK478" s="87"/>
      <c r="CL478" s="87"/>
      <c r="CM478" s="87"/>
      <c r="CN478" s="80"/>
      <c r="CO478" s="81">
        <v>250</v>
      </c>
      <c r="CP478" s="82"/>
      <c r="CQ478" s="83"/>
      <c r="CR478" s="87">
        <f t="shared" si="59"/>
        <v>13748</v>
      </c>
      <c r="CS478" s="40">
        <f t="shared" si="63"/>
        <v>476</v>
      </c>
      <c r="CT478" s="40" t="str">
        <f>VLOOKUP(B478,Linha!$B$2:$C$60,2,FALSE)</f>
        <v>Despacho direto</v>
      </c>
      <c r="CU478" s="41" t="str">
        <f>IF(AI478&lt;=Parametros!$E$15,"OK","Não")</f>
        <v>OK</v>
      </c>
      <c r="CV478" s="41" t="str">
        <f>IF(AH478&lt;=Parametros!$E$16,"OK","Não")</f>
        <v>OK</v>
      </c>
      <c r="CW478" s="41" t="str">
        <f>IF(AX478&lt;=Parametros!$E$19,"OK","Não")</f>
        <v>OK</v>
      </c>
      <c r="CX478" s="41" t="str">
        <f t="shared" si="60"/>
        <v>Não</v>
      </c>
      <c r="CY478" s="41" t="str">
        <f t="shared" si="61"/>
        <v>Não</v>
      </c>
      <c r="CZ478" s="41" t="str">
        <f>IF(AND(Parametros!$E$17="Sim",Parametros!$E$18="Sim"),IF(AND(OR(CT478="Flow1",AND(CT478="Flow2",Parametros!$H$7="Fechada")),AI478&lt;=Parametros!$E$15,AH478&lt;Parametros!$E$16,AX478&lt;Parametros!$E$19,CX478&lt;&gt;Parametros!$E$17,CY478&lt;&gt;Parametros!$E$18),"Sim","Não"),
IF(AND(Parametros!$E$17="Sim",Parametros!$E$18="Não"),IF(AND(OR(CT478="Flow1",AND(CT478="Flow2",Parametros!$H$7="Fechada")),AI478&lt;=Parametros!$E$15,AH478&lt;Parametros!$E$16,AX478&lt;Parametros!$E$19,CX478&lt;&gt;Parametros!$E$17),"Sim","Não"),
IF(AND(Parametros!$E$17="Não",Parametros!$E$18="Sim"),IF(AND(OR(CT478="Flow1",AND(CT478="Flow2",Parametros!$H$7="Fechada")),AI478&lt;=Parametros!$E$15,AH478&lt;Parametros!$E$16,AX478&lt;Parametros!$E$19,CY478&lt;&gt;Parametros!$E$18),"Sim","Não"),
IF(AND(OR(CT478="Flow1",AND(CT478="Flow2",Parametros!$H$7="Fechada")),AI478&lt;=Parametros!$E$15,AH478&lt;Parametros!$E$16,AX478&lt;Parametros!$E$19),"Sim","Não"))))</f>
        <v>Não</v>
      </c>
      <c r="DA478" s="41" t="str">
        <f t="shared" si="62"/>
        <v>ok</v>
      </c>
      <c r="DB478" s="40">
        <f>IF(AND(CT478="Flow1",CZ478="Sim"),4,IF(CT478=Parametros!$D$6,1,IF(CT478=Parametros!$D$7,IF(Parametros!$H$7="Aberta",2,IF('Sequencia APO'!CZ478="Sim",4,1)),IF(CT478=Parametros!$D$9,3,IF(CT478=Parametros!$D$8,4,"Erro")))))</f>
        <v>3</v>
      </c>
      <c r="DC478" s="40">
        <f>IFERROR(VLOOKUP($Q478,Ferts!$A$1:$B$16,2,FALSE),0)</f>
        <v>0</v>
      </c>
      <c r="DD478" s="42">
        <f>(IF(DB478=1,Parametros!$M$6,IF(DB478=2,Parametros!$M$7,IF(DB478=3,Parametros!$M$8,IF(DB478=4,Parametros!$M$9,"Erro"))))*(DC478+1))*60</f>
        <v>33.660000000000004</v>
      </c>
    </row>
    <row r="479" spans="1:108">
      <c r="A479" s="74" t="s">
        <v>1275</v>
      </c>
      <c r="B479" s="74" t="s">
        <v>160</v>
      </c>
      <c r="C479" s="74" t="s">
        <v>118</v>
      </c>
      <c r="D479" s="74" t="s">
        <v>99</v>
      </c>
      <c r="E479" s="74" t="s">
        <v>4029</v>
      </c>
      <c r="F479" s="74" t="s">
        <v>2996</v>
      </c>
      <c r="G479" s="74" t="s">
        <v>2997</v>
      </c>
      <c r="H479" s="74" t="s">
        <v>326</v>
      </c>
      <c r="I479" s="74" t="s">
        <v>134</v>
      </c>
      <c r="J479" s="74" t="s">
        <v>213</v>
      </c>
      <c r="K479" s="74" t="s">
        <v>1282</v>
      </c>
      <c r="L479" s="74" t="s">
        <v>2998</v>
      </c>
      <c r="M479" s="74" t="s">
        <v>327</v>
      </c>
      <c r="N479" s="75">
        <v>10</v>
      </c>
      <c r="O479" s="75">
        <v>10</v>
      </c>
      <c r="P479" s="74" t="s">
        <v>238</v>
      </c>
      <c r="Q479" s="74" t="s">
        <v>2999</v>
      </c>
      <c r="R479" s="74" t="s">
        <v>239</v>
      </c>
      <c r="S479" s="74"/>
      <c r="T479" s="74" t="s">
        <v>114</v>
      </c>
      <c r="U479" s="74" t="s">
        <v>124</v>
      </c>
      <c r="V479" s="74" t="s">
        <v>125</v>
      </c>
      <c r="W479" s="74" t="s">
        <v>107</v>
      </c>
      <c r="X479" s="74" t="s">
        <v>127</v>
      </c>
      <c r="Y479" s="74" t="s">
        <v>219</v>
      </c>
      <c r="Z479" s="74" t="s">
        <v>192</v>
      </c>
      <c r="AA479" s="76">
        <v>2360</v>
      </c>
      <c r="AB479" s="76">
        <v>0</v>
      </c>
      <c r="AC479" s="76">
        <v>146</v>
      </c>
      <c r="AD479" s="76">
        <v>99</v>
      </c>
      <c r="AE479" s="77">
        <v>442</v>
      </c>
      <c r="AF479" s="76">
        <v>2.21</v>
      </c>
      <c r="AG479" s="77">
        <v>6</v>
      </c>
      <c r="AH479" s="78">
        <v>7</v>
      </c>
      <c r="AI479" s="78">
        <v>60.3</v>
      </c>
      <c r="AJ479" s="79">
        <v>42800</v>
      </c>
      <c r="AK479" s="79">
        <v>42788</v>
      </c>
      <c r="AL479" s="79">
        <v>42788</v>
      </c>
      <c r="AM479" s="79">
        <v>42788</v>
      </c>
      <c r="AN479" s="77">
        <v>251</v>
      </c>
      <c r="AO479" s="79">
        <v>42785</v>
      </c>
      <c r="AP479" s="76">
        <v>2000</v>
      </c>
      <c r="AQ479" s="76">
        <v>0</v>
      </c>
      <c r="AR479" s="77">
        <v>411</v>
      </c>
      <c r="AS479" s="77">
        <v>10</v>
      </c>
      <c r="AT479" s="78">
        <v>78.11</v>
      </c>
      <c r="AU479" s="77">
        <v>5</v>
      </c>
      <c r="AV479" s="76">
        <v>8.98</v>
      </c>
      <c r="AW479" s="76">
        <v>8.08</v>
      </c>
      <c r="AX479" s="76">
        <v>9.68</v>
      </c>
      <c r="AY479" s="76">
        <v>0.6</v>
      </c>
      <c r="AZ479" s="76">
        <v>0.6</v>
      </c>
      <c r="BA479" s="76">
        <v>0.7</v>
      </c>
      <c r="BB479" s="76">
        <v>0.7</v>
      </c>
      <c r="BC479" s="76">
        <v>20.48</v>
      </c>
      <c r="BD479" s="76">
        <v>8.0500000000000007</v>
      </c>
      <c r="BE479" s="76">
        <v>16.96</v>
      </c>
      <c r="BF479" s="76">
        <v>8000</v>
      </c>
      <c r="BG479" s="76">
        <v>9000</v>
      </c>
      <c r="BH479" s="74" t="s">
        <v>109</v>
      </c>
      <c r="BI479" s="74"/>
      <c r="BJ479" s="74" t="s">
        <v>4030</v>
      </c>
      <c r="BK479" s="79"/>
      <c r="BL479" s="79"/>
      <c r="BM479" s="74"/>
      <c r="BN479" s="80"/>
      <c r="BO479" s="81"/>
      <c r="BP479" s="82">
        <v>30</v>
      </c>
      <c r="BQ479" s="83"/>
      <c r="BR479" s="84" t="s">
        <v>129</v>
      </c>
      <c r="BS479" s="84">
        <v>22</v>
      </c>
      <c r="BT479" s="85">
        <v>2</v>
      </c>
      <c r="BU479" s="85" t="s">
        <v>134</v>
      </c>
      <c r="BV479" s="85">
        <v>7</v>
      </c>
      <c r="BW479" s="85"/>
      <c r="BX479" s="86" t="s">
        <v>164</v>
      </c>
      <c r="BY479" s="87"/>
      <c r="BZ479" s="88">
        <v>30</v>
      </c>
      <c r="CA479" s="87" t="s">
        <v>111</v>
      </c>
      <c r="CB479" s="89" t="s">
        <v>145</v>
      </c>
      <c r="CC479" s="90">
        <v>3</v>
      </c>
      <c r="CD479" s="91"/>
      <c r="CE479" s="89">
        <f>VLOOKUP(AI479,[1]Plan1!$A$6:$D$52,2,0)</f>
        <v>250</v>
      </c>
      <c r="CF479" s="89">
        <f>VLOOKUP(AI479,[1]Plan1!$A$6:$D$52,4,0)</f>
        <v>5.0434782608695654</v>
      </c>
      <c r="CG479" s="89">
        <f t="shared" si="56"/>
        <v>9</v>
      </c>
      <c r="CH479" s="89">
        <f t="shared" si="57"/>
        <v>45</v>
      </c>
      <c r="CI479" s="87" t="s">
        <v>129</v>
      </c>
      <c r="CJ479" s="89">
        <f t="shared" si="58"/>
        <v>30</v>
      </c>
      <c r="CK479" s="87"/>
      <c r="CL479" s="87"/>
      <c r="CM479" s="87"/>
      <c r="CN479" s="80"/>
      <c r="CO479" s="81">
        <v>251</v>
      </c>
      <c r="CP479" s="82"/>
      <c r="CQ479" s="83"/>
      <c r="CR479" s="87">
        <f t="shared" si="59"/>
        <v>2652</v>
      </c>
      <c r="CS479" s="40">
        <f t="shared" si="63"/>
        <v>477</v>
      </c>
      <c r="CT479" s="40" t="str">
        <f>VLOOKUP(B479,Linha!$B$2:$C$60,2,FALSE)</f>
        <v>Flow1</v>
      </c>
      <c r="CU479" s="41" t="str">
        <f>IF(AI479&lt;=Parametros!$E$15,"OK","Não")</f>
        <v>OK</v>
      </c>
      <c r="CV479" s="41" t="str">
        <f>IF(AH479&lt;=Parametros!$E$16,"OK","Não")</f>
        <v>OK</v>
      </c>
      <c r="CW479" s="41" t="str">
        <f>IF(AX479&lt;=Parametros!$E$19,"OK","Não")</f>
        <v>OK</v>
      </c>
      <c r="CX479" s="41" t="str">
        <f t="shared" si="60"/>
        <v>Não</v>
      </c>
      <c r="CY479" s="41" t="str">
        <f t="shared" si="61"/>
        <v>Não</v>
      </c>
      <c r="CZ479" s="41" t="str">
        <f>IF(AND(Parametros!$E$17="Sim",Parametros!$E$18="Sim"),IF(AND(OR(CT479="Flow1",AND(CT479="Flow2",Parametros!$H$7="Fechada")),AI479&lt;=Parametros!$E$15,AH479&lt;Parametros!$E$16,AX479&lt;Parametros!$E$19,CX479&lt;&gt;Parametros!$E$17,CY479&lt;&gt;Parametros!$E$18),"Sim","Não"),
IF(AND(Parametros!$E$17="Sim",Parametros!$E$18="Não"),IF(AND(OR(CT479="Flow1",AND(CT479="Flow2",Parametros!$H$7="Fechada")),AI479&lt;=Parametros!$E$15,AH479&lt;Parametros!$E$16,AX479&lt;Parametros!$E$19,CX479&lt;&gt;Parametros!$E$17),"Sim","Não"),
IF(AND(Parametros!$E$17="Não",Parametros!$E$18="Sim"),IF(AND(OR(CT479="Flow1",AND(CT479="Flow2",Parametros!$H$7="Fechada")),AI479&lt;=Parametros!$E$15,AH479&lt;Parametros!$E$16,AX479&lt;Parametros!$E$19,CY479&lt;&gt;Parametros!$E$18),"Sim","Não"),
IF(AND(OR(CT479="Flow1",AND(CT479="Flow2",Parametros!$H$7="Fechada")),AI479&lt;=Parametros!$E$15,AH479&lt;Parametros!$E$16,AX479&lt;Parametros!$E$19),"Sim","Não"))))</f>
        <v>Sim</v>
      </c>
      <c r="DA479" s="41" t="str">
        <f t="shared" si="62"/>
        <v>ok</v>
      </c>
      <c r="DB479" s="40">
        <f>IF(AND(CT479="Flow1",CZ479="Sim"),4,IF(CT479=Parametros!$D$6,1,IF(CT479=Parametros!$D$7,IF(Parametros!$H$7="Aberta",2,IF('Sequencia APO'!CZ479="Sim",4,1)),IF(CT479=Parametros!$D$9,3,IF(CT479=Parametros!$D$8,4,"Erro")))))</f>
        <v>4</v>
      </c>
      <c r="DC479" s="40">
        <f>IFERROR(VLOOKUP($Q479,Ferts!$A$1:$B$16,2,FALSE),0)</f>
        <v>0</v>
      </c>
      <c r="DD479" s="42">
        <f>(IF(DB479=1,Parametros!$M$6,IF(DB479=2,Parametros!$M$7,IF(DB479=3,Parametros!$M$8,IF(DB479=4,Parametros!$M$9,"Erro"))))*(DC479+1))*60</f>
        <v>102.85714285714285</v>
      </c>
    </row>
    <row r="480" spans="1:108">
      <c r="A480" s="74" t="s">
        <v>1279</v>
      </c>
      <c r="B480" s="74" t="s">
        <v>165</v>
      </c>
      <c r="C480" s="74" t="s">
        <v>118</v>
      </c>
      <c r="D480" s="74" t="s">
        <v>99</v>
      </c>
      <c r="E480" s="74" t="s">
        <v>4031</v>
      </c>
      <c r="F480" s="74" t="s">
        <v>273</v>
      </c>
      <c r="G480" s="74" t="s">
        <v>3000</v>
      </c>
      <c r="H480" s="74" t="s">
        <v>225</v>
      </c>
      <c r="I480" s="74" t="s">
        <v>134</v>
      </c>
      <c r="J480" s="74" t="s">
        <v>213</v>
      </c>
      <c r="K480" s="74" t="s">
        <v>274</v>
      </c>
      <c r="L480" s="74" t="s">
        <v>275</v>
      </c>
      <c r="M480" s="74" t="s">
        <v>226</v>
      </c>
      <c r="N480" s="75">
        <v>10</v>
      </c>
      <c r="O480" s="75">
        <v>10</v>
      </c>
      <c r="P480" s="74" t="s">
        <v>131</v>
      </c>
      <c r="Q480" s="74" t="s">
        <v>276</v>
      </c>
      <c r="R480" s="74" t="s">
        <v>123</v>
      </c>
      <c r="S480" s="74"/>
      <c r="T480" s="74" t="s">
        <v>114</v>
      </c>
      <c r="U480" s="74" t="s">
        <v>124</v>
      </c>
      <c r="V480" s="74" t="s">
        <v>125</v>
      </c>
      <c r="W480" s="74" t="s">
        <v>107</v>
      </c>
      <c r="X480" s="74" t="s">
        <v>127</v>
      </c>
      <c r="Y480" s="74" t="s">
        <v>219</v>
      </c>
      <c r="Z480" s="74" t="s">
        <v>163</v>
      </c>
      <c r="AA480" s="76">
        <v>3393.07</v>
      </c>
      <c r="AB480" s="76">
        <v>0</v>
      </c>
      <c r="AC480" s="76">
        <v>146</v>
      </c>
      <c r="AD480" s="76">
        <v>97</v>
      </c>
      <c r="AE480" s="77">
        <v>471</v>
      </c>
      <c r="AF480" s="76">
        <v>2.355</v>
      </c>
      <c r="AG480" s="77">
        <v>8</v>
      </c>
      <c r="AH480" s="78">
        <v>8</v>
      </c>
      <c r="AI480" s="78">
        <v>60.3</v>
      </c>
      <c r="AJ480" s="79">
        <v>42812</v>
      </c>
      <c r="AK480" s="79">
        <v>42788</v>
      </c>
      <c r="AL480" s="79">
        <v>42788</v>
      </c>
      <c r="AM480" s="79">
        <v>42788</v>
      </c>
      <c r="AN480" s="77">
        <v>319</v>
      </c>
      <c r="AO480" s="79">
        <v>42798</v>
      </c>
      <c r="AP480" s="76">
        <v>4500</v>
      </c>
      <c r="AQ480" s="76">
        <v>0</v>
      </c>
      <c r="AR480" s="77">
        <v>486</v>
      </c>
      <c r="AS480" s="77">
        <v>9</v>
      </c>
      <c r="AT480" s="78">
        <v>93.05</v>
      </c>
      <c r="AU480" s="77">
        <v>5</v>
      </c>
      <c r="AV480" s="76">
        <v>8.57</v>
      </c>
      <c r="AW480" s="76">
        <v>7.8</v>
      </c>
      <c r="AX480" s="76">
        <v>9.33</v>
      </c>
      <c r="AY480" s="76">
        <v>0.6</v>
      </c>
      <c r="AZ480" s="76">
        <v>0.6</v>
      </c>
      <c r="BA480" s="76">
        <v>0.8</v>
      </c>
      <c r="BB480" s="76">
        <v>0.8</v>
      </c>
      <c r="BC480" s="76">
        <v>19.739999999999998</v>
      </c>
      <c r="BD480" s="76">
        <v>8.9700000000000006</v>
      </c>
      <c r="BE480" s="76">
        <v>17.93</v>
      </c>
      <c r="BF480" s="76">
        <v>5000</v>
      </c>
      <c r="BG480" s="76">
        <v>9500</v>
      </c>
      <c r="BH480" s="74" t="s">
        <v>109</v>
      </c>
      <c r="BI480" s="74"/>
      <c r="BJ480" s="74" t="s">
        <v>4032</v>
      </c>
      <c r="BK480" s="79"/>
      <c r="BL480" s="79"/>
      <c r="BM480" s="74"/>
      <c r="BN480" s="80"/>
      <c r="BO480" s="81"/>
      <c r="BP480" s="82">
        <v>40</v>
      </c>
      <c r="BQ480" s="83"/>
      <c r="BR480" s="84" t="s">
        <v>129</v>
      </c>
      <c r="BS480" s="84">
        <v>22</v>
      </c>
      <c r="BT480" s="85">
        <v>2</v>
      </c>
      <c r="BU480" s="85" t="s">
        <v>134</v>
      </c>
      <c r="BV480" s="85">
        <v>7</v>
      </c>
      <c r="BW480" s="85"/>
      <c r="BX480" s="86" t="s">
        <v>164</v>
      </c>
      <c r="BY480" s="87"/>
      <c r="BZ480" s="88">
        <v>40</v>
      </c>
      <c r="CA480" s="87" t="s">
        <v>111</v>
      </c>
      <c r="CB480" s="89" t="s">
        <v>145</v>
      </c>
      <c r="CC480" s="90">
        <v>-10</v>
      </c>
      <c r="CD480" s="91"/>
      <c r="CE480" s="89">
        <f>VLOOKUP(AI480,[1]Plan1!$A$6:$D$52,2,0)</f>
        <v>250</v>
      </c>
      <c r="CF480" s="89">
        <f>VLOOKUP(AI480,[1]Plan1!$A$6:$D$52,4,0)</f>
        <v>5.0434782608695654</v>
      </c>
      <c r="CG480" s="89">
        <f t="shared" si="56"/>
        <v>14</v>
      </c>
      <c r="CH480" s="89">
        <f t="shared" si="57"/>
        <v>71</v>
      </c>
      <c r="CI480" s="87" t="s">
        <v>129</v>
      </c>
      <c r="CJ480" s="89">
        <f t="shared" si="58"/>
        <v>40</v>
      </c>
      <c r="CK480" s="87"/>
      <c r="CL480" s="87"/>
      <c r="CM480" s="87"/>
      <c r="CN480" s="80"/>
      <c r="CO480" s="81">
        <v>252</v>
      </c>
      <c r="CP480" s="82"/>
      <c r="CQ480" s="83"/>
      <c r="CR480" s="87">
        <f t="shared" si="59"/>
        <v>3768</v>
      </c>
      <c r="CS480" s="40">
        <f t="shared" si="63"/>
        <v>478</v>
      </c>
      <c r="CT480" s="40" t="str">
        <f>VLOOKUP(B480,Linha!$B$2:$C$60,2,FALSE)</f>
        <v>Despacho direto</v>
      </c>
      <c r="CU480" s="41" t="str">
        <f>IF(AI480&lt;=Parametros!$E$15,"OK","Não")</f>
        <v>OK</v>
      </c>
      <c r="CV480" s="41" t="str">
        <f>IF(AH480&lt;=Parametros!$E$16,"OK","Não")</f>
        <v>OK</v>
      </c>
      <c r="CW480" s="41" t="str">
        <f>IF(AX480&lt;=Parametros!$E$19,"OK","Não")</f>
        <v>OK</v>
      </c>
      <c r="CX480" s="41" t="str">
        <f t="shared" si="60"/>
        <v>Não</v>
      </c>
      <c r="CY480" s="41" t="str">
        <f t="shared" si="61"/>
        <v>Não</v>
      </c>
      <c r="CZ480" s="41" t="str">
        <f>IF(AND(Parametros!$E$17="Sim",Parametros!$E$18="Sim"),IF(AND(OR(CT480="Flow1",AND(CT480="Flow2",Parametros!$H$7="Fechada")),AI480&lt;=Parametros!$E$15,AH480&lt;Parametros!$E$16,AX480&lt;Parametros!$E$19,CX480&lt;&gt;Parametros!$E$17,CY480&lt;&gt;Parametros!$E$18),"Sim","Não"),
IF(AND(Parametros!$E$17="Sim",Parametros!$E$18="Não"),IF(AND(OR(CT480="Flow1",AND(CT480="Flow2",Parametros!$H$7="Fechada")),AI480&lt;=Parametros!$E$15,AH480&lt;Parametros!$E$16,AX480&lt;Parametros!$E$19,CX480&lt;&gt;Parametros!$E$17),"Sim","Não"),
IF(AND(Parametros!$E$17="Não",Parametros!$E$18="Sim"),IF(AND(OR(CT480="Flow1",AND(CT480="Flow2",Parametros!$H$7="Fechada")),AI480&lt;=Parametros!$E$15,AH480&lt;Parametros!$E$16,AX480&lt;Parametros!$E$19,CY480&lt;&gt;Parametros!$E$18),"Sim","Não"),
IF(AND(OR(CT480="Flow1",AND(CT480="Flow2",Parametros!$H$7="Fechada")),AI480&lt;=Parametros!$E$15,AH480&lt;Parametros!$E$16,AX480&lt;Parametros!$E$19),"Sim","Não"))))</f>
        <v>Não</v>
      </c>
      <c r="DA480" s="41" t="str">
        <f t="shared" si="62"/>
        <v>ok</v>
      </c>
      <c r="DB480" s="40">
        <f>IF(AND(CT480="Flow1",CZ480="Sim"),4,IF(CT480=Parametros!$D$6,1,IF(CT480=Parametros!$D$7,IF(Parametros!$H$7="Aberta",2,IF('Sequencia APO'!CZ480="Sim",4,1)),IF(CT480=Parametros!$D$9,3,IF(CT480=Parametros!$D$8,4,"Erro")))))</f>
        <v>3</v>
      </c>
      <c r="DC480" s="40">
        <f>IFERROR(VLOOKUP($Q480,Ferts!$A$1:$B$16,2,FALSE),0)</f>
        <v>0</v>
      </c>
      <c r="DD480" s="42">
        <f>(IF(DB480=1,Parametros!$M$6,IF(DB480=2,Parametros!$M$7,IF(DB480=3,Parametros!$M$8,IF(DB480=4,Parametros!$M$9,"Erro"))))*(DC480+1))*60</f>
        <v>33.660000000000004</v>
      </c>
    </row>
    <row r="481" spans="1:108">
      <c r="A481" s="74" t="s">
        <v>1280</v>
      </c>
      <c r="B481" s="74" t="s">
        <v>165</v>
      </c>
      <c r="C481" s="74" t="s">
        <v>118</v>
      </c>
      <c r="D481" s="74" t="s">
        <v>99</v>
      </c>
      <c r="E481" s="74" t="s">
        <v>3006</v>
      </c>
      <c r="F481" s="74" t="s">
        <v>1079</v>
      </c>
      <c r="G481" s="74" t="s">
        <v>3007</v>
      </c>
      <c r="H481" s="74" t="s">
        <v>978</v>
      </c>
      <c r="I481" s="74" t="s">
        <v>134</v>
      </c>
      <c r="J481" s="74" t="s">
        <v>213</v>
      </c>
      <c r="K481" s="74" t="s">
        <v>167</v>
      </c>
      <c r="L481" s="74" t="s">
        <v>1080</v>
      </c>
      <c r="M481" s="74" t="s">
        <v>979</v>
      </c>
      <c r="N481" s="75">
        <v>10</v>
      </c>
      <c r="O481" s="75">
        <v>10</v>
      </c>
      <c r="P481" s="74" t="s">
        <v>131</v>
      </c>
      <c r="Q481" s="74" t="s">
        <v>1081</v>
      </c>
      <c r="R481" s="74" t="s">
        <v>123</v>
      </c>
      <c r="S481" s="74"/>
      <c r="T481" s="74" t="s">
        <v>114</v>
      </c>
      <c r="U481" s="74" t="s">
        <v>124</v>
      </c>
      <c r="V481" s="74" t="s">
        <v>125</v>
      </c>
      <c r="W481" s="74" t="s">
        <v>126</v>
      </c>
      <c r="X481" s="74" t="s">
        <v>127</v>
      </c>
      <c r="Y481" s="74" t="s">
        <v>219</v>
      </c>
      <c r="Z481" s="74" t="s">
        <v>163</v>
      </c>
      <c r="AA481" s="76">
        <v>4320</v>
      </c>
      <c r="AB481" s="76">
        <v>0</v>
      </c>
      <c r="AC481" s="76">
        <v>146</v>
      </c>
      <c r="AD481" s="76">
        <v>97</v>
      </c>
      <c r="AE481" s="77">
        <v>451</v>
      </c>
      <c r="AF481" s="76">
        <v>2.2549999999999999</v>
      </c>
      <c r="AG481" s="77">
        <v>11</v>
      </c>
      <c r="AH481" s="78">
        <v>8</v>
      </c>
      <c r="AI481" s="78">
        <v>60.3</v>
      </c>
      <c r="AJ481" s="79">
        <v>42808</v>
      </c>
      <c r="AK481" s="79">
        <v>42788</v>
      </c>
      <c r="AL481" s="79">
        <v>42788</v>
      </c>
      <c r="AM481" s="79">
        <v>42788</v>
      </c>
      <c r="AN481" s="77">
        <v>414</v>
      </c>
      <c r="AO481" s="79">
        <v>42794</v>
      </c>
      <c r="AP481" s="76">
        <v>4000</v>
      </c>
      <c r="AQ481" s="76">
        <v>0</v>
      </c>
      <c r="AR481" s="77">
        <v>445</v>
      </c>
      <c r="AS481" s="77">
        <v>10</v>
      </c>
      <c r="AT481" s="78">
        <v>102.68</v>
      </c>
      <c r="AU481" s="77">
        <v>4</v>
      </c>
      <c r="AV481" s="76">
        <v>9.98</v>
      </c>
      <c r="AW481" s="76">
        <v>10.29</v>
      </c>
      <c r="AX481" s="76">
        <v>11.75</v>
      </c>
      <c r="AY481" s="76">
        <v>0.6</v>
      </c>
      <c r="AZ481" s="76">
        <v>0.6</v>
      </c>
      <c r="BA481" s="76">
        <v>0.8</v>
      </c>
      <c r="BB481" s="76">
        <v>0.8</v>
      </c>
      <c r="BC481" s="76">
        <v>18.91</v>
      </c>
      <c r="BD481" s="76">
        <v>8.9700000000000006</v>
      </c>
      <c r="BE481" s="76">
        <v>17.93</v>
      </c>
      <c r="BF481" s="76">
        <v>9900</v>
      </c>
      <c r="BG481" s="76">
        <v>10000</v>
      </c>
      <c r="BH481" s="74" t="s">
        <v>109</v>
      </c>
      <c r="BI481" s="74"/>
      <c r="BJ481" s="74" t="s">
        <v>4033</v>
      </c>
      <c r="BK481" s="79"/>
      <c r="BL481" s="79"/>
      <c r="BM481" s="74"/>
      <c r="BN481" s="80"/>
      <c r="BO481" s="81"/>
      <c r="BP481" s="82">
        <v>44</v>
      </c>
      <c r="BQ481" s="83"/>
      <c r="BR481" s="84" t="s">
        <v>129</v>
      </c>
      <c r="BS481" s="84">
        <v>22</v>
      </c>
      <c r="BT481" s="85">
        <v>2</v>
      </c>
      <c r="BU481" s="85" t="s">
        <v>134</v>
      </c>
      <c r="BV481" s="85">
        <v>7</v>
      </c>
      <c r="BW481" s="85"/>
      <c r="BX481" s="86" t="s">
        <v>164</v>
      </c>
      <c r="BY481" s="87"/>
      <c r="BZ481" s="88">
        <v>44</v>
      </c>
      <c r="CA481" s="87" t="s">
        <v>111</v>
      </c>
      <c r="CB481" s="89" t="s">
        <v>145</v>
      </c>
      <c r="CC481" s="90">
        <v>-6</v>
      </c>
      <c r="CD481" s="91"/>
      <c r="CE481" s="89">
        <f>VLOOKUP(AI481,[1]Plan1!$A$6:$D$52,2,0)</f>
        <v>250</v>
      </c>
      <c r="CF481" s="89">
        <f>VLOOKUP(AI481,[1]Plan1!$A$6:$D$52,4,0)</f>
        <v>5.0434782608695654</v>
      </c>
      <c r="CG481" s="89">
        <f t="shared" si="56"/>
        <v>17</v>
      </c>
      <c r="CH481" s="89">
        <f t="shared" si="57"/>
        <v>86</v>
      </c>
      <c r="CI481" s="87" t="s">
        <v>129</v>
      </c>
      <c r="CJ481" s="89">
        <f t="shared" si="58"/>
        <v>44</v>
      </c>
      <c r="CK481" s="87"/>
      <c r="CL481" s="87"/>
      <c r="CM481" s="87"/>
      <c r="CN481" s="80"/>
      <c r="CO481" s="81">
        <v>253</v>
      </c>
      <c r="CP481" s="82"/>
      <c r="CQ481" s="83"/>
      <c r="CR481" s="87">
        <f t="shared" si="59"/>
        <v>4961</v>
      </c>
      <c r="CS481" s="40">
        <f t="shared" si="63"/>
        <v>479</v>
      </c>
      <c r="CT481" s="40" t="str">
        <f>VLOOKUP(B481,Linha!$B$2:$C$60,2,FALSE)</f>
        <v>Despacho direto</v>
      </c>
      <c r="CU481" s="41" t="str">
        <f>IF(AI481&lt;=Parametros!$E$15,"OK","Não")</f>
        <v>OK</v>
      </c>
      <c r="CV481" s="41" t="str">
        <f>IF(AH481&lt;=Parametros!$E$16,"OK","Não")</f>
        <v>OK</v>
      </c>
      <c r="CW481" s="41" t="str">
        <f>IF(AX481&lt;=Parametros!$E$19,"OK","Não")</f>
        <v>OK</v>
      </c>
      <c r="CX481" s="41" t="str">
        <f t="shared" si="60"/>
        <v>Não</v>
      </c>
      <c r="CY481" s="41" t="str">
        <f t="shared" si="61"/>
        <v>Não</v>
      </c>
      <c r="CZ481" s="41" t="str">
        <f>IF(AND(Parametros!$E$17="Sim",Parametros!$E$18="Sim"),IF(AND(OR(CT481="Flow1",AND(CT481="Flow2",Parametros!$H$7="Fechada")),AI481&lt;=Parametros!$E$15,AH481&lt;Parametros!$E$16,AX481&lt;Parametros!$E$19,CX481&lt;&gt;Parametros!$E$17,CY481&lt;&gt;Parametros!$E$18),"Sim","Não"),
IF(AND(Parametros!$E$17="Sim",Parametros!$E$18="Não"),IF(AND(OR(CT481="Flow1",AND(CT481="Flow2",Parametros!$H$7="Fechada")),AI481&lt;=Parametros!$E$15,AH481&lt;Parametros!$E$16,AX481&lt;Parametros!$E$19,CX481&lt;&gt;Parametros!$E$17),"Sim","Não"),
IF(AND(Parametros!$E$17="Não",Parametros!$E$18="Sim"),IF(AND(OR(CT481="Flow1",AND(CT481="Flow2",Parametros!$H$7="Fechada")),AI481&lt;=Parametros!$E$15,AH481&lt;Parametros!$E$16,AX481&lt;Parametros!$E$19,CY481&lt;&gt;Parametros!$E$18),"Sim","Não"),
IF(AND(OR(CT481="Flow1",AND(CT481="Flow2",Parametros!$H$7="Fechada")),AI481&lt;=Parametros!$E$15,AH481&lt;Parametros!$E$16,AX481&lt;Parametros!$E$19),"Sim","Não"))))</f>
        <v>Não</v>
      </c>
      <c r="DA481" s="41" t="str">
        <f t="shared" si="62"/>
        <v>ok</v>
      </c>
      <c r="DB481" s="40">
        <f>IF(AND(CT481="Flow1",CZ481="Sim"),4,IF(CT481=Parametros!$D$6,1,IF(CT481=Parametros!$D$7,IF(Parametros!$H$7="Aberta",2,IF('Sequencia APO'!CZ481="Sim",4,1)),IF(CT481=Parametros!$D$9,3,IF(CT481=Parametros!$D$8,4,"Erro")))))</f>
        <v>3</v>
      </c>
      <c r="DC481" s="40">
        <f>IFERROR(VLOOKUP($Q481,Ferts!$A$1:$B$16,2,FALSE),0)</f>
        <v>0</v>
      </c>
      <c r="DD481" s="42">
        <f>(IF(DB481=1,Parametros!$M$6,IF(DB481=2,Parametros!$M$7,IF(DB481=3,Parametros!$M$8,IF(DB481=4,Parametros!$M$9,"Erro"))))*(DC481+1))*60</f>
        <v>33.660000000000004</v>
      </c>
    </row>
    <row r="482" spans="1:108">
      <c r="A482" s="74" t="s">
        <v>1284</v>
      </c>
      <c r="B482" s="74" t="s">
        <v>160</v>
      </c>
      <c r="C482" s="74" t="s">
        <v>118</v>
      </c>
      <c r="D482" s="74" t="s">
        <v>99</v>
      </c>
      <c r="E482" s="74" t="s">
        <v>3008</v>
      </c>
      <c r="F482" s="74" t="s">
        <v>3009</v>
      </c>
      <c r="G482" s="74" t="s">
        <v>3010</v>
      </c>
      <c r="H482" s="74" t="s">
        <v>119</v>
      </c>
      <c r="I482" s="74" t="s">
        <v>134</v>
      </c>
      <c r="J482" s="74" t="s">
        <v>213</v>
      </c>
      <c r="K482" s="74" t="s">
        <v>224</v>
      </c>
      <c r="L482" s="74" t="s">
        <v>3011</v>
      </c>
      <c r="M482" s="74" t="s">
        <v>121</v>
      </c>
      <c r="N482" s="75">
        <v>10</v>
      </c>
      <c r="O482" s="75">
        <v>10</v>
      </c>
      <c r="P482" s="74" t="s">
        <v>131</v>
      </c>
      <c r="Q482" s="74" t="s">
        <v>3012</v>
      </c>
      <c r="R482" s="74" t="s">
        <v>175</v>
      </c>
      <c r="S482" s="74"/>
      <c r="T482" s="74" t="s">
        <v>114</v>
      </c>
      <c r="U482" s="74" t="s">
        <v>124</v>
      </c>
      <c r="V482" s="74" t="s">
        <v>125</v>
      </c>
      <c r="W482" s="74" t="s">
        <v>107</v>
      </c>
      <c r="X482" s="74" t="s">
        <v>127</v>
      </c>
      <c r="Y482" s="74" t="s">
        <v>219</v>
      </c>
      <c r="Z482" s="74" t="s">
        <v>163</v>
      </c>
      <c r="AA482" s="76">
        <v>2583.2399999999998</v>
      </c>
      <c r="AB482" s="76">
        <v>2745.7570000000001</v>
      </c>
      <c r="AC482" s="76">
        <v>146</v>
      </c>
      <c r="AD482" s="76">
        <v>97</v>
      </c>
      <c r="AE482" s="77">
        <v>420</v>
      </c>
      <c r="AF482" s="76">
        <v>2.1</v>
      </c>
      <c r="AG482" s="77">
        <v>7</v>
      </c>
      <c r="AH482" s="78">
        <v>8</v>
      </c>
      <c r="AI482" s="78">
        <v>60.3</v>
      </c>
      <c r="AJ482" s="79">
        <v>42815</v>
      </c>
      <c r="AK482" s="79">
        <v>42788</v>
      </c>
      <c r="AL482" s="79">
        <v>42788</v>
      </c>
      <c r="AM482" s="79">
        <v>42788</v>
      </c>
      <c r="AN482" s="77">
        <v>253</v>
      </c>
      <c r="AO482" s="79">
        <v>42801</v>
      </c>
      <c r="AP482" s="76">
        <v>3000</v>
      </c>
      <c r="AQ482" s="76">
        <v>734</v>
      </c>
      <c r="AR482" s="77">
        <v>442</v>
      </c>
      <c r="AS482" s="77">
        <v>10</v>
      </c>
      <c r="AT482" s="78">
        <v>103.9</v>
      </c>
      <c r="AU482" s="77">
        <v>4</v>
      </c>
      <c r="AV482" s="76">
        <v>9.4700000000000006</v>
      </c>
      <c r="AW482" s="76">
        <v>8.7899999999999991</v>
      </c>
      <c r="AX482" s="76">
        <v>10.15</v>
      </c>
      <c r="AY482" s="76">
        <v>0.6</v>
      </c>
      <c r="AZ482" s="76">
        <v>0.6</v>
      </c>
      <c r="BA482" s="76">
        <v>0.8</v>
      </c>
      <c r="BB482" s="76">
        <v>0.8</v>
      </c>
      <c r="BC482" s="76">
        <v>17.61</v>
      </c>
      <c r="BD482" s="76">
        <v>8.9700000000000006</v>
      </c>
      <c r="BE482" s="76">
        <v>17.93</v>
      </c>
      <c r="BF482" s="76">
        <v>5000</v>
      </c>
      <c r="BG482" s="76">
        <v>10500</v>
      </c>
      <c r="BH482" s="74" t="s">
        <v>109</v>
      </c>
      <c r="BI482" s="74"/>
      <c r="BJ482" s="74" t="s">
        <v>4034</v>
      </c>
      <c r="BK482" s="79"/>
      <c r="BL482" s="79"/>
      <c r="BM482" s="74"/>
      <c r="BN482" s="80"/>
      <c r="BO482" s="81"/>
      <c r="BP482" s="82">
        <v>28</v>
      </c>
      <c r="BQ482" s="83"/>
      <c r="BR482" s="84" t="s">
        <v>129</v>
      </c>
      <c r="BS482" s="84">
        <v>22</v>
      </c>
      <c r="BT482" s="85">
        <v>2</v>
      </c>
      <c r="BU482" s="85" t="s">
        <v>134</v>
      </c>
      <c r="BV482" s="85">
        <v>7</v>
      </c>
      <c r="BW482" s="85"/>
      <c r="BX482" s="86" t="s">
        <v>164</v>
      </c>
      <c r="BY482" s="87"/>
      <c r="BZ482" s="88">
        <v>28</v>
      </c>
      <c r="CA482" s="87" t="s">
        <v>111</v>
      </c>
      <c r="CB482" s="89" t="s">
        <v>145</v>
      </c>
      <c r="CC482" s="90">
        <v>-13</v>
      </c>
      <c r="CD482" s="91"/>
      <c r="CE482" s="89">
        <f>VLOOKUP(AI482,[1]Plan1!$A$6:$D$52,2,0)</f>
        <v>250</v>
      </c>
      <c r="CF482" s="89">
        <f>VLOOKUP(AI482,[1]Plan1!$A$6:$D$52,4,0)</f>
        <v>5.0434782608695654</v>
      </c>
      <c r="CG482" s="89">
        <f t="shared" si="56"/>
        <v>10</v>
      </c>
      <c r="CH482" s="89">
        <f t="shared" si="57"/>
        <v>50</v>
      </c>
      <c r="CI482" s="87" t="s">
        <v>129</v>
      </c>
      <c r="CJ482" s="89">
        <f t="shared" si="58"/>
        <v>28</v>
      </c>
      <c r="CK482" s="87"/>
      <c r="CL482" s="87"/>
      <c r="CM482" s="87"/>
      <c r="CN482" s="80"/>
      <c r="CO482" s="81">
        <v>254</v>
      </c>
      <c r="CP482" s="82"/>
      <c r="CQ482" s="83"/>
      <c r="CR482" s="87">
        <f t="shared" si="59"/>
        <v>2940</v>
      </c>
      <c r="CS482" s="40">
        <f t="shared" si="63"/>
        <v>480</v>
      </c>
      <c r="CT482" s="40" t="str">
        <f>VLOOKUP(B482,Linha!$B$2:$C$60,2,FALSE)</f>
        <v>Flow1</v>
      </c>
      <c r="CU482" s="41" t="str">
        <f>IF(AI482&lt;=Parametros!$E$15,"OK","Não")</f>
        <v>OK</v>
      </c>
      <c r="CV482" s="41" t="str">
        <f>IF(AH482&lt;=Parametros!$E$16,"OK","Não")</f>
        <v>OK</v>
      </c>
      <c r="CW482" s="41" t="str">
        <f>IF(AX482&lt;=Parametros!$E$19,"OK","Não")</f>
        <v>OK</v>
      </c>
      <c r="CX482" s="41" t="str">
        <f t="shared" si="60"/>
        <v>Não</v>
      </c>
      <c r="CY482" s="41" t="str">
        <f t="shared" si="61"/>
        <v>Não</v>
      </c>
      <c r="CZ482" s="41" t="str">
        <f>IF(AND(Parametros!$E$17="Sim",Parametros!$E$18="Sim"),IF(AND(OR(CT482="Flow1",AND(CT482="Flow2",Parametros!$H$7="Fechada")),AI482&lt;=Parametros!$E$15,AH482&lt;Parametros!$E$16,AX482&lt;Parametros!$E$19,CX482&lt;&gt;Parametros!$E$17,CY482&lt;&gt;Parametros!$E$18),"Sim","Não"),
IF(AND(Parametros!$E$17="Sim",Parametros!$E$18="Não"),IF(AND(OR(CT482="Flow1",AND(CT482="Flow2",Parametros!$H$7="Fechada")),AI482&lt;=Parametros!$E$15,AH482&lt;Parametros!$E$16,AX482&lt;Parametros!$E$19,CX482&lt;&gt;Parametros!$E$17),"Sim","Não"),
IF(AND(Parametros!$E$17="Não",Parametros!$E$18="Sim"),IF(AND(OR(CT482="Flow1",AND(CT482="Flow2",Parametros!$H$7="Fechada")),AI482&lt;=Parametros!$E$15,AH482&lt;Parametros!$E$16,AX482&lt;Parametros!$E$19,CY482&lt;&gt;Parametros!$E$18),"Sim","Não"),
IF(AND(OR(CT482="Flow1",AND(CT482="Flow2",Parametros!$H$7="Fechada")),AI482&lt;=Parametros!$E$15,AH482&lt;Parametros!$E$16,AX482&lt;Parametros!$E$19),"Sim","Não"))))</f>
        <v>Sim</v>
      </c>
      <c r="DA482" s="41" t="str">
        <f t="shared" si="62"/>
        <v>ok</v>
      </c>
      <c r="DB482" s="40">
        <f>IF(AND(CT482="Flow1",CZ482="Sim"),4,IF(CT482=Parametros!$D$6,1,IF(CT482=Parametros!$D$7,IF(Parametros!$H$7="Aberta",2,IF('Sequencia APO'!CZ482="Sim",4,1)),IF(CT482=Parametros!$D$9,3,IF(CT482=Parametros!$D$8,4,"Erro")))))</f>
        <v>4</v>
      </c>
      <c r="DC482" s="40">
        <f>IFERROR(VLOOKUP($Q482,Ferts!$A$1:$B$16,2,FALSE),0)</f>
        <v>0</v>
      </c>
      <c r="DD482" s="42">
        <f>(IF(DB482=1,Parametros!$M$6,IF(DB482=2,Parametros!$M$7,IF(DB482=3,Parametros!$M$8,IF(DB482=4,Parametros!$M$9,"Erro"))))*(DC482+1))*60</f>
        <v>102.85714285714285</v>
      </c>
    </row>
    <row r="483" spans="1:108">
      <c r="A483" s="74" t="s">
        <v>1285</v>
      </c>
      <c r="B483" s="74" t="s">
        <v>98</v>
      </c>
      <c r="C483" s="74" t="s">
        <v>99</v>
      </c>
      <c r="D483" s="74" t="s">
        <v>99</v>
      </c>
      <c r="E483" s="74" t="s">
        <v>3013</v>
      </c>
      <c r="F483" s="74" t="s">
        <v>1087</v>
      </c>
      <c r="G483" s="74" t="s">
        <v>4035</v>
      </c>
      <c r="H483" s="74" t="s">
        <v>481</v>
      </c>
      <c r="I483" s="74" t="s">
        <v>134</v>
      </c>
      <c r="J483" s="74" t="s">
        <v>213</v>
      </c>
      <c r="K483" s="74" t="s">
        <v>329</v>
      </c>
      <c r="L483" s="74" t="s">
        <v>1088</v>
      </c>
      <c r="M483" s="74" t="s">
        <v>975</v>
      </c>
      <c r="N483" s="75">
        <v>5</v>
      </c>
      <c r="O483" s="75">
        <v>10</v>
      </c>
      <c r="P483" s="74" t="s">
        <v>137</v>
      </c>
      <c r="Q483" s="74" t="s">
        <v>1089</v>
      </c>
      <c r="R483" s="74" t="s">
        <v>138</v>
      </c>
      <c r="S483" s="74" t="s">
        <v>113</v>
      </c>
      <c r="T483" s="74" t="s">
        <v>149</v>
      </c>
      <c r="U483" s="74" t="s">
        <v>156</v>
      </c>
      <c r="V483" s="74" t="s">
        <v>141</v>
      </c>
      <c r="W483" s="74" t="s">
        <v>107</v>
      </c>
      <c r="X483" s="74" t="s">
        <v>127</v>
      </c>
      <c r="Y483" s="74" t="s">
        <v>219</v>
      </c>
      <c r="Z483" s="74"/>
      <c r="AA483" s="76">
        <v>5214.33</v>
      </c>
      <c r="AB483" s="76">
        <v>0</v>
      </c>
      <c r="AC483" s="76">
        <v>146</v>
      </c>
      <c r="AD483" s="76">
        <v>97</v>
      </c>
      <c r="AE483" s="77">
        <v>450</v>
      </c>
      <c r="AF483" s="76">
        <v>2.25</v>
      </c>
      <c r="AG483" s="77">
        <v>13</v>
      </c>
      <c r="AH483" s="78">
        <v>8.6999999999999993</v>
      </c>
      <c r="AI483" s="78">
        <v>60.3</v>
      </c>
      <c r="AJ483" s="79">
        <v>42761</v>
      </c>
      <c r="AK483" s="79">
        <v>42788</v>
      </c>
      <c r="AL483" s="79">
        <v>42788</v>
      </c>
      <c r="AM483" s="79">
        <v>42788</v>
      </c>
      <c r="AN483" s="77">
        <v>390</v>
      </c>
      <c r="AO483" s="79">
        <v>42753</v>
      </c>
      <c r="AP483" s="76">
        <v>5000</v>
      </c>
      <c r="AQ483" s="76">
        <v>0</v>
      </c>
      <c r="AR483" s="77">
        <v>537</v>
      </c>
      <c r="AS483" s="77">
        <v>45</v>
      </c>
      <c r="AT483" s="78">
        <v>127.11</v>
      </c>
      <c r="AU483" s="77">
        <v>3</v>
      </c>
      <c r="AV483" s="76">
        <v>12.83</v>
      </c>
      <c r="AW483" s="76">
        <v>11.78</v>
      </c>
      <c r="AX483" s="76">
        <v>12.98</v>
      </c>
      <c r="AY483" s="76">
        <v>0.45</v>
      </c>
      <c r="AZ483" s="76">
        <v>0.45</v>
      </c>
      <c r="BA483" s="76">
        <v>1.0900000000000001</v>
      </c>
      <c r="BB483" s="76">
        <v>1.31</v>
      </c>
      <c r="BC483" s="76">
        <v>17.73</v>
      </c>
      <c r="BD483" s="76">
        <v>9.6</v>
      </c>
      <c r="BE483" s="76">
        <v>18.600000000000001</v>
      </c>
      <c r="BF483" s="76">
        <v>11000</v>
      </c>
      <c r="BG483" s="76">
        <v>13000</v>
      </c>
      <c r="BH483" s="74" t="s">
        <v>3475</v>
      </c>
      <c r="BI483" s="74"/>
      <c r="BJ483" s="74" t="s">
        <v>4036</v>
      </c>
      <c r="BK483" s="79"/>
      <c r="BL483" s="79"/>
      <c r="BM483" s="74"/>
      <c r="BN483" s="80">
        <v>39</v>
      </c>
      <c r="BO483" s="81"/>
      <c r="BP483" s="82"/>
      <c r="BQ483" s="83"/>
      <c r="BR483" s="84" t="s">
        <v>75</v>
      </c>
      <c r="BS483" s="84">
        <v>22</v>
      </c>
      <c r="BT483" s="85">
        <v>2</v>
      </c>
      <c r="BU483" s="85" t="s">
        <v>134</v>
      </c>
      <c r="BV483" s="85">
        <v>7</v>
      </c>
      <c r="BW483" s="85"/>
      <c r="BX483" s="86" t="s">
        <v>143</v>
      </c>
      <c r="BY483" s="87"/>
      <c r="BZ483" s="88">
        <v>39</v>
      </c>
      <c r="CA483" s="87" t="s">
        <v>144</v>
      </c>
      <c r="CB483" s="89" t="s">
        <v>112</v>
      </c>
      <c r="CC483" s="90">
        <v>35</v>
      </c>
      <c r="CD483" s="91"/>
      <c r="CE483" s="89">
        <f>VLOOKUP(AI483,[1]Plan1!$A$6:$D$52,2,0)</f>
        <v>250</v>
      </c>
      <c r="CF483" s="89">
        <f>VLOOKUP(AI483,[1]Plan1!$A$6:$D$52,4,0)</f>
        <v>5.0434782608695654</v>
      </c>
      <c r="CG483" s="89">
        <f t="shared" si="56"/>
        <v>21</v>
      </c>
      <c r="CH483" s="89">
        <f t="shared" si="57"/>
        <v>106</v>
      </c>
      <c r="CI483" s="87" t="s">
        <v>75</v>
      </c>
      <c r="CJ483" s="89">
        <f t="shared" si="58"/>
        <v>39</v>
      </c>
      <c r="CK483" s="87"/>
      <c r="CL483" s="87"/>
      <c r="CM483" s="87"/>
      <c r="CN483" s="80"/>
      <c r="CO483" s="81">
        <v>255</v>
      </c>
      <c r="CP483" s="82"/>
      <c r="CQ483" s="83"/>
      <c r="CR483" s="87">
        <f t="shared" si="59"/>
        <v>5850</v>
      </c>
      <c r="CS483" s="40">
        <f t="shared" si="63"/>
        <v>481</v>
      </c>
      <c r="CT483" s="40" t="str">
        <f>VLOOKUP(B483,Linha!$B$2:$C$60,2,FALSE)</f>
        <v>Flow1</v>
      </c>
      <c r="CU483" s="41" t="str">
        <f>IF(AI483&lt;=Parametros!$E$15,"OK","Não")</f>
        <v>OK</v>
      </c>
      <c r="CV483" s="41" t="str">
        <f>IF(AH483&lt;=Parametros!$E$16,"OK","Não")</f>
        <v>OK</v>
      </c>
      <c r="CW483" s="41" t="str">
        <f>IF(AX483&lt;=Parametros!$E$19,"OK","Não")</f>
        <v>OK</v>
      </c>
      <c r="CX483" s="41" t="str">
        <f t="shared" si="60"/>
        <v>Não</v>
      </c>
      <c r="CY483" s="41" t="str">
        <f t="shared" si="61"/>
        <v>Sim</v>
      </c>
      <c r="CZ483" s="41" t="str">
        <f>IF(AND(Parametros!$E$17="Sim",Parametros!$E$18="Sim"),IF(AND(OR(CT483="Flow1",AND(CT483="Flow2",Parametros!$H$7="Fechada")),AI483&lt;=Parametros!$E$15,AH483&lt;Parametros!$E$16,AX483&lt;Parametros!$E$19,CX483&lt;&gt;Parametros!$E$17,CY483&lt;&gt;Parametros!$E$18),"Sim","Não"),
IF(AND(Parametros!$E$17="Sim",Parametros!$E$18="Não"),IF(AND(OR(CT483="Flow1",AND(CT483="Flow2",Parametros!$H$7="Fechada")),AI483&lt;=Parametros!$E$15,AH483&lt;Parametros!$E$16,AX483&lt;Parametros!$E$19,CX483&lt;&gt;Parametros!$E$17),"Sim","Não"),
IF(AND(Parametros!$E$17="Não",Parametros!$E$18="Sim"),IF(AND(OR(CT483="Flow1",AND(CT483="Flow2",Parametros!$H$7="Fechada")),AI483&lt;=Parametros!$E$15,AH483&lt;Parametros!$E$16,AX483&lt;Parametros!$E$19,CY483&lt;&gt;Parametros!$E$18),"Sim","Não"),
IF(AND(OR(CT483="Flow1",AND(CT483="Flow2",Parametros!$H$7="Fechada")),AI483&lt;=Parametros!$E$15,AH483&lt;Parametros!$E$16,AX483&lt;Parametros!$E$19),"Sim","Não"))))</f>
        <v>Não</v>
      </c>
      <c r="DA483" s="41" t="str">
        <f t="shared" si="62"/>
        <v>ok</v>
      </c>
      <c r="DB483" s="40">
        <f>IF(AND(CT483="Flow1",CZ483="Sim"),4,IF(CT483=Parametros!$D$6,1,IF(CT483=Parametros!$D$7,IF(Parametros!$H$7="Aberta",2,IF('Sequencia APO'!CZ483="Sim",4,1)),IF(CT483=Parametros!$D$9,3,IF(CT483=Parametros!$D$8,4,"Erro")))))</f>
        <v>1</v>
      </c>
      <c r="DC483" s="40">
        <f>IFERROR(VLOOKUP($Q483,Ferts!$A$1:$B$16,2,FALSE),0)</f>
        <v>0</v>
      </c>
      <c r="DD483" s="42">
        <f>(IF(DB483=1,Parametros!$M$6,IF(DB483=2,Parametros!$M$7,IF(DB483=3,Parametros!$M$8,IF(DB483=4,Parametros!$M$9,"Erro"))))*(DC483+1))*60</f>
        <v>38.112851481411589</v>
      </c>
    </row>
    <row r="484" spans="1:108">
      <c r="A484" s="74" t="s">
        <v>1286</v>
      </c>
      <c r="B484" s="74" t="s">
        <v>98</v>
      </c>
      <c r="C484" s="74" t="s">
        <v>99</v>
      </c>
      <c r="D484" s="74" t="s">
        <v>99</v>
      </c>
      <c r="E484" s="74" t="s">
        <v>3014</v>
      </c>
      <c r="F484" s="74" t="s">
        <v>3015</v>
      </c>
      <c r="G484" s="74" t="s">
        <v>3016</v>
      </c>
      <c r="H484" s="74" t="s">
        <v>481</v>
      </c>
      <c r="I484" s="74" t="s">
        <v>134</v>
      </c>
      <c r="J484" s="74" t="s">
        <v>213</v>
      </c>
      <c r="K484" s="74" t="s">
        <v>264</v>
      </c>
      <c r="L484" s="74" t="s">
        <v>3017</v>
      </c>
      <c r="M484" s="74" t="s">
        <v>975</v>
      </c>
      <c r="N484" s="75">
        <v>0</v>
      </c>
      <c r="O484" s="75">
        <v>10</v>
      </c>
      <c r="P484" s="74" t="s">
        <v>137</v>
      </c>
      <c r="Q484" s="74" t="s">
        <v>3018</v>
      </c>
      <c r="R484" s="74" t="s">
        <v>138</v>
      </c>
      <c r="S484" s="74" t="s">
        <v>113</v>
      </c>
      <c r="T484" s="74" t="s">
        <v>149</v>
      </c>
      <c r="U484" s="74" t="s">
        <v>156</v>
      </c>
      <c r="V484" s="74" t="s">
        <v>141</v>
      </c>
      <c r="W484" s="74" t="s">
        <v>107</v>
      </c>
      <c r="X484" s="74" t="s">
        <v>127</v>
      </c>
      <c r="Y484" s="74" t="s">
        <v>219</v>
      </c>
      <c r="Z484" s="74"/>
      <c r="AA484" s="76">
        <v>4190.2359999999999</v>
      </c>
      <c r="AB484" s="76">
        <v>0</v>
      </c>
      <c r="AC484" s="76">
        <v>146</v>
      </c>
      <c r="AD484" s="76">
        <v>97</v>
      </c>
      <c r="AE484" s="77">
        <v>520</v>
      </c>
      <c r="AF484" s="76">
        <v>2.6</v>
      </c>
      <c r="AG484" s="77">
        <v>9</v>
      </c>
      <c r="AH484" s="78">
        <v>8.6999999999999993</v>
      </c>
      <c r="AI484" s="78">
        <v>60.3</v>
      </c>
      <c r="AJ484" s="79">
        <v>42787</v>
      </c>
      <c r="AK484" s="79">
        <v>42788</v>
      </c>
      <c r="AL484" s="79">
        <v>42788</v>
      </c>
      <c r="AM484" s="79">
        <v>42788</v>
      </c>
      <c r="AN484" s="77">
        <v>314</v>
      </c>
      <c r="AO484" s="79">
        <v>42780</v>
      </c>
      <c r="AP484" s="76">
        <v>5000</v>
      </c>
      <c r="AQ484" s="76">
        <v>0</v>
      </c>
      <c r="AR484" s="77">
        <v>537</v>
      </c>
      <c r="AS484" s="77">
        <v>45</v>
      </c>
      <c r="AT484" s="78">
        <v>72.64</v>
      </c>
      <c r="AU484" s="77">
        <v>7</v>
      </c>
      <c r="AV484" s="76">
        <v>6.32</v>
      </c>
      <c r="AW484" s="76">
        <v>5.41</v>
      </c>
      <c r="AX484" s="76">
        <v>6.98</v>
      </c>
      <c r="AY484" s="76">
        <v>0.45</v>
      </c>
      <c r="AZ484" s="76">
        <v>0.45</v>
      </c>
      <c r="BA484" s="76">
        <v>1.0900000000000001</v>
      </c>
      <c r="BB484" s="76">
        <v>1.31</v>
      </c>
      <c r="BC484" s="76">
        <v>20.49</v>
      </c>
      <c r="BD484" s="76">
        <v>9.6</v>
      </c>
      <c r="BE484" s="76">
        <v>18.600000000000001</v>
      </c>
      <c r="BF484" s="76">
        <v>5000</v>
      </c>
      <c r="BG484" s="76">
        <v>7000</v>
      </c>
      <c r="BH484" s="74" t="s">
        <v>109</v>
      </c>
      <c r="BI484" s="74"/>
      <c r="BJ484" s="74" t="s">
        <v>3019</v>
      </c>
      <c r="BK484" s="79"/>
      <c r="BL484" s="79"/>
      <c r="BM484" s="74"/>
      <c r="BN484" s="80">
        <v>63</v>
      </c>
      <c r="BO484" s="81"/>
      <c r="BP484" s="82"/>
      <c r="BQ484" s="83"/>
      <c r="BR484" s="84" t="s">
        <v>75</v>
      </c>
      <c r="BS484" s="84">
        <v>22</v>
      </c>
      <c r="BT484" s="85">
        <v>2</v>
      </c>
      <c r="BU484" s="85" t="s">
        <v>134</v>
      </c>
      <c r="BV484" s="85">
        <v>7</v>
      </c>
      <c r="BW484" s="85"/>
      <c r="BX484" s="86" t="s">
        <v>143</v>
      </c>
      <c r="BY484" s="87"/>
      <c r="BZ484" s="88">
        <v>63</v>
      </c>
      <c r="CA484" s="87" t="s">
        <v>144</v>
      </c>
      <c r="CB484" s="89" t="s">
        <v>145</v>
      </c>
      <c r="CC484" s="90">
        <v>8</v>
      </c>
      <c r="CD484" s="91"/>
      <c r="CE484" s="89">
        <f>VLOOKUP(AI484,[1]Plan1!$A$6:$D$52,2,0)</f>
        <v>250</v>
      </c>
      <c r="CF484" s="89">
        <f>VLOOKUP(AI484,[1]Plan1!$A$6:$D$52,4,0)</f>
        <v>5.0434782608695654</v>
      </c>
      <c r="CG484" s="89">
        <f t="shared" si="56"/>
        <v>17</v>
      </c>
      <c r="CH484" s="89">
        <f t="shared" si="57"/>
        <v>86</v>
      </c>
      <c r="CI484" s="87" t="s">
        <v>75</v>
      </c>
      <c r="CJ484" s="89">
        <f t="shared" si="58"/>
        <v>63</v>
      </c>
      <c r="CK484" s="87"/>
      <c r="CL484" s="87"/>
      <c r="CM484" s="87"/>
      <c r="CN484" s="80"/>
      <c r="CO484" s="81">
        <v>256</v>
      </c>
      <c r="CP484" s="82"/>
      <c r="CQ484" s="83"/>
      <c r="CR484" s="87">
        <f t="shared" si="59"/>
        <v>4680</v>
      </c>
      <c r="CS484" s="40">
        <f t="shared" si="63"/>
        <v>482</v>
      </c>
      <c r="CT484" s="40" t="str">
        <f>VLOOKUP(B484,Linha!$B$2:$C$60,2,FALSE)</f>
        <v>Flow1</v>
      </c>
      <c r="CU484" s="41" t="str">
        <f>IF(AI484&lt;=Parametros!$E$15,"OK","Não")</f>
        <v>OK</v>
      </c>
      <c r="CV484" s="41" t="str">
        <f>IF(AH484&lt;=Parametros!$E$16,"OK","Não")</f>
        <v>OK</v>
      </c>
      <c r="CW484" s="41" t="str">
        <f>IF(AX484&lt;=Parametros!$E$19,"OK","Não")</f>
        <v>OK</v>
      </c>
      <c r="CX484" s="41" t="str">
        <f t="shared" si="60"/>
        <v>Não</v>
      </c>
      <c r="CY484" s="41" t="str">
        <f t="shared" si="61"/>
        <v>Sim</v>
      </c>
      <c r="CZ484" s="41" t="str">
        <f>IF(AND(Parametros!$E$17="Sim",Parametros!$E$18="Sim"),IF(AND(OR(CT484="Flow1",AND(CT484="Flow2",Parametros!$H$7="Fechada")),AI484&lt;=Parametros!$E$15,AH484&lt;Parametros!$E$16,AX484&lt;Parametros!$E$19,CX484&lt;&gt;Parametros!$E$17,CY484&lt;&gt;Parametros!$E$18),"Sim","Não"),
IF(AND(Parametros!$E$17="Sim",Parametros!$E$18="Não"),IF(AND(OR(CT484="Flow1",AND(CT484="Flow2",Parametros!$H$7="Fechada")),AI484&lt;=Parametros!$E$15,AH484&lt;Parametros!$E$16,AX484&lt;Parametros!$E$19,CX484&lt;&gt;Parametros!$E$17),"Sim","Não"),
IF(AND(Parametros!$E$17="Não",Parametros!$E$18="Sim"),IF(AND(OR(CT484="Flow1",AND(CT484="Flow2",Parametros!$H$7="Fechada")),AI484&lt;=Parametros!$E$15,AH484&lt;Parametros!$E$16,AX484&lt;Parametros!$E$19,CY484&lt;&gt;Parametros!$E$18),"Sim","Não"),
IF(AND(OR(CT484="Flow1",AND(CT484="Flow2",Parametros!$H$7="Fechada")),AI484&lt;=Parametros!$E$15,AH484&lt;Parametros!$E$16,AX484&lt;Parametros!$E$19),"Sim","Não"))))</f>
        <v>Não</v>
      </c>
      <c r="DA484" s="41" t="str">
        <f t="shared" si="62"/>
        <v>ok</v>
      </c>
      <c r="DB484" s="40">
        <f>IF(AND(CT484="Flow1",CZ484="Sim"),4,IF(CT484=Parametros!$D$6,1,IF(CT484=Parametros!$D$7,IF(Parametros!$H$7="Aberta",2,IF('Sequencia APO'!CZ484="Sim",4,1)),IF(CT484=Parametros!$D$9,3,IF(CT484=Parametros!$D$8,4,"Erro")))))</f>
        <v>1</v>
      </c>
      <c r="DC484" s="40">
        <f>IFERROR(VLOOKUP($Q484,Ferts!$A$1:$B$16,2,FALSE),0)</f>
        <v>0</v>
      </c>
      <c r="DD484" s="42">
        <f>(IF(DB484=1,Parametros!$M$6,IF(DB484=2,Parametros!$M$7,IF(DB484=3,Parametros!$M$8,IF(DB484=4,Parametros!$M$9,"Erro"))))*(DC484+1))*60</f>
        <v>38.112851481411589</v>
      </c>
    </row>
    <row r="485" spans="1:108">
      <c r="A485" s="74" t="s">
        <v>1287</v>
      </c>
      <c r="B485" s="74" t="s">
        <v>98</v>
      </c>
      <c r="C485" s="74" t="s">
        <v>99</v>
      </c>
      <c r="D485" s="74" t="s">
        <v>99</v>
      </c>
      <c r="E485" s="74" t="s">
        <v>3020</v>
      </c>
      <c r="F485" s="74" t="s">
        <v>1091</v>
      </c>
      <c r="G485" s="74" t="s">
        <v>4037</v>
      </c>
      <c r="H485" s="74" t="s">
        <v>481</v>
      </c>
      <c r="I485" s="74" t="s">
        <v>134</v>
      </c>
      <c r="J485" s="74" t="s">
        <v>213</v>
      </c>
      <c r="K485" s="74" t="s">
        <v>204</v>
      </c>
      <c r="L485" s="74" t="s">
        <v>1092</v>
      </c>
      <c r="M485" s="74" t="s">
        <v>975</v>
      </c>
      <c r="N485" s="75">
        <v>10</v>
      </c>
      <c r="O485" s="75">
        <v>10</v>
      </c>
      <c r="P485" s="74" t="s">
        <v>137</v>
      </c>
      <c r="Q485" s="74" t="s">
        <v>1093</v>
      </c>
      <c r="R485" s="74" t="s">
        <v>138</v>
      </c>
      <c r="S485" s="74" t="s">
        <v>113</v>
      </c>
      <c r="T485" s="74" t="s">
        <v>149</v>
      </c>
      <c r="U485" s="74" t="s">
        <v>156</v>
      </c>
      <c r="V485" s="74" t="s">
        <v>141</v>
      </c>
      <c r="W485" s="74" t="s">
        <v>107</v>
      </c>
      <c r="X485" s="74" t="s">
        <v>127</v>
      </c>
      <c r="Y485" s="74" t="s">
        <v>219</v>
      </c>
      <c r="Z485" s="74"/>
      <c r="AA485" s="76">
        <v>10451.76</v>
      </c>
      <c r="AB485" s="76">
        <v>0</v>
      </c>
      <c r="AC485" s="76">
        <v>146</v>
      </c>
      <c r="AD485" s="76">
        <v>97</v>
      </c>
      <c r="AE485" s="77">
        <v>439</v>
      </c>
      <c r="AF485" s="76">
        <v>2.1949999999999998</v>
      </c>
      <c r="AG485" s="77">
        <v>27</v>
      </c>
      <c r="AH485" s="78">
        <v>8.6999999999999993</v>
      </c>
      <c r="AI485" s="78">
        <v>60.3</v>
      </c>
      <c r="AJ485" s="79">
        <v>42786</v>
      </c>
      <c r="AK485" s="79">
        <v>42788</v>
      </c>
      <c r="AL485" s="79">
        <v>42788</v>
      </c>
      <c r="AM485" s="79">
        <v>42788</v>
      </c>
      <c r="AN485" s="77">
        <v>816</v>
      </c>
      <c r="AO485" s="79">
        <v>42779</v>
      </c>
      <c r="AP485" s="76">
        <v>10000</v>
      </c>
      <c r="AQ485" s="76">
        <v>0</v>
      </c>
      <c r="AR485" s="77">
        <v>439</v>
      </c>
      <c r="AS485" s="77">
        <v>55</v>
      </c>
      <c r="AT485" s="78">
        <v>137.56</v>
      </c>
      <c r="AU485" s="77">
        <v>3</v>
      </c>
      <c r="AV485" s="76">
        <v>12.48</v>
      </c>
      <c r="AW485" s="76">
        <v>11.53</v>
      </c>
      <c r="AX485" s="76">
        <v>12.69</v>
      </c>
      <c r="AY485" s="76">
        <v>0.45</v>
      </c>
      <c r="AZ485" s="76">
        <v>0.45</v>
      </c>
      <c r="BA485" s="76">
        <v>1.0900000000000001</v>
      </c>
      <c r="BB485" s="76">
        <v>1.31</v>
      </c>
      <c r="BC485" s="76">
        <v>17.3</v>
      </c>
      <c r="BD485" s="76">
        <v>9.6</v>
      </c>
      <c r="BE485" s="76">
        <v>18.600000000000001</v>
      </c>
      <c r="BF485" s="76">
        <v>11500</v>
      </c>
      <c r="BG485" s="76">
        <v>12500</v>
      </c>
      <c r="BH485" s="74" t="s">
        <v>109</v>
      </c>
      <c r="BI485" s="74"/>
      <c r="BJ485" s="74" t="s">
        <v>4038</v>
      </c>
      <c r="BK485" s="79"/>
      <c r="BL485" s="79"/>
      <c r="BM485" s="74"/>
      <c r="BN485" s="80">
        <v>81</v>
      </c>
      <c r="BO485" s="81"/>
      <c r="BP485" s="82"/>
      <c r="BQ485" s="83"/>
      <c r="BR485" s="84" t="s">
        <v>75</v>
      </c>
      <c r="BS485" s="84">
        <v>22</v>
      </c>
      <c r="BT485" s="85">
        <v>2</v>
      </c>
      <c r="BU485" s="85" t="s">
        <v>134</v>
      </c>
      <c r="BV485" s="85">
        <v>7</v>
      </c>
      <c r="BW485" s="85"/>
      <c r="BX485" s="86" t="s">
        <v>143</v>
      </c>
      <c r="BY485" s="87"/>
      <c r="BZ485" s="88">
        <v>81</v>
      </c>
      <c r="CA485" s="87" t="s">
        <v>144</v>
      </c>
      <c r="CB485" s="89" t="s">
        <v>145</v>
      </c>
      <c r="CC485" s="90">
        <v>9</v>
      </c>
      <c r="CD485" s="91"/>
      <c r="CE485" s="89">
        <f>VLOOKUP(AI485,[1]Plan1!$A$6:$D$52,2,0)</f>
        <v>250</v>
      </c>
      <c r="CF485" s="89">
        <f>VLOOKUP(AI485,[1]Plan1!$A$6:$D$52,4,0)</f>
        <v>5.0434782608695654</v>
      </c>
      <c r="CG485" s="89">
        <f t="shared" si="56"/>
        <v>42</v>
      </c>
      <c r="CH485" s="89">
        <f t="shared" si="57"/>
        <v>212</v>
      </c>
      <c r="CI485" s="87" t="s">
        <v>75</v>
      </c>
      <c r="CJ485" s="89">
        <f t="shared" si="58"/>
        <v>81</v>
      </c>
      <c r="CK485" s="87"/>
      <c r="CL485" s="87"/>
      <c r="CM485" s="87"/>
      <c r="CN485" s="80"/>
      <c r="CO485" s="81">
        <v>257</v>
      </c>
      <c r="CP485" s="82"/>
      <c r="CQ485" s="83"/>
      <c r="CR485" s="87">
        <f t="shared" si="59"/>
        <v>11853</v>
      </c>
      <c r="CS485" s="40">
        <f t="shared" si="63"/>
        <v>483</v>
      </c>
      <c r="CT485" s="40" t="str">
        <f>VLOOKUP(B485,Linha!$B$2:$C$60,2,FALSE)</f>
        <v>Flow1</v>
      </c>
      <c r="CU485" s="41" t="str">
        <f>IF(AI485&lt;=Parametros!$E$15,"OK","Não")</f>
        <v>OK</v>
      </c>
      <c r="CV485" s="41" t="str">
        <f>IF(AH485&lt;=Parametros!$E$16,"OK","Não")</f>
        <v>OK</v>
      </c>
      <c r="CW485" s="41" t="str">
        <f>IF(AX485&lt;=Parametros!$E$19,"OK","Não")</f>
        <v>OK</v>
      </c>
      <c r="CX485" s="41" t="str">
        <f t="shared" si="60"/>
        <v>Não</v>
      </c>
      <c r="CY485" s="41" t="str">
        <f t="shared" si="61"/>
        <v>Sim</v>
      </c>
      <c r="CZ485" s="41" t="str">
        <f>IF(AND(Parametros!$E$17="Sim",Parametros!$E$18="Sim"),IF(AND(OR(CT485="Flow1",AND(CT485="Flow2",Parametros!$H$7="Fechada")),AI485&lt;=Parametros!$E$15,AH485&lt;Parametros!$E$16,AX485&lt;Parametros!$E$19,CX485&lt;&gt;Parametros!$E$17,CY485&lt;&gt;Parametros!$E$18),"Sim","Não"),
IF(AND(Parametros!$E$17="Sim",Parametros!$E$18="Não"),IF(AND(OR(CT485="Flow1",AND(CT485="Flow2",Parametros!$H$7="Fechada")),AI485&lt;=Parametros!$E$15,AH485&lt;Parametros!$E$16,AX485&lt;Parametros!$E$19,CX485&lt;&gt;Parametros!$E$17),"Sim","Não"),
IF(AND(Parametros!$E$17="Não",Parametros!$E$18="Sim"),IF(AND(OR(CT485="Flow1",AND(CT485="Flow2",Parametros!$H$7="Fechada")),AI485&lt;=Parametros!$E$15,AH485&lt;Parametros!$E$16,AX485&lt;Parametros!$E$19,CY485&lt;&gt;Parametros!$E$18),"Sim","Não"),
IF(AND(OR(CT485="Flow1",AND(CT485="Flow2",Parametros!$H$7="Fechada")),AI485&lt;=Parametros!$E$15,AH485&lt;Parametros!$E$16,AX485&lt;Parametros!$E$19),"Sim","Não"))))</f>
        <v>Não</v>
      </c>
      <c r="DA485" s="41" t="str">
        <f t="shared" si="62"/>
        <v>ok</v>
      </c>
      <c r="DB485" s="40">
        <f>IF(AND(CT485="Flow1",CZ485="Sim"),4,IF(CT485=Parametros!$D$6,1,IF(CT485=Parametros!$D$7,IF(Parametros!$H$7="Aberta",2,IF('Sequencia APO'!CZ485="Sim",4,1)),IF(CT485=Parametros!$D$9,3,IF(CT485=Parametros!$D$8,4,"Erro")))))</f>
        <v>1</v>
      </c>
      <c r="DC485" s="40">
        <f>IFERROR(VLOOKUP($Q485,Ferts!$A$1:$B$16,2,FALSE),0)</f>
        <v>0</v>
      </c>
      <c r="DD485" s="42">
        <f>(IF(DB485=1,Parametros!$M$6,IF(DB485=2,Parametros!$M$7,IF(DB485=3,Parametros!$M$8,IF(DB485=4,Parametros!$M$9,"Erro"))))*(DC485+1))*60</f>
        <v>38.112851481411589</v>
      </c>
    </row>
    <row r="486" spans="1:108">
      <c r="A486" s="74" t="s">
        <v>1288</v>
      </c>
      <c r="B486" s="74" t="s">
        <v>160</v>
      </c>
      <c r="C486" s="74" t="s">
        <v>118</v>
      </c>
      <c r="D486" s="74" t="s">
        <v>99</v>
      </c>
      <c r="E486" s="74" t="s">
        <v>3021</v>
      </c>
      <c r="F486" s="74" t="s">
        <v>1095</v>
      </c>
      <c r="G486" s="74" t="s">
        <v>3022</v>
      </c>
      <c r="H486" s="74" t="s">
        <v>166</v>
      </c>
      <c r="I486" s="74" t="s">
        <v>134</v>
      </c>
      <c r="J486" s="74" t="s">
        <v>213</v>
      </c>
      <c r="K486" s="74" t="s">
        <v>167</v>
      </c>
      <c r="L486" s="74" t="s">
        <v>1096</v>
      </c>
      <c r="M486" s="74" t="s">
        <v>168</v>
      </c>
      <c r="N486" s="75">
        <v>10</v>
      </c>
      <c r="O486" s="75">
        <v>10</v>
      </c>
      <c r="P486" s="74" t="s">
        <v>131</v>
      </c>
      <c r="Q486" s="74" t="s">
        <v>1097</v>
      </c>
      <c r="R486" s="74" t="s">
        <v>123</v>
      </c>
      <c r="S486" s="74"/>
      <c r="T486" s="74" t="s">
        <v>114</v>
      </c>
      <c r="U486" s="74" t="s">
        <v>124</v>
      </c>
      <c r="V486" s="74" t="s">
        <v>125</v>
      </c>
      <c r="W486" s="74" t="s">
        <v>107</v>
      </c>
      <c r="X486" s="74" t="s">
        <v>127</v>
      </c>
      <c r="Y486" s="74" t="s">
        <v>219</v>
      </c>
      <c r="Z486" s="74" t="s">
        <v>163</v>
      </c>
      <c r="AA486" s="76">
        <v>1055.2950000000001</v>
      </c>
      <c r="AB486" s="76">
        <v>0</v>
      </c>
      <c r="AC486" s="76">
        <v>146</v>
      </c>
      <c r="AD486" s="76">
        <v>95</v>
      </c>
      <c r="AE486" s="77">
        <v>498</v>
      </c>
      <c r="AF486" s="76">
        <v>2.4900000000000002</v>
      </c>
      <c r="AG486" s="77">
        <v>2</v>
      </c>
      <c r="AH486" s="78">
        <v>8.74</v>
      </c>
      <c r="AI486" s="78">
        <v>60.3</v>
      </c>
      <c r="AJ486" s="79">
        <v>42808</v>
      </c>
      <c r="AK486" s="79">
        <v>42788</v>
      </c>
      <c r="AL486" s="79">
        <v>42788</v>
      </c>
      <c r="AM486" s="79">
        <v>42788</v>
      </c>
      <c r="AN486" s="77">
        <v>98</v>
      </c>
      <c r="AO486" s="79">
        <v>42794</v>
      </c>
      <c r="AP486" s="76">
        <v>5000</v>
      </c>
      <c r="AQ486" s="76">
        <v>0</v>
      </c>
      <c r="AR486" s="77">
        <v>489</v>
      </c>
      <c r="AS486" s="77">
        <v>9</v>
      </c>
      <c r="AT486" s="78">
        <v>93.64</v>
      </c>
      <c r="AU486" s="77">
        <v>5</v>
      </c>
      <c r="AV486" s="76">
        <v>8.49</v>
      </c>
      <c r="AW486" s="76">
        <v>7.6</v>
      </c>
      <c r="AX486" s="76">
        <v>8.92</v>
      </c>
      <c r="AY486" s="76">
        <v>0.6</v>
      </c>
      <c r="AZ486" s="76">
        <v>0.6</v>
      </c>
      <c r="BA486" s="76">
        <v>0.87</v>
      </c>
      <c r="BB486" s="76">
        <v>0.87</v>
      </c>
      <c r="BC486" s="76">
        <v>19.55</v>
      </c>
      <c r="BD486" s="76">
        <v>9.64</v>
      </c>
      <c r="BE486" s="76">
        <v>18.64</v>
      </c>
      <c r="BF486" s="76">
        <v>7600</v>
      </c>
      <c r="BG486" s="76">
        <v>8600</v>
      </c>
      <c r="BH486" s="74" t="s">
        <v>109</v>
      </c>
      <c r="BI486" s="74"/>
      <c r="BJ486" s="74" t="s">
        <v>4039</v>
      </c>
      <c r="BK486" s="79"/>
      <c r="BL486" s="79"/>
      <c r="BM486" s="74"/>
      <c r="BN486" s="80"/>
      <c r="BO486" s="81"/>
      <c r="BP486" s="82">
        <v>10</v>
      </c>
      <c r="BQ486" s="83"/>
      <c r="BR486" s="84" t="s">
        <v>129</v>
      </c>
      <c r="BS486" s="84">
        <v>22</v>
      </c>
      <c r="BT486" s="85">
        <v>2</v>
      </c>
      <c r="BU486" s="85" t="s">
        <v>134</v>
      </c>
      <c r="BV486" s="85">
        <v>7</v>
      </c>
      <c r="BW486" s="85"/>
      <c r="BX486" s="86" t="s">
        <v>164</v>
      </c>
      <c r="BY486" s="87"/>
      <c r="BZ486" s="88">
        <v>10</v>
      </c>
      <c r="CA486" s="87" t="s">
        <v>111</v>
      </c>
      <c r="CB486" s="89" t="s">
        <v>145</v>
      </c>
      <c r="CC486" s="90">
        <v>-6</v>
      </c>
      <c r="CD486" s="91"/>
      <c r="CE486" s="89">
        <f>VLOOKUP(AI486,[1]Plan1!$A$6:$D$52,2,0)</f>
        <v>250</v>
      </c>
      <c r="CF486" s="89">
        <f>VLOOKUP(AI486,[1]Plan1!$A$6:$D$52,4,0)</f>
        <v>5.0434782608695654</v>
      </c>
      <c r="CG486" s="89">
        <f t="shared" si="56"/>
        <v>4</v>
      </c>
      <c r="CH486" s="89">
        <f t="shared" si="57"/>
        <v>20</v>
      </c>
      <c r="CI486" s="87" t="s">
        <v>129</v>
      </c>
      <c r="CJ486" s="89">
        <f t="shared" si="58"/>
        <v>10</v>
      </c>
      <c r="CK486" s="87"/>
      <c r="CL486" s="87"/>
      <c r="CM486" s="87"/>
      <c r="CN486" s="80"/>
      <c r="CO486" s="81">
        <v>258</v>
      </c>
      <c r="CP486" s="82"/>
      <c r="CQ486" s="83"/>
      <c r="CR486" s="87">
        <f t="shared" si="59"/>
        <v>996</v>
      </c>
      <c r="CS486" s="40">
        <f t="shared" si="63"/>
        <v>484</v>
      </c>
      <c r="CT486" s="40" t="str">
        <f>VLOOKUP(B486,Linha!$B$2:$C$60,2,FALSE)</f>
        <v>Flow1</v>
      </c>
      <c r="CU486" s="41" t="str">
        <f>IF(AI486&lt;=Parametros!$E$15,"OK","Não")</f>
        <v>OK</v>
      </c>
      <c r="CV486" s="41" t="str">
        <f>IF(AH486&lt;=Parametros!$E$16,"OK","Não")</f>
        <v>OK</v>
      </c>
      <c r="CW486" s="41" t="str">
        <f>IF(AX486&lt;=Parametros!$E$19,"OK","Não")</f>
        <v>OK</v>
      </c>
      <c r="CX486" s="41" t="str">
        <f t="shared" si="60"/>
        <v>Não</v>
      </c>
      <c r="CY486" s="41" t="str">
        <f t="shared" si="61"/>
        <v>Não</v>
      </c>
      <c r="CZ486" s="41" t="str">
        <f>IF(AND(Parametros!$E$17="Sim",Parametros!$E$18="Sim"),IF(AND(OR(CT486="Flow1",AND(CT486="Flow2",Parametros!$H$7="Fechada")),AI486&lt;=Parametros!$E$15,AH486&lt;Parametros!$E$16,AX486&lt;Parametros!$E$19,CX486&lt;&gt;Parametros!$E$17,CY486&lt;&gt;Parametros!$E$18),"Sim","Não"),
IF(AND(Parametros!$E$17="Sim",Parametros!$E$18="Não"),IF(AND(OR(CT486="Flow1",AND(CT486="Flow2",Parametros!$H$7="Fechada")),AI486&lt;=Parametros!$E$15,AH486&lt;Parametros!$E$16,AX486&lt;Parametros!$E$19,CX486&lt;&gt;Parametros!$E$17),"Sim","Não"),
IF(AND(Parametros!$E$17="Não",Parametros!$E$18="Sim"),IF(AND(OR(CT486="Flow1",AND(CT486="Flow2",Parametros!$H$7="Fechada")),AI486&lt;=Parametros!$E$15,AH486&lt;Parametros!$E$16,AX486&lt;Parametros!$E$19,CY486&lt;&gt;Parametros!$E$18),"Sim","Não"),
IF(AND(OR(CT486="Flow1",AND(CT486="Flow2",Parametros!$H$7="Fechada")),AI486&lt;=Parametros!$E$15,AH486&lt;Parametros!$E$16,AX486&lt;Parametros!$E$19),"Sim","Não"))))</f>
        <v>Sim</v>
      </c>
      <c r="DA486" s="41" t="str">
        <f t="shared" si="62"/>
        <v>ok</v>
      </c>
      <c r="DB486" s="40">
        <f>IF(AND(CT486="Flow1",CZ486="Sim"),4,IF(CT486=Parametros!$D$6,1,IF(CT486=Parametros!$D$7,IF(Parametros!$H$7="Aberta",2,IF('Sequencia APO'!CZ486="Sim",4,1)),IF(CT486=Parametros!$D$9,3,IF(CT486=Parametros!$D$8,4,"Erro")))))</f>
        <v>4</v>
      </c>
      <c r="DC486" s="40">
        <f>IFERROR(VLOOKUP($Q486,Ferts!$A$1:$B$16,2,FALSE),0)</f>
        <v>0</v>
      </c>
      <c r="DD486" s="42">
        <f>(IF(DB486=1,Parametros!$M$6,IF(DB486=2,Parametros!$M$7,IF(DB486=3,Parametros!$M$8,IF(DB486=4,Parametros!$M$9,"Erro"))))*(DC486+1))*60</f>
        <v>102.85714285714285</v>
      </c>
    </row>
    <row r="487" spans="1:108">
      <c r="A487" s="74" t="s">
        <v>1289</v>
      </c>
      <c r="B487" s="74" t="s">
        <v>268</v>
      </c>
      <c r="C487" s="74" t="s">
        <v>99</v>
      </c>
      <c r="D487" s="74" t="s">
        <v>99</v>
      </c>
      <c r="E487" s="74" t="s">
        <v>4040</v>
      </c>
      <c r="F487" s="74" t="s">
        <v>4041</v>
      </c>
      <c r="G487" s="74" t="s">
        <v>4042</v>
      </c>
      <c r="H487" s="74" t="s">
        <v>227</v>
      </c>
      <c r="I487" s="74" t="s">
        <v>134</v>
      </c>
      <c r="J487" s="74" t="s">
        <v>348</v>
      </c>
      <c r="K487" s="74" t="s">
        <v>253</v>
      </c>
      <c r="L487" s="74" t="s">
        <v>4043</v>
      </c>
      <c r="M487" s="74" t="s">
        <v>229</v>
      </c>
      <c r="N487" s="75">
        <v>10</v>
      </c>
      <c r="O487" s="75">
        <v>10</v>
      </c>
      <c r="P487" s="74" t="s">
        <v>137</v>
      </c>
      <c r="Q487" s="74" t="s">
        <v>4044</v>
      </c>
      <c r="R487" s="74" t="s">
        <v>230</v>
      </c>
      <c r="S487" s="74" t="s">
        <v>113</v>
      </c>
      <c r="T487" s="74" t="s">
        <v>114</v>
      </c>
      <c r="U487" s="74" t="s">
        <v>156</v>
      </c>
      <c r="V487" s="74" t="s">
        <v>252</v>
      </c>
      <c r="W487" s="74" t="s">
        <v>107</v>
      </c>
      <c r="X487" s="74" t="s">
        <v>127</v>
      </c>
      <c r="Y487" s="74" t="s">
        <v>231</v>
      </c>
      <c r="Z487" s="74"/>
      <c r="AA487" s="76">
        <v>5210.92</v>
      </c>
      <c r="AB487" s="76">
        <v>0</v>
      </c>
      <c r="AC487" s="76">
        <v>138</v>
      </c>
      <c r="AD487" s="76">
        <v>91</v>
      </c>
      <c r="AE487" s="77">
        <v>527</v>
      </c>
      <c r="AF487" s="76">
        <v>2.6349999999999998</v>
      </c>
      <c r="AG487" s="77">
        <v>11</v>
      </c>
      <c r="AH487" s="78">
        <v>11.1</v>
      </c>
      <c r="AI487" s="78">
        <v>60.3</v>
      </c>
      <c r="AJ487" s="79">
        <v>42788</v>
      </c>
      <c r="AK487" s="79">
        <v>42788</v>
      </c>
      <c r="AL487" s="79">
        <v>42788</v>
      </c>
      <c r="AM487" s="79">
        <v>42788</v>
      </c>
      <c r="AN487" s="77">
        <v>335</v>
      </c>
      <c r="AO487" s="79">
        <v>42781</v>
      </c>
      <c r="AP487" s="76">
        <v>5000</v>
      </c>
      <c r="AQ487" s="76">
        <v>0</v>
      </c>
      <c r="AR487" s="77">
        <v>545</v>
      </c>
      <c r="AS487" s="77">
        <v>62</v>
      </c>
      <c r="AT487" s="78">
        <v>129.65</v>
      </c>
      <c r="AU487" s="77">
        <v>4</v>
      </c>
      <c r="AV487" s="76">
        <v>9.17</v>
      </c>
      <c r="AW487" s="76">
        <v>8.6</v>
      </c>
      <c r="AX487" s="76">
        <v>9.74</v>
      </c>
      <c r="AY487" s="76">
        <v>0.5</v>
      </c>
      <c r="AZ487" s="76">
        <v>0.5</v>
      </c>
      <c r="BA487" s="76">
        <v>0.89</v>
      </c>
      <c r="BB487" s="76">
        <v>0.89</v>
      </c>
      <c r="BC487" s="76">
        <v>17.11</v>
      </c>
      <c r="BD487" s="76">
        <v>11.89</v>
      </c>
      <c r="BE487" s="76">
        <v>21.05</v>
      </c>
      <c r="BF487" s="76">
        <v>8000</v>
      </c>
      <c r="BG487" s="76">
        <v>12000</v>
      </c>
      <c r="BH487" s="74" t="s">
        <v>109</v>
      </c>
      <c r="BI487" s="74"/>
      <c r="BJ487" s="74" t="s">
        <v>4045</v>
      </c>
      <c r="BK487" s="79"/>
      <c r="BL487" s="79"/>
      <c r="BM487" s="74"/>
      <c r="BN487" s="80"/>
      <c r="BO487" s="81"/>
      <c r="BP487" s="82"/>
      <c r="BQ487" s="83">
        <v>44</v>
      </c>
      <c r="BR487" s="84" t="s">
        <v>78</v>
      </c>
      <c r="BS487" s="84">
        <v>22</v>
      </c>
      <c r="BT487" s="85">
        <v>2</v>
      </c>
      <c r="BU487" s="85" t="s">
        <v>134</v>
      </c>
      <c r="BV487" s="85">
        <v>7</v>
      </c>
      <c r="BW487" s="85"/>
      <c r="BX487" s="86" t="s">
        <v>143</v>
      </c>
      <c r="BY487" s="87"/>
      <c r="BZ487" s="88">
        <v>44</v>
      </c>
      <c r="CA487" s="87" t="s">
        <v>144</v>
      </c>
      <c r="CB487" s="89" t="s">
        <v>145</v>
      </c>
      <c r="CC487" s="90">
        <v>7</v>
      </c>
      <c r="CD487" s="91"/>
      <c r="CE487" s="89">
        <f>VLOOKUP(AI487,[1]Plan1!$A$6:$D$52,2,0)</f>
        <v>250</v>
      </c>
      <c r="CF487" s="89">
        <f>VLOOKUP(AI487,[1]Plan1!$A$6:$D$52,4,0)</f>
        <v>5.0434782608695654</v>
      </c>
      <c r="CG487" s="89">
        <f t="shared" si="56"/>
        <v>21</v>
      </c>
      <c r="CH487" s="89">
        <f t="shared" si="57"/>
        <v>106</v>
      </c>
      <c r="CI487" s="87" t="s">
        <v>78</v>
      </c>
      <c r="CJ487" s="89">
        <f t="shared" si="58"/>
        <v>44</v>
      </c>
      <c r="CK487" s="87"/>
      <c r="CL487" s="87"/>
      <c r="CM487" s="87"/>
      <c r="CN487" s="80"/>
      <c r="CO487" s="81">
        <v>259</v>
      </c>
      <c r="CP487" s="82"/>
      <c r="CQ487" s="83"/>
      <c r="CR487" s="87">
        <f t="shared" si="59"/>
        <v>5797</v>
      </c>
      <c r="CS487" s="40">
        <f t="shared" si="63"/>
        <v>485</v>
      </c>
      <c r="CT487" s="40" t="str">
        <f>VLOOKUP(B487,Linha!$B$2:$C$60,2,FALSE)</f>
        <v>Tubing Line</v>
      </c>
      <c r="CU487" s="41" t="str">
        <f>IF(AI487&lt;=Parametros!$E$15,"OK","Não")</f>
        <v>OK</v>
      </c>
      <c r="CV487" s="41" t="str">
        <f>IF(AH487&lt;=Parametros!$E$16,"OK","Não")</f>
        <v>OK</v>
      </c>
      <c r="CW487" s="41" t="str">
        <f>IF(AX487&lt;=Parametros!$E$19,"OK","Não")</f>
        <v>OK</v>
      </c>
      <c r="CX487" s="41" t="str">
        <f t="shared" si="60"/>
        <v>Não</v>
      </c>
      <c r="CY487" s="41" t="str">
        <f t="shared" si="61"/>
        <v>Não</v>
      </c>
      <c r="CZ487" s="41" t="str">
        <f>IF(AND(Parametros!$E$17="Sim",Parametros!$E$18="Sim"),IF(AND(OR(CT487="Flow1",AND(CT487="Flow2",Parametros!$H$7="Fechada")),AI487&lt;=Parametros!$E$15,AH487&lt;Parametros!$E$16,AX487&lt;Parametros!$E$19,CX487&lt;&gt;Parametros!$E$17,CY487&lt;&gt;Parametros!$E$18),"Sim","Não"),
IF(AND(Parametros!$E$17="Sim",Parametros!$E$18="Não"),IF(AND(OR(CT487="Flow1",AND(CT487="Flow2",Parametros!$H$7="Fechada")),AI487&lt;=Parametros!$E$15,AH487&lt;Parametros!$E$16,AX487&lt;Parametros!$E$19,CX487&lt;&gt;Parametros!$E$17),"Sim","Não"),
IF(AND(Parametros!$E$17="Não",Parametros!$E$18="Sim"),IF(AND(OR(CT487="Flow1",AND(CT487="Flow2",Parametros!$H$7="Fechada")),AI487&lt;=Parametros!$E$15,AH487&lt;Parametros!$E$16,AX487&lt;Parametros!$E$19,CY487&lt;&gt;Parametros!$E$18),"Sim","Não"),
IF(AND(OR(CT487="Flow1",AND(CT487="Flow2",Parametros!$H$7="Fechada")),AI487&lt;=Parametros!$E$15,AH487&lt;Parametros!$E$16,AX487&lt;Parametros!$E$19),"Sim","Não"))))</f>
        <v>Não</v>
      </c>
      <c r="DA487" s="41" t="str">
        <f t="shared" si="62"/>
        <v>ok</v>
      </c>
      <c r="DB487" s="40">
        <f>IF(AND(CT487="Flow1",CZ487="Sim"),4,IF(CT487=Parametros!$D$6,1,IF(CT487=Parametros!$D$7,IF(Parametros!$H$7="Aberta",2,IF('Sequencia APO'!CZ487="Sim",4,1)),IF(CT487=Parametros!$D$9,3,IF(CT487=Parametros!$D$8,4,"Erro")))))</f>
        <v>4</v>
      </c>
      <c r="DC487" s="40">
        <f>IFERROR(VLOOKUP($Q487,Ferts!$A$1:$B$16,2,FALSE),0)</f>
        <v>0</v>
      </c>
      <c r="DD487" s="42">
        <f>(IF(DB487=1,Parametros!$M$6,IF(DB487=2,Parametros!$M$7,IF(DB487=3,Parametros!$M$8,IF(DB487=4,Parametros!$M$9,"Erro"))))*(DC487+1))*60</f>
        <v>102.85714285714285</v>
      </c>
    </row>
    <row r="488" spans="1:108">
      <c r="A488" s="74" t="s">
        <v>1290</v>
      </c>
      <c r="B488" s="74" t="s">
        <v>98</v>
      </c>
      <c r="C488" s="74" t="s">
        <v>99</v>
      </c>
      <c r="D488" s="74" t="s">
        <v>99</v>
      </c>
      <c r="E488" s="74" t="s">
        <v>3036</v>
      </c>
      <c r="F488" s="74" t="s">
        <v>3037</v>
      </c>
      <c r="G488" s="74" t="s">
        <v>3038</v>
      </c>
      <c r="H488" s="74" t="s">
        <v>151</v>
      </c>
      <c r="I488" s="74" t="s">
        <v>134</v>
      </c>
      <c r="J488" s="74" t="s">
        <v>213</v>
      </c>
      <c r="K488" s="74" t="s">
        <v>152</v>
      </c>
      <c r="L488" s="74" t="s">
        <v>3039</v>
      </c>
      <c r="M488" s="74" t="s">
        <v>153</v>
      </c>
      <c r="N488" s="75">
        <v>10</v>
      </c>
      <c r="O488" s="75">
        <v>10</v>
      </c>
      <c r="P488" s="74" t="s">
        <v>154</v>
      </c>
      <c r="Q488" s="74" t="s">
        <v>3040</v>
      </c>
      <c r="R488" s="74" t="s">
        <v>155</v>
      </c>
      <c r="S488" s="74" t="s">
        <v>113</v>
      </c>
      <c r="T488" s="74" t="s">
        <v>114</v>
      </c>
      <c r="U488" s="74" t="s">
        <v>156</v>
      </c>
      <c r="V488" s="74" t="s">
        <v>157</v>
      </c>
      <c r="W488" s="74" t="s">
        <v>107</v>
      </c>
      <c r="X488" s="74" t="s">
        <v>127</v>
      </c>
      <c r="Y488" s="74" t="s">
        <v>219</v>
      </c>
      <c r="Z488" s="74" t="s">
        <v>158</v>
      </c>
      <c r="AA488" s="76">
        <v>5218.415</v>
      </c>
      <c r="AB488" s="76">
        <v>0</v>
      </c>
      <c r="AC488" s="76">
        <v>146</v>
      </c>
      <c r="AD488" s="76">
        <v>97</v>
      </c>
      <c r="AE488" s="77">
        <v>440</v>
      </c>
      <c r="AF488" s="76">
        <v>2.2000000000000002</v>
      </c>
      <c r="AG488" s="77">
        <v>13</v>
      </c>
      <c r="AH488" s="78">
        <v>8</v>
      </c>
      <c r="AI488" s="78">
        <v>63.5</v>
      </c>
      <c r="AJ488" s="79">
        <v>42787</v>
      </c>
      <c r="AK488" s="79">
        <v>42788</v>
      </c>
      <c r="AL488" s="79">
        <v>42788</v>
      </c>
      <c r="AM488" s="79">
        <v>42788</v>
      </c>
      <c r="AN488" s="77">
        <v>363</v>
      </c>
      <c r="AO488" s="79">
        <v>42780</v>
      </c>
      <c r="AP488" s="76">
        <v>5000</v>
      </c>
      <c r="AQ488" s="76">
        <v>0</v>
      </c>
      <c r="AR488" s="77">
        <v>522</v>
      </c>
      <c r="AS488" s="77">
        <v>65</v>
      </c>
      <c r="AT488" s="78">
        <v>123.27</v>
      </c>
      <c r="AU488" s="77">
        <v>3</v>
      </c>
      <c r="AV488" s="76">
        <v>12.56</v>
      </c>
      <c r="AW488" s="76">
        <v>11.8</v>
      </c>
      <c r="AX488" s="76">
        <v>12.98</v>
      </c>
      <c r="AY488" s="76">
        <v>0.64</v>
      </c>
      <c r="AZ488" s="76">
        <v>0.64</v>
      </c>
      <c r="BA488" s="76">
        <v>1</v>
      </c>
      <c r="BB488" s="76">
        <v>9.99</v>
      </c>
      <c r="BC488" s="76">
        <v>18.39</v>
      </c>
      <c r="BD488" s="76">
        <v>9</v>
      </c>
      <c r="BE488" s="76">
        <v>17.96</v>
      </c>
      <c r="BF488" s="76">
        <v>11000</v>
      </c>
      <c r="BG488" s="76">
        <v>13000</v>
      </c>
      <c r="BH488" s="74" t="s">
        <v>109</v>
      </c>
      <c r="BI488" s="74"/>
      <c r="BJ488" s="74" t="s">
        <v>3041</v>
      </c>
      <c r="BK488" s="79"/>
      <c r="BL488" s="79"/>
      <c r="BM488" s="74"/>
      <c r="BN488" s="80"/>
      <c r="BO488" s="81"/>
      <c r="BP488" s="82"/>
      <c r="BQ488" s="93">
        <v>39</v>
      </c>
      <c r="BR488" s="84" t="s">
        <v>78</v>
      </c>
      <c r="BS488" s="84">
        <v>22</v>
      </c>
      <c r="BT488" s="85">
        <v>2</v>
      </c>
      <c r="BU488" s="85" t="s">
        <v>134</v>
      </c>
      <c r="BV488" s="85">
        <v>7</v>
      </c>
      <c r="BW488" s="85"/>
      <c r="BX488" s="86" t="s">
        <v>143</v>
      </c>
      <c r="BY488" s="87"/>
      <c r="BZ488" s="88">
        <v>39</v>
      </c>
      <c r="CA488" s="87" t="s">
        <v>144</v>
      </c>
      <c r="CB488" s="89" t="s">
        <v>145</v>
      </c>
      <c r="CC488" s="90">
        <v>8</v>
      </c>
      <c r="CD488" s="91"/>
      <c r="CE488" s="89">
        <f>VLOOKUP(AI488,[1]Plan1!$A$6:$D$52,2,0)</f>
        <v>261</v>
      </c>
      <c r="CF488" s="89">
        <f>VLOOKUP(AI488,[1]Plan1!$A$6:$D$52,4,0)</f>
        <v>4.1875</v>
      </c>
      <c r="CG488" s="89">
        <f t="shared" si="56"/>
        <v>20</v>
      </c>
      <c r="CH488" s="89">
        <f t="shared" si="57"/>
        <v>84</v>
      </c>
      <c r="CI488" s="87" t="s">
        <v>75</v>
      </c>
      <c r="CJ488" s="89">
        <f t="shared" si="58"/>
        <v>39</v>
      </c>
      <c r="CK488" s="87"/>
      <c r="CL488" s="87"/>
      <c r="CM488" s="87"/>
      <c r="CN488" s="80"/>
      <c r="CO488" s="81">
        <v>260</v>
      </c>
      <c r="CP488" s="82"/>
      <c r="CQ488" s="83"/>
      <c r="CR488" s="87">
        <f t="shared" si="59"/>
        <v>5720</v>
      </c>
      <c r="CS488" s="40">
        <f t="shared" si="63"/>
        <v>486</v>
      </c>
      <c r="CT488" s="40" t="str">
        <f>VLOOKUP(B488,Linha!$B$2:$C$60,2,FALSE)</f>
        <v>Flow1</v>
      </c>
      <c r="CU488" s="41" t="str">
        <f>IF(AI488&lt;=Parametros!$E$15,"OK","Não")</f>
        <v>OK</v>
      </c>
      <c r="CV488" s="41" t="str">
        <f>IF(AH488&lt;=Parametros!$E$16,"OK","Não")</f>
        <v>OK</v>
      </c>
      <c r="CW488" s="41" t="str">
        <f>IF(AX488&lt;=Parametros!$E$19,"OK","Não")</f>
        <v>OK</v>
      </c>
      <c r="CX488" s="41" t="str">
        <f t="shared" si="60"/>
        <v>Não</v>
      </c>
      <c r="CY488" s="41" t="str">
        <f t="shared" si="61"/>
        <v>Não</v>
      </c>
      <c r="CZ488" s="41" t="str">
        <f>IF(AND(Parametros!$E$17="Sim",Parametros!$E$18="Sim"),IF(AND(OR(CT488="Flow1",AND(CT488="Flow2",Parametros!$H$7="Fechada")),AI488&lt;=Parametros!$E$15,AH488&lt;Parametros!$E$16,AX488&lt;Parametros!$E$19,CX488&lt;&gt;Parametros!$E$17,CY488&lt;&gt;Parametros!$E$18),"Sim","Não"),
IF(AND(Parametros!$E$17="Sim",Parametros!$E$18="Não"),IF(AND(OR(CT488="Flow1",AND(CT488="Flow2",Parametros!$H$7="Fechada")),AI488&lt;=Parametros!$E$15,AH488&lt;Parametros!$E$16,AX488&lt;Parametros!$E$19,CX488&lt;&gt;Parametros!$E$17),"Sim","Não"),
IF(AND(Parametros!$E$17="Não",Parametros!$E$18="Sim"),IF(AND(OR(CT488="Flow1",AND(CT488="Flow2",Parametros!$H$7="Fechada")),AI488&lt;=Parametros!$E$15,AH488&lt;Parametros!$E$16,AX488&lt;Parametros!$E$19,CY488&lt;&gt;Parametros!$E$18),"Sim","Não"),
IF(AND(OR(CT488="Flow1",AND(CT488="Flow2",Parametros!$H$7="Fechada")),AI488&lt;=Parametros!$E$15,AH488&lt;Parametros!$E$16,AX488&lt;Parametros!$E$19),"Sim","Não"))))</f>
        <v>Sim</v>
      </c>
      <c r="DA488" s="41" t="str">
        <f t="shared" si="62"/>
        <v>Moveu para tubing</v>
      </c>
      <c r="DB488" s="40">
        <f>IF(AND(CT488="Flow1",CZ488="Sim"),4,IF(CT488=Parametros!$D$6,1,IF(CT488=Parametros!$D$7,IF(Parametros!$H$7="Aberta",2,IF('Sequencia APO'!CZ488="Sim",4,1)),IF(CT488=Parametros!$D$9,3,IF(CT488=Parametros!$D$8,4,"Erro")))))</f>
        <v>4</v>
      </c>
      <c r="DC488" s="40">
        <f>IFERROR(VLOOKUP($Q488,Ferts!$A$1:$B$16,2,FALSE),0)</f>
        <v>0</v>
      </c>
      <c r="DD488" s="42">
        <f>(IF(DB488=1,Parametros!$M$6,IF(DB488=2,Parametros!$M$7,IF(DB488=3,Parametros!$M$8,IF(DB488=4,Parametros!$M$9,"Erro"))))*(DC488+1))*60</f>
        <v>102.85714285714285</v>
      </c>
    </row>
    <row r="489" spans="1:108">
      <c r="A489" s="74" t="s">
        <v>1291</v>
      </c>
      <c r="B489" s="74" t="s">
        <v>98</v>
      </c>
      <c r="C489" s="74" t="s">
        <v>99</v>
      </c>
      <c r="D489" s="74" t="s">
        <v>99</v>
      </c>
      <c r="E489" s="74" t="s">
        <v>3042</v>
      </c>
      <c r="F489" s="74" t="s">
        <v>3043</v>
      </c>
      <c r="G489" s="74" t="s">
        <v>3044</v>
      </c>
      <c r="H489" s="74" t="s">
        <v>170</v>
      </c>
      <c r="I489" s="74" t="s">
        <v>134</v>
      </c>
      <c r="J489" s="74" t="s">
        <v>213</v>
      </c>
      <c r="K489" s="74" t="s">
        <v>152</v>
      </c>
      <c r="L489" s="74" t="s">
        <v>3045</v>
      </c>
      <c r="M489" s="74" t="s">
        <v>172</v>
      </c>
      <c r="N489" s="75">
        <v>10</v>
      </c>
      <c r="O489" s="75">
        <v>10</v>
      </c>
      <c r="P489" s="74" t="s">
        <v>154</v>
      </c>
      <c r="Q489" s="74" t="s">
        <v>3046</v>
      </c>
      <c r="R489" s="74" t="s">
        <v>155</v>
      </c>
      <c r="S489" s="74" t="s">
        <v>113</v>
      </c>
      <c r="T489" s="74" t="s">
        <v>114</v>
      </c>
      <c r="U489" s="74" t="s">
        <v>156</v>
      </c>
      <c r="V489" s="74" t="s">
        <v>157</v>
      </c>
      <c r="W489" s="74" t="s">
        <v>107</v>
      </c>
      <c r="X489" s="74" t="s">
        <v>127</v>
      </c>
      <c r="Y489" s="74" t="s">
        <v>219</v>
      </c>
      <c r="Z489" s="74" t="s">
        <v>158</v>
      </c>
      <c r="AA489" s="76">
        <v>5215.84</v>
      </c>
      <c r="AB489" s="76">
        <v>0</v>
      </c>
      <c r="AC489" s="76">
        <v>146</v>
      </c>
      <c r="AD489" s="76">
        <v>97</v>
      </c>
      <c r="AE489" s="77">
        <v>440</v>
      </c>
      <c r="AF489" s="76">
        <v>2.2000000000000002</v>
      </c>
      <c r="AG489" s="77">
        <v>13</v>
      </c>
      <c r="AH489" s="78">
        <v>8</v>
      </c>
      <c r="AI489" s="78">
        <v>63.5</v>
      </c>
      <c r="AJ489" s="79">
        <v>42787</v>
      </c>
      <c r="AK489" s="79">
        <v>42788</v>
      </c>
      <c r="AL489" s="79">
        <v>42788</v>
      </c>
      <c r="AM489" s="79">
        <v>42788</v>
      </c>
      <c r="AN489" s="77">
        <v>411</v>
      </c>
      <c r="AO489" s="79">
        <v>42780</v>
      </c>
      <c r="AP489" s="76">
        <v>5000</v>
      </c>
      <c r="AQ489" s="76">
        <v>0</v>
      </c>
      <c r="AR489" s="77">
        <v>428</v>
      </c>
      <c r="AS489" s="77">
        <v>80</v>
      </c>
      <c r="AT489" s="78">
        <v>133.77000000000001</v>
      </c>
      <c r="AU489" s="77">
        <v>3</v>
      </c>
      <c r="AV489" s="76">
        <v>12.56</v>
      </c>
      <c r="AW489" s="76">
        <v>11.8</v>
      </c>
      <c r="AX489" s="76">
        <v>12.98</v>
      </c>
      <c r="AY489" s="76">
        <v>0.64</v>
      </c>
      <c r="AZ489" s="76">
        <v>0.64</v>
      </c>
      <c r="BA489" s="76">
        <v>1</v>
      </c>
      <c r="BB489" s="76">
        <v>9.99</v>
      </c>
      <c r="BC489" s="76">
        <v>18.39</v>
      </c>
      <c r="BD489" s="76">
        <v>9</v>
      </c>
      <c r="BE489" s="76">
        <v>17.96</v>
      </c>
      <c r="BF489" s="76">
        <v>11000</v>
      </c>
      <c r="BG489" s="76">
        <v>13000</v>
      </c>
      <c r="BH489" s="74" t="s">
        <v>109</v>
      </c>
      <c r="BI489" s="74"/>
      <c r="BJ489" s="74" t="s">
        <v>3047</v>
      </c>
      <c r="BK489" s="79"/>
      <c r="BL489" s="79"/>
      <c r="BM489" s="74"/>
      <c r="BN489" s="80"/>
      <c r="BO489" s="81"/>
      <c r="BP489" s="82"/>
      <c r="BQ489" s="93">
        <v>39</v>
      </c>
      <c r="BR489" s="84" t="s">
        <v>78</v>
      </c>
      <c r="BS489" s="84">
        <v>22</v>
      </c>
      <c r="BT489" s="85">
        <v>2</v>
      </c>
      <c r="BU489" s="85" t="s">
        <v>134</v>
      </c>
      <c r="BV489" s="85">
        <v>7</v>
      </c>
      <c r="BW489" s="85"/>
      <c r="BX489" s="86" t="s">
        <v>143</v>
      </c>
      <c r="BY489" s="87"/>
      <c r="BZ489" s="88">
        <v>39</v>
      </c>
      <c r="CA489" s="87" t="s">
        <v>144</v>
      </c>
      <c r="CB489" s="89" t="s">
        <v>145</v>
      </c>
      <c r="CC489" s="90">
        <v>8</v>
      </c>
      <c r="CD489" s="91"/>
      <c r="CE489" s="89">
        <f>VLOOKUP(AI489,[1]Plan1!$A$6:$D$52,2,0)</f>
        <v>261</v>
      </c>
      <c r="CF489" s="89">
        <f>VLOOKUP(AI489,[1]Plan1!$A$6:$D$52,4,0)</f>
        <v>4.1875</v>
      </c>
      <c r="CG489" s="89">
        <f t="shared" si="56"/>
        <v>20</v>
      </c>
      <c r="CH489" s="89">
        <f t="shared" si="57"/>
        <v>84</v>
      </c>
      <c r="CI489" s="87" t="s">
        <v>75</v>
      </c>
      <c r="CJ489" s="89">
        <f t="shared" si="58"/>
        <v>39</v>
      </c>
      <c r="CK489" s="87"/>
      <c r="CL489" s="87"/>
      <c r="CM489" s="87"/>
      <c r="CN489" s="80"/>
      <c r="CO489" s="81">
        <v>261</v>
      </c>
      <c r="CP489" s="82"/>
      <c r="CQ489" s="83"/>
      <c r="CR489" s="87">
        <f t="shared" si="59"/>
        <v>5720</v>
      </c>
      <c r="CS489" s="40">
        <f t="shared" si="63"/>
        <v>487</v>
      </c>
      <c r="CT489" s="40" t="str">
        <f>VLOOKUP(B489,Linha!$B$2:$C$60,2,FALSE)</f>
        <v>Flow1</v>
      </c>
      <c r="CU489" s="41" t="str">
        <f>IF(AI489&lt;=Parametros!$E$15,"OK","Não")</f>
        <v>OK</v>
      </c>
      <c r="CV489" s="41" t="str">
        <f>IF(AH489&lt;=Parametros!$E$16,"OK","Não")</f>
        <v>OK</v>
      </c>
      <c r="CW489" s="41" t="str">
        <f>IF(AX489&lt;=Parametros!$E$19,"OK","Não")</f>
        <v>OK</v>
      </c>
      <c r="CX489" s="41" t="str">
        <f t="shared" si="60"/>
        <v>Não</v>
      </c>
      <c r="CY489" s="41" t="str">
        <f t="shared" si="61"/>
        <v>Não</v>
      </c>
      <c r="CZ489" s="41" t="str">
        <f>IF(AND(Parametros!$E$17="Sim",Parametros!$E$18="Sim"),IF(AND(OR(CT489="Flow1",AND(CT489="Flow2",Parametros!$H$7="Fechada")),AI489&lt;=Parametros!$E$15,AH489&lt;Parametros!$E$16,AX489&lt;Parametros!$E$19,CX489&lt;&gt;Parametros!$E$17,CY489&lt;&gt;Parametros!$E$18),"Sim","Não"),
IF(AND(Parametros!$E$17="Sim",Parametros!$E$18="Não"),IF(AND(OR(CT489="Flow1",AND(CT489="Flow2",Parametros!$H$7="Fechada")),AI489&lt;=Parametros!$E$15,AH489&lt;Parametros!$E$16,AX489&lt;Parametros!$E$19,CX489&lt;&gt;Parametros!$E$17),"Sim","Não"),
IF(AND(Parametros!$E$17="Não",Parametros!$E$18="Sim"),IF(AND(OR(CT489="Flow1",AND(CT489="Flow2",Parametros!$H$7="Fechada")),AI489&lt;=Parametros!$E$15,AH489&lt;Parametros!$E$16,AX489&lt;Parametros!$E$19,CY489&lt;&gt;Parametros!$E$18),"Sim","Não"),
IF(AND(OR(CT489="Flow1",AND(CT489="Flow2",Parametros!$H$7="Fechada")),AI489&lt;=Parametros!$E$15,AH489&lt;Parametros!$E$16,AX489&lt;Parametros!$E$19),"Sim","Não"))))</f>
        <v>Sim</v>
      </c>
      <c r="DA489" s="41" t="str">
        <f t="shared" si="62"/>
        <v>Moveu para tubing</v>
      </c>
      <c r="DB489" s="40">
        <f>IF(AND(CT489="Flow1",CZ489="Sim"),4,IF(CT489=Parametros!$D$6,1,IF(CT489=Parametros!$D$7,IF(Parametros!$H$7="Aberta",2,IF('Sequencia APO'!CZ489="Sim",4,1)),IF(CT489=Parametros!$D$9,3,IF(CT489=Parametros!$D$8,4,"Erro")))))</f>
        <v>4</v>
      </c>
      <c r="DC489" s="40">
        <f>IFERROR(VLOOKUP($Q489,Ferts!$A$1:$B$16,2,FALSE),0)</f>
        <v>0</v>
      </c>
      <c r="DD489" s="42">
        <f>(IF(DB489=1,Parametros!$M$6,IF(DB489=2,Parametros!$M$7,IF(DB489=3,Parametros!$M$8,IF(DB489=4,Parametros!$M$9,"Erro"))))*(DC489+1))*60</f>
        <v>102.85714285714285</v>
      </c>
    </row>
    <row r="490" spans="1:108">
      <c r="A490" s="74" t="s">
        <v>1295</v>
      </c>
      <c r="B490" s="74" t="s">
        <v>98</v>
      </c>
      <c r="C490" s="74" t="s">
        <v>99</v>
      </c>
      <c r="D490" s="74" t="s">
        <v>99</v>
      </c>
      <c r="E490" s="74" t="s">
        <v>4046</v>
      </c>
      <c r="F490" s="74" t="s">
        <v>3048</v>
      </c>
      <c r="G490" s="74" t="s">
        <v>3049</v>
      </c>
      <c r="H490" s="74" t="s">
        <v>227</v>
      </c>
      <c r="I490" s="74" t="s">
        <v>134</v>
      </c>
      <c r="J490" s="74" t="s">
        <v>348</v>
      </c>
      <c r="K490" s="74" t="s">
        <v>264</v>
      </c>
      <c r="L490" s="74" t="s">
        <v>3050</v>
      </c>
      <c r="M490" s="74" t="s">
        <v>229</v>
      </c>
      <c r="N490" s="75">
        <v>0</v>
      </c>
      <c r="O490" s="75">
        <v>10</v>
      </c>
      <c r="P490" s="74" t="s">
        <v>137</v>
      </c>
      <c r="Q490" s="74" t="s">
        <v>3051</v>
      </c>
      <c r="R490" s="74" t="s">
        <v>230</v>
      </c>
      <c r="S490" s="74" t="s">
        <v>113</v>
      </c>
      <c r="T490" s="74" t="s">
        <v>114</v>
      </c>
      <c r="U490" s="74" t="s">
        <v>156</v>
      </c>
      <c r="V490" s="74" t="s">
        <v>252</v>
      </c>
      <c r="W490" s="74" t="s">
        <v>107</v>
      </c>
      <c r="X490" s="74" t="s">
        <v>127</v>
      </c>
      <c r="Y490" s="74" t="s">
        <v>231</v>
      </c>
      <c r="Z490" s="74"/>
      <c r="AA490" s="76">
        <v>3126.3449999999998</v>
      </c>
      <c r="AB490" s="76">
        <v>0</v>
      </c>
      <c r="AC490" s="76">
        <v>138</v>
      </c>
      <c r="AD490" s="76">
        <v>95</v>
      </c>
      <c r="AE490" s="77">
        <v>499</v>
      </c>
      <c r="AF490" s="76">
        <v>2.4950000000000001</v>
      </c>
      <c r="AG490" s="77">
        <v>7</v>
      </c>
      <c r="AH490" s="78">
        <v>9.6</v>
      </c>
      <c r="AI490" s="78">
        <v>63.5</v>
      </c>
      <c r="AJ490" s="79">
        <v>42787</v>
      </c>
      <c r="AK490" s="79">
        <v>42788</v>
      </c>
      <c r="AL490" s="79">
        <v>42788</v>
      </c>
      <c r="AM490" s="79">
        <v>42788</v>
      </c>
      <c r="AN490" s="77">
        <v>210</v>
      </c>
      <c r="AO490" s="79">
        <v>42780</v>
      </c>
      <c r="AP490" s="76">
        <v>3000</v>
      </c>
      <c r="AQ490" s="76">
        <v>0</v>
      </c>
      <c r="AR490" s="77">
        <v>557</v>
      </c>
      <c r="AS490" s="77">
        <v>61</v>
      </c>
      <c r="AT490" s="78">
        <v>132.32</v>
      </c>
      <c r="AU490" s="77">
        <v>4</v>
      </c>
      <c r="AV490" s="76">
        <v>9.15</v>
      </c>
      <c r="AW490" s="76">
        <v>8.5</v>
      </c>
      <c r="AX490" s="76">
        <v>9.8000000000000007</v>
      </c>
      <c r="AY490" s="76">
        <v>0.5</v>
      </c>
      <c r="AZ490" s="76">
        <v>0.5</v>
      </c>
      <c r="BA490" s="76">
        <v>0.96</v>
      </c>
      <c r="BB490" s="76">
        <v>0.96</v>
      </c>
      <c r="BC490" s="76">
        <v>18.12</v>
      </c>
      <c r="BD490" s="76">
        <v>10.5</v>
      </c>
      <c r="BE490" s="76">
        <v>19.559999999999999</v>
      </c>
      <c r="BF490" s="76">
        <v>8000</v>
      </c>
      <c r="BG490" s="76">
        <v>12000</v>
      </c>
      <c r="BH490" s="74" t="s">
        <v>109</v>
      </c>
      <c r="BI490" s="74"/>
      <c r="BJ490" s="74" t="s">
        <v>3052</v>
      </c>
      <c r="BK490" s="79"/>
      <c r="BL490" s="79"/>
      <c r="BM490" s="74"/>
      <c r="BN490" s="80"/>
      <c r="BO490" s="81"/>
      <c r="BP490" s="82"/>
      <c r="BQ490" s="93">
        <v>28</v>
      </c>
      <c r="BR490" s="84" t="s">
        <v>78</v>
      </c>
      <c r="BS490" s="84">
        <v>22</v>
      </c>
      <c r="BT490" s="85">
        <v>2</v>
      </c>
      <c r="BU490" s="85" t="s">
        <v>134</v>
      </c>
      <c r="BV490" s="85">
        <v>7</v>
      </c>
      <c r="BW490" s="85"/>
      <c r="BX490" s="86" t="s">
        <v>143</v>
      </c>
      <c r="BY490" s="87"/>
      <c r="BZ490" s="88">
        <v>28</v>
      </c>
      <c r="CA490" s="87" t="s">
        <v>144</v>
      </c>
      <c r="CB490" s="89" t="s">
        <v>145</v>
      </c>
      <c r="CC490" s="90">
        <v>8</v>
      </c>
      <c r="CD490" s="91"/>
      <c r="CE490" s="89">
        <f>VLOOKUP(AI490,[1]Plan1!$A$6:$D$52,2,0)</f>
        <v>261</v>
      </c>
      <c r="CF490" s="89">
        <f>VLOOKUP(AI490,[1]Plan1!$A$6:$D$52,4,0)</f>
        <v>4.1875</v>
      </c>
      <c r="CG490" s="89">
        <f t="shared" si="56"/>
        <v>12</v>
      </c>
      <c r="CH490" s="89">
        <f t="shared" si="57"/>
        <v>50</v>
      </c>
      <c r="CI490" s="87" t="s">
        <v>75</v>
      </c>
      <c r="CJ490" s="89">
        <f t="shared" si="58"/>
        <v>28</v>
      </c>
      <c r="CK490" s="87"/>
      <c r="CL490" s="87"/>
      <c r="CM490" s="87"/>
      <c r="CN490" s="80"/>
      <c r="CO490" s="81">
        <v>262</v>
      </c>
      <c r="CP490" s="82"/>
      <c r="CQ490" s="83"/>
      <c r="CR490" s="87">
        <f t="shared" si="59"/>
        <v>3493</v>
      </c>
      <c r="CS490" s="40">
        <f t="shared" si="63"/>
        <v>488</v>
      </c>
      <c r="CT490" s="40" t="str">
        <f>VLOOKUP(B490,Linha!$B$2:$C$60,2,FALSE)</f>
        <v>Flow1</v>
      </c>
      <c r="CU490" s="41" t="str">
        <f>IF(AI490&lt;=Parametros!$E$15,"OK","Não")</f>
        <v>OK</v>
      </c>
      <c r="CV490" s="41" t="str">
        <f>IF(AH490&lt;=Parametros!$E$16,"OK","Não")</f>
        <v>OK</v>
      </c>
      <c r="CW490" s="41" t="str">
        <f>IF(AX490&lt;=Parametros!$E$19,"OK","Não")</f>
        <v>OK</v>
      </c>
      <c r="CX490" s="41" t="str">
        <f t="shared" si="60"/>
        <v>Não</v>
      </c>
      <c r="CY490" s="41" t="str">
        <f t="shared" si="61"/>
        <v>Não</v>
      </c>
      <c r="CZ490" s="41" t="str">
        <f>IF(AND(Parametros!$E$17="Sim",Parametros!$E$18="Sim"),IF(AND(OR(CT490="Flow1",AND(CT490="Flow2",Parametros!$H$7="Fechada")),AI490&lt;=Parametros!$E$15,AH490&lt;Parametros!$E$16,AX490&lt;Parametros!$E$19,CX490&lt;&gt;Parametros!$E$17,CY490&lt;&gt;Parametros!$E$18),"Sim","Não"),
IF(AND(Parametros!$E$17="Sim",Parametros!$E$18="Não"),IF(AND(OR(CT490="Flow1",AND(CT490="Flow2",Parametros!$H$7="Fechada")),AI490&lt;=Parametros!$E$15,AH490&lt;Parametros!$E$16,AX490&lt;Parametros!$E$19,CX490&lt;&gt;Parametros!$E$17),"Sim","Não"),
IF(AND(Parametros!$E$17="Não",Parametros!$E$18="Sim"),IF(AND(OR(CT490="Flow1",AND(CT490="Flow2",Parametros!$H$7="Fechada")),AI490&lt;=Parametros!$E$15,AH490&lt;Parametros!$E$16,AX490&lt;Parametros!$E$19,CY490&lt;&gt;Parametros!$E$18),"Sim","Não"),
IF(AND(OR(CT490="Flow1",AND(CT490="Flow2",Parametros!$H$7="Fechada")),AI490&lt;=Parametros!$E$15,AH490&lt;Parametros!$E$16,AX490&lt;Parametros!$E$19),"Sim","Não"))))</f>
        <v>Sim</v>
      </c>
      <c r="DA490" s="41" t="str">
        <f t="shared" si="62"/>
        <v>Moveu para tubing</v>
      </c>
      <c r="DB490" s="40">
        <f>IF(AND(CT490="Flow1",CZ490="Sim"),4,IF(CT490=Parametros!$D$6,1,IF(CT490=Parametros!$D$7,IF(Parametros!$H$7="Aberta",2,IF('Sequencia APO'!CZ490="Sim",4,1)),IF(CT490=Parametros!$D$9,3,IF(CT490=Parametros!$D$8,4,"Erro")))))</f>
        <v>4</v>
      </c>
      <c r="DC490" s="40">
        <f>IFERROR(VLOOKUP($Q490,Ferts!$A$1:$B$16,2,FALSE),0)</f>
        <v>0</v>
      </c>
      <c r="DD490" s="42">
        <f>(IF(DB490=1,Parametros!$M$6,IF(DB490=2,Parametros!$M$7,IF(DB490=3,Parametros!$M$8,IF(DB490=4,Parametros!$M$9,"Erro"))))*(DC490+1))*60</f>
        <v>102.85714285714285</v>
      </c>
    </row>
    <row r="491" spans="1:108">
      <c r="A491" s="74" t="s">
        <v>1298</v>
      </c>
      <c r="B491" s="74" t="s">
        <v>160</v>
      </c>
      <c r="C491" s="74" t="s">
        <v>118</v>
      </c>
      <c r="D491" s="74" t="s">
        <v>99</v>
      </c>
      <c r="E491" s="74" t="s">
        <v>3053</v>
      </c>
      <c r="F491" s="74" t="s">
        <v>3054</v>
      </c>
      <c r="G491" s="74" t="s">
        <v>3055</v>
      </c>
      <c r="H491" s="74" t="s">
        <v>278</v>
      </c>
      <c r="I491" s="74" t="s">
        <v>134</v>
      </c>
      <c r="J491" s="74" t="s">
        <v>240</v>
      </c>
      <c r="K491" s="74" t="s">
        <v>279</v>
      </c>
      <c r="L491" s="74" t="s">
        <v>3056</v>
      </c>
      <c r="M491" s="74" t="s">
        <v>280</v>
      </c>
      <c r="N491" s="75">
        <v>10</v>
      </c>
      <c r="O491" s="75">
        <v>10</v>
      </c>
      <c r="P491" s="74" t="s">
        <v>131</v>
      </c>
      <c r="Q491" s="74" t="s">
        <v>3057</v>
      </c>
      <c r="R491" s="74" t="s">
        <v>162</v>
      </c>
      <c r="S491" s="74"/>
      <c r="T491" s="74" t="s">
        <v>114</v>
      </c>
      <c r="U491" s="74" t="s">
        <v>202</v>
      </c>
      <c r="V491" s="74" t="s">
        <v>125</v>
      </c>
      <c r="W491" s="74" t="s">
        <v>107</v>
      </c>
      <c r="X491" s="74" t="s">
        <v>176</v>
      </c>
      <c r="Y491" s="74" t="s">
        <v>231</v>
      </c>
      <c r="Z491" s="74" t="s">
        <v>192</v>
      </c>
      <c r="AA491" s="76">
        <v>583.76300000000003</v>
      </c>
      <c r="AB491" s="76">
        <v>613.31100000000004</v>
      </c>
      <c r="AC491" s="76">
        <v>138</v>
      </c>
      <c r="AD491" s="76">
        <v>91</v>
      </c>
      <c r="AE491" s="77">
        <v>325</v>
      </c>
      <c r="AF491" s="76">
        <v>1.625</v>
      </c>
      <c r="AG491" s="77">
        <v>3</v>
      </c>
      <c r="AH491" s="78">
        <v>11</v>
      </c>
      <c r="AI491" s="78">
        <v>63.5</v>
      </c>
      <c r="AJ491" s="79">
        <v>42796</v>
      </c>
      <c r="AK491" s="79">
        <v>42788</v>
      </c>
      <c r="AL491" s="79">
        <v>42788</v>
      </c>
      <c r="AM491" s="79">
        <v>42788</v>
      </c>
      <c r="AN491" s="77">
        <v>57</v>
      </c>
      <c r="AO491" s="79">
        <v>42777</v>
      </c>
      <c r="AP491" s="76">
        <v>1000</v>
      </c>
      <c r="AQ491" s="76">
        <v>0</v>
      </c>
      <c r="AR491" s="77">
        <v>425</v>
      </c>
      <c r="AS491" s="77">
        <v>11</v>
      </c>
      <c r="AT491" s="78">
        <v>101.1</v>
      </c>
      <c r="AU491" s="77">
        <v>3</v>
      </c>
      <c r="AV491" s="76">
        <v>6.98</v>
      </c>
      <c r="AW491" s="76">
        <v>6.6</v>
      </c>
      <c r="AX491" s="76">
        <v>7.36</v>
      </c>
      <c r="AY491" s="76">
        <v>0.64</v>
      </c>
      <c r="AZ491" s="76">
        <v>0.64</v>
      </c>
      <c r="BA491" s="76">
        <v>1.1000000000000001</v>
      </c>
      <c r="BB491" s="76">
        <v>1.1000000000000001</v>
      </c>
      <c r="BC491" s="76">
        <v>10.67</v>
      </c>
      <c r="BD491" s="76">
        <v>11.75</v>
      </c>
      <c r="BE491" s="76">
        <v>20.9</v>
      </c>
      <c r="BF491" s="76">
        <v>6500</v>
      </c>
      <c r="BG491" s="76">
        <v>7500</v>
      </c>
      <c r="BH491" s="74" t="s">
        <v>109</v>
      </c>
      <c r="BI491" s="74"/>
      <c r="BJ491" s="74" t="s">
        <v>4047</v>
      </c>
      <c r="BK491" s="79"/>
      <c r="BL491" s="79"/>
      <c r="BM491" s="74"/>
      <c r="BN491" s="80"/>
      <c r="BO491" s="81"/>
      <c r="BP491" s="82">
        <v>9</v>
      </c>
      <c r="BQ491" s="83"/>
      <c r="BR491" s="84" t="s">
        <v>129</v>
      </c>
      <c r="BS491" s="84">
        <v>22</v>
      </c>
      <c r="BT491" s="85">
        <v>2</v>
      </c>
      <c r="BU491" s="85" t="s">
        <v>134</v>
      </c>
      <c r="BV491" s="85">
        <v>7</v>
      </c>
      <c r="BW491" s="85"/>
      <c r="BX491" s="86" t="s">
        <v>130</v>
      </c>
      <c r="BY491" s="87"/>
      <c r="BZ491" s="88">
        <v>9</v>
      </c>
      <c r="CA491" s="87" t="s">
        <v>111</v>
      </c>
      <c r="CB491" s="89" t="s">
        <v>112</v>
      </c>
      <c r="CC491" s="90">
        <v>11</v>
      </c>
      <c r="CD491" s="91"/>
      <c r="CE491" s="89">
        <f>VLOOKUP(AI491,[1]Plan1!$A$6:$D$52,2,0)</f>
        <v>261</v>
      </c>
      <c r="CF491" s="89">
        <f>VLOOKUP(AI491,[1]Plan1!$A$6:$D$52,4,0)</f>
        <v>4.1875</v>
      </c>
      <c r="CG491" s="89">
        <f t="shared" si="56"/>
        <v>2</v>
      </c>
      <c r="CH491" s="89">
        <f t="shared" si="57"/>
        <v>8</v>
      </c>
      <c r="CI491" s="87" t="s">
        <v>129</v>
      </c>
      <c r="CJ491" s="89">
        <f t="shared" si="58"/>
        <v>9</v>
      </c>
      <c r="CK491" s="87"/>
      <c r="CL491" s="87"/>
      <c r="CM491" s="87"/>
      <c r="CN491" s="80"/>
      <c r="CO491" s="81">
        <v>263</v>
      </c>
      <c r="CP491" s="82"/>
      <c r="CQ491" s="83"/>
      <c r="CR491" s="87">
        <f t="shared" si="59"/>
        <v>975</v>
      </c>
      <c r="CS491" s="40">
        <f t="shared" si="63"/>
        <v>489</v>
      </c>
      <c r="CT491" s="40" t="str">
        <f>VLOOKUP(B491,Linha!$B$2:$C$60,2,FALSE)</f>
        <v>Flow1</v>
      </c>
      <c r="CU491" s="41" t="str">
        <f>IF(AI491&lt;=Parametros!$E$15,"OK","Não")</f>
        <v>OK</v>
      </c>
      <c r="CV491" s="41" t="str">
        <f>IF(AH491&lt;=Parametros!$E$16,"OK","Não")</f>
        <v>OK</v>
      </c>
      <c r="CW491" s="41" t="str">
        <f>IF(AX491&lt;=Parametros!$E$19,"OK","Não")</f>
        <v>OK</v>
      </c>
      <c r="CX491" s="41" t="str">
        <f t="shared" si="60"/>
        <v>Não</v>
      </c>
      <c r="CY491" s="41" t="str">
        <f t="shared" si="61"/>
        <v>Não</v>
      </c>
      <c r="CZ491" s="41" t="str">
        <f>IF(AND(Parametros!$E$17="Sim",Parametros!$E$18="Sim"),IF(AND(OR(CT491="Flow1",AND(CT491="Flow2",Parametros!$H$7="Fechada")),AI491&lt;=Parametros!$E$15,AH491&lt;Parametros!$E$16,AX491&lt;Parametros!$E$19,CX491&lt;&gt;Parametros!$E$17,CY491&lt;&gt;Parametros!$E$18),"Sim","Não"),
IF(AND(Parametros!$E$17="Sim",Parametros!$E$18="Não"),IF(AND(OR(CT491="Flow1",AND(CT491="Flow2",Parametros!$H$7="Fechada")),AI491&lt;=Parametros!$E$15,AH491&lt;Parametros!$E$16,AX491&lt;Parametros!$E$19,CX491&lt;&gt;Parametros!$E$17),"Sim","Não"),
IF(AND(Parametros!$E$17="Não",Parametros!$E$18="Sim"),IF(AND(OR(CT491="Flow1",AND(CT491="Flow2",Parametros!$H$7="Fechada")),AI491&lt;=Parametros!$E$15,AH491&lt;Parametros!$E$16,AX491&lt;Parametros!$E$19,CY491&lt;&gt;Parametros!$E$18),"Sim","Não"),
IF(AND(OR(CT491="Flow1",AND(CT491="Flow2",Parametros!$H$7="Fechada")),AI491&lt;=Parametros!$E$15,AH491&lt;Parametros!$E$16,AX491&lt;Parametros!$E$19),"Sim","Não"))))</f>
        <v>Sim</v>
      </c>
      <c r="DA491" s="41" t="str">
        <f t="shared" si="62"/>
        <v>ok</v>
      </c>
      <c r="DB491" s="40">
        <f>IF(AND(CT491="Flow1",CZ491="Sim"),4,IF(CT491=Parametros!$D$6,1,IF(CT491=Parametros!$D$7,IF(Parametros!$H$7="Aberta",2,IF('Sequencia APO'!CZ491="Sim",4,1)),IF(CT491=Parametros!$D$9,3,IF(CT491=Parametros!$D$8,4,"Erro")))))</f>
        <v>4</v>
      </c>
      <c r="DC491" s="40">
        <f>IFERROR(VLOOKUP($Q491,Ferts!$A$1:$B$16,2,FALSE),0)</f>
        <v>0</v>
      </c>
      <c r="DD491" s="42">
        <f>(IF(DB491=1,Parametros!$M$6,IF(DB491=2,Parametros!$M$7,IF(DB491=3,Parametros!$M$8,IF(DB491=4,Parametros!$M$9,"Erro"))))*(DC491+1))*60</f>
        <v>102.85714285714285</v>
      </c>
    </row>
    <row r="492" spans="1:108">
      <c r="A492" s="74" t="s">
        <v>1299</v>
      </c>
      <c r="B492" s="74" t="s">
        <v>159</v>
      </c>
      <c r="C492" s="74" t="s">
        <v>99</v>
      </c>
      <c r="D492" s="74" t="s">
        <v>99</v>
      </c>
      <c r="E492" s="74" t="s">
        <v>3058</v>
      </c>
      <c r="F492" s="74" t="s">
        <v>1114</v>
      </c>
      <c r="G492" s="74" t="s">
        <v>3059</v>
      </c>
      <c r="H492" s="74" t="s">
        <v>227</v>
      </c>
      <c r="I492" s="74" t="s">
        <v>134</v>
      </c>
      <c r="J492" s="74" t="s">
        <v>348</v>
      </c>
      <c r="K492" s="74" t="s">
        <v>264</v>
      </c>
      <c r="L492" s="74" t="s">
        <v>1115</v>
      </c>
      <c r="M492" s="74" t="s">
        <v>229</v>
      </c>
      <c r="N492" s="75">
        <v>0</v>
      </c>
      <c r="O492" s="75">
        <v>10</v>
      </c>
      <c r="P492" s="74" t="s">
        <v>137</v>
      </c>
      <c r="Q492" s="74" t="s">
        <v>1116</v>
      </c>
      <c r="R492" s="74" t="s">
        <v>230</v>
      </c>
      <c r="S492" s="74" t="s">
        <v>113</v>
      </c>
      <c r="T492" s="74" t="s">
        <v>114</v>
      </c>
      <c r="U492" s="74" t="s">
        <v>156</v>
      </c>
      <c r="V492" s="74" t="s">
        <v>252</v>
      </c>
      <c r="W492" s="74" t="s">
        <v>107</v>
      </c>
      <c r="X492" s="74" t="s">
        <v>127</v>
      </c>
      <c r="Y492" s="74" t="s">
        <v>231</v>
      </c>
      <c r="Z492" s="74"/>
      <c r="AA492" s="76">
        <v>10424.69</v>
      </c>
      <c r="AB492" s="76">
        <v>0</v>
      </c>
      <c r="AC492" s="76">
        <v>138</v>
      </c>
      <c r="AD492" s="76">
        <v>89</v>
      </c>
      <c r="AE492" s="77">
        <v>587</v>
      </c>
      <c r="AF492" s="76">
        <v>2.9350000000000001</v>
      </c>
      <c r="AG492" s="77">
        <v>21</v>
      </c>
      <c r="AH492" s="78">
        <v>12.5</v>
      </c>
      <c r="AI492" s="78">
        <v>63.5</v>
      </c>
      <c r="AJ492" s="79">
        <v>42785</v>
      </c>
      <c r="AK492" s="79">
        <v>42788</v>
      </c>
      <c r="AL492" s="79">
        <v>42788</v>
      </c>
      <c r="AM492" s="79">
        <v>42788</v>
      </c>
      <c r="AN492" s="77">
        <v>612</v>
      </c>
      <c r="AO492" s="79">
        <v>42778</v>
      </c>
      <c r="AP492" s="76">
        <v>5000</v>
      </c>
      <c r="AQ492" s="76">
        <v>0</v>
      </c>
      <c r="AR492" s="77">
        <v>624</v>
      </c>
      <c r="AS492" s="77">
        <v>55</v>
      </c>
      <c r="AT492" s="78">
        <v>146.75</v>
      </c>
      <c r="AU492" s="77">
        <v>3</v>
      </c>
      <c r="AV492" s="76">
        <v>11.56</v>
      </c>
      <c r="AW492" s="76">
        <v>10.89</v>
      </c>
      <c r="AX492" s="76">
        <v>11.98</v>
      </c>
      <c r="AY492" s="76">
        <v>0.5</v>
      </c>
      <c r="AZ492" s="76">
        <v>0.5</v>
      </c>
      <c r="BA492" s="76">
        <v>1</v>
      </c>
      <c r="BB492" s="76">
        <v>1</v>
      </c>
      <c r="BC492" s="76">
        <v>17.329999999999998</v>
      </c>
      <c r="BD492" s="76">
        <v>13.25</v>
      </c>
      <c r="BE492" s="76">
        <v>22.52</v>
      </c>
      <c r="BF492" s="76">
        <v>8000</v>
      </c>
      <c r="BG492" s="76">
        <v>12000</v>
      </c>
      <c r="BH492" s="74" t="s">
        <v>109</v>
      </c>
      <c r="BI492" s="74"/>
      <c r="BJ492" s="74" t="s">
        <v>4048</v>
      </c>
      <c r="BK492" s="79"/>
      <c r="BL492" s="79"/>
      <c r="BM492" s="74"/>
      <c r="BN492" s="80"/>
      <c r="BO492" s="81"/>
      <c r="BP492" s="82"/>
      <c r="BQ492" s="92">
        <v>63</v>
      </c>
      <c r="BR492" s="84" t="s">
        <v>78</v>
      </c>
      <c r="BS492" s="84">
        <v>22</v>
      </c>
      <c r="BT492" s="85">
        <v>2</v>
      </c>
      <c r="BU492" s="85" t="s">
        <v>134</v>
      </c>
      <c r="BV492" s="85">
        <v>7</v>
      </c>
      <c r="BW492" s="85"/>
      <c r="BX492" s="86" t="s">
        <v>143</v>
      </c>
      <c r="BY492" s="87"/>
      <c r="BZ492" s="88">
        <v>63</v>
      </c>
      <c r="CA492" s="87" t="s">
        <v>144</v>
      </c>
      <c r="CB492" s="89" t="s">
        <v>145</v>
      </c>
      <c r="CC492" s="90">
        <v>10</v>
      </c>
      <c r="CD492" s="91"/>
      <c r="CE492" s="89">
        <f>VLOOKUP(AI492,[1]Plan1!$A$6:$D$52,2,0)</f>
        <v>261</v>
      </c>
      <c r="CF492" s="89">
        <f>VLOOKUP(AI492,[1]Plan1!$A$6:$D$52,4,0)</f>
        <v>4.1875</v>
      </c>
      <c r="CG492" s="89">
        <f t="shared" si="56"/>
        <v>40</v>
      </c>
      <c r="CH492" s="89">
        <f t="shared" si="57"/>
        <v>168</v>
      </c>
      <c r="CI492" s="87" t="s">
        <v>76</v>
      </c>
      <c r="CJ492" s="89">
        <f t="shared" si="58"/>
        <v>63</v>
      </c>
      <c r="CK492" s="87"/>
      <c r="CL492" s="87"/>
      <c r="CM492" s="87"/>
      <c r="CN492" s="80"/>
      <c r="CO492" s="81">
        <v>264</v>
      </c>
      <c r="CP492" s="82"/>
      <c r="CQ492" s="83"/>
      <c r="CR492" s="87">
        <f t="shared" si="59"/>
        <v>12327</v>
      </c>
      <c r="CS492" s="40">
        <f t="shared" si="63"/>
        <v>490</v>
      </c>
      <c r="CT492" s="40" t="str">
        <f>VLOOKUP(B492,Linha!$B$2:$C$60,2,FALSE)</f>
        <v>Flow2</v>
      </c>
      <c r="CU492" s="41" t="str">
        <f>IF(AI492&lt;=Parametros!$E$15,"OK","Não")</f>
        <v>OK</v>
      </c>
      <c r="CV492" s="41" t="str">
        <f>IF(AH492&lt;=Parametros!$E$16,"OK","Não")</f>
        <v>OK</v>
      </c>
      <c r="CW492" s="41" t="str">
        <f>IF(AX492&lt;=Parametros!$E$19,"OK","Não")</f>
        <v>OK</v>
      </c>
      <c r="CX492" s="41" t="str">
        <f t="shared" si="60"/>
        <v>Não</v>
      </c>
      <c r="CY492" s="41" t="str">
        <f t="shared" si="61"/>
        <v>Não</v>
      </c>
      <c r="CZ492" s="41" t="str">
        <f>IF(AND(Parametros!$E$17="Sim",Parametros!$E$18="Sim"),IF(AND(OR(CT492="Flow1",AND(CT492="Flow2",Parametros!$H$7="Fechada")),AI492&lt;=Parametros!$E$15,AH492&lt;Parametros!$E$16,AX492&lt;Parametros!$E$19,CX492&lt;&gt;Parametros!$E$17,CY492&lt;&gt;Parametros!$E$18),"Sim","Não"),
IF(AND(Parametros!$E$17="Sim",Parametros!$E$18="Não"),IF(AND(OR(CT492="Flow1",AND(CT492="Flow2",Parametros!$H$7="Fechada")),AI492&lt;=Parametros!$E$15,AH492&lt;Parametros!$E$16,AX492&lt;Parametros!$E$19,CX492&lt;&gt;Parametros!$E$17),"Sim","Não"),
IF(AND(Parametros!$E$17="Não",Parametros!$E$18="Sim"),IF(AND(OR(CT492="Flow1",AND(CT492="Flow2",Parametros!$H$7="Fechada")),AI492&lt;=Parametros!$E$15,AH492&lt;Parametros!$E$16,AX492&lt;Parametros!$E$19,CY492&lt;&gt;Parametros!$E$18),"Sim","Não"),
IF(AND(OR(CT492="Flow1",AND(CT492="Flow2",Parametros!$H$7="Fechada")),AI492&lt;=Parametros!$E$15,AH492&lt;Parametros!$E$16,AX492&lt;Parametros!$E$19),"Sim","Não"))))</f>
        <v>Sim</v>
      </c>
      <c r="DA492" s="41" t="str">
        <f t="shared" si="62"/>
        <v>ok</v>
      </c>
      <c r="DB492" s="40">
        <f>IF(AND(CT492="Flow1",CZ492="Sim"),4,IF(CT492=Parametros!$D$6,1,IF(CT492=Parametros!$D$7,IF(Parametros!$H$7="Aberta",2,IF('Sequencia APO'!CZ492="Sim",4,1)),IF(CT492=Parametros!$D$9,3,IF(CT492=Parametros!$D$8,4,"Erro")))))</f>
        <v>4</v>
      </c>
      <c r="DC492" s="40">
        <f>IFERROR(VLOOKUP($Q492,Ferts!$A$1:$B$16,2,FALSE),0)</f>
        <v>0</v>
      </c>
      <c r="DD492" s="42">
        <f>(IF(DB492=1,Parametros!$M$6,IF(DB492=2,Parametros!$M$7,IF(DB492=3,Parametros!$M$8,IF(DB492=4,Parametros!$M$9,"Erro"))))*(DC492+1))*60</f>
        <v>102.85714285714285</v>
      </c>
    </row>
    <row r="493" spans="1:108">
      <c r="A493" s="74" t="s">
        <v>1300</v>
      </c>
      <c r="B493" s="74" t="s">
        <v>98</v>
      </c>
      <c r="C493" s="74" t="s">
        <v>99</v>
      </c>
      <c r="D493" s="74" t="s">
        <v>99</v>
      </c>
      <c r="E493" s="74" t="s">
        <v>3060</v>
      </c>
      <c r="F493" s="74" t="s">
        <v>3061</v>
      </c>
      <c r="G493" s="74" t="s">
        <v>3062</v>
      </c>
      <c r="H493" s="74" t="s">
        <v>227</v>
      </c>
      <c r="I493" s="74" t="s">
        <v>134</v>
      </c>
      <c r="J493" s="74" t="s">
        <v>348</v>
      </c>
      <c r="K493" s="74" t="s">
        <v>264</v>
      </c>
      <c r="L493" s="74" t="s">
        <v>3063</v>
      </c>
      <c r="M493" s="74" t="s">
        <v>229</v>
      </c>
      <c r="N493" s="75">
        <v>0</v>
      </c>
      <c r="O493" s="75">
        <v>10</v>
      </c>
      <c r="P493" s="74" t="s">
        <v>137</v>
      </c>
      <c r="Q493" s="74" t="s">
        <v>3064</v>
      </c>
      <c r="R493" s="74" t="s">
        <v>230</v>
      </c>
      <c r="S493" s="74" t="s">
        <v>113</v>
      </c>
      <c r="T493" s="74" t="s">
        <v>114</v>
      </c>
      <c r="U493" s="74" t="s">
        <v>156</v>
      </c>
      <c r="V493" s="74" t="s">
        <v>252</v>
      </c>
      <c r="W493" s="74" t="s">
        <v>107</v>
      </c>
      <c r="X493" s="74" t="s">
        <v>127</v>
      </c>
      <c r="Y493" s="74" t="s">
        <v>231</v>
      </c>
      <c r="Z493" s="74"/>
      <c r="AA493" s="76">
        <v>5215.5249999999996</v>
      </c>
      <c r="AB493" s="76">
        <v>0</v>
      </c>
      <c r="AC493" s="76">
        <v>130</v>
      </c>
      <c r="AD493" s="76">
        <v>83</v>
      </c>
      <c r="AE493" s="77">
        <v>646</v>
      </c>
      <c r="AF493" s="76">
        <v>3.23</v>
      </c>
      <c r="AG493" s="77">
        <v>9</v>
      </c>
      <c r="AH493" s="78">
        <v>15.6</v>
      </c>
      <c r="AI493" s="78">
        <v>63.5</v>
      </c>
      <c r="AJ493" s="79">
        <v>42787</v>
      </c>
      <c r="AK493" s="79">
        <v>42788</v>
      </c>
      <c r="AL493" s="79">
        <v>42788</v>
      </c>
      <c r="AM493" s="79">
        <v>42788</v>
      </c>
      <c r="AN493" s="77">
        <v>296</v>
      </c>
      <c r="AO493" s="79">
        <v>42780</v>
      </c>
      <c r="AP493" s="76">
        <v>5000</v>
      </c>
      <c r="AQ493" s="76">
        <v>0</v>
      </c>
      <c r="AR493" s="77">
        <v>687</v>
      </c>
      <c r="AS493" s="77">
        <v>50</v>
      </c>
      <c r="AT493" s="78">
        <v>217.54</v>
      </c>
      <c r="AU493" s="77">
        <v>3</v>
      </c>
      <c r="AV493" s="76">
        <v>10.91</v>
      </c>
      <c r="AW493" s="76">
        <v>10.33</v>
      </c>
      <c r="AX493" s="76">
        <v>11.5</v>
      </c>
      <c r="AY493" s="76">
        <v>0.5</v>
      </c>
      <c r="AZ493" s="76">
        <v>0.5</v>
      </c>
      <c r="BA493" s="76">
        <v>1.25</v>
      </c>
      <c r="BB493" s="76">
        <v>1.25</v>
      </c>
      <c r="BC493" s="76">
        <v>16.14</v>
      </c>
      <c r="BD493" s="76">
        <v>16.079999999999998</v>
      </c>
      <c r="BE493" s="76">
        <v>25.62</v>
      </c>
      <c r="BF493" s="76">
        <v>8000</v>
      </c>
      <c r="BG493" s="76">
        <v>12000</v>
      </c>
      <c r="BH493" s="74" t="s">
        <v>109</v>
      </c>
      <c r="BI493" s="74"/>
      <c r="BJ493" s="74" t="s">
        <v>3065</v>
      </c>
      <c r="BK493" s="79"/>
      <c r="BL493" s="79"/>
      <c r="BM493" s="74"/>
      <c r="BN493" s="80">
        <v>27</v>
      </c>
      <c r="BO493" s="81"/>
      <c r="BP493" s="82"/>
      <c r="BQ493" s="83"/>
      <c r="BR493" s="84" t="s">
        <v>75</v>
      </c>
      <c r="BS493" s="84">
        <v>22</v>
      </c>
      <c r="BT493" s="85">
        <v>2</v>
      </c>
      <c r="BU493" s="85" t="s">
        <v>134</v>
      </c>
      <c r="BV493" s="85">
        <v>7</v>
      </c>
      <c r="BW493" s="85"/>
      <c r="BX493" s="86" t="s">
        <v>143</v>
      </c>
      <c r="BY493" s="87"/>
      <c r="BZ493" s="88">
        <v>27</v>
      </c>
      <c r="CA493" s="87" t="s">
        <v>144</v>
      </c>
      <c r="CB493" s="89" t="s">
        <v>145</v>
      </c>
      <c r="CC493" s="90">
        <v>8</v>
      </c>
      <c r="CD493" s="91"/>
      <c r="CE493" s="89">
        <f>VLOOKUP(AI493,[1]Plan1!$A$6:$D$52,2,0)</f>
        <v>261</v>
      </c>
      <c r="CF493" s="89">
        <f>VLOOKUP(AI493,[1]Plan1!$A$6:$D$52,4,0)</f>
        <v>4.1875</v>
      </c>
      <c r="CG493" s="89">
        <f t="shared" si="56"/>
        <v>20</v>
      </c>
      <c r="CH493" s="89">
        <f t="shared" si="57"/>
        <v>84</v>
      </c>
      <c r="CI493" s="87" t="s">
        <v>75</v>
      </c>
      <c r="CJ493" s="89">
        <f t="shared" si="58"/>
        <v>27</v>
      </c>
      <c r="CK493" s="87"/>
      <c r="CL493" s="87"/>
      <c r="CM493" s="87"/>
      <c r="CN493" s="80"/>
      <c r="CO493" s="81">
        <v>265</v>
      </c>
      <c r="CP493" s="82"/>
      <c r="CQ493" s="83"/>
      <c r="CR493" s="87">
        <f t="shared" si="59"/>
        <v>5814</v>
      </c>
      <c r="CS493" s="40">
        <f t="shared" si="63"/>
        <v>491</v>
      </c>
      <c r="CT493" s="40" t="str">
        <f>VLOOKUP(B493,Linha!$B$2:$C$60,2,FALSE)</f>
        <v>Flow1</v>
      </c>
      <c r="CU493" s="41" t="str">
        <f>IF(AI493&lt;=Parametros!$E$15,"OK","Não")</f>
        <v>OK</v>
      </c>
      <c r="CV493" s="41" t="str">
        <f>IF(AH493&lt;=Parametros!$E$16,"OK","Não")</f>
        <v>Não</v>
      </c>
      <c r="CW493" s="41" t="str">
        <f>IF(AX493&lt;=Parametros!$E$19,"OK","Não")</f>
        <v>OK</v>
      </c>
      <c r="CX493" s="41" t="str">
        <f t="shared" si="60"/>
        <v>Não</v>
      </c>
      <c r="CY493" s="41" t="str">
        <f t="shared" si="61"/>
        <v>Não</v>
      </c>
      <c r="CZ493" s="41" t="str">
        <f>IF(AND(Parametros!$E$17="Sim",Parametros!$E$18="Sim"),IF(AND(OR(CT493="Flow1",AND(CT493="Flow2",Parametros!$H$7="Fechada")),AI493&lt;=Parametros!$E$15,AH493&lt;Parametros!$E$16,AX493&lt;Parametros!$E$19,CX493&lt;&gt;Parametros!$E$17,CY493&lt;&gt;Parametros!$E$18),"Sim","Não"),
IF(AND(Parametros!$E$17="Sim",Parametros!$E$18="Não"),IF(AND(OR(CT493="Flow1",AND(CT493="Flow2",Parametros!$H$7="Fechada")),AI493&lt;=Parametros!$E$15,AH493&lt;Parametros!$E$16,AX493&lt;Parametros!$E$19,CX493&lt;&gt;Parametros!$E$17),"Sim","Não"),
IF(AND(Parametros!$E$17="Não",Parametros!$E$18="Sim"),IF(AND(OR(CT493="Flow1",AND(CT493="Flow2",Parametros!$H$7="Fechada")),AI493&lt;=Parametros!$E$15,AH493&lt;Parametros!$E$16,AX493&lt;Parametros!$E$19,CY493&lt;&gt;Parametros!$E$18),"Sim","Não"),
IF(AND(OR(CT493="Flow1",AND(CT493="Flow2",Parametros!$H$7="Fechada")),AI493&lt;=Parametros!$E$15,AH493&lt;Parametros!$E$16,AX493&lt;Parametros!$E$19),"Sim","Não"))))</f>
        <v>Não</v>
      </c>
      <c r="DA493" s="41" t="str">
        <f t="shared" si="62"/>
        <v>ok</v>
      </c>
      <c r="DB493" s="40">
        <f>IF(AND(CT493="Flow1",CZ493="Sim"),4,IF(CT493=Parametros!$D$6,1,IF(CT493=Parametros!$D$7,IF(Parametros!$H$7="Aberta",2,IF('Sequencia APO'!CZ493="Sim",4,1)),IF(CT493=Parametros!$D$9,3,IF(CT493=Parametros!$D$8,4,"Erro")))))</f>
        <v>1</v>
      </c>
      <c r="DC493" s="40">
        <f>IFERROR(VLOOKUP($Q493,Ferts!$A$1:$B$16,2,FALSE),0)</f>
        <v>0</v>
      </c>
      <c r="DD493" s="42">
        <f>(IF(DB493=1,Parametros!$M$6,IF(DB493=2,Parametros!$M$7,IF(DB493=3,Parametros!$M$8,IF(DB493=4,Parametros!$M$9,"Erro"))))*(DC493+1))*60</f>
        <v>38.112851481411589</v>
      </c>
    </row>
    <row r="494" spans="1:108">
      <c r="A494" s="74" t="s">
        <v>1304</v>
      </c>
      <c r="B494" s="74" t="s">
        <v>98</v>
      </c>
      <c r="C494" s="74" t="s">
        <v>99</v>
      </c>
      <c r="D494" s="74" t="s">
        <v>99</v>
      </c>
      <c r="E494" s="74" t="s">
        <v>4049</v>
      </c>
      <c r="F494" s="74" t="s">
        <v>3066</v>
      </c>
      <c r="G494" s="74" t="s">
        <v>3067</v>
      </c>
      <c r="H494" s="74" t="s">
        <v>151</v>
      </c>
      <c r="I494" s="74" t="s">
        <v>134</v>
      </c>
      <c r="J494" s="74" t="s">
        <v>213</v>
      </c>
      <c r="K494" s="74" t="s">
        <v>2854</v>
      </c>
      <c r="L494" s="74" t="s">
        <v>3068</v>
      </c>
      <c r="M494" s="74" t="s">
        <v>153</v>
      </c>
      <c r="N494" s="75">
        <v>10</v>
      </c>
      <c r="O494" s="75">
        <v>10</v>
      </c>
      <c r="P494" s="74" t="s">
        <v>154</v>
      </c>
      <c r="Q494" s="74" t="s">
        <v>3069</v>
      </c>
      <c r="R494" s="74" t="s">
        <v>155</v>
      </c>
      <c r="S494" s="74" t="s">
        <v>113</v>
      </c>
      <c r="T494" s="74" t="s">
        <v>114</v>
      </c>
      <c r="U494" s="74" t="s">
        <v>156</v>
      </c>
      <c r="V494" s="74" t="s">
        <v>157</v>
      </c>
      <c r="W494" s="74" t="s">
        <v>107</v>
      </c>
      <c r="X494" s="74" t="s">
        <v>127</v>
      </c>
      <c r="Y494" s="74" t="s">
        <v>219</v>
      </c>
      <c r="Z494" s="74" t="s">
        <v>158</v>
      </c>
      <c r="AA494" s="76">
        <v>5737.49</v>
      </c>
      <c r="AB494" s="76">
        <v>0</v>
      </c>
      <c r="AC494" s="76">
        <v>146</v>
      </c>
      <c r="AD494" s="76">
        <v>99</v>
      </c>
      <c r="AE494" s="77">
        <v>488</v>
      </c>
      <c r="AF494" s="76">
        <v>2.44</v>
      </c>
      <c r="AG494" s="77">
        <v>14</v>
      </c>
      <c r="AH494" s="78">
        <v>7</v>
      </c>
      <c r="AI494" s="78">
        <v>70</v>
      </c>
      <c r="AJ494" s="79">
        <v>42800</v>
      </c>
      <c r="AK494" s="79">
        <v>42788</v>
      </c>
      <c r="AL494" s="79">
        <v>42788</v>
      </c>
      <c r="AM494" s="79">
        <v>42788</v>
      </c>
      <c r="AN494" s="77">
        <v>493</v>
      </c>
      <c r="AO494" s="79">
        <v>42792</v>
      </c>
      <c r="AP494" s="76">
        <v>5000</v>
      </c>
      <c r="AQ494" s="76">
        <v>0</v>
      </c>
      <c r="AR494" s="77">
        <v>488</v>
      </c>
      <c r="AS494" s="77">
        <v>26</v>
      </c>
      <c r="AT494" s="78">
        <v>76.489999999999995</v>
      </c>
      <c r="AU494" s="77">
        <v>6</v>
      </c>
      <c r="AV494" s="76">
        <v>6.99</v>
      </c>
      <c r="AW494" s="76">
        <v>6.33</v>
      </c>
      <c r="AX494" s="76">
        <v>7.65</v>
      </c>
      <c r="AY494" s="76">
        <v>0.7</v>
      </c>
      <c r="AZ494" s="76">
        <v>0.7</v>
      </c>
      <c r="BA494" s="76">
        <v>0.88</v>
      </c>
      <c r="BB494" s="76">
        <v>9.99</v>
      </c>
      <c r="BC494" s="76">
        <v>23.56</v>
      </c>
      <c r="BD494" s="76">
        <v>7.7</v>
      </c>
      <c r="BE494" s="76">
        <v>16.59</v>
      </c>
      <c r="BF494" s="76">
        <v>4000</v>
      </c>
      <c r="BG494" s="76">
        <v>8000</v>
      </c>
      <c r="BH494" s="74" t="s">
        <v>109</v>
      </c>
      <c r="BI494" s="74"/>
      <c r="BJ494" s="74" t="s">
        <v>3070</v>
      </c>
      <c r="BK494" s="79"/>
      <c r="BL494" s="79"/>
      <c r="BM494" s="74"/>
      <c r="BN494" s="80"/>
      <c r="BO494" s="81"/>
      <c r="BP494" s="82"/>
      <c r="BQ494" s="93">
        <v>84</v>
      </c>
      <c r="BR494" s="84" t="s">
        <v>78</v>
      </c>
      <c r="BS494" s="84">
        <v>22</v>
      </c>
      <c r="BT494" s="85">
        <v>2</v>
      </c>
      <c r="BU494" s="85" t="s">
        <v>134</v>
      </c>
      <c r="BV494" s="85">
        <v>7</v>
      </c>
      <c r="BW494" s="85"/>
      <c r="BX494" s="86" t="s">
        <v>143</v>
      </c>
      <c r="BY494" s="87"/>
      <c r="BZ494" s="88">
        <v>84</v>
      </c>
      <c r="CA494" s="87" t="s">
        <v>144</v>
      </c>
      <c r="CB494" s="89" t="s">
        <v>145</v>
      </c>
      <c r="CC494" s="90">
        <v>-4</v>
      </c>
      <c r="CD494" s="91"/>
      <c r="CE494" s="89">
        <f>VLOOKUP(AI494,[1]Plan1!$A$6:$D$52,2,0)</f>
        <v>488</v>
      </c>
      <c r="CF494" s="89">
        <f>VLOOKUP(AI494,[1]Plan1!$A$6:$D$52,4,0)</f>
        <v>6</v>
      </c>
      <c r="CG494" s="89">
        <f t="shared" si="56"/>
        <v>12</v>
      </c>
      <c r="CH494" s="89">
        <f t="shared" si="57"/>
        <v>72</v>
      </c>
      <c r="CI494" s="87" t="s">
        <v>75</v>
      </c>
      <c r="CJ494" s="89">
        <f t="shared" si="58"/>
        <v>84</v>
      </c>
      <c r="CK494" s="87"/>
      <c r="CL494" s="87"/>
      <c r="CM494" s="87"/>
      <c r="CN494" s="80"/>
      <c r="CO494" s="81">
        <v>266</v>
      </c>
      <c r="CP494" s="82"/>
      <c r="CQ494" s="83"/>
      <c r="CR494" s="87">
        <f t="shared" si="59"/>
        <v>6832</v>
      </c>
      <c r="CS494" s="40">
        <f t="shared" si="63"/>
        <v>492</v>
      </c>
      <c r="CT494" s="40" t="str">
        <f>VLOOKUP(B494,Linha!$B$2:$C$60,2,FALSE)</f>
        <v>Flow1</v>
      </c>
      <c r="CU494" s="41" t="str">
        <f>IF(AI494&lt;=Parametros!$E$15,"OK","Não")</f>
        <v>OK</v>
      </c>
      <c r="CV494" s="41" t="str">
        <f>IF(AH494&lt;=Parametros!$E$16,"OK","Não")</f>
        <v>OK</v>
      </c>
      <c r="CW494" s="41" t="str">
        <f>IF(AX494&lt;=Parametros!$E$19,"OK","Não")</f>
        <v>OK</v>
      </c>
      <c r="CX494" s="41" t="str">
        <f t="shared" si="60"/>
        <v>Não</v>
      </c>
      <c r="CY494" s="41" t="str">
        <f t="shared" si="61"/>
        <v>Não</v>
      </c>
      <c r="CZ494" s="41" t="str">
        <f>IF(AND(Parametros!$E$17="Sim",Parametros!$E$18="Sim"),IF(AND(OR(CT494="Flow1",AND(CT494="Flow2",Parametros!$H$7="Fechada")),AI494&lt;=Parametros!$E$15,AH494&lt;Parametros!$E$16,AX494&lt;Parametros!$E$19,CX494&lt;&gt;Parametros!$E$17,CY494&lt;&gt;Parametros!$E$18),"Sim","Não"),
IF(AND(Parametros!$E$17="Sim",Parametros!$E$18="Não"),IF(AND(OR(CT494="Flow1",AND(CT494="Flow2",Parametros!$H$7="Fechada")),AI494&lt;=Parametros!$E$15,AH494&lt;Parametros!$E$16,AX494&lt;Parametros!$E$19,CX494&lt;&gt;Parametros!$E$17),"Sim","Não"),
IF(AND(Parametros!$E$17="Não",Parametros!$E$18="Sim"),IF(AND(OR(CT494="Flow1",AND(CT494="Flow2",Parametros!$H$7="Fechada")),AI494&lt;=Parametros!$E$15,AH494&lt;Parametros!$E$16,AX494&lt;Parametros!$E$19,CY494&lt;&gt;Parametros!$E$18),"Sim","Não"),
IF(AND(OR(CT494="Flow1",AND(CT494="Flow2",Parametros!$H$7="Fechada")),AI494&lt;=Parametros!$E$15,AH494&lt;Parametros!$E$16,AX494&lt;Parametros!$E$19),"Sim","Não"))))</f>
        <v>Sim</v>
      </c>
      <c r="DA494" s="41" t="str">
        <f t="shared" si="62"/>
        <v>Moveu para tubing</v>
      </c>
      <c r="DB494" s="40">
        <f>IF(AND(CT494="Flow1",CZ494="Sim"),4,IF(CT494=Parametros!$D$6,1,IF(CT494=Parametros!$D$7,IF(Parametros!$H$7="Aberta",2,IF('Sequencia APO'!CZ494="Sim",4,1)),IF(CT494=Parametros!$D$9,3,IF(CT494=Parametros!$D$8,4,"Erro")))))</f>
        <v>4</v>
      </c>
      <c r="DC494" s="40">
        <f>IFERROR(VLOOKUP($Q494,Ferts!$A$1:$B$16,2,FALSE),0)</f>
        <v>0</v>
      </c>
      <c r="DD494" s="42">
        <f>(IF(DB494=1,Parametros!$M$6,IF(DB494=2,Parametros!$M$7,IF(DB494=3,Parametros!$M$8,IF(DB494=4,Parametros!$M$9,"Erro"))))*(DC494+1))*60</f>
        <v>102.85714285714285</v>
      </c>
    </row>
    <row r="495" spans="1:108">
      <c r="A495" s="74" t="s">
        <v>1305</v>
      </c>
      <c r="B495" s="74" t="s">
        <v>268</v>
      </c>
      <c r="C495" s="74" t="s">
        <v>118</v>
      </c>
      <c r="D495" s="74" t="s">
        <v>99</v>
      </c>
      <c r="E495" s="74" t="s">
        <v>4050</v>
      </c>
      <c r="F495" s="74" t="s">
        <v>1119</v>
      </c>
      <c r="G495" s="74" t="s">
        <v>4051</v>
      </c>
      <c r="H495" s="74" t="s">
        <v>212</v>
      </c>
      <c r="I495" s="74" t="s">
        <v>134</v>
      </c>
      <c r="J495" s="74" t="s">
        <v>135</v>
      </c>
      <c r="K495" s="74" t="s">
        <v>214</v>
      </c>
      <c r="L495" s="74" t="s">
        <v>1120</v>
      </c>
      <c r="M495" s="74" t="s">
        <v>216</v>
      </c>
      <c r="N495" s="75">
        <v>10</v>
      </c>
      <c r="O495" s="75">
        <v>10</v>
      </c>
      <c r="P495" s="74" t="s">
        <v>131</v>
      </c>
      <c r="Q495" s="74" t="s">
        <v>1121</v>
      </c>
      <c r="R495" s="74" t="s">
        <v>175</v>
      </c>
      <c r="S495" s="74"/>
      <c r="T495" s="74" t="s">
        <v>114</v>
      </c>
      <c r="U495" s="74" t="s">
        <v>124</v>
      </c>
      <c r="V495" s="74" t="s">
        <v>125</v>
      </c>
      <c r="W495" s="74" t="s">
        <v>126</v>
      </c>
      <c r="X495" s="74" t="s">
        <v>218</v>
      </c>
      <c r="Y495" s="74" t="s">
        <v>142</v>
      </c>
      <c r="Z495" s="74" t="s">
        <v>163</v>
      </c>
      <c r="AA495" s="76">
        <v>13729.159</v>
      </c>
      <c r="AB495" s="76">
        <v>0</v>
      </c>
      <c r="AC495" s="76">
        <v>155</v>
      </c>
      <c r="AD495" s="76">
        <v>103</v>
      </c>
      <c r="AE495" s="77">
        <v>328</v>
      </c>
      <c r="AF495" s="76">
        <v>1.64</v>
      </c>
      <c r="AG495" s="77">
        <v>40</v>
      </c>
      <c r="AH495" s="78">
        <v>5.51</v>
      </c>
      <c r="AI495" s="78">
        <v>73</v>
      </c>
      <c r="AJ495" s="79">
        <v>42773</v>
      </c>
      <c r="AK495" s="79">
        <v>42788</v>
      </c>
      <c r="AL495" s="79">
        <v>42788</v>
      </c>
      <c r="AM495" s="79">
        <v>42788</v>
      </c>
      <c r="AN495" s="77">
        <v>1893</v>
      </c>
      <c r="AO495" s="79">
        <v>42749</v>
      </c>
      <c r="AP495" s="76">
        <v>5000</v>
      </c>
      <c r="AQ495" s="76">
        <v>0</v>
      </c>
      <c r="AR495" s="77">
        <v>325</v>
      </c>
      <c r="AS495" s="77">
        <v>13</v>
      </c>
      <c r="AT495" s="78">
        <v>98.12</v>
      </c>
      <c r="AU495" s="77">
        <v>3</v>
      </c>
      <c r="AV495" s="76">
        <v>10.73</v>
      </c>
      <c r="AW495" s="76">
        <v>11.04</v>
      </c>
      <c r="AX495" s="76">
        <v>12.09</v>
      </c>
      <c r="AY495" s="76">
        <v>0.73</v>
      </c>
      <c r="AZ495" s="76">
        <v>0.73</v>
      </c>
      <c r="BA495" s="76">
        <v>0.55000000000000004</v>
      </c>
      <c r="BB495" s="76">
        <v>0.55000000000000004</v>
      </c>
      <c r="BC495" s="76">
        <v>20.329999999999998</v>
      </c>
      <c r="BD495" s="76">
        <v>5.9</v>
      </c>
      <c r="BE495" s="76">
        <v>14.65</v>
      </c>
      <c r="BF495" s="76">
        <v>10650</v>
      </c>
      <c r="BG495" s="76">
        <v>10750</v>
      </c>
      <c r="BH495" s="74" t="s">
        <v>109</v>
      </c>
      <c r="BI495" s="74"/>
      <c r="BJ495" s="74" t="s">
        <v>4052</v>
      </c>
      <c r="BK495" s="79"/>
      <c r="BL495" s="79"/>
      <c r="BM495" s="74"/>
      <c r="BN495" s="80"/>
      <c r="BO495" s="81"/>
      <c r="BP495" s="82"/>
      <c r="BQ495" s="83">
        <v>120</v>
      </c>
      <c r="BR495" s="84" t="s">
        <v>78</v>
      </c>
      <c r="BS495" s="84">
        <v>22</v>
      </c>
      <c r="BT495" s="85">
        <v>2</v>
      </c>
      <c r="BU495" s="85" t="s">
        <v>134</v>
      </c>
      <c r="BV495" s="85">
        <v>7</v>
      </c>
      <c r="BW495" s="85"/>
      <c r="BX495" s="86" t="s">
        <v>130</v>
      </c>
      <c r="BY495" s="87"/>
      <c r="BZ495" s="88">
        <v>120</v>
      </c>
      <c r="CA495" s="87" t="s">
        <v>111</v>
      </c>
      <c r="CB495" s="89" t="s">
        <v>112</v>
      </c>
      <c r="CC495" s="90">
        <v>39</v>
      </c>
      <c r="CD495" s="91"/>
      <c r="CE495" s="89">
        <f>VLOOKUP(AI495,[1]Plan1!$A$6:$D$52,2,0)</f>
        <v>328</v>
      </c>
      <c r="CF495" s="89">
        <f>VLOOKUP(AI495,[1]Plan1!$A$6:$D$52,4,0)</f>
        <v>4.5555555555555554</v>
      </c>
      <c r="CG495" s="89">
        <f t="shared" si="56"/>
        <v>42</v>
      </c>
      <c r="CH495" s="89">
        <f t="shared" si="57"/>
        <v>191</v>
      </c>
      <c r="CI495" s="87" t="s">
        <v>78</v>
      </c>
      <c r="CJ495" s="89">
        <f t="shared" si="58"/>
        <v>120</v>
      </c>
      <c r="CK495" s="87"/>
      <c r="CL495" s="87"/>
      <c r="CM495" s="87"/>
      <c r="CN495" s="80"/>
      <c r="CO495" s="81">
        <v>267</v>
      </c>
      <c r="CP495" s="82"/>
      <c r="CQ495" s="83"/>
      <c r="CR495" s="87">
        <f t="shared" si="59"/>
        <v>13120</v>
      </c>
      <c r="CS495" s="40">
        <f t="shared" si="63"/>
        <v>493</v>
      </c>
      <c r="CT495" s="40" t="str">
        <f>VLOOKUP(B495,Linha!$B$2:$C$60,2,FALSE)</f>
        <v>Tubing Line</v>
      </c>
      <c r="CU495" s="41" t="str">
        <f>IF(AI495&lt;=Parametros!$E$15,"OK","Não")</f>
        <v>OK</v>
      </c>
      <c r="CV495" s="41" t="str">
        <f>IF(AH495&lt;=Parametros!$E$16,"OK","Não")</f>
        <v>OK</v>
      </c>
      <c r="CW495" s="41" t="str">
        <f>IF(AX495&lt;=Parametros!$E$19,"OK","Não")</f>
        <v>OK</v>
      </c>
      <c r="CX495" s="41" t="str">
        <f t="shared" si="60"/>
        <v>Não</v>
      </c>
      <c r="CY495" s="41" t="str">
        <f t="shared" si="61"/>
        <v>Não</v>
      </c>
      <c r="CZ495" s="41" t="str">
        <f>IF(AND(Parametros!$E$17="Sim",Parametros!$E$18="Sim"),IF(AND(OR(CT495="Flow1",AND(CT495="Flow2",Parametros!$H$7="Fechada")),AI495&lt;=Parametros!$E$15,AH495&lt;Parametros!$E$16,AX495&lt;Parametros!$E$19,CX495&lt;&gt;Parametros!$E$17,CY495&lt;&gt;Parametros!$E$18),"Sim","Não"),
IF(AND(Parametros!$E$17="Sim",Parametros!$E$18="Não"),IF(AND(OR(CT495="Flow1",AND(CT495="Flow2",Parametros!$H$7="Fechada")),AI495&lt;=Parametros!$E$15,AH495&lt;Parametros!$E$16,AX495&lt;Parametros!$E$19,CX495&lt;&gt;Parametros!$E$17),"Sim","Não"),
IF(AND(Parametros!$E$17="Não",Parametros!$E$18="Sim"),IF(AND(OR(CT495="Flow1",AND(CT495="Flow2",Parametros!$H$7="Fechada")),AI495&lt;=Parametros!$E$15,AH495&lt;Parametros!$E$16,AX495&lt;Parametros!$E$19,CY495&lt;&gt;Parametros!$E$18),"Sim","Não"),
IF(AND(OR(CT495="Flow1",AND(CT495="Flow2",Parametros!$H$7="Fechada")),AI495&lt;=Parametros!$E$15,AH495&lt;Parametros!$E$16,AX495&lt;Parametros!$E$19),"Sim","Não"))))</f>
        <v>Não</v>
      </c>
      <c r="DA495" s="41" t="str">
        <f t="shared" si="62"/>
        <v>ok</v>
      </c>
      <c r="DB495" s="40">
        <f>IF(AND(CT495="Flow1",CZ495="Sim"),4,IF(CT495=Parametros!$D$6,1,IF(CT495=Parametros!$D$7,IF(Parametros!$H$7="Aberta",2,IF('Sequencia APO'!CZ495="Sim",4,1)),IF(CT495=Parametros!$D$9,3,IF(CT495=Parametros!$D$8,4,"Erro")))))</f>
        <v>4</v>
      </c>
      <c r="DC495" s="40">
        <f>IFERROR(VLOOKUP($Q495,Ferts!$A$1:$B$16,2,FALSE),0)</f>
        <v>0</v>
      </c>
      <c r="DD495" s="42">
        <f>(IF(DB495=1,Parametros!$M$6,IF(DB495=2,Parametros!$M$7,IF(DB495=3,Parametros!$M$8,IF(DB495=4,Parametros!$M$9,"Erro"))))*(DC495+1))*60</f>
        <v>102.85714285714285</v>
      </c>
    </row>
    <row r="496" spans="1:108">
      <c r="A496" s="74" t="s">
        <v>1306</v>
      </c>
      <c r="B496" s="74" t="s">
        <v>98</v>
      </c>
      <c r="C496" s="74" t="s">
        <v>118</v>
      </c>
      <c r="D496" s="74" t="s">
        <v>99</v>
      </c>
      <c r="E496" s="74" t="s">
        <v>4053</v>
      </c>
      <c r="F496" s="74" t="s">
        <v>1119</v>
      </c>
      <c r="G496" s="74" t="s">
        <v>4054</v>
      </c>
      <c r="H496" s="74" t="s">
        <v>212</v>
      </c>
      <c r="I496" s="74" t="s">
        <v>134</v>
      </c>
      <c r="J496" s="74" t="s">
        <v>135</v>
      </c>
      <c r="K496" s="74" t="s">
        <v>214</v>
      </c>
      <c r="L496" s="74" t="s">
        <v>1120</v>
      </c>
      <c r="M496" s="74" t="s">
        <v>216</v>
      </c>
      <c r="N496" s="75">
        <v>10</v>
      </c>
      <c r="O496" s="75">
        <v>10</v>
      </c>
      <c r="P496" s="74" t="s">
        <v>131</v>
      </c>
      <c r="Q496" s="74" t="s">
        <v>1121</v>
      </c>
      <c r="R496" s="74" t="s">
        <v>175</v>
      </c>
      <c r="S496" s="74"/>
      <c r="T496" s="74" t="s">
        <v>114</v>
      </c>
      <c r="U496" s="74" t="s">
        <v>124</v>
      </c>
      <c r="V496" s="74" t="s">
        <v>125</v>
      </c>
      <c r="W496" s="74" t="s">
        <v>126</v>
      </c>
      <c r="X496" s="74" t="s">
        <v>218</v>
      </c>
      <c r="Y496" s="74" t="s">
        <v>142</v>
      </c>
      <c r="Z496" s="74" t="s">
        <v>163</v>
      </c>
      <c r="AA496" s="76">
        <v>9257.3639999999996</v>
      </c>
      <c r="AB496" s="76">
        <v>0</v>
      </c>
      <c r="AC496" s="76">
        <v>155</v>
      </c>
      <c r="AD496" s="76">
        <v>103</v>
      </c>
      <c r="AE496" s="77">
        <v>328</v>
      </c>
      <c r="AF496" s="76">
        <v>1.64</v>
      </c>
      <c r="AG496" s="77">
        <v>34</v>
      </c>
      <c r="AH496" s="78">
        <v>5.51</v>
      </c>
      <c r="AI496" s="78">
        <v>73</v>
      </c>
      <c r="AJ496" s="79">
        <v>42808</v>
      </c>
      <c r="AK496" s="79">
        <v>42788</v>
      </c>
      <c r="AL496" s="79">
        <v>42788</v>
      </c>
      <c r="AM496" s="79">
        <v>42788</v>
      </c>
      <c r="AN496" s="77">
        <v>1276</v>
      </c>
      <c r="AO496" s="79">
        <v>42784</v>
      </c>
      <c r="AP496" s="76">
        <v>3000</v>
      </c>
      <c r="AQ496" s="76">
        <v>0</v>
      </c>
      <c r="AR496" s="77">
        <v>325</v>
      </c>
      <c r="AS496" s="77">
        <v>13</v>
      </c>
      <c r="AT496" s="78">
        <v>98.12</v>
      </c>
      <c r="AU496" s="77">
        <v>3</v>
      </c>
      <c r="AV496" s="76">
        <v>10.73</v>
      </c>
      <c r="AW496" s="76">
        <v>11.04</v>
      </c>
      <c r="AX496" s="76">
        <v>12.09</v>
      </c>
      <c r="AY496" s="76">
        <v>0.73</v>
      </c>
      <c r="AZ496" s="76">
        <v>0.73</v>
      </c>
      <c r="BA496" s="76">
        <v>0.55000000000000004</v>
      </c>
      <c r="BB496" s="76">
        <v>0.55000000000000004</v>
      </c>
      <c r="BC496" s="76">
        <v>20.329999999999998</v>
      </c>
      <c r="BD496" s="76">
        <v>5.9</v>
      </c>
      <c r="BE496" s="76">
        <v>14.65</v>
      </c>
      <c r="BF496" s="76">
        <v>10650</v>
      </c>
      <c r="BG496" s="76">
        <v>10750</v>
      </c>
      <c r="BH496" s="74" t="s">
        <v>109</v>
      </c>
      <c r="BI496" s="74"/>
      <c r="BJ496" s="74" t="s">
        <v>4055</v>
      </c>
      <c r="BK496" s="79"/>
      <c r="BL496" s="79"/>
      <c r="BM496" s="74"/>
      <c r="BN496" s="80"/>
      <c r="BO496" s="81"/>
      <c r="BP496" s="82"/>
      <c r="BQ496" s="93">
        <v>102</v>
      </c>
      <c r="BR496" s="84" t="s">
        <v>78</v>
      </c>
      <c r="BS496" s="84">
        <v>22</v>
      </c>
      <c r="BT496" s="85">
        <v>2</v>
      </c>
      <c r="BU496" s="85" t="s">
        <v>134</v>
      </c>
      <c r="BV496" s="85">
        <v>7</v>
      </c>
      <c r="BW496" s="85"/>
      <c r="BX496" s="86" t="s">
        <v>130</v>
      </c>
      <c r="BY496" s="87"/>
      <c r="BZ496" s="88">
        <v>102</v>
      </c>
      <c r="CA496" s="87" t="s">
        <v>111</v>
      </c>
      <c r="CB496" s="89" t="s">
        <v>145</v>
      </c>
      <c r="CC496" s="90">
        <v>4</v>
      </c>
      <c r="CD496" s="91"/>
      <c r="CE496" s="89">
        <f>VLOOKUP(AI496,[1]Plan1!$A$6:$D$52,2,0)</f>
        <v>328</v>
      </c>
      <c r="CF496" s="89">
        <f>VLOOKUP(AI496,[1]Plan1!$A$6:$D$52,4,0)</f>
        <v>4.5555555555555554</v>
      </c>
      <c r="CG496" s="89">
        <f t="shared" si="56"/>
        <v>28</v>
      </c>
      <c r="CH496" s="89">
        <f t="shared" si="57"/>
        <v>128</v>
      </c>
      <c r="CI496" s="87" t="s">
        <v>75</v>
      </c>
      <c r="CJ496" s="89">
        <f t="shared" si="58"/>
        <v>102</v>
      </c>
      <c r="CK496" s="87"/>
      <c r="CL496" s="87"/>
      <c r="CM496" s="87"/>
      <c r="CN496" s="80"/>
      <c r="CO496" s="81">
        <v>268</v>
      </c>
      <c r="CP496" s="82"/>
      <c r="CQ496" s="83"/>
      <c r="CR496" s="87">
        <f t="shared" si="59"/>
        <v>11152</v>
      </c>
      <c r="CS496" s="40">
        <f t="shared" si="63"/>
        <v>494</v>
      </c>
      <c r="CT496" s="40" t="str">
        <f>VLOOKUP(B496,Linha!$B$2:$C$60,2,FALSE)</f>
        <v>Flow1</v>
      </c>
      <c r="CU496" s="41" t="str">
        <f>IF(AI496&lt;=Parametros!$E$15,"OK","Não")</f>
        <v>OK</v>
      </c>
      <c r="CV496" s="41" t="str">
        <f>IF(AH496&lt;=Parametros!$E$16,"OK","Não")</f>
        <v>OK</v>
      </c>
      <c r="CW496" s="41" t="str">
        <f>IF(AX496&lt;=Parametros!$E$19,"OK","Não")</f>
        <v>OK</v>
      </c>
      <c r="CX496" s="41" t="str">
        <f t="shared" si="60"/>
        <v>Não</v>
      </c>
      <c r="CY496" s="41" t="str">
        <f t="shared" si="61"/>
        <v>Não</v>
      </c>
      <c r="CZ496" s="41" t="str">
        <f>IF(AND(Parametros!$E$17="Sim",Parametros!$E$18="Sim"),IF(AND(OR(CT496="Flow1",AND(CT496="Flow2",Parametros!$H$7="Fechada")),AI496&lt;=Parametros!$E$15,AH496&lt;Parametros!$E$16,AX496&lt;Parametros!$E$19,CX496&lt;&gt;Parametros!$E$17,CY496&lt;&gt;Parametros!$E$18),"Sim","Não"),
IF(AND(Parametros!$E$17="Sim",Parametros!$E$18="Não"),IF(AND(OR(CT496="Flow1",AND(CT496="Flow2",Parametros!$H$7="Fechada")),AI496&lt;=Parametros!$E$15,AH496&lt;Parametros!$E$16,AX496&lt;Parametros!$E$19,CX496&lt;&gt;Parametros!$E$17),"Sim","Não"),
IF(AND(Parametros!$E$17="Não",Parametros!$E$18="Sim"),IF(AND(OR(CT496="Flow1",AND(CT496="Flow2",Parametros!$H$7="Fechada")),AI496&lt;=Parametros!$E$15,AH496&lt;Parametros!$E$16,AX496&lt;Parametros!$E$19,CY496&lt;&gt;Parametros!$E$18),"Sim","Não"),
IF(AND(OR(CT496="Flow1",AND(CT496="Flow2",Parametros!$H$7="Fechada")),AI496&lt;=Parametros!$E$15,AH496&lt;Parametros!$E$16,AX496&lt;Parametros!$E$19),"Sim","Não"))))</f>
        <v>Sim</v>
      </c>
      <c r="DA496" s="41" t="str">
        <f t="shared" si="62"/>
        <v>Moveu para tubing</v>
      </c>
      <c r="DB496" s="40">
        <f>IF(AND(CT496="Flow1",CZ496="Sim"),4,IF(CT496=Parametros!$D$6,1,IF(CT496=Parametros!$D$7,IF(Parametros!$H$7="Aberta",2,IF('Sequencia APO'!CZ496="Sim",4,1)),IF(CT496=Parametros!$D$9,3,IF(CT496=Parametros!$D$8,4,"Erro")))))</f>
        <v>4</v>
      </c>
      <c r="DC496" s="40">
        <f>IFERROR(VLOOKUP($Q496,Ferts!$A$1:$B$16,2,FALSE),0)</f>
        <v>0</v>
      </c>
      <c r="DD496" s="42">
        <f>(IF(DB496=1,Parametros!$M$6,IF(DB496=2,Parametros!$M$7,IF(DB496=3,Parametros!$M$8,IF(DB496=4,Parametros!$M$9,"Erro"))))*(DC496+1))*60</f>
        <v>102.85714285714285</v>
      </c>
    </row>
    <row r="497" spans="1:108">
      <c r="A497" s="74" t="s">
        <v>1307</v>
      </c>
      <c r="B497" s="74" t="s">
        <v>268</v>
      </c>
      <c r="C497" s="74" t="s">
        <v>118</v>
      </c>
      <c r="D497" s="74" t="s">
        <v>99</v>
      </c>
      <c r="E497" s="74" t="s">
        <v>4056</v>
      </c>
      <c r="F497" s="74" t="s">
        <v>1137</v>
      </c>
      <c r="G497" s="74" t="s">
        <v>4057</v>
      </c>
      <c r="H497" s="74" t="s">
        <v>212</v>
      </c>
      <c r="I497" s="74" t="s">
        <v>134</v>
      </c>
      <c r="J497" s="74" t="s">
        <v>135</v>
      </c>
      <c r="K497" s="74" t="s">
        <v>214</v>
      </c>
      <c r="L497" s="74" t="s">
        <v>1138</v>
      </c>
      <c r="M497" s="74" t="s">
        <v>216</v>
      </c>
      <c r="N497" s="75">
        <v>10</v>
      </c>
      <c r="O497" s="75">
        <v>10</v>
      </c>
      <c r="P497" s="74" t="s">
        <v>131</v>
      </c>
      <c r="Q497" s="74" t="s">
        <v>1139</v>
      </c>
      <c r="R497" s="74" t="s">
        <v>175</v>
      </c>
      <c r="S497" s="74"/>
      <c r="T497" s="74" t="s">
        <v>114</v>
      </c>
      <c r="U497" s="74" t="s">
        <v>124</v>
      </c>
      <c r="V497" s="74" t="s">
        <v>125</v>
      </c>
      <c r="W497" s="74" t="s">
        <v>126</v>
      </c>
      <c r="X497" s="74" t="s">
        <v>218</v>
      </c>
      <c r="Y497" s="74" t="s">
        <v>142</v>
      </c>
      <c r="Z497" s="74" t="s">
        <v>163</v>
      </c>
      <c r="AA497" s="76">
        <v>13613.103999999999</v>
      </c>
      <c r="AB497" s="76">
        <v>0</v>
      </c>
      <c r="AC497" s="76">
        <v>146</v>
      </c>
      <c r="AD497" s="76">
        <v>101</v>
      </c>
      <c r="AE497" s="77">
        <v>361</v>
      </c>
      <c r="AF497" s="76">
        <v>1.8049999999999999</v>
      </c>
      <c r="AG497" s="77">
        <v>45</v>
      </c>
      <c r="AH497" s="78">
        <v>6.4</v>
      </c>
      <c r="AI497" s="78">
        <v>73</v>
      </c>
      <c r="AJ497" s="79">
        <v>42801</v>
      </c>
      <c r="AK497" s="79">
        <v>42788</v>
      </c>
      <c r="AL497" s="79">
        <v>42788</v>
      </c>
      <c r="AM497" s="79">
        <v>42788</v>
      </c>
      <c r="AN497" s="77">
        <v>1746</v>
      </c>
      <c r="AO497" s="79">
        <v>42777</v>
      </c>
      <c r="AP497" s="76">
        <v>2000</v>
      </c>
      <c r="AQ497" s="76">
        <v>0</v>
      </c>
      <c r="AR497" s="77">
        <v>358</v>
      </c>
      <c r="AS497" s="77">
        <v>12</v>
      </c>
      <c r="AT497" s="78">
        <v>108.25</v>
      </c>
      <c r="AU497" s="77">
        <v>3</v>
      </c>
      <c r="AV497" s="76">
        <v>10.33</v>
      </c>
      <c r="AW497" s="76">
        <v>10.62</v>
      </c>
      <c r="AX497" s="76">
        <v>11.63</v>
      </c>
      <c r="AY497" s="76">
        <v>0.73</v>
      </c>
      <c r="AZ497" s="76">
        <v>0.73</v>
      </c>
      <c r="BA497" s="76">
        <v>0.64</v>
      </c>
      <c r="BB497" s="76">
        <v>0.64</v>
      </c>
      <c r="BC497" s="76">
        <v>19.38</v>
      </c>
      <c r="BD497" s="76">
        <v>6.87</v>
      </c>
      <c r="BE497" s="76">
        <v>15.71</v>
      </c>
      <c r="BF497" s="76">
        <v>10250</v>
      </c>
      <c r="BG497" s="76">
        <v>10350</v>
      </c>
      <c r="BH497" s="74" t="s">
        <v>109</v>
      </c>
      <c r="BI497" s="74"/>
      <c r="BJ497" s="74" t="s">
        <v>4058</v>
      </c>
      <c r="BK497" s="79"/>
      <c r="BL497" s="79"/>
      <c r="BM497" s="74"/>
      <c r="BN497" s="80"/>
      <c r="BO497" s="81"/>
      <c r="BP497" s="82"/>
      <c r="BQ497" s="83">
        <v>135</v>
      </c>
      <c r="BR497" s="84" t="s">
        <v>78</v>
      </c>
      <c r="BS497" s="84">
        <v>22</v>
      </c>
      <c r="BT497" s="85">
        <v>2</v>
      </c>
      <c r="BU497" s="85" t="s">
        <v>134</v>
      </c>
      <c r="BV497" s="85">
        <v>7</v>
      </c>
      <c r="BW497" s="85"/>
      <c r="BX497" s="86" t="s">
        <v>130</v>
      </c>
      <c r="BY497" s="87"/>
      <c r="BZ497" s="88">
        <v>135</v>
      </c>
      <c r="CA497" s="87" t="s">
        <v>111</v>
      </c>
      <c r="CB497" s="89" t="s">
        <v>112</v>
      </c>
      <c r="CC497" s="90">
        <v>11</v>
      </c>
      <c r="CD497" s="91"/>
      <c r="CE497" s="89">
        <f>VLOOKUP(AI497,[1]Plan1!$A$6:$D$52,2,0)</f>
        <v>328</v>
      </c>
      <c r="CF497" s="89">
        <f>VLOOKUP(AI497,[1]Plan1!$A$6:$D$52,4,0)</f>
        <v>4.5555555555555554</v>
      </c>
      <c r="CG497" s="89">
        <f t="shared" si="56"/>
        <v>42</v>
      </c>
      <c r="CH497" s="89">
        <f t="shared" si="57"/>
        <v>191</v>
      </c>
      <c r="CI497" s="87" t="s">
        <v>78</v>
      </c>
      <c r="CJ497" s="89">
        <f t="shared" si="58"/>
        <v>135</v>
      </c>
      <c r="CK497" s="87"/>
      <c r="CL497" s="87"/>
      <c r="CM497" s="87"/>
      <c r="CN497" s="80"/>
      <c r="CO497" s="81">
        <v>269</v>
      </c>
      <c r="CP497" s="82"/>
      <c r="CQ497" s="83"/>
      <c r="CR497" s="87">
        <f t="shared" si="59"/>
        <v>16245</v>
      </c>
      <c r="CS497" s="40">
        <f t="shared" si="63"/>
        <v>495</v>
      </c>
      <c r="CT497" s="40" t="str">
        <f>VLOOKUP(B497,Linha!$B$2:$C$60,2,FALSE)</f>
        <v>Tubing Line</v>
      </c>
      <c r="CU497" s="41" t="str">
        <f>IF(AI497&lt;=Parametros!$E$15,"OK","Não")</f>
        <v>OK</v>
      </c>
      <c r="CV497" s="41" t="str">
        <f>IF(AH497&lt;=Parametros!$E$16,"OK","Não")</f>
        <v>OK</v>
      </c>
      <c r="CW497" s="41" t="str">
        <f>IF(AX497&lt;=Parametros!$E$19,"OK","Não")</f>
        <v>OK</v>
      </c>
      <c r="CX497" s="41" t="str">
        <f t="shared" si="60"/>
        <v>Não</v>
      </c>
      <c r="CY497" s="41" t="str">
        <f t="shared" si="61"/>
        <v>Não</v>
      </c>
      <c r="CZ497" s="41" t="str">
        <f>IF(AND(Parametros!$E$17="Sim",Parametros!$E$18="Sim"),IF(AND(OR(CT497="Flow1",AND(CT497="Flow2",Parametros!$H$7="Fechada")),AI497&lt;=Parametros!$E$15,AH497&lt;Parametros!$E$16,AX497&lt;Parametros!$E$19,CX497&lt;&gt;Parametros!$E$17,CY497&lt;&gt;Parametros!$E$18),"Sim","Não"),
IF(AND(Parametros!$E$17="Sim",Parametros!$E$18="Não"),IF(AND(OR(CT497="Flow1",AND(CT497="Flow2",Parametros!$H$7="Fechada")),AI497&lt;=Parametros!$E$15,AH497&lt;Parametros!$E$16,AX497&lt;Parametros!$E$19,CX497&lt;&gt;Parametros!$E$17),"Sim","Não"),
IF(AND(Parametros!$E$17="Não",Parametros!$E$18="Sim"),IF(AND(OR(CT497="Flow1",AND(CT497="Flow2",Parametros!$H$7="Fechada")),AI497&lt;=Parametros!$E$15,AH497&lt;Parametros!$E$16,AX497&lt;Parametros!$E$19,CY497&lt;&gt;Parametros!$E$18),"Sim","Não"),
IF(AND(OR(CT497="Flow1",AND(CT497="Flow2",Parametros!$H$7="Fechada")),AI497&lt;=Parametros!$E$15,AH497&lt;Parametros!$E$16,AX497&lt;Parametros!$E$19),"Sim","Não"))))</f>
        <v>Não</v>
      </c>
      <c r="DA497" s="41" t="str">
        <f t="shared" si="62"/>
        <v>ok</v>
      </c>
      <c r="DB497" s="40">
        <f>IF(AND(CT497="Flow1",CZ497="Sim"),4,IF(CT497=Parametros!$D$6,1,IF(CT497=Parametros!$D$7,IF(Parametros!$H$7="Aberta",2,IF('Sequencia APO'!CZ497="Sim",4,1)),IF(CT497=Parametros!$D$9,3,IF(CT497=Parametros!$D$8,4,"Erro")))))</f>
        <v>4</v>
      </c>
      <c r="DC497" s="40">
        <f>IFERROR(VLOOKUP($Q497,Ferts!$A$1:$B$16,2,FALSE),0)</f>
        <v>0</v>
      </c>
      <c r="DD497" s="42">
        <f>(IF(DB497=1,Parametros!$M$6,IF(DB497=2,Parametros!$M$7,IF(DB497=3,Parametros!$M$8,IF(DB497=4,Parametros!$M$9,"Erro"))))*(DC497+1))*60</f>
        <v>102.85714285714285</v>
      </c>
    </row>
    <row r="498" spans="1:108">
      <c r="A498" s="74" t="s">
        <v>1308</v>
      </c>
      <c r="B498" s="74" t="s">
        <v>268</v>
      </c>
      <c r="C498" s="74" t="s">
        <v>118</v>
      </c>
      <c r="D498" s="74" t="s">
        <v>99</v>
      </c>
      <c r="E498" s="74" t="s">
        <v>4059</v>
      </c>
      <c r="F498" s="74" t="s">
        <v>1129</v>
      </c>
      <c r="G498" s="74" t="s">
        <v>4060</v>
      </c>
      <c r="H498" s="74" t="s">
        <v>212</v>
      </c>
      <c r="I498" s="74" t="s">
        <v>134</v>
      </c>
      <c r="J498" s="74" t="s">
        <v>135</v>
      </c>
      <c r="K498" s="74" t="s">
        <v>214</v>
      </c>
      <c r="L498" s="74" t="s">
        <v>1130</v>
      </c>
      <c r="M498" s="74" t="s">
        <v>216</v>
      </c>
      <c r="N498" s="75">
        <v>10</v>
      </c>
      <c r="O498" s="75">
        <v>10</v>
      </c>
      <c r="P498" s="74" t="s">
        <v>131</v>
      </c>
      <c r="Q498" s="74" t="s">
        <v>1131</v>
      </c>
      <c r="R498" s="74" t="s">
        <v>175</v>
      </c>
      <c r="S498" s="74"/>
      <c r="T498" s="74" t="s">
        <v>114</v>
      </c>
      <c r="U498" s="74" t="s">
        <v>124</v>
      </c>
      <c r="V498" s="74" t="s">
        <v>125</v>
      </c>
      <c r="W498" s="74" t="s">
        <v>126</v>
      </c>
      <c r="X498" s="74" t="s">
        <v>218</v>
      </c>
      <c r="Y498" s="74" t="s">
        <v>142</v>
      </c>
      <c r="Z498" s="74" t="s">
        <v>163</v>
      </c>
      <c r="AA498" s="76">
        <v>2088.384</v>
      </c>
      <c r="AB498" s="76">
        <v>0</v>
      </c>
      <c r="AC498" s="76">
        <v>146</v>
      </c>
      <c r="AD498" s="76">
        <v>101</v>
      </c>
      <c r="AE498" s="77">
        <v>390</v>
      </c>
      <c r="AF498" s="76">
        <v>1.95</v>
      </c>
      <c r="AG498" s="77">
        <v>7</v>
      </c>
      <c r="AH498" s="78">
        <v>6.4</v>
      </c>
      <c r="AI498" s="78">
        <v>73</v>
      </c>
      <c r="AJ498" s="79">
        <v>42780</v>
      </c>
      <c r="AK498" s="79">
        <v>42788</v>
      </c>
      <c r="AL498" s="79">
        <v>42788</v>
      </c>
      <c r="AM498" s="79">
        <v>42788</v>
      </c>
      <c r="AN498" s="77">
        <v>236</v>
      </c>
      <c r="AO498" s="79">
        <v>42756</v>
      </c>
      <c r="AP498" s="76">
        <v>2000</v>
      </c>
      <c r="AQ498" s="76">
        <v>1640</v>
      </c>
      <c r="AR498" s="77">
        <v>388</v>
      </c>
      <c r="AS498" s="77">
        <v>11</v>
      </c>
      <c r="AT498" s="78">
        <v>116.66</v>
      </c>
      <c r="AU498" s="77">
        <v>3</v>
      </c>
      <c r="AV498" s="76">
        <v>11.13</v>
      </c>
      <c r="AW498" s="76">
        <v>11.5</v>
      </c>
      <c r="AX498" s="76">
        <v>12.74</v>
      </c>
      <c r="AY498" s="76">
        <v>0.73</v>
      </c>
      <c r="AZ498" s="76">
        <v>0.73</v>
      </c>
      <c r="BA498" s="76">
        <v>0.64</v>
      </c>
      <c r="BB498" s="76">
        <v>0.64</v>
      </c>
      <c r="BC498" s="76">
        <v>20.94</v>
      </c>
      <c r="BD498" s="76">
        <v>6.87</v>
      </c>
      <c r="BE498" s="76">
        <v>15.71</v>
      </c>
      <c r="BF498" s="76">
        <v>11050</v>
      </c>
      <c r="BG498" s="76">
        <v>11150</v>
      </c>
      <c r="BH498" s="74" t="s">
        <v>109</v>
      </c>
      <c r="BI498" s="74"/>
      <c r="BJ498" s="74" t="s">
        <v>4061</v>
      </c>
      <c r="BK498" s="79"/>
      <c r="BL498" s="79"/>
      <c r="BM498" s="74"/>
      <c r="BN498" s="80"/>
      <c r="BO498" s="81"/>
      <c r="BP498" s="82"/>
      <c r="BQ498" s="83">
        <v>21</v>
      </c>
      <c r="BR498" s="84" t="s">
        <v>78</v>
      </c>
      <c r="BS498" s="84">
        <v>22</v>
      </c>
      <c r="BT498" s="85">
        <v>2</v>
      </c>
      <c r="BU498" s="85" t="s">
        <v>134</v>
      </c>
      <c r="BV498" s="85">
        <v>7</v>
      </c>
      <c r="BW498" s="85"/>
      <c r="BX498" s="86" t="s">
        <v>130</v>
      </c>
      <c r="BY498" s="87"/>
      <c r="BZ498" s="88">
        <v>21</v>
      </c>
      <c r="CA498" s="87" t="s">
        <v>111</v>
      </c>
      <c r="CB498" s="89" t="s">
        <v>112</v>
      </c>
      <c r="CC498" s="90">
        <v>32</v>
      </c>
      <c r="CD498" s="91"/>
      <c r="CE498" s="89">
        <f>VLOOKUP(AI498,[1]Plan1!$A$6:$D$52,2,0)</f>
        <v>328</v>
      </c>
      <c r="CF498" s="89">
        <f>VLOOKUP(AI498,[1]Plan1!$A$6:$D$52,4,0)</f>
        <v>4.5555555555555554</v>
      </c>
      <c r="CG498" s="89">
        <f t="shared" si="56"/>
        <v>6</v>
      </c>
      <c r="CH498" s="89">
        <f t="shared" si="57"/>
        <v>27</v>
      </c>
      <c r="CI498" s="87" t="s">
        <v>78</v>
      </c>
      <c r="CJ498" s="89">
        <f t="shared" si="58"/>
        <v>21</v>
      </c>
      <c r="CK498" s="87"/>
      <c r="CL498" s="87"/>
      <c r="CM498" s="87"/>
      <c r="CN498" s="80"/>
      <c r="CO498" s="81">
        <v>270</v>
      </c>
      <c r="CP498" s="82"/>
      <c r="CQ498" s="83"/>
      <c r="CR498" s="87">
        <f t="shared" si="59"/>
        <v>2730</v>
      </c>
      <c r="CS498" s="40">
        <f t="shared" si="63"/>
        <v>496</v>
      </c>
      <c r="CT498" s="40" t="str">
        <f>VLOOKUP(B498,Linha!$B$2:$C$60,2,FALSE)</f>
        <v>Tubing Line</v>
      </c>
      <c r="CU498" s="41" t="str">
        <f>IF(AI498&lt;=Parametros!$E$15,"OK","Não")</f>
        <v>OK</v>
      </c>
      <c r="CV498" s="41" t="str">
        <f>IF(AH498&lt;=Parametros!$E$16,"OK","Não")</f>
        <v>OK</v>
      </c>
      <c r="CW498" s="41" t="str">
        <f>IF(AX498&lt;=Parametros!$E$19,"OK","Não")</f>
        <v>OK</v>
      </c>
      <c r="CX498" s="41" t="str">
        <f t="shared" si="60"/>
        <v>Não</v>
      </c>
      <c r="CY498" s="41" t="str">
        <f t="shared" si="61"/>
        <v>Não</v>
      </c>
      <c r="CZ498" s="41" t="str">
        <f>IF(AND(Parametros!$E$17="Sim",Parametros!$E$18="Sim"),IF(AND(OR(CT498="Flow1",AND(CT498="Flow2",Parametros!$H$7="Fechada")),AI498&lt;=Parametros!$E$15,AH498&lt;Parametros!$E$16,AX498&lt;Parametros!$E$19,CX498&lt;&gt;Parametros!$E$17,CY498&lt;&gt;Parametros!$E$18),"Sim","Não"),
IF(AND(Parametros!$E$17="Sim",Parametros!$E$18="Não"),IF(AND(OR(CT498="Flow1",AND(CT498="Flow2",Parametros!$H$7="Fechada")),AI498&lt;=Parametros!$E$15,AH498&lt;Parametros!$E$16,AX498&lt;Parametros!$E$19,CX498&lt;&gt;Parametros!$E$17),"Sim","Não"),
IF(AND(Parametros!$E$17="Não",Parametros!$E$18="Sim"),IF(AND(OR(CT498="Flow1",AND(CT498="Flow2",Parametros!$H$7="Fechada")),AI498&lt;=Parametros!$E$15,AH498&lt;Parametros!$E$16,AX498&lt;Parametros!$E$19,CY498&lt;&gt;Parametros!$E$18),"Sim","Não"),
IF(AND(OR(CT498="Flow1",AND(CT498="Flow2",Parametros!$H$7="Fechada")),AI498&lt;=Parametros!$E$15,AH498&lt;Parametros!$E$16,AX498&lt;Parametros!$E$19),"Sim","Não"))))</f>
        <v>Não</v>
      </c>
      <c r="DA498" s="41" t="str">
        <f t="shared" si="62"/>
        <v>ok</v>
      </c>
      <c r="DB498" s="40">
        <f>IF(AND(CT498="Flow1",CZ498="Sim"),4,IF(CT498=Parametros!$D$6,1,IF(CT498=Parametros!$D$7,IF(Parametros!$H$7="Aberta",2,IF('Sequencia APO'!CZ498="Sim",4,1)),IF(CT498=Parametros!$D$9,3,IF(CT498=Parametros!$D$8,4,"Erro")))))</f>
        <v>4</v>
      </c>
      <c r="DC498" s="40">
        <f>IFERROR(VLOOKUP($Q498,Ferts!$A$1:$B$16,2,FALSE),0)</f>
        <v>0</v>
      </c>
      <c r="DD498" s="42">
        <f>(IF(DB498=1,Parametros!$M$6,IF(DB498=2,Parametros!$M$7,IF(DB498=3,Parametros!$M$8,IF(DB498=4,Parametros!$M$9,"Erro"))))*(DC498+1))*60</f>
        <v>102.85714285714285</v>
      </c>
    </row>
    <row r="499" spans="1:108">
      <c r="A499" s="74" t="s">
        <v>1309</v>
      </c>
      <c r="B499" s="74" t="s">
        <v>268</v>
      </c>
      <c r="C499" s="74" t="s">
        <v>118</v>
      </c>
      <c r="D499" s="74" t="s">
        <v>99</v>
      </c>
      <c r="E499" s="74" t="s">
        <v>4062</v>
      </c>
      <c r="F499" s="74" t="s">
        <v>1133</v>
      </c>
      <c r="G499" s="74" t="s">
        <v>4063</v>
      </c>
      <c r="H499" s="74" t="s">
        <v>212</v>
      </c>
      <c r="I499" s="74" t="s">
        <v>134</v>
      </c>
      <c r="J499" s="74" t="s">
        <v>135</v>
      </c>
      <c r="K499" s="74" t="s">
        <v>214</v>
      </c>
      <c r="L499" s="74" t="s">
        <v>1134</v>
      </c>
      <c r="M499" s="74" t="s">
        <v>216</v>
      </c>
      <c r="N499" s="75">
        <v>10</v>
      </c>
      <c r="O499" s="75">
        <v>10</v>
      </c>
      <c r="P499" s="74" t="s">
        <v>131</v>
      </c>
      <c r="Q499" s="74" t="s">
        <v>1135</v>
      </c>
      <c r="R499" s="74" t="s">
        <v>175</v>
      </c>
      <c r="S499" s="74"/>
      <c r="T499" s="74" t="s">
        <v>114</v>
      </c>
      <c r="U499" s="74" t="s">
        <v>124</v>
      </c>
      <c r="V499" s="74" t="s">
        <v>125</v>
      </c>
      <c r="W499" s="74" t="s">
        <v>126</v>
      </c>
      <c r="X499" s="74" t="s">
        <v>218</v>
      </c>
      <c r="Y499" s="74" t="s">
        <v>142</v>
      </c>
      <c r="Z499" s="74" t="s">
        <v>163</v>
      </c>
      <c r="AA499" s="76">
        <v>6787.7020000000002</v>
      </c>
      <c r="AB499" s="76">
        <v>0</v>
      </c>
      <c r="AC499" s="76">
        <v>146</v>
      </c>
      <c r="AD499" s="76">
        <v>101</v>
      </c>
      <c r="AE499" s="77">
        <v>348</v>
      </c>
      <c r="AF499" s="76">
        <v>1.74</v>
      </c>
      <c r="AG499" s="77">
        <v>24</v>
      </c>
      <c r="AH499" s="78">
        <v>6.4</v>
      </c>
      <c r="AI499" s="78">
        <v>73</v>
      </c>
      <c r="AJ499" s="79">
        <v>42773</v>
      </c>
      <c r="AK499" s="79">
        <v>42788</v>
      </c>
      <c r="AL499" s="79">
        <v>42788</v>
      </c>
      <c r="AM499" s="79">
        <v>42788</v>
      </c>
      <c r="AN499" s="77">
        <v>881</v>
      </c>
      <c r="AO499" s="79">
        <v>42749</v>
      </c>
      <c r="AP499" s="76">
        <v>2000</v>
      </c>
      <c r="AQ499" s="76">
        <v>880</v>
      </c>
      <c r="AR499" s="77">
        <v>344</v>
      </c>
      <c r="AS499" s="77">
        <v>13</v>
      </c>
      <c r="AT499" s="78">
        <v>104.05</v>
      </c>
      <c r="AU499" s="77">
        <v>3</v>
      </c>
      <c r="AV499" s="76">
        <v>9.93</v>
      </c>
      <c r="AW499" s="76">
        <v>10.24</v>
      </c>
      <c r="AX499" s="76">
        <v>11.21</v>
      </c>
      <c r="AY499" s="76">
        <v>0.73</v>
      </c>
      <c r="AZ499" s="76">
        <v>0.73</v>
      </c>
      <c r="BA499" s="76">
        <v>0.64</v>
      </c>
      <c r="BB499" s="76">
        <v>0.64</v>
      </c>
      <c r="BC499" s="76">
        <v>18.690000000000001</v>
      </c>
      <c r="BD499" s="76">
        <v>6.87</v>
      </c>
      <c r="BE499" s="76">
        <v>15.71</v>
      </c>
      <c r="BF499" s="76">
        <v>9850</v>
      </c>
      <c r="BG499" s="76">
        <v>9950</v>
      </c>
      <c r="BH499" s="74" t="s">
        <v>109</v>
      </c>
      <c r="BI499" s="74"/>
      <c r="BJ499" s="74" t="s">
        <v>4064</v>
      </c>
      <c r="BK499" s="79"/>
      <c r="BL499" s="79"/>
      <c r="BM499" s="74"/>
      <c r="BN499" s="80"/>
      <c r="BO499" s="81"/>
      <c r="BP499" s="82"/>
      <c r="BQ499" s="83">
        <v>72</v>
      </c>
      <c r="BR499" s="84" t="s">
        <v>78</v>
      </c>
      <c r="BS499" s="84">
        <v>22</v>
      </c>
      <c r="BT499" s="85">
        <v>2</v>
      </c>
      <c r="BU499" s="85" t="s">
        <v>134</v>
      </c>
      <c r="BV499" s="85">
        <v>7</v>
      </c>
      <c r="BW499" s="85"/>
      <c r="BX499" s="86" t="s">
        <v>130</v>
      </c>
      <c r="BY499" s="87"/>
      <c r="BZ499" s="88">
        <v>72</v>
      </c>
      <c r="CA499" s="87" t="s">
        <v>111</v>
      </c>
      <c r="CB499" s="89" t="s">
        <v>112</v>
      </c>
      <c r="CC499" s="90">
        <v>39</v>
      </c>
      <c r="CD499" s="91"/>
      <c r="CE499" s="89">
        <f>VLOOKUP(AI499,[1]Plan1!$A$6:$D$52,2,0)</f>
        <v>328</v>
      </c>
      <c r="CF499" s="89">
        <f>VLOOKUP(AI499,[1]Plan1!$A$6:$D$52,4,0)</f>
        <v>4.5555555555555554</v>
      </c>
      <c r="CG499" s="89">
        <f t="shared" si="56"/>
        <v>21</v>
      </c>
      <c r="CH499" s="89">
        <f t="shared" si="57"/>
        <v>96</v>
      </c>
      <c r="CI499" s="87" t="s">
        <v>78</v>
      </c>
      <c r="CJ499" s="89">
        <f t="shared" si="58"/>
        <v>72</v>
      </c>
      <c r="CK499" s="87"/>
      <c r="CL499" s="87"/>
      <c r="CM499" s="87"/>
      <c r="CN499" s="80"/>
      <c r="CO499" s="81">
        <v>271</v>
      </c>
      <c r="CP499" s="82"/>
      <c r="CQ499" s="83"/>
      <c r="CR499" s="87">
        <f t="shared" si="59"/>
        <v>8352</v>
      </c>
      <c r="CS499" s="40">
        <f t="shared" si="63"/>
        <v>497</v>
      </c>
      <c r="CT499" s="40" t="str">
        <f>VLOOKUP(B499,Linha!$B$2:$C$60,2,FALSE)</f>
        <v>Tubing Line</v>
      </c>
      <c r="CU499" s="41" t="str">
        <f>IF(AI499&lt;=Parametros!$E$15,"OK","Não")</f>
        <v>OK</v>
      </c>
      <c r="CV499" s="41" t="str">
        <f>IF(AH499&lt;=Parametros!$E$16,"OK","Não")</f>
        <v>OK</v>
      </c>
      <c r="CW499" s="41" t="str">
        <f>IF(AX499&lt;=Parametros!$E$19,"OK","Não")</f>
        <v>OK</v>
      </c>
      <c r="CX499" s="41" t="str">
        <f t="shared" si="60"/>
        <v>Não</v>
      </c>
      <c r="CY499" s="41" t="str">
        <f t="shared" si="61"/>
        <v>Não</v>
      </c>
      <c r="CZ499" s="41" t="str">
        <f>IF(AND(Parametros!$E$17="Sim",Parametros!$E$18="Sim"),IF(AND(OR(CT499="Flow1",AND(CT499="Flow2",Parametros!$H$7="Fechada")),AI499&lt;=Parametros!$E$15,AH499&lt;Parametros!$E$16,AX499&lt;Parametros!$E$19,CX499&lt;&gt;Parametros!$E$17,CY499&lt;&gt;Parametros!$E$18),"Sim","Não"),
IF(AND(Parametros!$E$17="Sim",Parametros!$E$18="Não"),IF(AND(OR(CT499="Flow1",AND(CT499="Flow2",Parametros!$H$7="Fechada")),AI499&lt;=Parametros!$E$15,AH499&lt;Parametros!$E$16,AX499&lt;Parametros!$E$19,CX499&lt;&gt;Parametros!$E$17),"Sim","Não"),
IF(AND(Parametros!$E$17="Não",Parametros!$E$18="Sim"),IF(AND(OR(CT499="Flow1",AND(CT499="Flow2",Parametros!$H$7="Fechada")),AI499&lt;=Parametros!$E$15,AH499&lt;Parametros!$E$16,AX499&lt;Parametros!$E$19,CY499&lt;&gt;Parametros!$E$18),"Sim","Não"),
IF(AND(OR(CT499="Flow1",AND(CT499="Flow2",Parametros!$H$7="Fechada")),AI499&lt;=Parametros!$E$15,AH499&lt;Parametros!$E$16,AX499&lt;Parametros!$E$19),"Sim","Não"))))</f>
        <v>Não</v>
      </c>
      <c r="DA499" s="41" t="str">
        <f t="shared" si="62"/>
        <v>ok</v>
      </c>
      <c r="DB499" s="40">
        <f>IF(AND(CT499="Flow1",CZ499="Sim"),4,IF(CT499=Parametros!$D$6,1,IF(CT499=Parametros!$D$7,IF(Parametros!$H$7="Aberta",2,IF('Sequencia APO'!CZ499="Sim",4,1)),IF(CT499=Parametros!$D$9,3,IF(CT499=Parametros!$D$8,4,"Erro")))))</f>
        <v>4</v>
      </c>
      <c r="DC499" s="40">
        <f>IFERROR(VLOOKUP($Q499,Ferts!$A$1:$B$16,2,FALSE),0)</f>
        <v>0</v>
      </c>
      <c r="DD499" s="42">
        <f>(IF(DB499=1,Parametros!$M$6,IF(DB499=2,Parametros!$M$7,IF(DB499=3,Parametros!$M$8,IF(DB499=4,Parametros!$M$9,"Erro"))))*(DC499+1))*60</f>
        <v>102.85714285714285</v>
      </c>
    </row>
    <row r="500" spans="1:108">
      <c r="A500" s="74" t="s">
        <v>1310</v>
      </c>
      <c r="B500" s="74" t="s">
        <v>160</v>
      </c>
      <c r="C500" s="74" t="s">
        <v>118</v>
      </c>
      <c r="D500" s="74" t="s">
        <v>99</v>
      </c>
      <c r="E500" s="74" t="s">
        <v>4065</v>
      </c>
      <c r="F500" s="74" t="s">
        <v>3072</v>
      </c>
      <c r="G500" s="74" t="s">
        <v>3073</v>
      </c>
      <c r="H500" s="74" t="s">
        <v>225</v>
      </c>
      <c r="I500" s="74" t="s">
        <v>134</v>
      </c>
      <c r="J500" s="74" t="s">
        <v>135</v>
      </c>
      <c r="K500" s="74" t="s">
        <v>305</v>
      </c>
      <c r="L500" s="74" t="s">
        <v>3074</v>
      </c>
      <c r="M500" s="74" t="s">
        <v>226</v>
      </c>
      <c r="N500" s="75">
        <v>10</v>
      </c>
      <c r="O500" s="75">
        <v>10</v>
      </c>
      <c r="P500" s="74" t="s">
        <v>137</v>
      </c>
      <c r="Q500" s="74" t="s">
        <v>3075</v>
      </c>
      <c r="R500" s="74" t="s">
        <v>289</v>
      </c>
      <c r="S500" s="74"/>
      <c r="T500" s="74" t="s">
        <v>114</v>
      </c>
      <c r="U500" s="74" t="s">
        <v>124</v>
      </c>
      <c r="V500" s="74" t="s">
        <v>125</v>
      </c>
      <c r="W500" s="74" t="s">
        <v>107</v>
      </c>
      <c r="X500" s="74" t="s">
        <v>127</v>
      </c>
      <c r="Y500" s="74" t="s">
        <v>142</v>
      </c>
      <c r="Z500" s="74" t="s">
        <v>128</v>
      </c>
      <c r="AA500" s="76">
        <v>2166</v>
      </c>
      <c r="AB500" s="76">
        <v>0</v>
      </c>
      <c r="AC500" s="76">
        <v>146</v>
      </c>
      <c r="AD500" s="76">
        <v>101</v>
      </c>
      <c r="AE500" s="77">
        <v>439</v>
      </c>
      <c r="AF500" s="76">
        <v>2.1949999999999998</v>
      </c>
      <c r="AG500" s="77">
        <v>6</v>
      </c>
      <c r="AH500" s="78">
        <v>6.4</v>
      </c>
      <c r="AI500" s="78">
        <v>73</v>
      </c>
      <c r="AJ500" s="79">
        <v>42798</v>
      </c>
      <c r="AK500" s="79">
        <v>42788</v>
      </c>
      <c r="AL500" s="79">
        <v>42788</v>
      </c>
      <c r="AM500" s="79">
        <v>42788</v>
      </c>
      <c r="AN500" s="77">
        <v>195</v>
      </c>
      <c r="AO500" s="79">
        <v>42783</v>
      </c>
      <c r="AP500" s="76">
        <v>1900</v>
      </c>
      <c r="AQ500" s="76">
        <v>0</v>
      </c>
      <c r="AR500" s="77">
        <v>444</v>
      </c>
      <c r="AS500" s="77">
        <v>77</v>
      </c>
      <c r="AT500" s="78">
        <v>70.099999999999994</v>
      </c>
      <c r="AU500" s="77">
        <v>6</v>
      </c>
      <c r="AV500" s="76">
        <v>6.46</v>
      </c>
      <c r="AW500" s="76">
        <v>6</v>
      </c>
      <c r="AX500" s="76">
        <v>7.4</v>
      </c>
      <c r="AY500" s="76">
        <v>0.73</v>
      </c>
      <c r="AZ500" s="76">
        <v>0.73</v>
      </c>
      <c r="BA500" s="76">
        <v>0.64</v>
      </c>
      <c r="BB500" s="76">
        <v>0.64</v>
      </c>
      <c r="BC500" s="76">
        <v>23.57</v>
      </c>
      <c r="BD500" s="76">
        <v>6.87</v>
      </c>
      <c r="BE500" s="76">
        <v>15.71</v>
      </c>
      <c r="BF500" s="76">
        <v>6000</v>
      </c>
      <c r="BG500" s="76">
        <v>7000</v>
      </c>
      <c r="BH500" s="74" t="s">
        <v>109</v>
      </c>
      <c r="BI500" s="74"/>
      <c r="BJ500" s="74" t="s">
        <v>4066</v>
      </c>
      <c r="BK500" s="79"/>
      <c r="BL500" s="79"/>
      <c r="BM500" s="74"/>
      <c r="BN500" s="80"/>
      <c r="BO500" s="81"/>
      <c r="BP500" s="82">
        <v>36</v>
      </c>
      <c r="BQ500" s="83"/>
      <c r="BR500" s="84" t="s">
        <v>129</v>
      </c>
      <c r="BS500" s="84">
        <v>22</v>
      </c>
      <c r="BT500" s="85">
        <v>2</v>
      </c>
      <c r="BU500" s="85" t="s">
        <v>134</v>
      </c>
      <c r="BV500" s="85">
        <v>7</v>
      </c>
      <c r="BW500" s="85"/>
      <c r="BX500" s="86" t="s">
        <v>130</v>
      </c>
      <c r="BY500" s="87"/>
      <c r="BZ500" s="88">
        <v>36</v>
      </c>
      <c r="CA500" s="87" t="s">
        <v>111</v>
      </c>
      <c r="CB500" s="89" t="s">
        <v>145</v>
      </c>
      <c r="CC500" s="90">
        <v>5</v>
      </c>
      <c r="CD500" s="91"/>
      <c r="CE500" s="89">
        <f>VLOOKUP(AI500,[1]Plan1!$A$6:$D$52,2,0)</f>
        <v>328</v>
      </c>
      <c r="CF500" s="89">
        <f>VLOOKUP(AI500,[1]Plan1!$A$6:$D$52,4,0)</f>
        <v>4.5555555555555554</v>
      </c>
      <c r="CG500" s="89">
        <f t="shared" si="56"/>
        <v>7</v>
      </c>
      <c r="CH500" s="89">
        <f t="shared" si="57"/>
        <v>32</v>
      </c>
      <c r="CI500" s="87" t="s">
        <v>129</v>
      </c>
      <c r="CJ500" s="89">
        <f t="shared" si="58"/>
        <v>36</v>
      </c>
      <c r="CK500" s="87"/>
      <c r="CL500" s="87"/>
      <c r="CM500" s="87"/>
      <c r="CN500" s="80"/>
      <c r="CO500" s="81">
        <v>272</v>
      </c>
      <c r="CP500" s="82"/>
      <c r="CQ500" s="83"/>
      <c r="CR500" s="87">
        <f t="shared" si="59"/>
        <v>2634</v>
      </c>
      <c r="CS500" s="40">
        <f t="shared" si="63"/>
        <v>498</v>
      </c>
      <c r="CT500" s="40" t="str">
        <f>VLOOKUP(B500,Linha!$B$2:$C$60,2,FALSE)</f>
        <v>Flow1</v>
      </c>
      <c r="CU500" s="41" t="str">
        <f>IF(AI500&lt;=Parametros!$E$15,"OK","Não")</f>
        <v>OK</v>
      </c>
      <c r="CV500" s="41" t="str">
        <f>IF(AH500&lt;=Parametros!$E$16,"OK","Não")</f>
        <v>OK</v>
      </c>
      <c r="CW500" s="41" t="str">
        <f>IF(AX500&lt;=Parametros!$E$19,"OK","Não")</f>
        <v>OK</v>
      </c>
      <c r="CX500" s="41" t="str">
        <f t="shared" si="60"/>
        <v>Não</v>
      </c>
      <c r="CY500" s="41" t="str">
        <f t="shared" si="61"/>
        <v>Não</v>
      </c>
      <c r="CZ500" s="41" t="str">
        <f>IF(AND(Parametros!$E$17="Sim",Parametros!$E$18="Sim"),IF(AND(OR(CT500="Flow1",AND(CT500="Flow2",Parametros!$H$7="Fechada")),AI500&lt;=Parametros!$E$15,AH500&lt;Parametros!$E$16,AX500&lt;Parametros!$E$19,CX500&lt;&gt;Parametros!$E$17,CY500&lt;&gt;Parametros!$E$18),"Sim","Não"),
IF(AND(Parametros!$E$17="Sim",Parametros!$E$18="Não"),IF(AND(OR(CT500="Flow1",AND(CT500="Flow2",Parametros!$H$7="Fechada")),AI500&lt;=Parametros!$E$15,AH500&lt;Parametros!$E$16,AX500&lt;Parametros!$E$19,CX500&lt;&gt;Parametros!$E$17),"Sim","Não"),
IF(AND(Parametros!$E$17="Não",Parametros!$E$18="Sim"),IF(AND(OR(CT500="Flow1",AND(CT500="Flow2",Parametros!$H$7="Fechada")),AI500&lt;=Parametros!$E$15,AH500&lt;Parametros!$E$16,AX500&lt;Parametros!$E$19,CY500&lt;&gt;Parametros!$E$18),"Sim","Não"),
IF(AND(OR(CT500="Flow1",AND(CT500="Flow2",Parametros!$H$7="Fechada")),AI500&lt;=Parametros!$E$15,AH500&lt;Parametros!$E$16,AX500&lt;Parametros!$E$19),"Sim","Não"))))</f>
        <v>Sim</v>
      </c>
      <c r="DA500" s="41" t="str">
        <f t="shared" si="62"/>
        <v>ok</v>
      </c>
      <c r="DB500" s="40">
        <f>IF(AND(CT500="Flow1",CZ500="Sim"),4,IF(CT500=Parametros!$D$6,1,IF(CT500=Parametros!$D$7,IF(Parametros!$H$7="Aberta",2,IF('Sequencia APO'!CZ500="Sim",4,1)),IF(CT500=Parametros!$D$9,3,IF(CT500=Parametros!$D$8,4,"Erro")))))</f>
        <v>4</v>
      </c>
      <c r="DC500" s="40">
        <f>IFERROR(VLOOKUP($Q500,Ferts!$A$1:$B$16,2,FALSE),0)</f>
        <v>0</v>
      </c>
      <c r="DD500" s="42">
        <f>(IF(DB500=1,Parametros!$M$6,IF(DB500=2,Parametros!$M$7,IF(DB500=3,Parametros!$M$8,IF(DB500=4,Parametros!$M$9,"Erro"))))*(DC500+1))*60</f>
        <v>102.85714285714285</v>
      </c>
    </row>
    <row r="501" spans="1:108">
      <c r="A501" s="74" t="s">
        <v>1315</v>
      </c>
      <c r="B501" s="74" t="s">
        <v>160</v>
      </c>
      <c r="C501" s="74" t="s">
        <v>118</v>
      </c>
      <c r="D501" s="74" t="s">
        <v>99</v>
      </c>
      <c r="E501" s="74" t="s">
        <v>4067</v>
      </c>
      <c r="F501" s="74" t="s">
        <v>1125</v>
      </c>
      <c r="G501" s="74" t="s">
        <v>3071</v>
      </c>
      <c r="H501" s="74" t="s">
        <v>166</v>
      </c>
      <c r="I501" s="74" t="s">
        <v>134</v>
      </c>
      <c r="J501" s="74" t="s">
        <v>135</v>
      </c>
      <c r="K501" s="74" t="s">
        <v>167</v>
      </c>
      <c r="L501" s="74" t="s">
        <v>1126</v>
      </c>
      <c r="M501" s="74" t="s">
        <v>168</v>
      </c>
      <c r="N501" s="75">
        <v>10</v>
      </c>
      <c r="O501" s="75">
        <v>10</v>
      </c>
      <c r="P501" s="74" t="s">
        <v>131</v>
      </c>
      <c r="Q501" s="74" t="s">
        <v>1127</v>
      </c>
      <c r="R501" s="74" t="s">
        <v>123</v>
      </c>
      <c r="S501" s="74"/>
      <c r="T501" s="74" t="s">
        <v>114</v>
      </c>
      <c r="U501" s="74" t="s">
        <v>124</v>
      </c>
      <c r="V501" s="74" t="s">
        <v>125</v>
      </c>
      <c r="W501" s="74" t="s">
        <v>107</v>
      </c>
      <c r="X501" s="74" t="s">
        <v>127</v>
      </c>
      <c r="Y501" s="74" t="s">
        <v>142</v>
      </c>
      <c r="Z501" s="74" t="s">
        <v>163</v>
      </c>
      <c r="AA501" s="76">
        <v>1518.2159999999999</v>
      </c>
      <c r="AB501" s="76">
        <v>0</v>
      </c>
      <c r="AC501" s="76">
        <v>146</v>
      </c>
      <c r="AD501" s="76">
        <v>101</v>
      </c>
      <c r="AE501" s="77">
        <v>436</v>
      </c>
      <c r="AF501" s="76">
        <v>2.1800000000000002</v>
      </c>
      <c r="AG501" s="77">
        <v>4</v>
      </c>
      <c r="AH501" s="78">
        <v>6.4</v>
      </c>
      <c r="AI501" s="78">
        <v>73</v>
      </c>
      <c r="AJ501" s="79">
        <v>42821</v>
      </c>
      <c r="AK501" s="79">
        <v>42788</v>
      </c>
      <c r="AL501" s="79">
        <v>42788</v>
      </c>
      <c r="AM501" s="79">
        <v>42788</v>
      </c>
      <c r="AN501" s="77">
        <v>175</v>
      </c>
      <c r="AO501" s="79">
        <v>42806</v>
      </c>
      <c r="AP501" s="76">
        <v>2000</v>
      </c>
      <c r="AQ501" s="76">
        <v>0</v>
      </c>
      <c r="AR501" s="77">
        <v>350</v>
      </c>
      <c r="AS501" s="77">
        <v>13</v>
      </c>
      <c r="AT501" s="78">
        <v>82.19</v>
      </c>
      <c r="AU501" s="77">
        <v>5</v>
      </c>
      <c r="AV501" s="76">
        <v>7.71</v>
      </c>
      <c r="AW501" s="76">
        <v>7.2</v>
      </c>
      <c r="AX501" s="76">
        <v>8.59</v>
      </c>
      <c r="AY501" s="76">
        <v>0.73</v>
      </c>
      <c r="AZ501" s="76">
        <v>0.73</v>
      </c>
      <c r="BA501" s="76">
        <v>0.64</v>
      </c>
      <c r="BB501" s="76">
        <v>0.64</v>
      </c>
      <c r="BC501" s="76">
        <v>23.41</v>
      </c>
      <c r="BD501" s="76">
        <v>6.87</v>
      </c>
      <c r="BE501" s="76">
        <v>15.71</v>
      </c>
      <c r="BF501" s="76">
        <v>7200</v>
      </c>
      <c r="BG501" s="76">
        <v>8200</v>
      </c>
      <c r="BH501" s="74" t="s">
        <v>109</v>
      </c>
      <c r="BI501" s="74"/>
      <c r="BJ501" s="74" t="s">
        <v>4068</v>
      </c>
      <c r="BK501" s="79"/>
      <c r="BL501" s="79"/>
      <c r="BM501" s="74"/>
      <c r="BN501" s="80"/>
      <c r="BO501" s="81"/>
      <c r="BP501" s="82">
        <v>20</v>
      </c>
      <c r="BQ501" s="83"/>
      <c r="BR501" s="84" t="s">
        <v>129</v>
      </c>
      <c r="BS501" s="84">
        <v>22</v>
      </c>
      <c r="BT501" s="85">
        <v>2</v>
      </c>
      <c r="BU501" s="85" t="s">
        <v>134</v>
      </c>
      <c r="BV501" s="85">
        <v>7</v>
      </c>
      <c r="BW501" s="85"/>
      <c r="BX501" s="86" t="s">
        <v>130</v>
      </c>
      <c r="BY501" s="87"/>
      <c r="BZ501" s="88">
        <v>20</v>
      </c>
      <c r="CA501" s="87" t="s">
        <v>111</v>
      </c>
      <c r="CB501" s="89" t="s">
        <v>116</v>
      </c>
      <c r="CC501" s="90">
        <v>-18</v>
      </c>
      <c r="CD501" s="91"/>
      <c r="CE501" s="89">
        <f>VLOOKUP(AI501,[1]Plan1!$A$6:$D$52,2,0)</f>
        <v>328</v>
      </c>
      <c r="CF501" s="89">
        <f>VLOOKUP(AI501,[1]Plan1!$A$6:$D$52,4,0)</f>
        <v>4.5555555555555554</v>
      </c>
      <c r="CG501" s="89">
        <f t="shared" si="56"/>
        <v>5</v>
      </c>
      <c r="CH501" s="89">
        <f t="shared" si="57"/>
        <v>23</v>
      </c>
      <c r="CI501" s="87" t="s">
        <v>129</v>
      </c>
      <c r="CJ501" s="89">
        <f t="shared" si="58"/>
        <v>20</v>
      </c>
      <c r="CK501" s="87"/>
      <c r="CL501" s="87"/>
      <c r="CM501" s="87"/>
      <c r="CN501" s="80"/>
      <c r="CO501" s="81">
        <v>273</v>
      </c>
      <c r="CP501" s="82"/>
      <c r="CQ501" s="83"/>
      <c r="CR501" s="87">
        <f t="shared" si="59"/>
        <v>1744</v>
      </c>
      <c r="CS501" s="40">
        <f t="shared" si="63"/>
        <v>499</v>
      </c>
      <c r="CT501" s="40" t="str">
        <f>VLOOKUP(B501,Linha!$B$2:$C$60,2,FALSE)</f>
        <v>Flow1</v>
      </c>
      <c r="CU501" s="41" t="str">
        <f>IF(AI501&lt;=Parametros!$E$15,"OK","Não")</f>
        <v>OK</v>
      </c>
      <c r="CV501" s="41" t="str">
        <f>IF(AH501&lt;=Parametros!$E$16,"OK","Não")</f>
        <v>OK</v>
      </c>
      <c r="CW501" s="41" t="str">
        <f>IF(AX501&lt;=Parametros!$E$19,"OK","Não")</f>
        <v>OK</v>
      </c>
      <c r="CX501" s="41" t="str">
        <f t="shared" si="60"/>
        <v>Não</v>
      </c>
      <c r="CY501" s="41" t="str">
        <f t="shared" si="61"/>
        <v>Não</v>
      </c>
      <c r="CZ501" s="41" t="str">
        <f>IF(AND(Parametros!$E$17="Sim",Parametros!$E$18="Sim"),IF(AND(OR(CT501="Flow1",AND(CT501="Flow2",Parametros!$H$7="Fechada")),AI501&lt;=Parametros!$E$15,AH501&lt;Parametros!$E$16,AX501&lt;Parametros!$E$19,CX501&lt;&gt;Parametros!$E$17,CY501&lt;&gt;Parametros!$E$18),"Sim","Não"),
IF(AND(Parametros!$E$17="Sim",Parametros!$E$18="Não"),IF(AND(OR(CT501="Flow1",AND(CT501="Flow2",Parametros!$H$7="Fechada")),AI501&lt;=Parametros!$E$15,AH501&lt;Parametros!$E$16,AX501&lt;Parametros!$E$19,CX501&lt;&gt;Parametros!$E$17),"Sim","Não"),
IF(AND(Parametros!$E$17="Não",Parametros!$E$18="Sim"),IF(AND(OR(CT501="Flow1",AND(CT501="Flow2",Parametros!$H$7="Fechada")),AI501&lt;=Parametros!$E$15,AH501&lt;Parametros!$E$16,AX501&lt;Parametros!$E$19,CY501&lt;&gt;Parametros!$E$18),"Sim","Não"),
IF(AND(OR(CT501="Flow1",AND(CT501="Flow2",Parametros!$H$7="Fechada")),AI501&lt;=Parametros!$E$15,AH501&lt;Parametros!$E$16,AX501&lt;Parametros!$E$19),"Sim","Não"))))</f>
        <v>Sim</v>
      </c>
      <c r="DA501" s="41" t="str">
        <f t="shared" si="62"/>
        <v>ok</v>
      </c>
      <c r="DB501" s="40">
        <f>IF(AND(CT501="Flow1",CZ501="Sim"),4,IF(CT501=Parametros!$D$6,1,IF(CT501=Parametros!$D$7,IF(Parametros!$H$7="Aberta",2,IF('Sequencia APO'!CZ501="Sim",4,1)),IF(CT501=Parametros!$D$9,3,IF(CT501=Parametros!$D$8,4,"Erro")))))</f>
        <v>4</v>
      </c>
      <c r="DC501" s="40">
        <f>IFERROR(VLOOKUP($Q501,Ferts!$A$1:$B$16,2,FALSE),0)</f>
        <v>0</v>
      </c>
      <c r="DD501" s="42">
        <f>(IF(DB501=1,Parametros!$M$6,IF(DB501=2,Parametros!$M$7,IF(DB501=3,Parametros!$M$8,IF(DB501=4,Parametros!$M$9,"Erro"))))*(DC501+1))*60</f>
        <v>102.85714285714285</v>
      </c>
    </row>
    <row r="502" spans="1:108">
      <c r="A502" s="74" t="s">
        <v>1320</v>
      </c>
      <c r="B502" s="74" t="s">
        <v>268</v>
      </c>
      <c r="C502" s="74" t="s">
        <v>118</v>
      </c>
      <c r="D502" s="74" t="s">
        <v>99</v>
      </c>
      <c r="E502" s="74" t="s">
        <v>4069</v>
      </c>
      <c r="F502" s="74" t="s">
        <v>1129</v>
      </c>
      <c r="G502" s="74" t="s">
        <v>4070</v>
      </c>
      <c r="H502" s="74" t="s">
        <v>212</v>
      </c>
      <c r="I502" s="74" t="s">
        <v>134</v>
      </c>
      <c r="J502" s="74" t="s">
        <v>135</v>
      </c>
      <c r="K502" s="74" t="s">
        <v>214</v>
      </c>
      <c r="L502" s="74" t="s">
        <v>1130</v>
      </c>
      <c r="M502" s="74" t="s">
        <v>216</v>
      </c>
      <c r="N502" s="75">
        <v>10</v>
      </c>
      <c r="O502" s="75">
        <v>10</v>
      </c>
      <c r="P502" s="74" t="s">
        <v>131</v>
      </c>
      <c r="Q502" s="74" t="s">
        <v>1131</v>
      </c>
      <c r="R502" s="74" t="s">
        <v>175</v>
      </c>
      <c r="S502" s="74"/>
      <c r="T502" s="74" t="s">
        <v>114</v>
      </c>
      <c r="U502" s="74" t="s">
        <v>124</v>
      </c>
      <c r="V502" s="74" t="s">
        <v>125</v>
      </c>
      <c r="W502" s="74" t="s">
        <v>126</v>
      </c>
      <c r="X502" s="74" t="s">
        <v>218</v>
      </c>
      <c r="Y502" s="74" t="s">
        <v>142</v>
      </c>
      <c r="Z502" s="74" t="s">
        <v>163</v>
      </c>
      <c r="AA502" s="76">
        <v>2981.018</v>
      </c>
      <c r="AB502" s="76">
        <v>0</v>
      </c>
      <c r="AC502" s="76">
        <v>146</v>
      </c>
      <c r="AD502" s="76">
        <v>101</v>
      </c>
      <c r="AE502" s="77">
        <v>390</v>
      </c>
      <c r="AF502" s="76">
        <v>1.95</v>
      </c>
      <c r="AG502" s="77">
        <v>10</v>
      </c>
      <c r="AH502" s="78">
        <v>6.4</v>
      </c>
      <c r="AI502" s="78">
        <v>73</v>
      </c>
      <c r="AJ502" s="79">
        <v>42780</v>
      </c>
      <c r="AK502" s="79">
        <v>42788</v>
      </c>
      <c r="AL502" s="79">
        <v>42788</v>
      </c>
      <c r="AM502" s="79">
        <v>42788</v>
      </c>
      <c r="AN502" s="77">
        <v>337</v>
      </c>
      <c r="AO502" s="79">
        <v>42756</v>
      </c>
      <c r="AP502" s="76">
        <v>2000</v>
      </c>
      <c r="AQ502" s="76">
        <v>1640</v>
      </c>
      <c r="AR502" s="77">
        <v>388</v>
      </c>
      <c r="AS502" s="77">
        <v>11</v>
      </c>
      <c r="AT502" s="78">
        <v>116.66</v>
      </c>
      <c r="AU502" s="77">
        <v>3</v>
      </c>
      <c r="AV502" s="76">
        <v>11.13</v>
      </c>
      <c r="AW502" s="76">
        <v>11.5</v>
      </c>
      <c r="AX502" s="76">
        <v>12.74</v>
      </c>
      <c r="AY502" s="76">
        <v>0.73</v>
      </c>
      <c r="AZ502" s="76">
        <v>0.73</v>
      </c>
      <c r="BA502" s="76">
        <v>0.64</v>
      </c>
      <c r="BB502" s="76">
        <v>0.64</v>
      </c>
      <c r="BC502" s="76">
        <v>20.94</v>
      </c>
      <c r="BD502" s="76">
        <v>6.87</v>
      </c>
      <c r="BE502" s="76">
        <v>15.71</v>
      </c>
      <c r="BF502" s="76">
        <v>11050</v>
      </c>
      <c r="BG502" s="76">
        <v>11150</v>
      </c>
      <c r="BH502" s="74" t="s">
        <v>109</v>
      </c>
      <c r="BI502" s="74"/>
      <c r="BJ502" s="74" t="s">
        <v>4071</v>
      </c>
      <c r="BK502" s="79"/>
      <c r="BL502" s="79"/>
      <c r="BM502" s="74"/>
      <c r="BN502" s="80"/>
      <c r="BO502" s="81"/>
      <c r="BP502" s="82"/>
      <c r="BQ502" s="83">
        <v>30</v>
      </c>
      <c r="BR502" s="84" t="s">
        <v>78</v>
      </c>
      <c r="BS502" s="84">
        <v>22</v>
      </c>
      <c r="BT502" s="85">
        <v>2</v>
      </c>
      <c r="BU502" s="85" t="s">
        <v>134</v>
      </c>
      <c r="BV502" s="85">
        <v>7</v>
      </c>
      <c r="BW502" s="85"/>
      <c r="BX502" s="86" t="s">
        <v>130</v>
      </c>
      <c r="BY502" s="87"/>
      <c r="BZ502" s="88">
        <v>30</v>
      </c>
      <c r="CA502" s="87" t="s">
        <v>111</v>
      </c>
      <c r="CB502" s="89" t="s">
        <v>112</v>
      </c>
      <c r="CC502" s="90">
        <v>32</v>
      </c>
      <c r="CD502" s="91"/>
      <c r="CE502" s="89">
        <f>VLOOKUP(AI502,[1]Plan1!$A$6:$D$52,2,0)</f>
        <v>328</v>
      </c>
      <c r="CF502" s="89">
        <f>VLOOKUP(AI502,[1]Plan1!$A$6:$D$52,4,0)</f>
        <v>4.5555555555555554</v>
      </c>
      <c r="CG502" s="89">
        <f t="shared" si="56"/>
        <v>9</v>
      </c>
      <c r="CH502" s="89">
        <f t="shared" si="57"/>
        <v>41</v>
      </c>
      <c r="CI502" s="87" t="s">
        <v>78</v>
      </c>
      <c r="CJ502" s="89">
        <f t="shared" si="58"/>
        <v>30</v>
      </c>
      <c r="CK502" s="87"/>
      <c r="CL502" s="87"/>
      <c r="CM502" s="87"/>
      <c r="CN502" s="80"/>
      <c r="CO502" s="81">
        <v>274</v>
      </c>
      <c r="CP502" s="82"/>
      <c r="CQ502" s="83"/>
      <c r="CR502" s="87">
        <f t="shared" si="59"/>
        <v>3900</v>
      </c>
      <c r="CS502" s="40">
        <f t="shared" si="63"/>
        <v>500</v>
      </c>
      <c r="CT502" s="40" t="str">
        <f>VLOOKUP(B502,Linha!$B$2:$C$60,2,FALSE)</f>
        <v>Tubing Line</v>
      </c>
      <c r="CU502" s="41" t="str">
        <f>IF(AI502&lt;=Parametros!$E$15,"OK","Não")</f>
        <v>OK</v>
      </c>
      <c r="CV502" s="41" t="str">
        <f>IF(AH502&lt;=Parametros!$E$16,"OK","Não")</f>
        <v>OK</v>
      </c>
      <c r="CW502" s="41" t="str">
        <f>IF(AX502&lt;=Parametros!$E$19,"OK","Não")</f>
        <v>OK</v>
      </c>
      <c r="CX502" s="41" t="str">
        <f t="shared" si="60"/>
        <v>Não</v>
      </c>
      <c r="CY502" s="41" t="str">
        <f t="shared" si="61"/>
        <v>Não</v>
      </c>
      <c r="CZ502" s="41" t="str">
        <f>IF(AND(Parametros!$E$17="Sim",Parametros!$E$18="Sim"),IF(AND(OR(CT502="Flow1",AND(CT502="Flow2",Parametros!$H$7="Fechada")),AI502&lt;=Parametros!$E$15,AH502&lt;Parametros!$E$16,AX502&lt;Parametros!$E$19,CX502&lt;&gt;Parametros!$E$17,CY502&lt;&gt;Parametros!$E$18),"Sim","Não"),
IF(AND(Parametros!$E$17="Sim",Parametros!$E$18="Não"),IF(AND(OR(CT502="Flow1",AND(CT502="Flow2",Parametros!$H$7="Fechada")),AI502&lt;=Parametros!$E$15,AH502&lt;Parametros!$E$16,AX502&lt;Parametros!$E$19,CX502&lt;&gt;Parametros!$E$17),"Sim","Não"),
IF(AND(Parametros!$E$17="Não",Parametros!$E$18="Sim"),IF(AND(OR(CT502="Flow1",AND(CT502="Flow2",Parametros!$H$7="Fechada")),AI502&lt;=Parametros!$E$15,AH502&lt;Parametros!$E$16,AX502&lt;Parametros!$E$19,CY502&lt;&gt;Parametros!$E$18),"Sim","Não"),
IF(AND(OR(CT502="Flow1",AND(CT502="Flow2",Parametros!$H$7="Fechada")),AI502&lt;=Parametros!$E$15,AH502&lt;Parametros!$E$16,AX502&lt;Parametros!$E$19),"Sim","Não"))))</f>
        <v>Não</v>
      </c>
      <c r="DA502" s="41" t="str">
        <f t="shared" si="62"/>
        <v>ok</v>
      </c>
      <c r="DB502" s="40">
        <f>IF(AND(CT502="Flow1",CZ502="Sim"),4,IF(CT502=Parametros!$D$6,1,IF(CT502=Parametros!$D$7,IF(Parametros!$H$7="Aberta",2,IF('Sequencia APO'!CZ502="Sim",4,1)),IF(CT502=Parametros!$D$9,3,IF(CT502=Parametros!$D$8,4,"Erro")))))</f>
        <v>4</v>
      </c>
      <c r="DC502" s="40">
        <f>IFERROR(VLOOKUP($Q502,Ferts!$A$1:$B$16,2,FALSE),0)</f>
        <v>0</v>
      </c>
      <c r="DD502" s="42">
        <f>(IF(DB502=1,Parametros!$M$6,IF(DB502=2,Parametros!$M$7,IF(DB502=3,Parametros!$M$8,IF(DB502=4,Parametros!$M$9,"Erro"))))*(DC502+1))*60</f>
        <v>102.85714285714285</v>
      </c>
    </row>
    <row r="503" spans="1:108">
      <c r="A503" s="74" t="s">
        <v>1324</v>
      </c>
      <c r="B503" s="74" t="s">
        <v>268</v>
      </c>
      <c r="C503" s="74" t="s">
        <v>118</v>
      </c>
      <c r="D503" s="74" t="s">
        <v>99</v>
      </c>
      <c r="E503" s="74" t="s">
        <v>4072</v>
      </c>
      <c r="F503" s="74" t="s">
        <v>211</v>
      </c>
      <c r="G503" s="74" t="s">
        <v>1141</v>
      </c>
      <c r="H503" s="74" t="s">
        <v>212</v>
      </c>
      <c r="I503" s="74" t="s">
        <v>134</v>
      </c>
      <c r="J503" s="74" t="s">
        <v>213</v>
      </c>
      <c r="K503" s="74" t="s">
        <v>214</v>
      </c>
      <c r="L503" s="74" t="s">
        <v>215</v>
      </c>
      <c r="M503" s="74" t="s">
        <v>216</v>
      </c>
      <c r="N503" s="75">
        <v>10</v>
      </c>
      <c r="O503" s="75">
        <v>10</v>
      </c>
      <c r="P503" s="74" t="s">
        <v>131</v>
      </c>
      <c r="Q503" s="74" t="s">
        <v>217</v>
      </c>
      <c r="R503" s="74" t="s">
        <v>175</v>
      </c>
      <c r="S503" s="74"/>
      <c r="T503" s="74" t="s">
        <v>114</v>
      </c>
      <c r="U503" s="74" t="s">
        <v>124</v>
      </c>
      <c r="V503" s="74" t="s">
        <v>125</v>
      </c>
      <c r="W503" s="74" t="s">
        <v>107</v>
      </c>
      <c r="X503" s="74" t="s">
        <v>218</v>
      </c>
      <c r="Y503" s="74" t="s">
        <v>219</v>
      </c>
      <c r="Z503" s="74" t="s">
        <v>163</v>
      </c>
      <c r="AA503" s="76">
        <v>1211.146</v>
      </c>
      <c r="AB503" s="76">
        <v>0</v>
      </c>
      <c r="AC503" s="76">
        <v>146</v>
      </c>
      <c r="AD503" s="76">
        <v>101</v>
      </c>
      <c r="AE503" s="77">
        <v>377</v>
      </c>
      <c r="AF503" s="76">
        <v>1.885</v>
      </c>
      <c r="AG503" s="77">
        <v>5</v>
      </c>
      <c r="AH503" s="78">
        <v>7.01</v>
      </c>
      <c r="AI503" s="78">
        <v>73</v>
      </c>
      <c r="AJ503" s="79">
        <v>42790</v>
      </c>
      <c r="AK503" s="79">
        <v>42788</v>
      </c>
      <c r="AL503" s="79">
        <v>42788</v>
      </c>
      <c r="AM503" s="79">
        <v>42788</v>
      </c>
      <c r="AN503" s="77">
        <v>154</v>
      </c>
      <c r="AO503" s="79">
        <v>42764</v>
      </c>
      <c r="AP503" s="76">
        <v>3000</v>
      </c>
      <c r="AQ503" s="76">
        <v>736</v>
      </c>
      <c r="AR503" s="77">
        <v>376</v>
      </c>
      <c r="AS503" s="77">
        <v>11</v>
      </c>
      <c r="AT503" s="78">
        <v>88.51</v>
      </c>
      <c r="AU503" s="77">
        <v>4</v>
      </c>
      <c r="AV503" s="76">
        <v>7.6</v>
      </c>
      <c r="AW503" s="76">
        <v>7.2</v>
      </c>
      <c r="AX503" s="76">
        <v>8.3000000000000007</v>
      </c>
      <c r="AY503" s="76">
        <v>0.73</v>
      </c>
      <c r="AZ503" s="76">
        <v>0.73</v>
      </c>
      <c r="BA503" s="76">
        <v>0.7</v>
      </c>
      <c r="BB503" s="76">
        <v>0.7</v>
      </c>
      <c r="BC503" s="76">
        <v>18.559999999999999</v>
      </c>
      <c r="BD503" s="76">
        <v>7.54</v>
      </c>
      <c r="BE503" s="76">
        <v>16.420000000000002</v>
      </c>
      <c r="BF503" s="76">
        <v>7200</v>
      </c>
      <c r="BG503" s="76">
        <v>8000</v>
      </c>
      <c r="BH503" s="74" t="s">
        <v>109</v>
      </c>
      <c r="BI503" s="74"/>
      <c r="BJ503" s="74" t="s">
        <v>4073</v>
      </c>
      <c r="BK503" s="79"/>
      <c r="BL503" s="79"/>
      <c r="BM503" s="74"/>
      <c r="BN503" s="80"/>
      <c r="BO503" s="81"/>
      <c r="BP503" s="82"/>
      <c r="BQ503" s="83">
        <v>20</v>
      </c>
      <c r="BR503" s="84" t="s">
        <v>78</v>
      </c>
      <c r="BS503" s="84">
        <v>22</v>
      </c>
      <c r="BT503" s="85">
        <v>2</v>
      </c>
      <c r="BU503" s="85" t="s">
        <v>134</v>
      </c>
      <c r="BV503" s="85">
        <v>7</v>
      </c>
      <c r="BW503" s="85"/>
      <c r="BX503" s="86" t="s">
        <v>130</v>
      </c>
      <c r="BY503" s="87"/>
      <c r="BZ503" s="88">
        <v>20</v>
      </c>
      <c r="CA503" s="87" t="s">
        <v>111</v>
      </c>
      <c r="CB503" s="89" t="s">
        <v>112</v>
      </c>
      <c r="CC503" s="90">
        <v>24</v>
      </c>
      <c r="CD503" s="91"/>
      <c r="CE503" s="89">
        <f>VLOOKUP(AI503,[1]Plan1!$A$6:$D$52,2,0)</f>
        <v>328</v>
      </c>
      <c r="CF503" s="89">
        <f>VLOOKUP(AI503,[1]Plan1!$A$6:$D$52,4,0)</f>
        <v>4.5555555555555554</v>
      </c>
      <c r="CG503" s="89">
        <f t="shared" si="56"/>
        <v>4</v>
      </c>
      <c r="CH503" s="89">
        <f t="shared" si="57"/>
        <v>18</v>
      </c>
      <c r="CI503" s="87" t="s">
        <v>78</v>
      </c>
      <c r="CJ503" s="89">
        <f t="shared" si="58"/>
        <v>20</v>
      </c>
      <c r="CK503" s="87"/>
      <c r="CL503" s="87"/>
      <c r="CM503" s="87"/>
      <c r="CN503" s="80"/>
      <c r="CO503" s="81">
        <v>275</v>
      </c>
      <c r="CP503" s="82"/>
      <c r="CQ503" s="83"/>
      <c r="CR503" s="87">
        <f t="shared" si="59"/>
        <v>1885</v>
      </c>
      <c r="CS503" s="40">
        <f t="shared" si="63"/>
        <v>501</v>
      </c>
      <c r="CT503" s="40" t="str">
        <f>VLOOKUP(B503,Linha!$B$2:$C$60,2,FALSE)</f>
        <v>Tubing Line</v>
      </c>
      <c r="CU503" s="41" t="str">
        <f>IF(AI503&lt;=Parametros!$E$15,"OK","Não")</f>
        <v>OK</v>
      </c>
      <c r="CV503" s="41" t="str">
        <f>IF(AH503&lt;=Parametros!$E$16,"OK","Não")</f>
        <v>OK</v>
      </c>
      <c r="CW503" s="41" t="str">
        <f>IF(AX503&lt;=Parametros!$E$19,"OK","Não")</f>
        <v>OK</v>
      </c>
      <c r="CX503" s="41" t="str">
        <f t="shared" si="60"/>
        <v>Não</v>
      </c>
      <c r="CY503" s="41" t="str">
        <f t="shared" si="61"/>
        <v>Não</v>
      </c>
      <c r="CZ503" s="41" t="str">
        <f>IF(AND(Parametros!$E$17="Sim",Parametros!$E$18="Sim"),IF(AND(OR(CT503="Flow1",AND(CT503="Flow2",Parametros!$H$7="Fechada")),AI503&lt;=Parametros!$E$15,AH503&lt;Parametros!$E$16,AX503&lt;Parametros!$E$19,CX503&lt;&gt;Parametros!$E$17,CY503&lt;&gt;Parametros!$E$18),"Sim","Não"),
IF(AND(Parametros!$E$17="Sim",Parametros!$E$18="Não"),IF(AND(OR(CT503="Flow1",AND(CT503="Flow2",Parametros!$H$7="Fechada")),AI503&lt;=Parametros!$E$15,AH503&lt;Parametros!$E$16,AX503&lt;Parametros!$E$19,CX503&lt;&gt;Parametros!$E$17),"Sim","Não"),
IF(AND(Parametros!$E$17="Não",Parametros!$E$18="Sim"),IF(AND(OR(CT503="Flow1",AND(CT503="Flow2",Parametros!$H$7="Fechada")),AI503&lt;=Parametros!$E$15,AH503&lt;Parametros!$E$16,AX503&lt;Parametros!$E$19,CY503&lt;&gt;Parametros!$E$18),"Sim","Não"),
IF(AND(OR(CT503="Flow1",AND(CT503="Flow2",Parametros!$H$7="Fechada")),AI503&lt;=Parametros!$E$15,AH503&lt;Parametros!$E$16,AX503&lt;Parametros!$E$19),"Sim","Não"))))</f>
        <v>Não</v>
      </c>
      <c r="DA503" s="41" t="str">
        <f t="shared" si="62"/>
        <v>ok</v>
      </c>
      <c r="DB503" s="40">
        <f>IF(AND(CT503="Flow1",CZ503="Sim"),4,IF(CT503=Parametros!$D$6,1,IF(CT503=Parametros!$D$7,IF(Parametros!$H$7="Aberta",2,IF('Sequencia APO'!CZ503="Sim",4,1)),IF(CT503=Parametros!$D$9,3,IF(CT503=Parametros!$D$8,4,"Erro")))))</f>
        <v>4</v>
      </c>
      <c r="DC503" s="40">
        <f>IFERROR(VLOOKUP($Q503,Ferts!$A$1:$B$16,2,FALSE),0)</f>
        <v>0</v>
      </c>
      <c r="DD503" s="42">
        <f>(IF(DB503=1,Parametros!$M$6,IF(DB503=2,Parametros!$M$7,IF(DB503=3,Parametros!$M$8,IF(DB503=4,Parametros!$M$9,"Erro"))))*(DC503+1))*60</f>
        <v>102.85714285714285</v>
      </c>
    </row>
    <row r="504" spans="1:108">
      <c r="A504" s="74" t="s">
        <v>1326</v>
      </c>
      <c r="B504" s="74" t="s">
        <v>160</v>
      </c>
      <c r="C504" s="74" t="s">
        <v>118</v>
      </c>
      <c r="D504" s="74" t="s">
        <v>99</v>
      </c>
      <c r="E504" s="74" t="s">
        <v>4074</v>
      </c>
      <c r="F504" s="74" t="s">
        <v>3076</v>
      </c>
      <c r="G504" s="74" t="s">
        <v>3077</v>
      </c>
      <c r="H504" s="74" t="s">
        <v>285</v>
      </c>
      <c r="I504" s="74" t="s">
        <v>134</v>
      </c>
      <c r="J504" s="74" t="s">
        <v>213</v>
      </c>
      <c r="K504" s="74" t="s">
        <v>321</v>
      </c>
      <c r="L504" s="74" t="s">
        <v>3078</v>
      </c>
      <c r="M504" s="74" t="s">
        <v>288</v>
      </c>
      <c r="N504" s="75">
        <v>10</v>
      </c>
      <c r="O504" s="75">
        <v>10</v>
      </c>
      <c r="P504" s="74" t="s">
        <v>137</v>
      </c>
      <c r="Q504" s="74" t="s">
        <v>3079</v>
      </c>
      <c r="R504" s="74" t="s">
        <v>289</v>
      </c>
      <c r="S504" s="74"/>
      <c r="T504" s="74" t="s">
        <v>114</v>
      </c>
      <c r="U504" s="74" t="s">
        <v>124</v>
      </c>
      <c r="V504" s="74" t="s">
        <v>125</v>
      </c>
      <c r="W504" s="74" t="s">
        <v>107</v>
      </c>
      <c r="X504" s="74" t="s">
        <v>127</v>
      </c>
      <c r="Y504" s="74" t="s">
        <v>219</v>
      </c>
      <c r="Z504" s="74" t="s">
        <v>128</v>
      </c>
      <c r="AA504" s="76">
        <v>1987.704</v>
      </c>
      <c r="AB504" s="76">
        <v>0</v>
      </c>
      <c r="AC504" s="76">
        <v>146</v>
      </c>
      <c r="AD504" s="76">
        <v>101</v>
      </c>
      <c r="AE504" s="77">
        <v>402</v>
      </c>
      <c r="AF504" s="76">
        <v>2.0099999999999998</v>
      </c>
      <c r="AG504" s="77">
        <v>7</v>
      </c>
      <c r="AH504" s="78">
        <v>7.01</v>
      </c>
      <c r="AI504" s="78">
        <v>73</v>
      </c>
      <c r="AJ504" s="79">
        <v>42805</v>
      </c>
      <c r="AK504" s="79">
        <v>42788</v>
      </c>
      <c r="AL504" s="79">
        <v>42788</v>
      </c>
      <c r="AM504" s="79">
        <v>42788</v>
      </c>
      <c r="AN504" s="77">
        <v>213</v>
      </c>
      <c r="AO504" s="79">
        <v>42790</v>
      </c>
      <c r="AP504" s="76">
        <v>1900</v>
      </c>
      <c r="AQ504" s="76">
        <v>0</v>
      </c>
      <c r="AR504" s="77">
        <v>400</v>
      </c>
      <c r="AS504" s="77">
        <v>11</v>
      </c>
      <c r="AT504" s="78">
        <v>94.7</v>
      </c>
      <c r="AU504" s="77">
        <v>4</v>
      </c>
      <c r="AV504" s="76">
        <v>8.17</v>
      </c>
      <c r="AW504" s="76">
        <v>7.7</v>
      </c>
      <c r="AX504" s="76">
        <v>8.8800000000000008</v>
      </c>
      <c r="AY504" s="76">
        <v>0.73</v>
      </c>
      <c r="AZ504" s="76">
        <v>0.73</v>
      </c>
      <c r="BA504" s="76">
        <v>0.7</v>
      </c>
      <c r="BB504" s="76">
        <v>0.7</v>
      </c>
      <c r="BC504" s="76">
        <v>19.79</v>
      </c>
      <c r="BD504" s="76">
        <v>7.54</v>
      </c>
      <c r="BE504" s="76">
        <v>16.420000000000002</v>
      </c>
      <c r="BF504" s="76">
        <v>7700</v>
      </c>
      <c r="BG504" s="76">
        <v>8300</v>
      </c>
      <c r="BH504" s="74" t="s">
        <v>109</v>
      </c>
      <c r="BI504" s="74"/>
      <c r="BJ504" s="74" t="s">
        <v>4075</v>
      </c>
      <c r="BK504" s="79"/>
      <c r="BL504" s="79"/>
      <c r="BM504" s="74"/>
      <c r="BN504" s="80"/>
      <c r="BO504" s="81"/>
      <c r="BP504" s="82">
        <v>28</v>
      </c>
      <c r="BQ504" s="83"/>
      <c r="BR504" s="84" t="s">
        <v>129</v>
      </c>
      <c r="BS504" s="84">
        <v>22</v>
      </c>
      <c r="BT504" s="85">
        <v>2</v>
      </c>
      <c r="BU504" s="85" t="s">
        <v>134</v>
      </c>
      <c r="BV504" s="85">
        <v>7</v>
      </c>
      <c r="BW504" s="85"/>
      <c r="BX504" s="86" t="s">
        <v>130</v>
      </c>
      <c r="BY504" s="87"/>
      <c r="BZ504" s="88">
        <v>28</v>
      </c>
      <c r="CA504" s="87" t="s">
        <v>111</v>
      </c>
      <c r="CB504" s="89" t="s">
        <v>145</v>
      </c>
      <c r="CC504" s="90">
        <v>-2</v>
      </c>
      <c r="CD504" s="91"/>
      <c r="CE504" s="89">
        <f>VLOOKUP(AI504,[1]Plan1!$A$6:$D$52,2,0)</f>
        <v>328</v>
      </c>
      <c r="CF504" s="89">
        <f>VLOOKUP(AI504,[1]Plan1!$A$6:$D$52,4,0)</f>
        <v>4.5555555555555554</v>
      </c>
      <c r="CG504" s="89">
        <f t="shared" si="56"/>
        <v>6</v>
      </c>
      <c r="CH504" s="89">
        <f t="shared" si="57"/>
        <v>27</v>
      </c>
      <c r="CI504" s="87" t="s">
        <v>129</v>
      </c>
      <c r="CJ504" s="89">
        <f t="shared" si="58"/>
        <v>28</v>
      </c>
      <c r="CK504" s="87"/>
      <c r="CL504" s="87"/>
      <c r="CM504" s="87"/>
      <c r="CN504" s="80"/>
      <c r="CO504" s="81">
        <v>276</v>
      </c>
      <c r="CP504" s="82"/>
      <c r="CQ504" s="83"/>
      <c r="CR504" s="87">
        <f t="shared" si="59"/>
        <v>2814</v>
      </c>
      <c r="CS504" s="40">
        <f t="shared" si="63"/>
        <v>502</v>
      </c>
      <c r="CT504" s="40" t="str">
        <f>VLOOKUP(B504,Linha!$B$2:$C$60,2,FALSE)</f>
        <v>Flow1</v>
      </c>
      <c r="CU504" s="41" t="str">
        <f>IF(AI504&lt;=Parametros!$E$15,"OK","Não")</f>
        <v>OK</v>
      </c>
      <c r="CV504" s="41" t="str">
        <f>IF(AH504&lt;=Parametros!$E$16,"OK","Não")</f>
        <v>OK</v>
      </c>
      <c r="CW504" s="41" t="str">
        <f>IF(AX504&lt;=Parametros!$E$19,"OK","Não")</f>
        <v>OK</v>
      </c>
      <c r="CX504" s="41" t="str">
        <f t="shared" si="60"/>
        <v>Não</v>
      </c>
      <c r="CY504" s="41" t="str">
        <f t="shared" si="61"/>
        <v>Não</v>
      </c>
      <c r="CZ504" s="41" t="str">
        <f>IF(AND(Parametros!$E$17="Sim",Parametros!$E$18="Sim"),IF(AND(OR(CT504="Flow1",AND(CT504="Flow2",Parametros!$H$7="Fechada")),AI504&lt;=Parametros!$E$15,AH504&lt;Parametros!$E$16,AX504&lt;Parametros!$E$19,CX504&lt;&gt;Parametros!$E$17,CY504&lt;&gt;Parametros!$E$18),"Sim","Não"),
IF(AND(Parametros!$E$17="Sim",Parametros!$E$18="Não"),IF(AND(OR(CT504="Flow1",AND(CT504="Flow2",Parametros!$H$7="Fechada")),AI504&lt;=Parametros!$E$15,AH504&lt;Parametros!$E$16,AX504&lt;Parametros!$E$19,CX504&lt;&gt;Parametros!$E$17),"Sim","Não"),
IF(AND(Parametros!$E$17="Não",Parametros!$E$18="Sim"),IF(AND(OR(CT504="Flow1",AND(CT504="Flow2",Parametros!$H$7="Fechada")),AI504&lt;=Parametros!$E$15,AH504&lt;Parametros!$E$16,AX504&lt;Parametros!$E$19,CY504&lt;&gt;Parametros!$E$18),"Sim","Não"),
IF(AND(OR(CT504="Flow1",AND(CT504="Flow2",Parametros!$H$7="Fechada")),AI504&lt;=Parametros!$E$15,AH504&lt;Parametros!$E$16,AX504&lt;Parametros!$E$19),"Sim","Não"))))</f>
        <v>Sim</v>
      </c>
      <c r="DA504" s="41" t="str">
        <f t="shared" si="62"/>
        <v>ok</v>
      </c>
      <c r="DB504" s="40">
        <f>IF(AND(CT504="Flow1",CZ504="Sim"),4,IF(CT504=Parametros!$D$6,1,IF(CT504=Parametros!$D$7,IF(Parametros!$H$7="Aberta",2,IF('Sequencia APO'!CZ504="Sim",4,1)),IF(CT504=Parametros!$D$9,3,IF(CT504=Parametros!$D$8,4,"Erro")))))</f>
        <v>4</v>
      </c>
      <c r="DC504" s="40">
        <f>IFERROR(VLOOKUP($Q504,Ferts!$A$1:$B$16,2,FALSE),0)</f>
        <v>0</v>
      </c>
      <c r="DD504" s="42">
        <f>(IF(DB504=1,Parametros!$M$6,IF(DB504=2,Parametros!$M$7,IF(DB504=3,Parametros!$M$8,IF(DB504=4,Parametros!$M$9,"Erro"))))*(DC504+1))*60</f>
        <v>102.85714285714285</v>
      </c>
    </row>
    <row r="505" spans="1:108">
      <c r="A505" s="74" t="s">
        <v>1327</v>
      </c>
      <c r="B505" s="74" t="s">
        <v>160</v>
      </c>
      <c r="C505" s="74" t="s">
        <v>118</v>
      </c>
      <c r="D505" s="74" t="s">
        <v>99</v>
      </c>
      <c r="E505" s="74" t="s">
        <v>3080</v>
      </c>
      <c r="F505" s="74" t="s">
        <v>3081</v>
      </c>
      <c r="G505" s="74" t="s">
        <v>4076</v>
      </c>
      <c r="H505" s="74" t="s">
        <v>166</v>
      </c>
      <c r="I505" s="74" t="s">
        <v>134</v>
      </c>
      <c r="J505" s="74" t="s">
        <v>213</v>
      </c>
      <c r="K505" s="74" t="s">
        <v>167</v>
      </c>
      <c r="L505" s="74" t="s">
        <v>3082</v>
      </c>
      <c r="M505" s="74" t="s">
        <v>168</v>
      </c>
      <c r="N505" s="75">
        <v>10</v>
      </c>
      <c r="O505" s="75">
        <v>10</v>
      </c>
      <c r="P505" s="74" t="s">
        <v>131</v>
      </c>
      <c r="Q505" s="74" t="s">
        <v>3083</v>
      </c>
      <c r="R505" s="74" t="s">
        <v>123</v>
      </c>
      <c r="S505" s="74"/>
      <c r="T505" s="74" t="s">
        <v>114</v>
      </c>
      <c r="U505" s="74" t="s">
        <v>124</v>
      </c>
      <c r="V505" s="74" t="s">
        <v>125</v>
      </c>
      <c r="W505" s="74" t="s">
        <v>107</v>
      </c>
      <c r="X505" s="74" t="s">
        <v>127</v>
      </c>
      <c r="Y505" s="74" t="s">
        <v>219</v>
      </c>
      <c r="Z505" s="74" t="s">
        <v>163</v>
      </c>
      <c r="AA505" s="76">
        <v>4298.5590000000002</v>
      </c>
      <c r="AB505" s="76">
        <v>0</v>
      </c>
      <c r="AC505" s="76">
        <v>146</v>
      </c>
      <c r="AD505" s="76">
        <v>101</v>
      </c>
      <c r="AE505" s="77">
        <v>436</v>
      </c>
      <c r="AF505" s="76">
        <v>2.1800000000000002</v>
      </c>
      <c r="AG505" s="77">
        <v>11</v>
      </c>
      <c r="AH505" s="78">
        <v>7.01</v>
      </c>
      <c r="AI505" s="78">
        <v>73</v>
      </c>
      <c r="AJ505" s="79">
        <v>42744</v>
      </c>
      <c r="AK505" s="79">
        <v>42788</v>
      </c>
      <c r="AL505" s="79">
        <v>42788</v>
      </c>
      <c r="AM505" s="79">
        <v>42788</v>
      </c>
      <c r="AN505" s="77">
        <v>342</v>
      </c>
      <c r="AO505" s="79">
        <v>42730</v>
      </c>
      <c r="AP505" s="76">
        <v>1000</v>
      </c>
      <c r="AQ505" s="76">
        <v>788</v>
      </c>
      <c r="AR505" s="77">
        <v>440</v>
      </c>
      <c r="AS505" s="77">
        <v>78</v>
      </c>
      <c r="AT505" s="78">
        <v>103.52</v>
      </c>
      <c r="AU505" s="77">
        <v>4</v>
      </c>
      <c r="AV505" s="76">
        <v>9.07</v>
      </c>
      <c r="AW505" s="76">
        <v>8.3000000000000007</v>
      </c>
      <c r="AX505" s="76">
        <v>9.43</v>
      </c>
      <c r="AY505" s="76">
        <v>0.73</v>
      </c>
      <c r="AZ505" s="76">
        <v>0.73</v>
      </c>
      <c r="BA505" s="76">
        <v>0.7</v>
      </c>
      <c r="BB505" s="76">
        <v>0.7</v>
      </c>
      <c r="BC505" s="76">
        <v>21.47</v>
      </c>
      <c r="BD505" s="76">
        <v>7.54</v>
      </c>
      <c r="BE505" s="76">
        <v>16.420000000000002</v>
      </c>
      <c r="BF505" s="76">
        <v>8300</v>
      </c>
      <c r="BG505" s="76">
        <v>9300</v>
      </c>
      <c r="BH505" s="74" t="s">
        <v>109</v>
      </c>
      <c r="BI505" s="74"/>
      <c r="BJ505" s="74" t="s">
        <v>4077</v>
      </c>
      <c r="BK505" s="79"/>
      <c r="BL505" s="79"/>
      <c r="BM505" s="74"/>
      <c r="BN505" s="80"/>
      <c r="BO505" s="81"/>
      <c r="BP505" s="82">
        <v>44</v>
      </c>
      <c r="BQ505" s="83"/>
      <c r="BR505" s="84" t="s">
        <v>129</v>
      </c>
      <c r="BS505" s="84">
        <v>22</v>
      </c>
      <c r="BT505" s="85">
        <v>2</v>
      </c>
      <c r="BU505" s="85" t="s">
        <v>134</v>
      </c>
      <c r="BV505" s="85">
        <v>7</v>
      </c>
      <c r="BW505" s="85"/>
      <c r="BX505" s="86" t="s">
        <v>130</v>
      </c>
      <c r="BY505" s="87"/>
      <c r="BZ505" s="88">
        <v>44</v>
      </c>
      <c r="CA505" s="87" t="s">
        <v>111</v>
      </c>
      <c r="CB505" s="89" t="s">
        <v>112</v>
      </c>
      <c r="CC505" s="90">
        <v>58</v>
      </c>
      <c r="CD505" s="91"/>
      <c r="CE505" s="89">
        <f>VLOOKUP(AI505,[1]Plan1!$A$6:$D$52,2,0)</f>
        <v>328</v>
      </c>
      <c r="CF505" s="89">
        <f>VLOOKUP(AI505,[1]Plan1!$A$6:$D$52,4,0)</f>
        <v>4.5555555555555554</v>
      </c>
      <c r="CG505" s="89">
        <f t="shared" si="56"/>
        <v>13</v>
      </c>
      <c r="CH505" s="89">
        <f t="shared" si="57"/>
        <v>59</v>
      </c>
      <c r="CI505" s="87" t="s">
        <v>129</v>
      </c>
      <c r="CJ505" s="89">
        <f t="shared" si="58"/>
        <v>44</v>
      </c>
      <c r="CK505" s="87"/>
      <c r="CL505" s="87"/>
      <c r="CM505" s="87"/>
      <c r="CN505" s="80"/>
      <c r="CO505" s="81">
        <v>277</v>
      </c>
      <c r="CP505" s="82"/>
      <c r="CQ505" s="83"/>
      <c r="CR505" s="87">
        <f t="shared" si="59"/>
        <v>4796</v>
      </c>
      <c r="CS505" s="40">
        <f t="shared" si="63"/>
        <v>503</v>
      </c>
      <c r="CT505" s="40" t="str">
        <f>VLOOKUP(B505,Linha!$B$2:$C$60,2,FALSE)</f>
        <v>Flow1</v>
      </c>
      <c r="CU505" s="41" t="str">
        <f>IF(AI505&lt;=Parametros!$E$15,"OK","Não")</f>
        <v>OK</v>
      </c>
      <c r="CV505" s="41" t="str">
        <f>IF(AH505&lt;=Parametros!$E$16,"OK","Não")</f>
        <v>OK</v>
      </c>
      <c r="CW505" s="41" t="str">
        <f>IF(AX505&lt;=Parametros!$E$19,"OK","Não")</f>
        <v>OK</v>
      </c>
      <c r="CX505" s="41" t="str">
        <f t="shared" si="60"/>
        <v>Não</v>
      </c>
      <c r="CY505" s="41" t="str">
        <f t="shared" si="61"/>
        <v>Não</v>
      </c>
      <c r="CZ505" s="41" t="str">
        <f>IF(AND(Parametros!$E$17="Sim",Parametros!$E$18="Sim"),IF(AND(OR(CT505="Flow1",AND(CT505="Flow2",Parametros!$H$7="Fechada")),AI505&lt;=Parametros!$E$15,AH505&lt;Parametros!$E$16,AX505&lt;Parametros!$E$19,CX505&lt;&gt;Parametros!$E$17,CY505&lt;&gt;Parametros!$E$18),"Sim","Não"),
IF(AND(Parametros!$E$17="Sim",Parametros!$E$18="Não"),IF(AND(OR(CT505="Flow1",AND(CT505="Flow2",Parametros!$H$7="Fechada")),AI505&lt;=Parametros!$E$15,AH505&lt;Parametros!$E$16,AX505&lt;Parametros!$E$19,CX505&lt;&gt;Parametros!$E$17),"Sim","Não"),
IF(AND(Parametros!$E$17="Não",Parametros!$E$18="Sim"),IF(AND(OR(CT505="Flow1",AND(CT505="Flow2",Parametros!$H$7="Fechada")),AI505&lt;=Parametros!$E$15,AH505&lt;Parametros!$E$16,AX505&lt;Parametros!$E$19,CY505&lt;&gt;Parametros!$E$18),"Sim","Não"),
IF(AND(OR(CT505="Flow1",AND(CT505="Flow2",Parametros!$H$7="Fechada")),AI505&lt;=Parametros!$E$15,AH505&lt;Parametros!$E$16,AX505&lt;Parametros!$E$19),"Sim","Não"))))</f>
        <v>Sim</v>
      </c>
      <c r="DA505" s="41" t="str">
        <f t="shared" si="62"/>
        <v>ok</v>
      </c>
      <c r="DB505" s="40">
        <f>IF(AND(CT505="Flow1",CZ505="Sim"),4,IF(CT505=Parametros!$D$6,1,IF(CT505=Parametros!$D$7,IF(Parametros!$H$7="Aberta",2,IF('Sequencia APO'!CZ505="Sim",4,1)),IF(CT505=Parametros!$D$9,3,IF(CT505=Parametros!$D$8,4,"Erro")))))</f>
        <v>4</v>
      </c>
      <c r="DC505" s="40">
        <f>IFERROR(VLOOKUP($Q505,Ferts!$A$1:$B$16,2,FALSE),0)</f>
        <v>0</v>
      </c>
      <c r="DD505" s="42">
        <f>(IF(DB505=1,Parametros!$M$6,IF(DB505=2,Parametros!$M$7,IF(DB505=3,Parametros!$M$8,IF(DB505=4,Parametros!$M$9,"Erro"))))*(DC505+1))*60</f>
        <v>102.85714285714285</v>
      </c>
    </row>
    <row r="506" spans="1:108">
      <c r="A506" s="74" t="s">
        <v>1331</v>
      </c>
      <c r="B506" s="74" t="s">
        <v>160</v>
      </c>
      <c r="C506" s="74"/>
      <c r="D506" s="74"/>
      <c r="E506" s="74" t="s">
        <v>4078</v>
      </c>
      <c r="F506" s="74" t="s">
        <v>1145</v>
      </c>
      <c r="G506" s="74"/>
      <c r="H506" s="74" t="s">
        <v>285</v>
      </c>
      <c r="I506" s="74" t="s">
        <v>134</v>
      </c>
      <c r="J506" s="74" t="s">
        <v>213</v>
      </c>
      <c r="K506" s="74"/>
      <c r="L506" s="74" t="s">
        <v>287</v>
      </c>
      <c r="M506" s="74" t="s">
        <v>288</v>
      </c>
      <c r="N506" s="75">
        <v>0</v>
      </c>
      <c r="O506" s="75">
        <v>0</v>
      </c>
      <c r="P506" s="74"/>
      <c r="Q506" s="74"/>
      <c r="R506" s="74"/>
      <c r="S506" s="74"/>
      <c r="T506" s="74"/>
      <c r="U506" s="74"/>
      <c r="V506" s="74" t="s">
        <v>125</v>
      </c>
      <c r="W506" s="74" t="s">
        <v>107</v>
      </c>
      <c r="X506" s="74" t="s">
        <v>127</v>
      </c>
      <c r="Y506" s="74"/>
      <c r="Z506" s="74"/>
      <c r="AA506" s="76">
        <v>1761.596</v>
      </c>
      <c r="AB506" s="76">
        <v>0</v>
      </c>
      <c r="AC506" s="76">
        <v>146</v>
      </c>
      <c r="AD506" s="76">
        <v>97</v>
      </c>
      <c r="AE506" s="77">
        <v>0</v>
      </c>
      <c r="AF506" s="76">
        <v>0</v>
      </c>
      <c r="AG506" s="77">
        <v>0</v>
      </c>
      <c r="AH506" s="78">
        <v>8</v>
      </c>
      <c r="AI506" s="78">
        <v>73</v>
      </c>
      <c r="AJ506" s="79"/>
      <c r="AK506" s="79">
        <v>42788</v>
      </c>
      <c r="AL506" s="79">
        <v>42788</v>
      </c>
      <c r="AM506" s="79">
        <v>42788</v>
      </c>
      <c r="AN506" s="77">
        <v>188</v>
      </c>
      <c r="AO506" s="79"/>
      <c r="AP506" s="76">
        <v>0</v>
      </c>
      <c r="AQ506" s="76">
        <v>0</v>
      </c>
      <c r="AR506" s="77">
        <v>426</v>
      </c>
      <c r="AS506" s="77">
        <v>10</v>
      </c>
      <c r="AT506" s="78">
        <v>100</v>
      </c>
      <c r="AU506" s="77">
        <v>0</v>
      </c>
      <c r="AV506" s="76">
        <v>0</v>
      </c>
      <c r="AW506" s="76">
        <v>0</v>
      </c>
      <c r="AX506" s="76">
        <v>0</v>
      </c>
      <c r="AY506" s="76">
        <v>0.73</v>
      </c>
      <c r="AZ506" s="76">
        <v>0.73</v>
      </c>
      <c r="BA506" s="76">
        <v>0.8</v>
      </c>
      <c r="BB506" s="76">
        <v>0.8</v>
      </c>
      <c r="BC506" s="76">
        <v>0</v>
      </c>
      <c r="BD506" s="76">
        <v>0</v>
      </c>
      <c r="BE506" s="76">
        <v>0</v>
      </c>
      <c r="BF506" s="76">
        <v>7300</v>
      </c>
      <c r="BG506" s="76">
        <v>7800</v>
      </c>
      <c r="BH506" s="74" t="s">
        <v>109</v>
      </c>
      <c r="BI506" s="74"/>
      <c r="BJ506" s="74" t="s">
        <v>1146</v>
      </c>
      <c r="BK506" s="79"/>
      <c r="BL506" s="79"/>
      <c r="BM506" s="74"/>
      <c r="BN506" s="80"/>
      <c r="BO506" s="81"/>
      <c r="BP506" s="82">
        <v>0</v>
      </c>
      <c r="BQ506" s="83"/>
      <c r="BR506" s="84" t="s">
        <v>129</v>
      </c>
      <c r="BS506" s="84">
        <v>22</v>
      </c>
      <c r="BT506" s="85">
        <v>2</v>
      </c>
      <c r="BU506" s="85" t="s">
        <v>134</v>
      </c>
      <c r="BV506" s="85">
        <v>7</v>
      </c>
      <c r="BW506" s="85"/>
      <c r="BX506" s="86" t="s">
        <v>130</v>
      </c>
      <c r="BY506" s="87"/>
      <c r="BZ506" s="88">
        <v>0</v>
      </c>
      <c r="CA506" s="87" t="s">
        <v>111</v>
      </c>
      <c r="CB506" s="89" t="s">
        <v>112</v>
      </c>
      <c r="CC506" s="90">
        <v>42788</v>
      </c>
      <c r="CD506" s="91"/>
      <c r="CE506" s="89">
        <f>VLOOKUP(AI506,[1]Plan1!$A$6:$D$52,2,0)</f>
        <v>328</v>
      </c>
      <c r="CF506" s="89">
        <f>VLOOKUP(AI506,[1]Plan1!$A$6:$D$52,4,0)</f>
        <v>4.5555555555555554</v>
      </c>
      <c r="CG506" s="89">
        <f t="shared" si="56"/>
        <v>5</v>
      </c>
      <c r="CH506" s="89">
        <f t="shared" si="57"/>
        <v>23</v>
      </c>
      <c r="CI506" s="87" t="s">
        <v>129</v>
      </c>
      <c r="CJ506" s="89">
        <f t="shared" si="58"/>
        <v>23</v>
      </c>
      <c r="CK506" s="87"/>
      <c r="CL506" s="87"/>
      <c r="CM506" s="87"/>
      <c r="CN506" s="80"/>
      <c r="CO506" s="81">
        <v>278</v>
      </c>
      <c r="CP506" s="82"/>
      <c r="CQ506" s="83"/>
      <c r="CR506" s="87">
        <f t="shared" si="59"/>
        <v>0</v>
      </c>
      <c r="CS506" s="40">
        <f t="shared" si="63"/>
        <v>504</v>
      </c>
      <c r="CT506" s="40" t="str">
        <f>VLOOKUP(B506,Linha!$B$2:$C$60,2,FALSE)</f>
        <v>Flow1</v>
      </c>
      <c r="CU506" s="41" t="str">
        <f>IF(AI506&lt;=Parametros!$E$15,"OK","Não")</f>
        <v>OK</v>
      </c>
      <c r="CV506" s="41" t="str">
        <f>IF(AH506&lt;=Parametros!$E$16,"OK","Não")</f>
        <v>OK</v>
      </c>
      <c r="CW506" s="41" t="str">
        <f>IF(AX506&lt;=Parametros!$E$19,"OK","Não")</f>
        <v>OK</v>
      </c>
      <c r="CX506" s="41" t="str">
        <f t="shared" si="60"/>
        <v>Não</v>
      </c>
      <c r="CY506" s="41" t="str">
        <f t="shared" si="61"/>
        <v>Não</v>
      </c>
      <c r="CZ506" s="41" t="str">
        <f>IF(AND(Parametros!$E$17="Sim",Parametros!$E$18="Sim"),IF(AND(OR(CT506="Flow1",AND(CT506="Flow2",Parametros!$H$7="Fechada")),AI506&lt;=Parametros!$E$15,AH506&lt;Parametros!$E$16,AX506&lt;Parametros!$E$19,CX506&lt;&gt;Parametros!$E$17,CY506&lt;&gt;Parametros!$E$18),"Sim","Não"),
IF(AND(Parametros!$E$17="Sim",Parametros!$E$18="Não"),IF(AND(OR(CT506="Flow1",AND(CT506="Flow2",Parametros!$H$7="Fechada")),AI506&lt;=Parametros!$E$15,AH506&lt;Parametros!$E$16,AX506&lt;Parametros!$E$19,CX506&lt;&gt;Parametros!$E$17),"Sim","Não"),
IF(AND(Parametros!$E$17="Não",Parametros!$E$18="Sim"),IF(AND(OR(CT506="Flow1",AND(CT506="Flow2",Parametros!$H$7="Fechada")),AI506&lt;=Parametros!$E$15,AH506&lt;Parametros!$E$16,AX506&lt;Parametros!$E$19,CY506&lt;&gt;Parametros!$E$18),"Sim","Não"),
IF(AND(OR(CT506="Flow1",AND(CT506="Flow2",Parametros!$H$7="Fechada")),AI506&lt;=Parametros!$E$15,AH506&lt;Parametros!$E$16,AX506&lt;Parametros!$E$19),"Sim","Não"))))</f>
        <v>Sim</v>
      </c>
      <c r="DA506" s="41" t="str">
        <f t="shared" si="62"/>
        <v>ok</v>
      </c>
      <c r="DB506" s="40">
        <f>IF(AND(CT506="Flow1",CZ506="Sim"),4,IF(CT506=Parametros!$D$6,1,IF(CT506=Parametros!$D$7,IF(Parametros!$H$7="Aberta",2,IF('Sequencia APO'!CZ506="Sim",4,1)),IF(CT506=Parametros!$D$9,3,IF(CT506=Parametros!$D$8,4,"Erro")))))</f>
        <v>4</v>
      </c>
      <c r="DC506" s="40">
        <f>IFERROR(VLOOKUP($Q506,Ferts!$A$1:$B$16,2,FALSE),0)</f>
        <v>0</v>
      </c>
      <c r="DD506" s="42">
        <f>(IF(DB506=1,Parametros!$M$6,IF(DB506=2,Parametros!$M$7,IF(DB506=3,Parametros!$M$8,IF(DB506=4,Parametros!$M$9,"Erro"))))*(DC506+1))*60</f>
        <v>102.85714285714285</v>
      </c>
    </row>
    <row r="507" spans="1:108">
      <c r="A507" s="74" t="s">
        <v>1332</v>
      </c>
      <c r="B507" s="74" t="s">
        <v>160</v>
      </c>
      <c r="C507" s="74" t="s">
        <v>118</v>
      </c>
      <c r="D507" s="74" t="s">
        <v>99</v>
      </c>
      <c r="E507" s="74" t="s">
        <v>4079</v>
      </c>
      <c r="F507" s="74" t="s">
        <v>3084</v>
      </c>
      <c r="G507" s="74" t="s">
        <v>3085</v>
      </c>
      <c r="H507" s="74" t="s">
        <v>285</v>
      </c>
      <c r="I507" s="74" t="s">
        <v>134</v>
      </c>
      <c r="J507" s="74" t="s">
        <v>213</v>
      </c>
      <c r="K507" s="74" t="s">
        <v>321</v>
      </c>
      <c r="L507" s="74" t="s">
        <v>3086</v>
      </c>
      <c r="M507" s="74" t="s">
        <v>288</v>
      </c>
      <c r="N507" s="75">
        <v>10</v>
      </c>
      <c r="O507" s="75">
        <v>10</v>
      </c>
      <c r="P507" s="74" t="s">
        <v>137</v>
      </c>
      <c r="Q507" s="74" t="s">
        <v>3087</v>
      </c>
      <c r="R507" s="74" t="s">
        <v>289</v>
      </c>
      <c r="S507" s="74"/>
      <c r="T507" s="74" t="s">
        <v>114</v>
      </c>
      <c r="U507" s="74" t="s">
        <v>124</v>
      </c>
      <c r="V507" s="74" t="s">
        <v>125</v>
      </c>
      <c r="W507" s="74" t="s">
        <v>107</v>
      </c>
      <c r="X507" s="74" t="s">
        <v>127</v>
      </c>
      <c r="Y507" s="74" t="s">
        <v>219</v>
      </c>
      <c r="Z507" s="74" t="s">
        <v>128</v>
      </c>
      <c r="AA507" s="76">
        <v>2242</v>
      </c>
      <c r="AB507" s="76">
        <v>0</v>
      </c>
      <c r="AC507" s="76">
        <v>146</v>
      </c>
      <c r="AD507" s="76">
        <v>97</v>
      </c>
      <c r="AE507" s="77">
        <v>436</v>
      </c>
      <c r="AF507" s="76">
        <v>2.1800000000000002</v>
      </c>
      <c r="AG507" s="77">
        <v>6</v>
      </c>
      <c r="AH507" s="78">
        <v>8</v>
      </c>
      <c r="AI507" s="78">
        <v>73</v>
      </c>
      <c r="AJ507" s="79">
        <v>42805</v>
      </c>
      <c r="AK507" s="79">
        <v>42788</v>
      </c>
      <c r="AL507" s="79">
        <v>42788</v>
      </c>
      <c r="AM507" s="79">
        <v>42788</v>
      </c>
      <c r="AN507" s="77">
        <v>238</v>
      </c>
      <c r="AO507" s="79">
        <v>42790</v>
      </c>
      <c r="AP507" s="76">
        <v>1900</v>
      </c>
      <c r="AQ507" s="76">
        <v>0</v>
      </c>
      <c r="AR507" s="77">
        <v>422</v>
      </c>
      <c r="AS507" s="77">
        <v>10</v>
      </c>
      <c r="AT507" s="78">
        <v>100.48</v>
      </c>
      <c r="AU507" s="77">
        <v>4</v>
      </c>
      <c r="AV507" s="76">
        <v>7.92</v>
      </c>
      <c r="AW507" s="76">
        <v>7.5</v>
      </c>
      <c r="AX507" s="76">
        <v>8.64</v>
      </c>
      <c r="AY507" s="76">
        <v>0.73</v>
      </c>
      <c r="AZ507" s="76">
        <v>0.73</v>
      </c>
      <c r="BA507" s="76">
        <v>0.8</v>
      </c>
      <c r="BB507" s="76">
        <v>0.8</v>
      </c>
      <c r="BC507" s="76">
        <v>18.920000000000002</v>
      </c>
      <c r="BD507" s="76">
        <v>8.64</v>
      </c>
      <c r="BE507" s="76">
        <v>17.579999999999998</v>
      </c>
      <c r="BF507" s="76">
        <v>7500</v>
      </c>
      <c r="BG507" s="76">
        <v>7950</v>
      </c>
      <c r="BH507" s="74" t="s">
        <v>109</v>
      </c>
      <c r="BI507" s="74"/>
      <c r="BJ507" s="74" t="s">
        <v>4080</v>
      </c>
      <c r="BK507" s="79"/>
      <c r="BL507" s="79"/>
      <c r="BM507" s="74"/>
      <c r="BN507" s="80"/>
      <c r="BO507" s="81"/>
      <c r="BP507" s="82">
        <v>24</v>
      </c>
      <c r="BQ507" s="83"/>
      <c r="BR507" s="84" t="s">
        <v>129</v>
      </c>
      <c r="BS507" s="84">
        <v>22</v>
      </c>
      <c r="BT507" s="85">
        <v>2</v>
      </c>
      <c r="BU507" s="85" t="s">
        <v>134</v>
      </c>
      <c r="BV507" s="85">
        <v>7</v>
      </c>
      <c r="BW507" s="85"/>
      <c r="BX507" s="86" t="s">
        <v>130</v>
      </c>
      <c r="BY507" s="87"/>
      <c r="BZ507" s="88">
        <v>24</v>
      </c>
      <c r="CA507" s="87" t="s">
        <v>111</v>
      </c>
      <c r="CB507" s="89" t="s">
        <v>145</v>
      </c>
      <c r="CC507" s="90">
        <v>-2</v>
      </c>
      <c r="CD507" s="91"/>
      <c r="CE507" s="89">
        <f>VLOOKUP(AI507,[1]Plan1!$A$6:$D$52,2,0)</f>
        <v>328</v>
      </c>
      <c r="CF507" s="89">
        <f>VLOOKUP(AI507,[1]Plan1!$A$6:$D$52,4,0)</f>
        <v>4.5555555555555554</v>
      </c>
      <c r="CG507" s="89">
        <f t="shared" si="56"/>
        <v>7</v>
      </c>
      <c r="CH507" s="89">
        <f t="shared" si="57"/>
        <v>32</v>
      </c>
      <c r="CI507" s="87" t="s">
        <v>129</v>
      </c>
      <c r="CJ507" s="89">
        <f t="shared" si="58"/>
        <v>24</v>
      </c>
      <c r="CK507" s="87"/>
      <c r="CL507" s="87"/>
      <c r="CM507" s="87"/>
      <c r="CN507" s="80"/>
      <c r="CO507" s="81">
        <v>279</v>
      </c>
      <c r="CP507" s="82"/>
      <c r="CQ507" s="83"/>
      <c r="CR507" s="87">
        <f t="shared" si="59"/>
        <v>2616</v>
      </c>
      <c r="CS507" s="40">
        <f t="shared" si="63"/>
        <v>505</v>
      </c>
      <c r="CT507" s="40" t="str">
        <f>VLOOKUP(B507,Linha!$B$2:$C$60,2,FALSE)</f>
        <v>Flow1</v>
      </c>
      <c r="CU507" s="41" t="str">
        <f>IF(AI507&lt;=Parametros!$E$15,"OK","Não")</f>
        <v>OK</v>
      </c>
      <c r="CV507" s="41" t="str">
        <f>IF(AH507&lt;=Parametros!$E$16,"OK","Não")</f>
        <v>OK</v>
      </c>
      <c r="CW507" s="41" t="str">
        <f>IF(AX507&lt;=Parametros!$E$19,"OK","Não")</f>
        <v>OK</v>
      </c>
      <c r="CX507" s="41" t="str">
        <f t="shared" si="60"/>
        <v>Não</v>
      </c>
      <c r="CY507" s="41" t="str">
        <f t="shared" si="61"/>
        <v>Não</v>
      </c>
      <c r="CZ507" s="41" t="str">
        <f>IF(AND(Parametros!$E$17="Sim",Parametros!$E$18="Sim"),IF(AND(OR(CT507="Flow1",AND(CT507="Flow2",Parametros!$H$7="Fechada")),AI507&lt;=Parametros!$E$15,AH507&lt;Parametros!$E$16,AX507&lt;Parametros!$E$19,CX507&lt;&gt;Parametros!$E$17,CY507&lt;&gt;Parametros!$E$18),"Sim","Não"),
IF(AND(Parametros!$E$17="Sim",Parametros!$E$18="Não"),IF(AND(OR(CT507="Flow1",AND(CT507="Flow2",Parametros!$H$7="Fechada")),AI507&lt;=Parametros!$E$15,AH507&lt;Parametros!$E$16,AX507&lt;Parametros!$E$19,CX507&lt;&gt;Parametros!$E$17),"Sim","Não"),
IF(AND(Parametros!$E$17="Não",Parametros!$E$18="Sim"),IF(AND(OR(CT507="Flow1",AND(CT507="Flow2",Parametros!$H$7="Fechada")),AI507&lt;=Parametros!$E$15,AH507&lt;Parametros!$E$16,AX507&lt;Parametros!$E$19,CY507&lt;&gt;Parametros!$E$18),"Sim","Não"),
IF(AND(OR(CT507="Flow1",AND(CT507="Flow2",Parametros!$H$7="Fechada")),AI507&lt;=Parametros!$E$15,AH507&lt;Parametros!$E$16,AX507&lt;Parametros!$E$19),"Sim","Não"))))</f>
        <v>Sim</v>
      </c>
      <c r="DA507" s="41" t="str">
        <f t="shared" si="62"/>
        <v>ok</v>
      </c>
      <c r="DB507" s="40">
        <f>IF(AND(CT507="Flow1",CZ507="Sim"),4,IF(CT507=Parametros!$D$6,1,IF(CT507=Parametros!$D$7,IF(Parametros!$H$7="Aberta",2,IF('Sequencia APO'!CZ507="Sim",4,1)),IF(CT507=Parametros!$D$9,3,IF(CT507=Parametros!$D$8,4,"Erro")))))</f>
        <v>4</v>
      </c>
      <c r="DC507" s="40">
        <f>IFERROR(VLOOKUP($Q507,Ferts!$A$1:$B$16,2,FALSE),0)</f>
        <v>0</v>
      </c>
      <c r="DD507" s="42">
        <f>(IF(DB507=1,Parametros!$M$6,IF(DB507=2,Parametros!$M$7,IF(DB507=3,Parametros!$M$8,IF(DB507=4,Parametros!$M$9,"Erro"))))*(DC507+1))*60</f>
        <v>102.85714285714285</v>
      </c>
    </row>
    <row r="508" spans="1:108">
      <c r="A508" s="74" t="s">
        <v>1333</v>
      </c>
      <c r="B508" s="74" t="s">
        <v>160</v>
      </c>
      <c r="C508" s="74" t="s">
        <v>118</v>
      </c>
      <c r="D508" s="74" t="s">
        <v>99</v>
      </c>
      <c r="E508" s="74" t="s">
        <v>4081</v>
      </c>
      <c r="F508" s="74" t="s">
        <v>1148</v>
      </c>
      <c r="G508" s="74" t="s">
        <v>4082</v>
      </c>
      <c r="H508" s="74" t="s">
        <v>978</v>
      </c>
      <c r="I508" s="74" t="s">
        <v>134</v>
      </c>
      <c r="J508" s="74" t="s">
        <v>213</v>
      </c>
      <c r="K508" s="74" t="s">
        <v>167</v>
      </c>
      <c r="L508" s="74" t="s">
        <v>1149</v>
      </c>
      <c r="M508" s="74" t="s">
        <v>979</v>
      </c>
      <c r="N508" s="75">
        <v>10</v>
      </c>
      <c r="O508" s="75">
        <v>10</v>
      </c>
      <c r="P508" s="74" t="s">
        <v>131</v>
      </c>
      <c r="Q508" s="74" t="s">
        <v>1150</v>
      </c>
      <c r="R508" s="74" t="s">
        <v>123</v>
      </c>
      <c r="S508" s="74"/>
      <c r="T508" s="74" t="s">
        <v>114</v>
      </c>
      <c r="U508" s="74" t="s">
        <v>124</v>
      </c>
      <c r="V508" s="74" t="s">
        <v>125</v>
      </c>
      <c r="W508" s="74" t="s">
        <v>126</v>
      </c>
      <c r="X508" s="74" t="s">
        <v>127</v>
      </c>
      <c r="Y508" s="74" t="s">
        <v>219</v>
      </c>
      <c r="Z508" s="74" t="s">
        <v>163</v>
      </c>
      <c r="AA508" s="76">
        <v>1885</v>
      </c>
      <c r="AB508" s="76">
        <v>0</v>
      </c>
      <c r="AC508" s="76">
        <v>146</v>
      </c>
      <c r="AD508" s="76">
        <v>97</v>
      </c>
      <c r="AE508" s="77">
        <v>454</v>
      </c>
      <c r="AF508" s="76">
        <v>2.27</v>
      </c>
      <c r="AG508" s="77">
        <v>5</v>
      </c>
      <c r="AH508" s="78">
        <v>8</v>
      </c>
      <c r="AI508" s="78">
        <v>73</v>
      </c>
      <c r="AJ508" s="79">
        <v>42801</v>
      </c>
      <c r="AK508" s="79">
        <v>42788</v>
      </c>
      <c r="AL508" s="79">
        <v>42788</v>
      </c>
      <c r="AM508" s="79">
        <v>42788</v>
      </c>
      <c r="AN508" s="77">
        <v>190</v>
      </c>
      <c r="AO508" s="79">
        <v>42787</v>
      </c>
      <c r="AP508" s="76">
        <v>3000</v>
      </c>
      <c r="AQ508" s="76">
        <v>0</v>
      </c>
      <c r="AR508" s="77">
        <v>449</v>
      </c>
      <c r="AS508" s="77">
        <v>10</v>
      </c>
      <c r="AT508" s="78">
        <v>103.2</v>
      </c>
      <c r="AU508" s="77">
        <v>4</v>
      </c>
      <c r="AV508" s="76">
        <v>8.08</v>
      </c>
      <c r="AW508" s="76">
        <v>8.3699999999999992</v>
      </c>
      <c r="AX508" s="76">
        <v>9.5500000000000007</v>
      </c>
      <c r="AY508" s="76">
        <v>0.73</v>
      </c>
      <c r="AZ508" s="76">
        <v>0.73</v>
      </c>
      <c r="BA508" s="76">
        <v>0.8</v>
      </c>
      <c r="BB508" s="76">
        <v>0.8</v>
      </c>
      <c r="BC508" s="76">
        <v>19.7</v>
      </c>
      <c r="BD508" s="76">
        <v>8.64</v>
      </c>
      <c r="BE508" s="76">
        <v>17.579999999999998</v>
      </c>
      <c r="BF508" s="76">
        <v>8000</v>
      </c>
      <c r="BG508" s="76">
        <v>8100</v>
      </c>
      <c r="BH508" s="74" t="s">
        <v>109</v>
      </c>
      <c r="BI508" s="74"/>
      <c r="BJ508" s="74" t="s">
        <v>4083</v>
      </c>
      <c r="BK508" s="79"/>
      <c r="BL508" s="79"/>
      <c r="BM508" s="74"/>
      <c r="BN508" s="80"/>
      <c r="BO508" s="81"/>
      <c r="BP508" s="82">
        <v>20</v>
      </c>
      <c r="BQ508" s="83"/>
      <c r="BR508" s="84" t="s">
        <v>129</v>
      </c>
      <c r="BS508" s="84">
        <v>22</v>
      </c>
      <c r="BT508" s="85">
        <v>2</v>
      </c>
      <c r="BU508" s="85" t="s">
        <v>134</v>
      </c>
      <c r="BV508" s="85">
        <v>7</v>
      </c>
      <c r="BW508" s="85"/>
      <c r="BX508" s="86" t="s">
        <v>130</v>
      </c>
      <c r="BY508" s="87"/>
      <c r="BZ508" s="88">
        <v>20</v>
      </c>
      <c r="CA508" s="87" t="s">
        <v>111</v>
      </c>
      <c r="CB508" s="89" t="s">
        <v>145</v>
      </c>
      <c r="CC508" s="90">
        <v>1</v>
      </c>
      <c r="CD508" s="91"/>
      <c r="CE508" s="89">
        <f>VLOOKUP(AI508,[1]Plan1!$A$6:$D$52,2,0)</f>
        <v>328</v>
      </c>
      <c r="CF508" s="89">
        <f>VLOOKUP(AI508,[1]Plan1!$A$6:$D$52,4,0)</f>
        <v>4.5555555555555554</v>
      </c>
      <c r="CG508" s="89">
        <f t="shared" si="56"/>
        <v>6</v>
      </c>
      <c r="CH508" s="89">
        <f t="shared" si="57"/>
        <v>27</v>
      </c>
      <c r="CI508" s="87" t="s">
        <v>129</v>
      </c>
      <c r="CJ508" s="89">
        <f t="shared" si="58"/>
        <v>20</v>
      </c>
      <c r="CK508" s="87"/>
      <c r="CL508" s="87"/>
      <c r="CM508" s="87"/>
      <c r="CN508" s="80"/>
      <c r="CO508" s="81">
        <v>280</v>
      </c>
      <c r="CP508" s="82"/>
      <c r="CQ508" s="83"/>
      <c r="CR508" s="87">
        <f t="shared" si="59"/>
        <v>2270</v>
      </c>
      <c r="CS508" s="40">
        <f t="shared" si="63"/>
        <v>506</v>
      </c>
      <c r="CT508" s="40" t="str">
        <f>VLOOKUP(B508,Linha!$B$2:$C$60,2,FALSE)</f>
        <v>Flow1</v>
      </c>
      <c r="CU508" s="41" t="str">
        <f>IF(AI508&lt;=Parametros!$E$15,"OK","Não")</f>
        <v>OK</v>
      </c>
      <c r="CV508" s="41" t="str">
        <f>IF(AH508&lt;=Parametros!$E$16,"OK","Não")</f>
        <v>OK</v>
      </c>
      <c r="CW508" s="41" t="str">
        <f>IF(AX508&lt;=Parametros!$E$19,"OK","Não")</f>
        <v>OK</v>
      </c>
      <c r="CX508" s="41" t="str">
        <f t="shared" si="60"/>
        <v>Não</v>
      </c>
      <c r="CY508" s="41" t="str">
        <f t="shared" si="61"/>
        <v>Não</v>
      </c>
      <c r="CZ508" s="41" t="str">
        <f>IF(AND(Parametros!$E$17="Sim",Parametros!$E$18="Sim"),IF(AND(OR(CT508="Flow1",AND(CT508="Flow2",Parametros!$H$7="Fechada")),AI508&lt;=Parametros!$E$15,AH508&lt;Parametros!$E$16,AX508&lt;Parametros!$E$19,CX508&lt;&gt;Parametros!$E$17,CY508&lt;&gt;Parametros!$E$18),"Sim","Não"),
IF(AND(Parametros!$E$17="Sim",Parametros!$E$18="Não"),IF(AND(OR(CT508="Flow1",AND(CT508="Flow2",Parametros!$H$7="Fechada")),AI508&lt;=Parametros!$E$15,AH508&lt;Parametros!$E$16,AX508&lt;Parametros!$E$19,CX508&lt;&gt;Parametros!$E$17),"Sim","Não"),
IF(AND(Parametros!$E$17="Não",Parametros!$E$18="Sim"),IF(AND(OR(CT508="Flow1",AND(CT508="Flow2",Parametros!$H$7="Fechada")),AI508&lt;=Parametros!$E$15,AH508&lt;Parametros!$E$16,AX508&lt;Parametros!$E$19,CY508&lt;&gt;Parametros!$E$18),"Sim","Não"),
IF(AND(OR(CT508="Flow1",AND(CT508="Flow2",Parametros!$H$7="Fechada")),AI508&lt;=Parametros!$E$15,AH508&lt;Parametros!$E$16,AX508&lt;Parametros!$E$19),"Sim","Não"))))</f>
        <v>Sim</v>
      </c>
      <c r="DA508" s="41" t="str">
        <f t="shared" si="62"/>
        <v>ok</v>
      </c>
      <c r="DB508" s="40">
        <f>IF(AND(CT508="Flow1",CZ508="Sim"),4,IF(CT508=Parametros!$D$6,1,IF(CT508=Parametros!$D$7,IF(Parametros!$H$7="Aberta",2,IF('Sequencia APO'!CZ508="Sim",4,1)),IF(CT508=Parametros!$D$9,3,IF(CT508=Parametros!$D$8,4,"Erro")))))</f>
        <v>4</v>
      </c>
      <c r="DC508" s="40">
        <f>IFERROR(VLOOKUP($Q508,Ferts!$A$1:$B$16,2,FALSE),0)</f>
        <v>0</v>
      </c>
      <c r="DD508" s="42">
        <f>(IF(DB508=1,Parametros!$M$6,IF(DB508=2,Parametros!$M$7,IF(DB508=3,Parametros!$M$8,IF(DB508=4,Parametros!$M$9,"Erro"))))*(DC508+1))*60</f>
        <v>102.85714285714285</v>
      </c>
    </row>
    <row r="509" spans="1:108">
      <c r="A509" s="74" t="s">
        <v>1337</v>
      </c>
      <c r="B509" s="74" t="s">
        <v>160</v>
      </c>
      <c r="C509" s="74" t="s">
        <v>118</v>
      </c>
      <c r="D509" s="74" t="s">
        <v>99</v>
      </c>
      <c r="E509" s="74" t="s">
        <v>4084</v>
      </c>
      <c r="F509" s="74" t="s">
        <v>290</v>
      </c>
      <c r="G509" s="74" t="s">
        <v>4085</v>
      </c>
      <c r="H509" s="74" t="s">
        <v>166</v>
      </c>
      <c r="I509" s="74" t="s">
        <v>134</v>
      </c>
      <c r="J509" s="74" t="s">
        <v>213</v>
      </c>
      <c r="K509" s="74" t="s">
        <v>167</v>
      </c>
      <c r="L509" s="74" t="s">
        <v>291</v>
      </c>
      <c r="M509" s="74" t="s">
        <v>168</v>
      </c>
      <c r="N509" s="75">
        <v>10</v>
      </c>
      <c r="O509" s="75">
        <v>10</v>
      </c>
      <c r="P509" s="74" t="s">
        <v>131</v>
      </c>
      <c r="Q509" s="74" t="s">
        <v>292</v>
      </c>
      <c r="R509" s="74" t="s">
        <v>123</v>
      </c>
      <c r="S509" s="74"/>
      <c r="T509" s="74" t="s">
        <v>114</v>
      </c>
      <c r="U509" s="74" t="s">
        <v>124</v>
      </c>
      <c r="V509" s="74" t="s">
        <v>125</v>
      </c>
      <c r="W509" s="74" t="s">
        <v>126</v>
      </c>
      <c r="X509" s="74" t="s">
        <v>127</v>
      </c>
      <c r="Y509" s="74" t="s">
        <v>219</v>
      </c>
      <c r="Z509" s="74" t="s">
        <v>163</v>
      </c>
      <c r="AA509" s="76">
        <v>2526.9760000000001</v>
      </c>
      <c r="AB509" s="76">
        <v>0</v>
      </c>
      <c r="AC509" s="76">
        <v>146</v>
      </c>
      <c r="AD509" s="76">
        <v>97</v>
      </c>
      <c r="AE509" s="77">
        <v>472</v>
      </c>
      <c r="AF509" s="76">
        <v>2.36</v>
      </c>
      <c r="AG509" s="77">
        <v>6</v>
      </c>
      <c r="AH509" s="78">
        <v>8</v>
      </c>
      <c r="AI509" s="78">
        <v>73</v>
      </c>
      <c r="AJ509" s="79">
        <v>42744</v>
      </c>
      <c r="AK509" s="79">
        <v>42788</v>
      </c>
      <c r="AL509" s="79">
        <v>42788</v>
      </c>
      <c r="AM509" s="79">
        <v>42788</v>
      </c>
      <c r="AN509" s="77">
        <v>274</v>
      </c>
      <c r="AO509" s="79">
        <v>42729</v>
      </c>
      <c r="AP509" s="76">
        <v>3466</v>
      </c>
      <c r="AQ509" s="76">
        <v>1690</v>
      </c>
      <c r="AR509" s="77">
        <v>378</v>
      </c>
      <c r="AS509" s="77">
        <v>12</v>
      </c>
      <c r="AT509" s="78">
        <v>85.89</v>
      </c>
      <c r="AU509" s="77">
        <v>5</v>
      </c>
      <c r="AV509" s="76">
        <v>6.73</v>
      </c>
      <c r="AW509" s="76">
        <v>7.02</v>
      </c>
      <c r="AX509" s="76">
        <v>8.26</v>
      </c>
      <c r="AY509" s="76">
        <v>0.73</v>
      </c>
      <c r="AZ509" s="76">
        <v>0.73</v>
      </c>
      <c r="BA509" s="76">
        <v>0.8</v>
      </c>
      <c r="BB509" s="76">
        <v>0.8</v>
      </c>
      <c r="BC509" s="76">
        <v>20.48</v>
      </c>
      <c r="BD509" s="76">
        <v>8.64</v>
      </c>
      <c r="BE509" s="76">
        <v>17.579999999999998</v>
      </c>
      <c r="BF509" s="76">
        <v>6650</v>
      </c>
      <c r="BG509" s="76">
        <v>6750</v>
      </c>
      <c r="BH509" s="74" t="s">
        <v>109</v>
      </c>
      <c r="BI509" s="74"/>
      <c r="BJ509" s="74" t="s">
        <v>4086</v>
      </c>
      <c r="BK509" s="79"/>
      <c r="BL509" s="79"/>
      <c r="BM509" s="74"/>
      <c r="BN509" s="80"/>
      <c r="BO509" s="81"/>
      <c r="BP509" s="82">
        <v>30</v>
      </c>
      <c r="BQ509" s="83"/>
      <c r="BR509" s="84" t="s">
        <v>129</v>
      </c>
      <c r="BS509" s="84">
        <v>22</v>
      </c>
      <c r="BT509" s="85">
        <v>2</v>
      </c>
      <c r="BU509" s="85" t="s">
        <v>134</v>
      </c>
      <c r="BV509" s="85">
        <v>7</v>
      </c>
      <c r="BW509" s="85"/>
      <c r="BX509" s="86" t="s">
        <v>130</v>
      </c>
      <c r="BY509" s="87"/>
      <c r="BZ509" s="88">
        <v>30</v>
      </c>
      <c r="CA509" s="87" t="s">
        <v>111</v>
      </c>
      <c r="CB509" s="89" t="s">
        <v>112</v>
      </c>
      <c r="CC509" s="90">
        <v>59</v>
      </c>
      <c r="CD509" s="91"/>
      <c r="CE509" s="89">
        <f>VLOOKUP(AI509,[1]Plan1!$A$6:$D$52,2,0)</f>
        <v>328</v>
      </c>
      <c r="CF509" s="89">
        <f>VLOOKUP(AI509,[1]Plan1!$A$6:$D$52,4,0)</f>
        <v>4.5555555555555554</v>
      </c>
      <c r="CG509" s="89">
        <f t="shared" si="56"/>
        <v>8</v>
      </c>
      <c r="CH509" s="89">
        <f t="shared" si="57"/>
        <v>36</v>
      </c>
      <c r="CI509" s="87" t="s">
        <v>129</v>
      </c>
      <c r="CJ509" s="89">
        <f t="shared" si="58"/>
        <v>30</v>
      </c>
      <c r="CK509" s="87"/>
      <c r="CL509" s="87"/>
      <c r="CM509" s="87"/>
      <c r="CN509" s="80"/>
      <c r="CO509" s="81">
        <v>281</v>
      </c>
      <c r="CP509" s="82"/>
      <c r="CQ509" s="83"/>
      <c r="CR509" s="87">
        <f t="shared" si="59"/>
        <v>2832</v>
      </c>
      <c r="CS509" s="40">
        <f t="shared" si="63"/>
        <v>507</v>
      </c>
      <c r="CT509" s="40" t="str">
        <f>VLOOKUP(B509,Linha!$B$2:$C$60,2,FALSE)</f>
        <v>Flow1</v>
      </c>
      <c r="CU509" s="41" t="str">
        <f>IF(AI509&lt;=Parametros!$E$15,"OK","Não")</f>
        <v>OK</v>
      </c>
      <c r="CV509" s="41" t="str">
        <f>IF(AH509&lt;=Parametros!$E$16,"OK","Não")</f>
        <v>OK</v>
      </c>
      <c r="CW509" s="41" t="str">
        <f>IF(AX509&lt;=Parametros!$E$19,"OK","Não")</f>
        <v>OK</v>
      </c>
      <c r="CX509" s="41" t="str">
        <f t="shared" si="60"/>
        <v>Não</v>
      </c>
      <c r="CY509" s="41" t="str">
        <f t="shared" si="61"/>
        <v>Não</v>
      </c>
      <c r="CZ509" s="41" t="str">
        <f>IF(AND(Parametros!$E$17="Sim",Parametros!$E$18="Sim"),IF(AND(OR(CT509="Flow1",AND(CT509="Flow2",Parametros!$H$7="Fechada")),AI509&lt;=Parametros!$E$15,AH509&lt;Parametros!$E$16,AX509&lt;Parametros!$E$19,CX509&lt;&gt;Parametros!$E$17,CY509&lt;&gt;Parametros!$E$18),"Sim","Não"),
IF(AND(Parametros!$E$17="Sim",Parametros!$E$18="Não"),IF(AND(OR(CT509="Flow1",AND(CT509="Flow2",Parametros!$H$7="Fechada")),AI509&lt;=Parametros!$E$15,AH509&lt;Parametros!$E$16,AX509&lt;Parametros!$E$19,CX509&lt;&gt;Parametros!$E$17),"Sim","Não"),
IF(AND(Parametros!$E$17="Não",Parametros!$E$18="Sim"),IF(AND(OR(CT509="Flow1",AND(CT509="Flow2",Parametros!$H$7="Fechada")),AI509&lt;=Parametros!$E$15,AH509&lt;Parametros!$E$16,AX509&lt;Parametros!$E$19,CY509&lt;&gt;Parametros!$E$18),"Sim","Não"),
IF(AND(OR(CT509="Flow1",AND(CT509="Flow2",Parametros!$H$7="Fechada")),AI509&lt;=Parametros!$E$15,AH509&lt;Parametros!$E$16,AX509&lt;Parametros!$E$19),"Sim","Não"))))</f>
        <v>Sim</v>
      </c>
      <c r="DA509" s="41" t="str">
        <f t="shared" si="62"/>
        <v>ok</v>
      </c>
      <c r="DB509" s="40">
        <f>IF(AND(CT509="Flow1",CZ509="Sim"),4,IF(CT509=Parametros!$D$6,1,IF(CT509=Parametros!$D$7,IF(Parametros!$H$7="Aberta",2,IF('Sequencia APO'!CZ509="Sim",4,1)),IF(CT509=Parametros!$D$9,3,IF(CT509=Parametros!$D$8,4,"Erro")))))</f>
        <v>4</v>
      </c>
      <c r="DC509" s="40">
        <f>IFERROR(VLOOKUP($Q509,Ferts!$A$1:$B$16,2,FALSE),0)</f>
        <v>0</v>
      </c>
      <c r="DD509" s="42">
        <f>(IF(DB509=1,Parametros!$M$6,IF(DB509=2,Parametros!$M$7,IF(DB509=3,Parametros!$M$8,IF(DB509=4,Parametros!$M$9,"Erro"))))*(DC509+1))*60</f>
        <v>102.85714285714285</v>
      </c>
    </row>
    <row r="510" spans="1:108">
      <c r="A510" s="74" t="s">
        <v>1338</v>
      </c>
      <c r="B510" s="74" t="s">
        <v>159</v>
      </c>
      <c r="C510" s="74" t="s">
        <v>99</v>
      </c>
      <c r="D510" s="74" t="s">
        <v>99</v>
      </c>
      <c r="E510" s="74" t="s">
        <v>3088</v>
      </c>
      <c r="F510" s="74" t="s">
        <v>1156</v>
      </c>
      <c r="G510" s="74" t="s">
        <v>3089</v>
      </c>
      <c r="H510" s="74" t="s">
        <v>227</v>
      </c>
      <c r="I510" s="74" t="s">
        <v>134</v>
      </c>
      <c r="J510" s="74" t="s">
        <v>348</v>
      </c>
      <c r="K510" s="74" t="s">
        <v>264</v>
      </c>
      <c r="L510" s="74" t="s">
        <v>1157</v>
      </c>
      <c r="M510" s="74" t="s">
        <v>229</v>
      </c>
      <c r="N510" s="75">
        <v>0</v>
      </c>
      <c r="O510" s="75">
        <v>10</v>
      </c>
      <c r="P510" s="74" t="s">
        <v>137</v>
      </c>
      <c r="Q510" s="74" t="s">
        <v>1158</v>
      </c>
      <c r="R510" s="74" t="s">
        <v>230</v>
      </c>
      <c r="S510" s="74" t="s">
        <v>113</v>
      </c>
      <c r="T510" s="74" t="s">
        <v>114</v>
      </c>
      <c r="U510" s="74" t="s">
        <v>156</v>
      </c>
      <c r="V510" s="74" t="s">
        <v>252</v>
      </c>
      <c r="W510" s="74" t="s">
        <v>107</v>
      </c>
      <c r="X510" s="74" t="s">
        <v>127</v>
      </c>
      <c r="Y510" s="74" t="s">
        <v>219</v>
      </c>
      <c r="Z510" s="74"/>
      <c r="AA510" s="76">
        <v>15893.337</v>
      </c>
      <c r="AB510" s="76">
        <v>0</v>
      </c>
      <c r="AC510" s="76">
        <v>138</v>
      </c>
      <c r="AD510" s="76">
        <v>93</v>
      </c>
      <c r="AE510" s="77">
        <v>566</v>
      </c>
      <c r="AF510" s="76">
        <v>2.83</v>
      </c>
      <c r="AG510" s="77">
        <v>32</v>
      </c>
      <c r="AH510" s="78">
        <v>9.8000000000000007</v>
      </c>
      <c r="AI510" s="78">
        <v>73</v>
      </c>
      <c r="AJ510" s="79">
        <v>42785</v>
      </c>
      <c r="AK510" s="79">
        <v>42788</v>
      </c>
      <c r="AL510" s="79">
        <v>42788</v>
      </c>
      <c r="AM510" s="79">
        <v>42788</v>
      </c>
      <c r="AN510" s="77">
        <v>1021</v>
      </c>
      <c r="AO510" s="79">
        <v>42778</v>
      </c>
      <c r="AP510" s="76">
        <v>3000</v>
      </c>
      <c r="AQ510" s="76">
        <v>890</v>
      </c>
      <c r="AR510" s="77">
        <v>564</v>
      </c>
      <c r="AS510" s="77">
        <v>60</v>
      </c>
      <c r="AT510" s="78">
        <v>178.2</v>
      </c>
      <c r="AU510" s="77">
        <v>3</v>
      </c>
      <c r="AV510" s="76">
        <v>11.68</v>
      </c>
      <c r="AW510" s="76">
        <v>10.89</v>
      </c>
      <c r="AX510" s="76">
        <v>11.98</v>
      </c>
      <c r="AY510" s="76">
        <v>0.6</v>
      </c>
      <c r="AZ510" s="76">
        <v>0.6</v>
      </c>
      <c r="BA510" s="76">
        <v>0.98</v>
      </c>
      <c r="BB510" s="76">
        <v>0.98</v>
      </c>
      <c r="BC510" s="76">
        <v>20.16</v>
      </c>
      <c r="BD510" s="76">
        <v>10.73</v>
      </c>
      <c r="BE510" s="76">
        <v>19.809999999999999</v>
      </c>
      <c r="BF510" s="76">
        <v>8000</v>
      </c>
      <c r="BG510" s="76">
        <v>12000</v>
      </c>
      <c r="BH510" s="74" t="s">
        <v>109</v>
      </c>
      <c r="BI510" s="74"/>
      <c r="BJ510" s="74" t="s">
        <v>4087</v>
      </c>
      <c r="BK510" s="79"/>
      <c r="BL510" s="79"/>
      <c r="BM510" s="74"/>
      <c r="BN510" s="80"/>
      <c r="BO510" s="81"/>
      <c r="BP510" s="82"/>
      <c r="BQ510" s="92">
        <v>96</v>
      </c>
      <c r="BR510" s="84" t="s">
        <v>78</v>
      </c>
      <c r="BS510" s="84">
        <v>22</v>
      </c>
      <c r="BT510" s="85">
        <v>2</v>
      </c>
      <c r="BU510" s="85" t="s">
        <v>134</v>
      </c>
      <c r="BV510" s="85">
        <v>7</v>
      </c>
      <c r="BW510" s="85"/>
      <c r="BX510" s="86" t="s">
        <v>143</v>
      </c>
      <c r="BY510" s="87"/>
      <c r="BZ510" s="88">
        <v>96</v>
      </c>
      <c r="CA510" s="87" t="s">
        <v>144</v>
      </c>
      <c r="CB510" s="89" t="s">
        <v>145</v>
      </c>
      <c r="CC510" s="90">
        <v>10</v>
      </c>
      <c r="CD510" s="91"/>
      <c r="CE510" s="89">
        <f>VLOOKUP(AI510,[1]Plan1!$A$6:$D$52,2,0)</f>
        <v>328</v>
      </c>
      <c r="CF510" s="89">
        <f>VLOOKUP(AI510,[1]Plan1!$A$6:$D$52,4,0)</f>
        <v>4.5555555555555554</v>
      </c>
      <c r="CG510" s="89">
        <f t="shared" si="56"/>
        <v>48</v>
      </c>
      <c r="CH510" s="89">
        <f t="shared" si="57"/>
        <v>219</v>
      </c>
      <c r="CI510" s="87" t="s">
        <v>76</v>
      </c>
      <c r="CJ510" s="89">
        <f t="shared" si="58"/>
        <v>96</v>
      </c>
      <c r="CK510" s="87"/>
      <c r="CL510" s="87"/>
      <c r="CM510" s="87"/>
      <c r="CN510" s="80"/>
      <c r="CO510" s="81">
        <v>282</v>
      </c>
      <c r="CP510" s="82"/>
      <c r="CQ510" s="83"/>
      <c r="CR510" s="87">
        <f t="shared" si="59"/>
        <v>18112</v>
      </c>
      <c r="CS510" s="40">
        <f t="shared" si="63"/>
        <v>508</v>
      </c>
      <c r="CT510" s="40" t="str">
        <f>VLOOKUP(B510,Linha!$B$2:$C$60,2,FALSE)</f>
        <v>Flow2</v>
      </c>
      <c r="CU510" s="41" t="str">
        <f>IF(AI510&lt;=Parametros!$E$15,"OK","Não")</f>
        <v>OK</v>
      </c>
      <c r="CV510" s="41" t="str">
        <f>IF(AH510&lt;=Parametros!$E$16,"OK","Não")</f>
        <v>OK</v>
      </c>
      <c r="CW510" s="41" t="str">
        <f>IF(AX510&lt;=Parametros!$E$19,"OK","Não")</f>
        <v>OK</v>
      </c>
      <c r="CX510" s="41" t="str">
        <f t="shared" si="60"/>
        <v>Não</v>
      </c>
      <c r="CY510" s="41" t="str">
        <f t="shared" si="61"/>
        <v>Não</v>
      </c>
      <c r="CZ510" s="41" t="str">
        <f>IF(AND(Parametros!$E$17="Sim",Parametros!$E$18="Sim"),IF(AND(OR(CT510="Flow1",AND(CT510="Flow2",Parametros!$H$7="Fechada")),AI510&lt;=Parametros!$E$15,AH510&lt;Parametros!$E$16,AX510&lt;Parametros!$E$19,CX510&lt;&gt;Parametros!$E$17,CY510&lt;&gt;Parametros!$E$18),"Sim","Não"),
IF(AND(Parametros!$E$17="Sim",Parametros!$E$18="Não"),IF(AND(OR(CT510="Flow1",AND(CT510="Flow2",Parametros!$H$7="Fechada")),AI510&lt;=Parametros!$E$15,AH510&lt;Parametros!$E$16,AX510&lt;Parametros!$E$19,CX510&lt;&gt;Parametros!$E$17),"Sim","Não"),
IF(AND(Parametros!$E$17="Não",Parametros!$E$18="Sim"),IF(AND(OR(CT510="Flow1",AND(CT510="Flow2",Parametros!$H$7="Fechada")),AI510&lt;=Parametros!$E$15,AH510&lt;Parametros!$E$16,AX510&lt;Parametros!$E$19,CY510&lt;&gt;Parametros!$E$18),"Sim","Não"),
IF(AND(OR(CT510="Flow1",AND(CT510="Flow2",Parametros!$H$7="Fechada")),AI510&lt;=Parametros!$E$15,AH510&lt;Parametros!$E$16,AX510&lt;Parametros!$E$19),"Sim","Não"))))</f>
        <v>Sim</v>
      </c>
      <c r="DA510" s="41" t="str">
        <f t="shared" si="62"/>
        <v>ok</v>
      </c>
      <c r="DB510" s="40">
        <f>IF(AND(CT510="Flow1",CZ510="Sim"),4,IF(CT510=Parametros!$D$6,1,IF(CT510=Parametros!$D$7,IF(Parametros!$H$7="Aberta",2,IF('Sequencia APO'!CZ510="Sim",4,1)),IF(CT510=Parametros!$D$9,3,IF(CT510=Parametros!$D$8,4,"Erro")))))</f>
        <v>4</v>
      </c>
      <c r="DC510" s="40">
        <f>IFERROR(VLOOKUP($Q510,Ferts!$A$1:$B$16,2,FALSE),0)</f>
        <v>0</v>
      </c>
      <c r="DD510" s="42">
        <f>(IF(DB510=1,Parametros!$M$6,IF(DB510=2,Parametros!$M$7,IF(DB510=3,Parametros!$M$8,IF(DB510=4,Parametros!$M$9,"Erro"))))*(DC510+1))*60</f>
        <v>102.85714285714285</v>
      </c>
    </row>
    <row r="511" spans="1:108">
      <c r="A511" s="74" t="s">
        <v>1339</v>
      </c>
      <c r="B511" s="74" t="s">
        <v>160</v>
      </c>
      <c r="C511" s="74" t="s">
        <v>118</v>
      </c>
      <c r="D511" s="74" t="s">
        <v>99</v>
      </c>
      <c r="E511" s="74" t="s">
        <v>4088</v>
      </c>
      <c r="F511" s="74" t="s">
        <v>4089</v>
      </c>
      <c r="G511" s="74" t="s">
        <v>4090</v>
      </c>
      <c r="H511" s="74" t="s">
        <v>281</v>
      </c>
      <c r="I511" s="74" t="s">
        <v>134</v>
      </c>
      <c r="J511" s="74" t="s">
        <v>240</v>
      </c>
      <c r="K511" s="74" t="s">
        <v>4091</v>
      </c>
      <c r="L511" s="74" t="s">
        <v>4092</v>
      </c>
      <c r="M511" s="74" t="s">
        <v>282</v>
      </c>
      <c r="N511" s="75">
        <v>10</v>
      </c>
      <c r="O511" s="75">
        <v>10</v>
      </c>
      <c r="P511" s="74" t="s">
        <v>131</v>
      </c>
      <c r="Q511" s="74" t="s">
        <v>4093</v>
      </c>
      <c r="R511" s="74" t="s">
        <v>123</v>
      </c>
      <c r="S511" s="74"/>
      <c r="T511" s="74" t="s">
        <v>114</v>
      </c>
      <c r="U511" s="74" t="s">
        <v>124</v>
      </c>
      <c r="V511" s="74" t="s">
        <v>125</v>
      </c>
      <c r="W511" s="74" t="s">
        <v>107</v>
      </c>
      <c r="X511" s="74" t="s">
        <v>176</v>
      </c>
      <c r="Y511" s="74" t="s">
        <v>231</v>
      </c>
      <c r="Z511" s="74" t="s">
        <v>163</v>
      </c>
      <c r="AA511" s="76">
        <v>2625.0160000000001</v>
      </c>
      <c r="AB511" s="76">
        <v>0</v>
      </c>
      <c r="AC511" s="76">
        <v>138</v>
      </c>
      <c r="AD511" s="76">
        <v>91</v>
      </c>
      <c r="AE511" s="77">
        <v>452</v>
      </c>
      <c r="AF511" s="76">
        <v>2.2599999999999998</v>
      </c>
      <c r="AG511" s="77">
        <v>7</v>
      </c>
      <c r="AH511" s="78">
        <v>11</v>
      </c>
      <c r="AI511" s="78">
        <v>73</v>
      </c>
      <c r="AJ511" s="79">
        <v>42805</v>
      </c>
      <c r="AK511" s="79">
        <v>42788</v>
      </c>
      <c r="AL511" s="79">
        <v>42788</v>
      </c>
      <c r="AM511" s="79">
        <v>42788</v>
      </c>
      <c r="AN511" s="77">
        <v>268</v>
      </c>
      <c r="AO511" s="79">
        <v>42787</v>
      </c>
      <c r="AP511" s="76">
        <v>3000</v>
      </c>
      <c r="AQ511" s="76">
        <v>0</v>
      </c>
      <c r="AR511" s="77">
        <v>444</v>
      </c>
      <c r="AS511" s="77">
        <v>10</v>
      </c>
      <c r="AT511" s="78">
        <v>140.22</v>
      </c>
      <c r="AU511" s="77">
        <v>3</v>
      </c>
      <c r="AV511" s="76">
        <v>8.4700000000000006</v>
      </c>
      <c r="AW511" s="76">
        <v>7.58</v>
      </c>
      <c r="AX511" s="76">
        <v>8.48</v>
      </c>
      <c r="AY511" s="76">
        <v>0.73</v>
      </c>
      <c r="AZ511" s="76">
        <v>0.73</v>
      </c>
      <c r="BA511" s="76">
        <v>1.1000000000000001</v>
      </c>
      <c r="BB511" s="76">
        <v>1.1000000000000001</v>
      </c>
      <c r="BC511" s="76">
        <v>14.75</v>
      </c>
      <c r="BD511" s="76">
        <v>11.83</v>
      </c>
      <c r="BE511" s="76">
        <v>20.99</v>
      </c>
      <c r="BF511" s="76">
        <v>7500</v>
      </c>
      <c r="BG511" s="76">
        <v>8500</v>
      </c>
      <c r="BH511" s="74" t="s">
        <v>109</v>
      </c>
      <c r="BI511" s="74"/>
      <c r="BJ511" s="74" t="s">
        <v>4094</v>
      </c>
      <c r="BK511" s="79"/>
      <c r="BL511" s="79"/>
      <c r="BM511" s="74"/>
      <c r="BN511" s="80"/>
      <c r="BO511" s="81"/>
      <c r="BP511" s="82">
        <v>21</v>
      </c>
      <c r="BQ511" s="83"/>
      <c r="BR511" s="84" t="s">
        <v>129</v>
      </c>
      <c r="BS511" s="84">
        <v>22</v>
      </c>
      <c r="BT511" s="85">
        <v>2</v>
      </c>
      <c r="BU511" s="85" t="s">
        <v>134</v>
      </c>
      <c r="BV511" s="85">
        <v>7</v>
      </c>
      <c r="BW511" s="85"/>
      <c r="BX511" s="86" t="s">
        <v>130</v>
      </c>
      <c r="BY511" s="87"/>
      <c r="BZ511" s="88">
        <v>21</v>
      </c>
      <c r="CA511" s="87" t="s">
        <v>111</v>
      </c>
      <c r="CB511" s="89" t="s">
        <v>145</v>
      </c>
      <c r="CC511" s="90">
        <v>1</v>
      </c>
      <c r="CD511" s="91"/>
      <c r="CE511" s="89">
        <f>VLOOKUP(AI511,[1]Plan1!$A$6:$D$52,2,0)</f>
        <v>328</v>
      </c>
      <c r="CF511" s="89">
        <f>VLOOKUP(AI511,[1]Plan1!$A$6:$D$52,4,0)</f>
        <v>4.5555555555555554</v>
      </c>
      <c r="CG511" s="89">
        <f t="shared" si="56"/>
        <v>8</v>
      </c>
      <c r="CH511" s="89">
        <f t="shared" si="57"/>
        <v>36</v>
      </c>
      <c r="CI511" s="87" t="s">
        <v>129</v>
      </c>
      <c r="CJ511" s="89">
        <f t="shared" si="58"/>
        <v>21</v>
      </c>
      <c r="CK511" s="87"/>
      <c r="CL511" s="87"/>
      <c r="CM511" s="87"/>
      <c r="CN511" s="80"/>
      <c r="CO511" s="81">
        <v>283</v>
      </c>
      <c r="CP511" s="82"/>
      <c r="CQ511" s="83"/>
      <c r="CR511" s="87">
        <f t="shared" si="59"/>
        <v>3164</v>
      </c>
      <c r="CS511" s="40">
        <f t="shared" si="63"/>
        <v>509</v>
      </c>
      <c r="CT511" s="40" t="str">
        <f>VLOOKUP(B511,Linha!$B$2:$C$60,2,FALSE)</f>
        <v>Flow1</v>
      </c>
      <c r="CU511" s="41" t="str">
        <f>IF(AI511&lt;=Parametros!$E$15,"OK","Não")</f>
        <v>OK</v>
      </c>
      <c r="CV511" s="41" t="str">
        <f>IF(AH511&lt;=Parametros!$E$16,"OK","Não")</f>
        <v>OK</v>
      </c>
      <c r="CW511" s="41" t="str">
        <f>IF(AX511&lt;=Parametros!$E$19,"OK","Não")</f>
        <v>OK</v>
      </c>
      <c r="CX511" s="41" t="str">
        <f t="shared" si="60"/>
        <v>Não</v>
      </c>
      <c r="CY511" s="41" t="str">
        <f t="shared" si="61"/>
        <v>Não</v>
      </c>
      <c r="CZ511" s="41" t="str">
        <f>IF(AND(Parametros!$E$17="Sim",Parametros!$E$18="Sim"),IF(AND(OR(CT511="Flow1",AND(CT511="Flow2",Parametros!$H$7="Fechada")),AI511&lt;=Parametros!$E$15,AH511&lt;Parametros!$E$16,AX511&lt;Parametros!$E$19,CX511&lt;&gt;Parametros!$E$17,CY511&lt;&gt;Parametros!$E$18),"Sim","Não"),
IF(AND(Parametros!$E$17="Sim",Parametros!$E$18="Não"),IF(AND(OR(CT511="Flow1",AND(CT511="Flow2",Parametros!$H$7="Fechada")),AI511&lt;=Parametros!$E$15,AH511&lt;Parametros!$E$16,AX511&lt;Parametros!$E$19,CX511&lt;&gt;Parametros!$E$17),"Sim","Não"),
IF(AND(Parametros!$E$17="Não",Parametros!$E$18="Sim"),IF(AND(OR(CT511="Flow1",AND(CT511="Flow2",Parametros!$H$7="Fechada")),AI511&lt;=Parametros!$E$15,AH511&lt;Parametros!$E$16,AX511&lt;Parametros!$E$19,CY511&lt;&gt;Parametros!$E$18),"Sim","Não"),
IF(AND(OR(CT511="Flow1",AND(CT511="Flow2",Parametros!$H$7="Fechada")),AI511&lt;=Parametros!$E$15,AH511&lt;Parametros!$E$16,AX511&lt;Parametros!$E$19),"Sim","Não"))))</f>
        <v>Sim</v>
      </c>
      <c r="DA511" s="41" t="str">
        <f t="shared" si="62"/>
        <v>ok</v>
      </c>
      <c r="DB511" s="40">
        <f>IF(AND(CT511="Flow1",CZ511="Sim"),4,IF(CT511=Parametros!$D$6,1,IF(CT511=Parametros!$D$7,IF(Parametros!$H$7="Aberta",2,IF('Sequencia APO'!CZ511="Sim",4,1)),IF(CT511=Parametros!$D$9,3,IF(CT511=Parametros!$D$8,4,"Erro")))))</f>
        <v>4</v>
      </c>
      <c r="DC511" s="40">
        <f>IFERROR(VLOOKUP($Q511,Ferts!$A$1:$B$16,2,FALSE),0)</f>
        <v>0</v>
      </c>
      <c r="DD511" s="42">
        <f>(IF(DB511=1,Parametros!$M$6,IF(DB511=2,Parametros!$M$7,IF(DB511=3,Parametros!$M$8,IF(DB511=4,Parametros!$M$9,"Erro"))))*(DC511+1))*60</f>
        <v>102.85714285714285</v>
      </c>
    </row>
    <row r="512" spans="1:108">
      <c r="A512" s="74" t="s">
        <v>1340</v>
      </c>
      <c r="B512" s="74" t="s">
        <v>160</v>
      </c>
      <c r="C512" s="74" t="s">
        <v>118</v>
      </c>
      <c r="D512" s="74" t="s">
        <v>99</v>
      </c>
      <c r="E512" s="74" t="s">
        <v>3090</v>
      </c>
      <c r="F512" s="74" t="s">
        <v>297</v>
      </c>
      <c r="G512" s="74" t="s">
        <v>4095</v>
      </c>
      <c r="H512" s="74" t="s">
        <v>227</v>
      </c>
      <c r="I512" s="74" t="s">
        <v>134</v>
      </c>
      <c r="J512" s="74" t="s">
        <v>240</v>
      </c>
      <c r="K512" s="74" t="s">
        <v>264</v>
      </c>
      <c r="L512" s="74" t="s">
        <v>298</v>
      </c>
      <c r="M512" s="74" t="s">
        <v>229</v>
      </c>
      <c r="N512" s="75">
        <v>0</v>
      </c>
      <c r="O512" s="75">
        <v>10</v>
      </c>
      <c r="P512" s="74" t="s">
        <v>137</v>
      </c>
      <c r="Q512" s="74" t="s">
        <v>299</v>
      </c>
      <c r="R512" s="74" t="s">
        <v>230</v>
      </c>
      <c r="S512" s="74"/>
      <c r="T512" s="74" t="s">
        <v>114</v>
      </c>
      <c r="U512" s="74" t="s">
        <v>124</v>
      </c>
      <c r="V512" s="74" t="s">
        <v>125</v>
      </c>
      <c r="W512" s="74" t="s">
        <v>107</v>
      </c>
      <c r="X512" s="74" t="s">
        <v>127</v>
      </c>
      <c r="Y512" s="74" t="s">
        <v>231</v>
      </c>
      <c r="Z512" s="74" t="s">
        <v>163</v>
      </c>
      <c r="AA512" s="76">
        <v>9825.4439999999995</v>
      </c>
      <c r="AB512" s="76">
        <v>0</v>
      </c>
      <c r="AC512" s="76">
        <v>138</v>
      </c>
      <c r="AD512" s="76">
        <v>89</v>
      </c>
      <c r="AE512" s="77">
        <v>616</v>
      </c>
      <c r="AF512" s="76">
        <v>3.08</v>
      </c>
      <c r="AG512" s="77">
        <v>18</v>
      </c>
      <c r="AH512" s="78">
        <v>12</v>
      </c>
      <c r="AI512" s="78">
        <v>73</v>
      </c>
      <c r="AJ512" s="79">
        <v>42836</v>
      </c>
      <c r="AK512" s="79">
        <v>42788</v>
      </c>
      <c r="AL512" s="79">
        <v>42788</v>
      </c>
      <c r="AM512" s="79">
        <v>42788</v>
      </c>
      <c r="AN512" s="77">
        <v>805</v>
      </c>
      <c r="AO512" s="79">
        <v>42820</v>
      </c>
      <c r="AP512" s="76">
        <v>5000</v>
      </c>
      <c r="AQ512" s="76">
        <v>0</v>
      </c>
      <c r="AR512" s="77">
        <v>599</v>
      </c>
      <c r="AS512" s="77">
        <v>7</v>
      </c>
      <c r="AT512" s="78">
        <v>141.69</v>
      </c>
      <c r="AU512" s="77">
        <v>4</v>
      </c>
      <c r="AV512" s="76">
        <v>8.0299999999999994</v>
      </c>
      <c r="AW512" s="76">
        <v>7.53</v>
      </c>
      <c r="AX512" s="76">
        <v>8.5399999999999991</v>
      </c>
      <c r="AY512" s="76">
        <v>0.73</v>
      </c>
      <c r="AZ512" s="76">
        <v>0.73</v>
      </c>
      <c r="BA512" s="76">
        <v>1.2</v>
      </c>
      <c r="BB512" s="76">
        <v>1.2</v>
      </c>
      <c r="BC512" s="76">
        <v>18.75</v>
      </c>
      <c r="BD512" s="76">
        <v>12.79</v>
      </c>
      <c r="BE512" s="76">
        <v>22.03</v>
      </c>
      <c r="BF512" s="76">
        <v>6500</v>
      </c>
      <c r="BG512" s="76">
        <v>9000</v>
      </c>
      <c r="BH512" s="74" t="s">
        <v>109</v>
      </c>
      <c r="BI512" s="74"/>
      <c r="BJ512" s="74" t="s">
        <v>4096</v>
      </c>
      <c r="BK512" s="79"/>
      <c r="BL512" s="79"/>
      <c r="BM512" s="74"/>
      <c r="BN512" s="80"/>
      <c r="BO512" s="81"/>
      <c r="BP512" s="82">
        <v>72</v>
      </c>
      <c r="BQ512" s="83"/>
      <c r="BR512" s="84" t="s">
        <v>129</v>
      </c>
      <c r="BS512" s="84">
        <v>22</v>
      </c>
      <c r="BT512" s="85">
        <v>2</v>
      </c>
      <c r="BU512" s="85" t="s">
        <v>134</v>
      </c>
      <c r="BV512" s="85">
        <v>7</v>
      </c>
      <c r="BW512" s="85"/>
      <c r="BX512" s="86" t="s">
        <v>130</v>
      </c>
      <c r="BY512" s="87"/>
      <c r="BZ512" s="88">
        <v>72</v>
      </c>
      <c r="CA512" s="87" t="s">
        <v>111</v>
      </c>
      <c r="CB512" s="89" t="s">
        <v>116</v>
      </c>
      <c r="CC512" s="90">
        <v>-32</v>
      </c>
      <c r="CD512" s="91"/>
      <c r="CE512" s="89">
        <f>VLOOKUP(AI512,[1]Plan1!$A$6:$D$52,2,0)</f>
        <v>328</v>
      </c>
      <c r="CF512" s="89">
        <f>VLOOKUP(AI512,[1]Plan1!$A$6:$D$52,4,0)</f>
        <v>4.5555555555555554</v>
      </c>
      <c r="CG512" s="89">
        <f t="shared" ref="CG512:CG552" si="64">ROUND(AA512/CE512,0)</f>
        <v>30</v>
      </c>
      <c r="CH512" s="89">
        <f t="shared" ref="CH512:CH552" si="65">ROUND(CG512*CF512,0)</f>
        <v>137</v>
      </c>
      <c r="CI512" s="87" t="s">
        <v>129</v>
      </c>
      <c r="CJ512" s="89">
        <f t="shared" ref="CJ512:CJ552" si="66">IF(BZ512=0,CH512,BZ512)</f>
        <v>72</v>
      </c>
      <c r="CK512" s="87"/>
      <c r="CL512" s="87"/>
      <c r="CM512" s="87"/>
      <c r="CN512" s="80"/>
      <c r="CO512" s="81">
        <v>284</v>
      </c>
      <c r="CP512" s="82"/>
      <c r="CQ512" s="83"/>
      <c r="CR512" s="87">
        <f t="shared" si="59"/>
        <v>11088</v>
      </c>
      <c r="CS512" s="40">
        <f t="shared" si="63"/>
        <v>510</v>
      </c>
      <c r="CT512" s="40" t="str">
        <f>VLOOKUP(B512,Linha!$B$2:$C$60,2,FALSE)</f>
        <v>Flow1</v>
      </c>
      <c r="CU512" s="41" t="str">
        <f>IF(AI512&lt;=Parametros!$E$15,"OK","Não")</f>
        <v>OK</v>
      </c>
      <c r="CV512" s="41" t="str">
        <f>IF(AH512&lt;=Parametros!$E$16,"OK","Não")</f>
        <v>OK</v>
      </c>
      <c r="CW512" s="41" t="str">
        <f>IF(AX512&lt;=Parametros!$E$19,"OK","Não")</f>
        <v>OK</v>
      </c>
      <c r="CX512" s="41" t="str">
        <f t="shared" si="60"/>
        <v>Não</v>
      </c>
      <c r="CY512" s="41" t="str">
        <f t="shared" si="61"/>
        <v>Não</v>
      </c>
      <c r="CZ512" s="41" t="str">
        <f>IF(AND(Parametros!$E$17="Sim",Parametros!$E$18="Sim"),IF(AND(OR(CT512="Flow1",AND(CT512="Flow2",Parametros!$H$7="Fechada")),AI512&lt;=Parametros!$E$15,AH512&lt;Parametros!$E$16,AX512&lt;Parametros!$E$19,CX512&lt;&gt;Parametros!$E$17,CY512&lt;&gt;Parametros!$E$18),"Sim","Não"),
IF(AND(Parametros!$E$17="Sim",Parametros!$E$18="Não"),IF(AND(OR(CT512="Flow1",AND(CT512="Flow2",Parametros!$H$7="Fechada")),AI512&lt;=Parametros!$E$15,AH512&lt;Parametros!$E$16,AX512&lt;Parametros!$E$19,CX512&lt;&gt;Parametros!$E$17),"Sim","Não"),
IF(AND(Parametros!$E$17="Não",Parametros!$E$18="Sim"),IF(AND(OR(CT512="Flow1",AND(CT512="Flow2",Parametros!$H$7="Fechada")),AI512&lt;=Parametros!$E$15,AH512&lt;Parametros!$E$16,AX512&lt;Parametros!$E$19,CY512&lt;&gt;Parametros!$E$18),"Sim","Não"),
IF(AND(OR(CT512="Flow1",AND(CT512="Flow2",Parametros!$H$7="Fechada")),AI512&lt;=Parametros!$E$15,AH512&lt;Parametros!$E$16,AX512&lt;Parametros!$E$19),"Sim","Não"))))</f>
        <v>Sim</v>
      </c>
      <c r="DA512" s="41" t="str">
        <f t="shared" si="62"/>
        <v>ok</v>
      </c>
      <c r="DB512" s="40">
        <f>IF(AND(CT512="Flow1",CZ512="Sim"),4,IF(CT512=Parametros!$D$6,1,IF(CT512=Parametros!$D$7,IF(Parametros!$H$7="Aberta",2,IF('Sequencia APO'!CZ512="Sim",4,1)),IF(CT512=Parametros!$D$9,3,IF(CT512=Parametros!$D$8,4,"Erro")))))</f>
        <v>4</v>
      </c>
      <c r="DC512" s="40">
        <f>IFERROR(VLOOKUP($Q512,Ferts!$A$1:$B$16,2,FALSE),0)</f>
        <v>0</v>
      </c>
      <c r="DD512" s="42">
        <f>(IF(DB512=1,Parametros!$M$6,IF(DB512=2,Parametros!$M$7,IF(DB512=3,Parametros!$M$8,IF(DB512=4,Parametros!$M$9,"Erro"))))*(DC512+1))*60</f>
        <v>102.85714285714285</v>
      </c>
    </row>
    <row r="513" spans="1:108">
      <c r="A513" s="74" t="s">
        <v>1341</v>
      </c>
      <c r="B513" s="74" t="s">
        <v>160</v>
      </c>
      <c r="C513" s="74"/>
      <c r="D513" s="74"/>
      <c r="E513" s="74" t="s">
        <v>4097</v>
      </c>
      <c r="F513" s="74" t="s">
        <v>297</v>
      </c>
      <c r="G513" s="74"/>
      <c r="H513" s="74" t="s">
        <v>227</v>
      </c>
      <c r="I513" s="74" t="s">
        <v>134</v>
      </c>
      <c r="J513" s="74" t="s">
        <v>240</v>
      </c>
      <c r="K513" s="74"/>
      <c r="L513" s="74" t="s">
        <v>298</v>
      </c>
      <c r="M513" s="74" t="s">
        <v>229</v>
      </c>
      <c r="N513" s="75">
        <v>0</v>
      </c>
      <c r="O513" s="75">
        <v>0</v>
      </c>
      <c r="P513" s="74"/>
      <c r="Q513" s="74"/>
      <c r="R513" s="74"/>
      <c r="S513" s="74"/>
      <c r="T513" s="74"/>
      <c r="U513" s="74"/>
      <c r="V513" s="74" t="s">
        <v>125</v>
      </c>
      <c r="W513" s="74" t="s">
        <v>107</v>
      </c>
      <c r="X513" s="74" t="s">
        <v>127</v>
      </c>
      <c r="Y513" s="74"/>
      <c r="Z513" s="74"/>
      <c r="AA513" s="76">
        <v>847.75699999999995</v>
      </c>
      <c r="AB513" s="76">
        <v>0</v>
      </c>
      <c r="AC513" s="76">
        <v>138</v>
      </c>
      <c r="AD513" s="76">
        <v>89</v>
      </c>
      <c r="AE513" s="77">
        <v>0</v>
      </c>
      <c r="AF513" s="76">
        <v>0</v>
      </c>
      <c r="AG513" s="77">
        <v>0</v>
      </c>
      <c r="AH513" s="78">
        <v>12</v>
      </c>
      <c r="AI513" s="78">
        <v>73</v>
      </c>
      <c r="AJ513" s="79"/>
      <c r="AK513" s="79">
        <v>42788</v>
      </c>
      <c r="AL513" s="79">
        <v>42788</v>
      </c>
      <c r="AM513" s="79">
        <v>42788</v>
      </c>
      <c r="AN513" s="77">
        <v>70</v>
      </c>
      <c r="AO513" s="79"/>
      <c r="AP513" s="76">
        <v>0</v>
      </c>
      <c r="AQ513" s="76">
        <v>0</v>
      </c>
      <c r="AR513" s="77">
        <v>599</v>
      </c>
      <c r="AS513" s="77">
        <v>7</v>
      </c>
      <c r="AT513" s="78">
        <v>141.69</v>
      </c>
      <c r="AU513" s="77">
        <v>0</v>
      </c>
      <c r="AV513" s="76">
        <v>0</v>
      </c>
      <c r="AW513" s="76">
        <v>0</v>
      </c>
      <c r="AX513" s="76">
        <v>0</v>
      </c>
      <c r="AY513" s="76">
        <v>0.73</v>
      </c>
      <c r="AZ513" s="76">
        <v>0.73</v>
      </c>
      <c r="BA513" s="76">
        <v>1.2</v>
      </c>
      <c r="BB513" s="76">
        <v>1.2</v>
      </c>
      <c r="BC513" s="76">
        <v>0</v>
      </c>
      <c r="BD513" s="76">
        <v>0</v>
      </c>
      <c r="BE513" s="76">
        <v>0</v>
      </c>
      <c r="BF513" s="76">
        <v>6500</v>
      </c>
      <c r="BG513" s="76">
        <v>9000</v>
      </c>
      <c r="BH513" s="74" t="s">
        <v>109</v>
      </c>
      <c r="BI513" s="74"/>
      <c r="BJ513" s="74" t="s">
        <v>4098</v>
      </c>
      <c r="BK513" s="79"/>
      <c r="BL513" s="79"/>
      <c r="BM513" s="74"/>
      <c r="BN513" s="80"/>
      <c r="BO513" s="81"/>
      <c r="BP513" s="82">
        <v>0</v>
      </c>
      <c r="BQ513" s="83"/>
      <c r="BR513" s="84" t="s">
        <v>129</v>
      </c>
      <c r="BS513" s="84">
        <v>22</v>
      </c>
      <c r="BT513" s="85">
        <v>2</v>
      </c>
      <c r="BU513" s="85" t="s">
        <v>134</v>
      </c>
      <c r="BV513" s="85">
        <v>7</v>
      </c>
      <c r="BW513" s="85"/>
      <c r="BX513" s="86" t="s">
        <v>130</v>
      </c>
      <c r="BY513" s="87"/>
      <c r="BZ513" s="88">
        <v>0</v>
      </c>
      <c r="CA513" s="87" t="s">
        <v>111</v>
      </c>
      <c r="CB513" s="89" t="s">
        <v>112</v>
      </c>
      <c r="CC513" s="90">
        <v>42788</v>
      </c>
      <c r="CD513" s="91"/>
      <c r="CE513" s="89">
        <f>VLOOKUP(AI513,[1]Plan1!$A$6:$D$52,2,0)</f>
        <v>328</v>
      </c>
      <c r="CF513" s="89">
        <f>VLOOKUP(AI513,[1]Plan1!$A$6:$D$52,4,0)</f>
        <v>4.5555555555555554</v>
      </c>
      <c r="CG513" s="89">
        <f t="shared" si="64"/>
        <v>3</v>
      </c>
      <c r="CH513" s="89">
        <f t="shared" si="65"/>
        <v>14</v>
      </c>
      <c r="CI513" s="87" t="s">
        <v>129</v>
      </c>
      <c r="CJ513" s="89">
        <f t="shared" si="66"/>
        <v>14</v>
      </c>
      <c r="CK513" s="87"/>
      <c r="CL513" s="87"/>
      <c r="CM513" s="87"/>
      <c r="CN513" s="80"/>
      <c r="CO513" s="81">
        <v>285</v>
      </c>
      <c r="CP513" s="82"/>
      <c r="CQ513" s="83"/>
      <c r="CR513" s="87">
        <f t="shared" si="59"/>
        <v>0</v>
      </c>
      <c r="CS513" s="40">
        <f t="shared" si="63"/>
        <v>511</v>
      </c>
      <c r="CT513" s="40" t="str">
        <f>VLOOKUP(B513,Linha!$B$2:$C$60,2,FALSE)</f>
        <v>Flow1</v>
      </c>
      <c r="CU513" s="41" t="str">
        <f>IF(AI513&lt;=Parametros!$E$15,"OK","Não")</f>
        <v>OK</v>
      </c>
      <c r="CV513" s="41" t="str">
        <f>IF(AH513&lt;=Parametros!$E$16,"OK","Não")</f>
        <v>OK</v>
      </c>
      <c r="CW513" s="41" t="str">
        <f>IF(AX513&lt;=Parametros!$E$19,"OK","Não")</f>
        <v>OK</v>
      </c>
      <c r="CX513" s="41" t="str">
        <f t="shared" si="60"/>
        <v>Não</v>
      </c>
      <c r="CY513" s="41" t="str">
        <f t="shared" si="61"/>
        <v>Não</v>
      </c>
      <c r="CZ513" s="41" t="str">
        <f>IF(AND(Parametros!$E$17="Sim",Parametros!$E$18="Sim"),IF(AND(OR(CT513="Flow1",AND(CT513="Flow2",Parametros!$H$7="Fechada")),AI513&lt;=Parametros!$E$15,AH513&lt;Parametros!$E$16,AX513&lt;Parametros!$E$19,CX513&lt;&gt;Parametros!$E$17,CY513&lt;&gt;Parametros!$E$18),"Sim","Não"),
IF(AND(Parametros!$E$17="Sim",Parametros!$E$18="Não"),IF(AND(OR(CT513="Flow1",AND(CT513="Flow2",Parametros!$H$7="Fechada")),AI513&lt;=Parametros!$E$15,AH513&lt;Parametros!$E$16,AX513&lt;Parametros!$E$19,CX513&lt;&gt;Parametros!$E$17),"Sim","Não"),
IF(AND(Parametros!$E$17="Não",Parametros!$E$18="Sim"),IF(AND(OR(CT513="Flow1",AND(CT513="Flow2",Parametros!$H$7="Fechada")),AI513&lt;=Parametros!$E$15,AH513&lt;Parametros!$E$16,AX513&lt;Parametros!$E$19,CY513&lt;&gt;Parametros!$E$18),"Sim","Não"),
IF(AND(OR(CT513="Flow1",AND(CT513="Flow2",Parametros!$H$7="Fechada")),AI513&lt;=Parametros!$E$15,AH513&lt;Parametros!$E$16,AX513&lt;Parametros!$E$19),"Sim","Não"))))</f>
        <v>Sim</v>
      </c>
      <c r="DA513" s="41" t="str">
        <f t="shared" si="62"/>
        <v>ok</v>
      </c>
      <c r="DB513" s="40">
        <f>IF(AND(CT513="Flow1",CZ513="Sim"),4,IF(CT513=Parametros!$D$6,1,IF(CT513=Parametros!$D$7,IF(Parametros!$H$7="Aberta",2,IF('Sequencia APO'!CZ513="Sim",4,1)),IF(CT513=Parametros!$D$9,3,IF(CT513=Parametros!$D$8,4,"Erro")))))</f>
        <v>4</v>
      </c>
      <c r="DC513" s="40">
        <f>IFERROR(VLOOKUP($Q513,Ferts!$A$1:$B$16,2,FALSE),0)</f>
        <v>0</v>
      </c>
      <c r="DD513" s="42">
        <f>(IF(DB513=1,Parametros!$M$6,IF(DB513=2,Parametros!$M$7,IF(DB513=3,Parametros!$M$8,IF(DB513=4,Parametros!$M$9,"Erro"))))*(DC513+1))*60</f>
        <v>102.85714285714285</v>
      </c>
    </row>
    <row r="514" spans="1:108">
      <c r="A514" s="74" t="s">
        <v>1342</v>
      </c>
      <c r="B514" s="74" t="s">
        <v>98</v>
      </c>
      <c r="C514" s="74" t="s">
        <v>99</v>
      </c>
      <c r="D514" s="74" t="s">
        <v>99</v>
      </c>
      <c r="E514" s="74" t="s">
        <v>4099</v>
      </c>
      <c r="F514" s="74" t="s">
        <v>3091</v>
      </c>
      <c r="G514" s="74" t="s">
        <v>3092</v>
      </c>
      <c r="H514" s="74" t="s">
        <v>481</v>
      </c>
      <c r="I514" s="74" t="s">
        <v>134</v>
      </c>
      <c r="J514" s="74" t="s">
        <v>240</v>
      </c>
      <c r="K514" s="74" t="s">
        <v>329</v>
      </c>
      <c r="L514" s="74" t="s">
        <v>3093</v>
      </c>
      <c r="M514" s="74" t="s">
        <v>975</v>
      </c>
      <c r="N514" s="75">
        <v>5</v>
      </c>
      <c r="O514" s="75">
        <v>10</v>
      </c>
      <c r="P514" s="74" t="s">
        <v>137</v>
      </c>
      <c r="Q514" s="74" t="s">
        <v>3094</v>
      </c>
      <c r="R514" s="74" t="s">
        <v>138</v>
      </c>
      <c r="S514" s="74" t="s">
        <v>113</v>
      </c>
      <c r="T514" s="74" t="s">
        <v>149</v>
      </c>
      <c r="U514" s="74" t="s">
        <v>156</v>
      </c>
      <c r="V514" s="74" t="s">
        <v>141</v>
      </c>
      <c r="W514" s="74" t="s">
        <v>107</v>
      </c>
      <c r="X514" s="74" t="s">
        <v>127</v>
      </c>
      <c r="Y514" s="74" t="s">
        <v>231</v>
      </c>
      <c r="Z514" s="74"/>
      <c r="AA514" s="76">
        <v>5217.6149999999998</v>
      </c>
      <c r="AB514" s="76">
        <v>0</v>
      </c>
      <c r="AC514" s="76">
        <v>130</v>
      </c>
      <c r="AD514" s="76">
        <v>87</v>
      </c>
      <c r="AE514" s="77">
        <v>656</v>
      </c>
      <c r="AF514" s="76">
        <v>3.28</v>
      </c>
      <c r="AG514" s="77">
        <v>9</v>
      </c>
      <c r="AH514" s="78">
        <v>14</v>
      </c>
      <c r="AI514" s="78">
        <v>73</v>
      </c>
      <c r="AJ514" s="79">
        <v>42787</v>
      </c>
      <c r="AK514" s="79">
        <v>42788</v>
      </c>
      <c r="AL514" s="79">
        <v>42788</v>
      </c>
      <c r="AM514" s="79">
        <v>42788</v>
      </c>
      <c r="AN514" s="77">
        <v>317</v>
      </c>
      <c r="AO514" s="79">
        <v>42780</v>
      </c>
      <c r="AP514" s="76">
        <v>5000</v>
      </c>
      <c r="AQ514" s="76">
        <v>0</v>
      </c>
      <c r="AR514" s="77">
        <v>601</v>
      </c>
      <c r="AS514" s="77">
        <v>41</v>
      </c>
      <c r="AT514" s="78">
        <v>139.38999999999999</v>
      </c>
      <c r="AU514" s="77">
        <v>5</v>
      </c>
      <c r="AV514" s="76">
        <v>6.03</v>
      </c>
      <c r="AW514" s="76">
        <v>5.14</v>
      </c>
      <c r="AX514" s="76">
        <v>6.21</v>
      </c>
      <c r="AY514" s="76">
        <v>0.55000000000000004</v>
      </c>
      <c r="AZ514" s="76">
        <v>0.55000000000000004</v>
      </c>
      <c r="BA514" s="76">
        <v>1.75</v>
      </c>
      <c r="BB514" s="76">
        <v>2.1</v>
      </c>
      <c r="BC514" s="76">
        <v>17.7</v>
      </c>
      <c r="BD514" s="76">
        <v>14.69</v>
      </c>
      <c r="BE514" s="76">
        <v>24.09</v>
      </c>
      <c r="BF514" s="76">
        <v>5000</v>
      </c>
      <c r="BG514" s="76">
        <v>7000</v>
      </c>
      <c r="BH514" s="74" t="s">
        <v>109</v>
      </c>
      <c r="BI514" s="74"/>
      <c r="BJ514" s="74" t="s">
        <v>3095</v>
      </c>
      <c r="BK514" s="79"/>
      <c r="BL514" s="79"/>
      <c r="BM514" s="74"/>
      <c r="BN514" s="80">
        <v>45</v>
      </c>
      <c r="BO514" s="81"/>
      <c r="BP514" s="82"/>
      <c r="BQ514" s="83"/>
      <c r="BR514" s="84" t="s">
        <v>75</v>
      </c>
      <c r="BS514" s="84">
        <v>22</v>
      </c>
      <c r="BT514" s="85">
        <v>2</v>
      </c>
      <c r="BU514" s="85" t="s">
        <v>134</v>
      </c>
      <c r="BV514" s="85">
        <v>7</v>
      </c>
      <c r="BW514" s="85"/>
      <c r="BX514" s="86" t="s">
        <v>143</v>
      </c>
      <c r="BY514" s="87"/>
      <c r="BZ514" s="88">
        <v>45</v>
      </c>
      <c r="CA514" s="87" t="s">
        <v>144</v>
      </c>
      <c r="CB514" s="89" t="s">
        <v>145</v>
      </c>
      <c r="CC514" s="90">
        <v>8</v>
      </c>
      <c r="CD514" s="91"/>
      <c r="CE514" s="89">
        <f>VLOOKUP(AI514,[1]Plan1!$A$6:$D$52,2,0)</f>
        <v>328</v>
      </c>
      <c r="CF514" s="89">
        <f>VLOOKUP(AI514,[1]Plan1!$A$6:$D$52,4,0)</f>
        <v>4.5555555555555554</v>
      </c>
      <c r="CG514" s="89">
        <f t="shared" si="64"/>
        <v>16</v>
      </c>
      <c r="CH514" s="89">
        <f t="shared" si="65"/>
        <v>73</v>
      </c>
      <c r="CI514" s="87" t="s">
        <v>75</v>
      </c>
      <c r="CJ514" s="89">
        <f t="shared" si="66"/>
        <v>45</v>
      </c>
      <c r="CK514" s="87"/>
      <c r="CL514" s="87"/>
      <c r="CM514" s="87"/>
      <c r="CN514" s="80"/>
      <c r="CO514" s="81">
        <v>286</v>
      </c>
      <c r="CP514" s="82"/>
      <c r="CQ514" s="83"/>
      <c r="CR514" s="87">
        <f t="shared" si="59"/>
        <v>5904</v>
      </c>
      <c r="CS514" s="40">
        <f t="shared" si="63"/>
        <v>512</v>
      </c>
      <c r="CT514" s="40" t="str">
        <f>VLOOKUP(B514,Linha!$B$2:$C$60,2,FALSE)</f>
        <v>Flow1</v>
      </c>
      <c r="CU514" s="41" t="str">
        <f>IF(AI514&lt;=Parametros!$E$15,"OK","Não")</f>
        <v>OK</v>
      </c>
      <c r="CV514" s="41" t="str">
        <f>IF(AH514&lt;=Parametros!$E$16,"OK","Não")</f>
        <v>Não</v>
      </c>
      <c r="CW514" s="41" t="str">
        <f>IF(AX514&lt;=Parametros!$E$19,"OK","Não")</f>
        <v>OK</v>
      </c>
      <c r="CX514" s="41" t="str">
        <f t="shared" si="60"/>
        <v>Não</v>
      </c>
      <c r="CY514" s="41" t="str">
        <f t="shared" si="61"/>
        <v>Sim</v>
      </c>
      <c r="CZ514" s="41" t="str">
        <f>IF(AND(Parametros!$E$17="Sim",Parametros!$E$18="Sim"),IF(AND(OR(CT514="Flow1",AND(CT514="Flow2",Parametros!$H$7="Fechada")),AI514&lt;=Parametros!$E$15,AH514&lt;Parametros!$E$16,AX514&lt;Parametros!$E$19,CX514&lt;&gt;Parametros!$E$17,CY514&lt;&gt;Parametros!$E$18),"Sim","Não"),
IF(AND(Parametros!$E$17="Sim",Parametros!$E$18="Não"),IF(AND(OR(CT514="Flow1",AND(CT514="Flow2",Parametros!$H$7="Fechada")),AI514&lt;=Parametros!$E$15,AH514&lt;Parametros!$E$16,AX514&lt;Parametros!$E$19,CX514&lt;&gt;Parametros!$E$17),"Sim","Não"),
IF(AND(Parametros!$E$17="Não",Parametros!$E$18="Sim"),IF(AND(OR(CT514="Flow1",AND(CT514="Flow2",Parametros!$H$7="Fechada")),AI514&lt;=Parametros!$E$15,AH514&lt;Parametros!$E$16,AX514&lt;Parametros!$E$19,CY514&lt;&gt;Parametros!$E$18),"Sim","Não"),
IF(AND(OR(CT514="Flow1",AND(CT514="Flow2",Parametros!$H$7="Fechada")),AI514&lt;=Parametros!$E$15,AH514&lt;Parametros!$E$16,AX514&lt;Parametros!$E$19),"Sim","Não"))))</f>
        <v>Não</v>
      </c>
      <c r="DA514" s="41" t="str">
        <f t="shared" si="62"/>
        <v>ok</v>
      </c>
      <c r="DB514" s="40">
        <f>IF(AND(CT514="Flow1",CZ514="Sim"),4,IF(CT514=Parametros!$D$6,1,IF(CT514=Parametros!$D$7,IF(Parametros!$H$7="Aberta",2,IF('Sequencia APO'!CZ514="Sim",4,1)),IF(CT514=Parametros!$D$9,3,IF(CT514=Parametros!$D$8,4,"Erro")))))</f>
        <v>1</v>
      </c>
      <c r="DC514" s="40">
        <f>IFERROR(VLOOKUP($Q514,Ferts!$A$1:$B$16,2,FALSE),0)</f>
        <v>0</v>
      </c>
      <c r="DD514" s="42">
        <f>(IF(DB514=1,Parametros!$M$6,IF(DB514=2,Parametros!$M$7,IF(DB514=3,Parametros!$M$8,IF(DB514=4,Parametros!$M$9,"Erro"))))*(DC514+1))*60</f>
        <v>38.112851481411589</v>
      </c>
    </row>
    <row r="515" spans="1:108">
      <c r="A515" s="74" t="s">
        <v>1343</v>
      </c>
      <c r="B515" s="74" t="s">
        <v>160</v>
      </c>
      <c r="C515" s="74" t="s">
        <v>118</v>
      </c>
      <c r="D515" s="74" t="s">
        <v>99</v>
      </c>
      <c r="E515" s="74" t="s">
        <v>3096</v>
      </c>
      <c r="F515" s="74" t="s">
        <v>1168</v>
      </c>
      <c r="G515" s="74" t="s">
        <v>4100</v>
      </c>
      <c r="H515" s="74" t="s">
        <v>235</v>
      </c>
      <c r="I515" s="74" t="s">
        <v>134</v>
      </c>
      <c r="J515" s="74" t="s">
        <v>240</v>
      </c>
      <c r="K515" s="74" t="s">
        <v>236</v>
      </c>
      <c r="L515" s="74" t="s">
        <v>1169</v>
      </c>
      <c r="M515" s="74" t="s">
        <v>237</v>
      </c>
      <c r="N515" s="75">
        <v>10</v>
      </c>
      <c r="O515" s="75">
        <v>10</v>
      </c>
      <c r="P515" s="74" t="s">
        <v>238</v>
      </c>
      <c r="Q515" s="74" t="s">
        <v>1170</v>
      </c>
      <c r="R515" s="74" t="s">
        <v>239</v>
      </c>
      <c r="S515" s="74"/>
      <c r="T515" s="74" t="s">
        <v>114</v>
      </c>
      <c r="U515" s="74" t="s">
        <v>202</v>
      </c>
      <c r="V515" s="74" t="s">
        <v>125</v>
      </c>
      <c r="W515" s="74" t="s">
        <v>107</v>
      </c>
      <c r="X515" s="74" t="s">
        <v>127</v>
      </c>
      <c r="Y515" s="74" t="s">
        <v>231</v>
      </c>
      <c r="Z515" s="74" t="s">
        <v>192</v>
      </c>
      <c r="AA515" s="76">
        <v>5321.7809999999999</v>
      </c>
      <c r="AB515" s="76">
        <v>1976</v>
      </c>
      <c r="AC515" s="76">
        <v>130</v>
      </c>
      <c r="AD515" s="76">
        <v>85</v>
      </c>
      <c r="AE515" s="77">
        <v>493</v>
      </c>
      <c r="AF515" s="76">
        <v>2.4649999999999999</v>
      </c>
      <c r="AG515" s="77">
        <v>13</v>
      </c>
      <c r="AH515" s="78">
        <v>14.2</v>
      </c>
      <c r="AI515" s="78">
        <v>73</v>
      </c>
      <c r="AJ515" s="79">
        <v>42796</v>
      </c>
      <c r="AK515" s="79">
        <v>42788</v>
      </c>
      <c r="AL515" s="79">
        <v>42788</v>
      </c>
      <c r="AM515" s="79">
        <v>42789</v>
      </c>
      <c r="AN515" s="77">
        <v>32872</v>
      </c>
      <c r="AO515" s="79">
        <v>42779</v>
      </c>
      <c r="AP515" s="76">
        <v>2000</v>
      </c>
      <c r="AQ515" s="76">
        <v>0</v>
      </c>
      <c r="AR515" s="77">
        <v>501</v>
      </c>
      <c r="AS515" s="77">
        <v>8</v>
      </c>
      <c r="AT515" s="78">
        <v>160.74</v>
      </c>
      <c r="AU515" s="77">
        <v>3</v>
      </c>
      <c r="AV515" s="76">
        <v>7.64</v>
      </c>
      <c r="AW515" s="76">
        <v>7.17</v>
      </c>
      <c r="AX515" s="76">
        <v>7.98</v>
      </c>
      <c r="AY515" s="76">
        <v>0.73</v>
      </c>
      <c r="AZ515" s="76">
        <v>0.73</v>
      </c>
      <c r="BA515" s="76">
        <v>1.42</v>
      </c>
      <c r="BB515" s="76">
        <v>1.42</v>
      </c>
      <c r="BC515" s="76">
        <v>13.16</v>
      </c>
      <c r="BD515" s="76">
        <v>14.89</v>
      </c>
      <c r="BE515" s="76">
        <v>24.31</v>
      </c>
      <c r="BF515" s="76">
        <v>7000</v>
      </c>
      <c r="BG515" s="76">
        <v>8000</v>
      </c>
      <c r="BH515" s="74" t="s">
        <v>109</v>
      </c>
      <c r="BI515" s="74"/>
      <c r="BJ515" s="74" t="s">
        <v>4101</v>
      </c>
      <c r="BK515" s="79"/>
      <c r="BL515" s="79"/>
      <c r="BM515" s="74"/>
      <c r="BN515" s="80"/>
      <c r="BO515" s="81"/>
      <c r="BP515" s="82">
        <v>39</v>
      </c>
      <c r="BQ515" s="83"/>
      <c r="BR515" s="84" t="s">
        <v>129</v>
      </c>
      <c r="BS515" s="84">
        <v>22</v>
      </c>
      <c r="BT515" s="85">
        <v>2</v>
      </c>
      <c r="BU515" s="85" t="s">
        <v>134</v>
      </c>
      <c r="BV515" s="85">
        <v>7</v>
      </c>
      <c r="BW515" s="85"/>
      <c r="BX515" s="86" t="s">
        <v>130</v>
      </c>
      <c r="BY515" s="87"/>
      <c r="BZ515" s="88">
        <v>39</v>
      </c>
      <c r="CA515" s="87" t="s">
        <v>111</v>
      </c>
      <c r="CB515" s="89" t="s">
        <v>145</v>
      </c>
      <c r="CC515" s="90">
        <v>9</v>
      </c>
      <c r="CD515" s="91"/>
      <c r="CE515" s="89">
        <f>VLOOKUP(AI515,[1]Plan1!$A$6:$D$52,2,0)</f>
        <v>328</v>
      </c>
      <c r="CF515" s="89">
        <f>VLOOKUP(AI515,[1]Plan1!$A$6:$D$52,4,0)</f>
        <v>4.5555555555555554</v>
      </c>
      <c r="CG515" s="89">
        <f t="shared" si="64"/>
        <v>16</v>
      </c>
      <c r="CH515" s="89">
        <f t="shared" si="65"/>
        <v>73</v>
      </c>
      <c r="CI515" s="87" t="s">
        <v>129</v>
      </c>
      <c r="CJ515" s="89">
        <f t="shared" si="66"/>
        <v>39</v>
      </c>
      <c r="CK515" s="87"/>
      <c r="CL515" s="87"/>
      <c r="CM515" s="87"/>
      <c r="CN515" s="80"/>
      <c r="CO515" s="81">
        <v>287</v>
      </c>
      <c r="CP515" s="82"/>
      <c r="CQ515" s="83"/>
      <c r="CR515" s="87">
        <f t="shared" ref="CR515:CR552" si="67">+AG515*AE515</f>
        <v>6409</v>
      </c>
      <c r="CS515" s="40">
        <f t="shared" si="63"/>
        <v>513</v>
      </c>
      <c r="CT515" s="40" t="str">
        <f>VLOOKUP(B515,Linha!$B$2:$C$60,2,FALSE)</f>
        <v>Flow1</v>
      </c>
      <c r="CU515" s="41" t="str">
        <f>IF(AI515&lt;=Parametros!$E$15,"OK","Não")</f>
        <v>OK</v>
      </c>
      <c r="CV515" s="41" t="str">
        <f>IF(AH515&lt;=Parametros!$E$16,"OK","Não")</f>
        <v>Não</v>
      </c>
      <c r="CW515" s="41" t="str">
        <f>IF(AX515&lt;=Parametros!$E$19,"OK","Não")</f>
        <v>OK</v>
      </c>
      <c r="CX515" s="41" t="str">
        <f t="shared" ref="CX515:CX578" si="68">IF(AND(OR(U515="LAQUE SOMENTE SOBRE A MARCAÇÃO",U515="LAQUE INCOLOR"),BX515&lt;&gt;"Têmpera PC"),"Sim","Não")</f>
        <v>Não</v>
      </c>
      <c r="CY515" s="41" t="str">
        <f t="shared" si="61"/>
        <v>Não</v>
      </c>
      <c r="CZ515" s="41" t="str">
        <f>IF(AND(Parametros!$E$17="Sim",Parametros!$E$18="Sim"),IF(AND(OR(CT515="Flow1",AND(CT515="Flow2",Parametros!$H$7="Fechada")),AI515&lt;=Parametros!$E$15,AH515&lt;Parametros!$E$16,AX515&lt;Parametros!$E$19,CX515&lt;&gt;Parametros!$E$17,CY515&lt;&gt;Parametros!$E$18),"Sim","Não"),
IF(AND(Parametros!$E$17="Sim",Parametros!$E$18="Não"),IF(AND(OR(CT515="Flow1",AND(CT515="Flow2",Parametros!$H$7="Fechada")),AI515&lt;=Parametros!$E$15,AH515&lt;Parametros!$E$16,AX515&lt;Parametros!$E$19,CX515&lt;&gt;Parametros!$E$17),"Sim","Não"),
IF(AND(Parametros!$E$17="Não",Parametros!$E$18="Sim"),IF(AND(OR(CT515="Flow1",AND(CT515="Flow2",Parametros!$H$7="Fechada")),AI515&lt;=Parametros!$E$15,AH515&lt;Parametros!$E$16,AX515&lt;Parametros!$E$19,CY515&lt;&gt;Parametros!$E$18),"Sim","Não"),
IF(AND(OR(CT515="Flow1",AND(CT515="Flow2",Parametros!$H$7="Fechada")),AI515&lt;=Parametros!$E$15,AH515&lt;Parametros!$E$16,AX515&lt;Parametros!$E$19),"Sim","Não"))))</f>
        <v>Não</v>
      </c>
      <c r="DA515" s="41" t="str">
        <f t="shared" si="62"/>
        <v>ok</v>
      </c>
      <c r="DB515" s="40">
        <f>IF(AND(CT515="Flow1",CZ515="Sim"),4,IF(CT515=Parametros!$D$6,1,IF(CT515=Parametros!$D$7,IF(Parametros!$H$7="Aberta",2,IF('Sequencia APO'!CZ515="Sim",4,1)),IF(CT515=Parametros!$D$9,3,IF(CT515=Parametros!$D$8,4,"Erro")))))</f>
        <v>1</v>
      </c>
      <c r="DC515" s="40">
        <f>IFERROR(VLOOKUP($Q515,Ferts!$A$1:$B$16,2,FALSE),0)</f>
        <v>0</v>
      </c>
      <c r="DD515" s="42">
        <f>(IF(DB515=1,Parametros!$M$6,IF(DB515=2,Parametros!$M$7,IF(DB515=3,Parametros!$M$8,IF(DB515=4,Parametros!$M$9,"Erro"))))*(DC515+1))*60</f>
        <v>38.112851481411589</v>
      </c>
    </row>
    <row r="516" spans="1:108">
      <c r="A516" s="74" t="s">
        <v>1344</v>
      </c>
      <c r="B516" s="74" t="s">
        <v>160</v>
      </c>
      <c r="C516" s="74" t="s">
        <v>118</v>
      </c>
      <c r="D516" s="74" t="s">
        <v>99</v>
      </c>
      <c r="E516" s="74" t="s">
        <v>4102</v>
      </c>
      <c r="F516" s="74" t="s">
        <v>1164</v>
      </c>
      <c r="G516" s="74" t="s">
        <v>3097</v>
      </c>
      <c r="H516" s="74" t="s">
        <v>166</v>
      </c>
      <c r="I516" s="74" t="s">
        <v>134</v>
      </c>
      <c r="J516" s="74" t="s">
        <v>240</v>
      </c>
      <c r="K516" s="74" t="s">
        <v>167</v>
      </c>
      <c r="L516" s="74" t="s">
        <v>1165</v>
      </c>
      <c r="M516" s="74" t="s">
        <v>168</v>
      </c>
      <c r="N516" s="75">
        <v>10</v>
      </c>
      <c r="O516" s="75">
        <v>10</v>
      </c>
      <c r="P516" s="74" t="s">
        <v>131</v>
      </c>
      <c r="Q516" s="74" t="s">
        <v>1166</v>
      </c>
      <c r="R516" s="74" t="s">
        <v>123</v>
      </c>
      <c r="S516" s="74"/>
      <c r="T516" s="74" t="s">
        <v>114</v>
      </c>
      <c r="U516" s="74" t="s">
        <v>124</v>
      </c>
      <c r="V516" s="74" t="s">
        <v>125</v>
      </c>
      <c r="W516" s="74" t="s">
        <v>126</v>
      </c>
      <c r="X516" s="74" t="s">
        <v>127</v>
      </c>
      <c r="Y516" s="74" t="s">
        <v>231</v>
      </c>
      <c r="Z516" s="74" t="s">
        <v>163</v>
      </c>
      <c r="AA516" s="76">
        <v>2061.12</v>
      </c>
      <c r="AB516" s="76">
        <v>0</v>
      </c>
      <c r="AC516" s="76">
        <v>130</v>
      </c>
      <c r="AD516" s="76">
        <v>85</v>
      </c>
      <c r="AE516" s="77">
        <v>577</v>
      </c>
      <c r="AF516" s="76">
        <v>2.8849999999999998</v>
      </c>
      <c r="AG516" s="77">
        <v>4</v>
      </c>
      <c r="AH516" s="78">
        <v>14.2</v>
      </c>
      <c r="AI516" s="78">
        <v>73</v>
      </c>
      <c r="AJ516" s="79">
        <v>42821</v>
      </c>
      <c r="AK516" s="79">
        <v>42789</v>
      </c>
      <c r="AL516" s="79">
        <v>42789</v>
      </c>
      <c r="AM516" s="79">
        <v>42789</v>
      </c>
      <c r="AN516" s="77">
        <v>164</v>
      </c>
      <c r="AO516" s="79">
        <v>42805</v>
      </c>
      <c r="AP516" s="76">
        <v>2000</v>
      </c>
      <c r="AQ516" s="76">
        <v>0</v>
      </c>
      <c r="AR516" s="77">
        <v>558</v>
      </c>
      <c r="AS516" s="77">
        <v>8</v>
      </c>
      <c r="AT516" s="78">
        <v>171.93</v>
      </c>
      <c r="AU516" s="77">
        <v>3</v>
      </c>
      <c r="AV516" s="76">
        <v>8.3800000000000008</v>
      </c>
      <c r="AW516" s="76">
        <v>8.68</v>
      </c>
      <c r="AX516" s="76">
        <v>9.61</v>
      </c>
      <c r="AY516" s="76">
        <v>0.73</v>
      </c>
      <c r="AZ516" s="76">
        <v>0.73</v>
      </c>
      <c r="BA516" s="76">
        <v>1.42</v>
      </c>
      <c r="BB516" s="76">
        <v>1.42</v>
      </c>
      <c r="BC516" s="76">
        <v>15.4</v>
      </c>
      <c r="BD516" s="76">
        <v>14.89</v>
      </c>
      <c r="BE516" s="76">
        <v>24.31</v>
      </c>
      <c r="BF516" s="76">
        <v>8300</v>
      </c>
      <c r="BG516" s="76">
        <v>8400</v>
      </c>
      <c r="BH516" s="74" t="s">
        <v>109</v>
      </c>
      <c r="BI516" s="74"/>
      <c r="BJ516" s="74" t="s">
        <v>4103</v>
      </c>
      <c r="BK516" s="79"/>
      <c r="BL516" s="79"/>
      <c r="BM516" s="74"/>
      <c r="BN516" s="80"/>
      <c r="BO516" s="81"/>
      <c r="BP516" s="82">
        <v>12</v>
      </c>
      <c r="BQ516" s="83"/>
      <c r="BR516" s="84" t="s">
        <v>129</v>
      </c>
      <c r="BS516" s="84">
        <v>23</v>
      </c>
      <c r="BT516" s="85">
        <v>2</v>
      </c>
      <c r="BU516" s="85" t="s">
        <v>134</v>
      </c>
      <c r="BV516" s="85">
        <v>7</v>
      </c>
      <c r="BW516" s="85"/>
      <c r="BX516" s="86" t="s">
        <v>130</v>
      </c>
      <c r="BY516" s="87"/>
      <c r="BZ516" s="88">
        <v>12</v>
      </c>
      <c r="CA516" s="87" t="s">
        <v>111</v>
      </c>
      <c r="CB516" s="89" t="s">
        <v>116</v>
      </c>
      <c r="CC516" s="90">
        <v>-16</v>
      </c>
      <c r="CD516" s="91"/>
      <c r="CE516" s="89">
        <f>VLOOKUP(AI516,[1]Plan1!$A$6:$D$52,2,0)</f>
        <v>328</v>
      </c>
      <c r="CF516" s="89">
        <f>VLOOKUP(AI516,[1]Plan1!$A$6:$D$52,4,0)</f>
        <v>4.5555555555555554</v>
      </c>
      <c r="CG516" s="89">
        <f t="shared" si="64"/>
        <v>6</v>
      </c>
      <c r="CH516" s="89">
        <f t="shared" si="65"/>
        <v>27</v>
      </c>
      <c r="CI516" s="87" t="s">
        <v>129</v>
      </c>
      <c r="CJ516" s="89">
        <f t="shared" si="66"/>
        <v>12</v>
      </c>
      <c r="CK516" s="87"/>
      <c r="CL516" s="87"/>
      <c r="CM516" s="87"/>
      <c r="CN516" s="80"/>
      <c r="CO516" s="81">
        <v>288</v>
      </c>
      <c r="CP516" s="82"/>
      <c r="CQ516" s="83"/>
      <c r="CR516" s="87">
        <f t="shared" si="67"/>
        <v>2308</v>
      </c>
      <c r="CS516" s="40">
        <f t="shared" si="63"/>
        <v>514</v>
      </c>
      <c r="CT516" s="40" t="str">
        <f>VLOOKUP(B516,Linha!$B$2:$C$60,2,FALSE)</f>
        <v>Flow1</v>
      </c>
      <c r="CU516" s="41" t="str">
        <f>IF(AI516&lt;=Parametros!$E$15,"OK","Não")</f>
        <v>OK</v>
      </c>
      <c r="CV516" s="41" t="str">
        <f>IF(AH516&lt;=Parametros!$E$16,"OK","Não")</f>
        <v>Não</v>
      </c>
      <c r="CW516" s="41" t="str">
        <f>IF(AX516&lt;=Parametros!$E$19,"OK","Não")</f>
        <v>OK</v>
      </c>
      <c r="CX516" s="41" t="str">
        <f t="shared" si="68"/>
        <v>Não</v>
      </c>
      <c r="CY516" s="41" t="str">
        <f t="shared" ref="CY516:CY579" si="69">IF(OR(T516="PONTA CHANFRADA 30 GR.",T516="PONTA CHANFRADA 37,5 GR."),"Sim","Não")</f>
        <v>Não</v>
      </c>
      <c r="CZ516" s="41" t="str">
        <f>IF(AND(Parametros!$E$17="Sim",Parametros!$E$18="Sim"),IF(AND(OR(CT516="Flow1",AND(CT516="Flow2",Parametros!$H$7="Fechada")),AI516&lt;=Parametros!$E$15,AH516&lt;Parametros!$E$16,AX516&lt;Parametros!$E$19,CX516&lt;&gt;Parametros!$E$17,CY516&lt;&gt;Parametros!$E$18),"Sim","Não"),
IF(AND(Parametros!$E$17="Sim",Parametros!$E$18="Não"),IF(AND(OR(CT516="Flow1",AND(CT516="Flow2",Parametros!$H$7="Fechada")),AI516&lt;=Parametros!$E$15,AH516&lt;Parametros!$E$16,AX516&lt;Parametros!$E$19,CX516&lt;&gt;Parametros!$E$17),"Sim","Não"),
IF(AND(Parametros!$E$17="Não",Parametros!$E$18="Sim"),IF(AND(OR(CT516="Flow1",AND(CT516="Flow2",Parametros!$H$7="Fechada")),AI516&lt;=Parametros!$E$15,AH516&lt;Parametros!$E$16,AX516&lt;Parametros!$E$19,CY516&lt;&gt;Parametros!$E$18),"Sim","Não"),
IF(AND(OR(CT516="Flow1",AND(CT516="Flow2",Parametros!$H$7="Fechada")),AI516&lt;=Parametros!$E$15,AH516&lt;Parametros!$E$16,AX516&lt;Parametros!$E$19),"Sim","Não"))))</f>
        <v>Não</v>
      </c>
      <c r="DA516" s="41" t="str">
        <f t="shared" ref="DA516:DA579" si="70">IF(AND(CT516="Flow1",BQ516&lt;&gt;""),"Moveu para tubing","ok")</f>
        <v>ok</v>
      </c>
      <c r="DB516" s="40">
        <f>IF(AND(CT516="Flow1",CZ516="Sim"),4,IF(CT516=Parametros!$D$6,1,IF(CT516=Parametros!$D$7,IF(Parametros!$H$7="Aberta",2,IF('Sequencia APO'!CZ516="Sim",4,1)),IF(CT516=Parametros!$D$9,3,IF(CT516=Parametros!$D$8,4,"Erro")))))</f>
        <v>1</v>
      </c>
      <c r="DC516" s="40">
        <f>IFERROR(VLOOKUP($Q516,Ferts!$A$1:$B$16,2,FALSE),0)</f>
        <v>0</v>
      </c>
      <c r="DD516" s="42">
        <f>(IF(DB516=1,Parametros!$M$6,IF(DB516=2,Parametros!$M$7,IF(DB516=3,Parametros!$M$8,IF(DB516=4,Parametros!$M$9,"Erro"))))*(DC516+1))*60</f>
        <v>38.112851481411589</v>
      </c>
    </row>
    <row r="517" spans="1:108">
      <c r="A517" s="74" t="s">
        <v>1347</v>
      </c>
      <c r="B517" s="74" t="s">
        <v>160</v>
      </c>
      <c r="C517" s="74" t="s">
        <v>118</v>
      </c>
      <c r="D517" s="74" t="s">
        <v>99</v>
      </c>
      <c r="E517" s="74" t="s">
        <v>4104</v>
      </c>
      <c r="F517" s="74" t="s">
        <v>3098</v>
      </c>
      <c r="G517" s="74" t="s">
        <v>3099</v>
      </c>
      <c r="H517" s="74" t="s">
        <v>978</v>
      </c>
      <c r="I517" s="74" t="s">
        <v>134</v>
      </c>
      <c r="J517" s="74" t="s">
        <v>240</v>
      </c>
      <c r="K517" s="74" t="s">
        <v>167</v>
      </c>
      <c r="L517" s="74" t="s">
        <v>3100</v>
      </c>
      <c r="M517" s="74" t="s">
        <v>979</v>
      </c>
      <c r="N517" s="75">
        <v>10</v>
      </c>
      <c r="O517" s="75">
        <v>10</v>
      </c>
      <c r="P517" s="74" t="s">
        <v>131</v>
      </c>
      <c r="Q517" s="74" t="s">
        <v>3101</v>
      </c>
      <c r="R517" s="74" t="s">
        <v>123</v>
      </c>
      <c r="S517" s="74"/>
      <c r="T517" s="74" t="s">
        <v>114</v>
      </c>
      <c r="U517" s="74" t="s">
        <v>124</v>
      </c>
      <c r="V517" s="74" t="s">
        <v>125</v>
      </c>
      <c r="W517" s="74" t="s">
        <v>126</v>
      </c>
      <c r="X517" s="74" t="s">
        <v>127</v>
      </c>
      <c r="Y517" s="74" t="s">
        <v>231</v>
      </c>
      <c r="Z517" s="74" t="s">
        <v>163</v>
      </c>
      <c r="AA517" s="76">
        <v>2300</v>
      </c>
      <c r="AB517" s="76">
        <v>0</v>
      </c>
      <c r="AC517" s="76">
        <v>130</v>
      </c>
      <c r="AD517" s="76">
        <v>85</v>
      </c>
      <c r="AE517" s="77">
        <v>664</v>
      </c>
      <c r="AF517" s="76">
        <v>3.32</v>
      </c>
      <c r="AG517" s="77">
        <v>5</v>
      </c>
      <c r="AH517" s="78">
        <v>14.2</v>
      </c>
      <c r="AI517" s="78">
        <v>73</v>
      </c>
      <c r="AJ517" s="79">
        <v>42821</v>
      </c>
      <c r="AK517" s="79">
        <v>42789</v>
      </c>
      <c r="AL517" s="79">
        <v>42789</v>
      </c>
      <c r="AM517" s="79">
        <v>42789</v>
      </c>
      <c r="AN517" s="77">
        <v>174</v>
      </c>
      <c r="AO517" s="79">
        <v>42807</v>
      </c>
      <c r="AP517" s="76">
        <v>2000</v>
      </c>
      <c r="AQ517" s="76">
        <v>0</v>
      </c>
      <c r="AR517" s="77">
        <v>648</v>
      </c>
      <c r="AS517" s="77">
        <v>7</v>
      </c>
      <c r="AT517" s="78">
        <v>200.75</v>
      </c>
      <c r="AU517" s="77">
        <v>3</v>
      </c>
      <c r="AV517" s="76">
        <v>9.7799999999999994</v>
      </c>
      <c r="AW517" s="76">
        <v>9.92</v>
      </c>
      <c r="AX517" s="76">
        <v>10.99</v>
      </c>
      <c r="AY517" s="76">
        <v>0.73</v>
      </c>
      <c r="AZ517" s="76">
        <v>0.73</v>
      </c>
      <c r="BA517" s="76">
        <v>1.42</v>
      </c>
      <c r="BB517" s="76">
        <v>1.42</v>
      </c>
      <c r="BC517" s="76">
        <v>17.72</v>
      </c>
      <c r="BD517" s="76">
        <v>14.89</v>
      </c>
      <c r="BE517" s="76">
        <v>24.31</v>
      </c>
      <c r="BF517" s="76">
        <v>9700</v>
      </c>
      <c r="BG517" s="76">
        <v>9800</v>
      </c>
      <c r="BH517" s="74" t="s">
        <v>109</v>
      </c>
      <c r="BI517" s="74"/>
      <c r="BJ517" s="74" t="s">
        <v>4105</v>
      </c>
      <c r="BK517" s="79"/>
      <c r="BL517" s="79"/>
      <c r="BM517" s="74"/>
      <c r="BN517" s="80"/>
      <c r="BO517" s="81"/>
      <c r="BP517" s="82">
        <v>15</v>
      </c>
      <c r="BQ517" s="83"/>
      <c r="BR517" s="84" t="s">
        <v>129</v>
      </c>
      <c r="BS517" s="84">
        <v>23</v>
      </c>
      <c r="BT517" s="85">
        <v>2</v>
      </c>
      <c r="BU517" s="85" t="s">
        <v>134</v>
      </c>
      <c r="BV517" s="85">
        <v>7</v>
      </c>
      <c r="BW517" s="85"/>
      <c r="BX517" s="86" t="s">
        <v>130</v>
      </c>
      <c r="BY517" s="87"/>
      <c r="BZ517" s="88">
        <v>15</v>
      </c>
      <c r="CA517" s="87" t="s">
        <v>111</v>
      </c>
      <c r="CB517" s="89" t="s">
        <v>116</v>
      </c>
      <c r="CC517" s="90">
        <v>-18</v>
      </c>
      <c r="CD517" s="91"/>
      <c r="CE517" s="89">
        <f>VLOOKUP(AI517,[1]Plan1!$A$6:$D$52,2,0)</f>
        <v>328</v>
      </c>
      <c r="CF517" s="89">
        <f>VLOOKUP(AI517,[1]Plan1!$A$6:$D$52,4,0)</f>
        <v>4.5555555555555554</v>
      </c>
      <c r="CG517" s="89">
        <f t="shared" si="64"/>
        <v>7</v>
      </c>
      <c r="CH517" s="89">
        <f t="shared" si="65"/>
        <v>32</v>
      </c>
      <c r="CI517" s="87" t="s">
        <v>129</v>
      </c>
      <c r="CJ517" s="89">
        <f t="shared" si="66"/>
        <v>15</v>
      </c>
      <c r="CK517" s="87"/>
      <c r="CL517" s="87"/>
      <c r="CM517" s="87"/>
      <c r="CN517" s="80"/>
      <c r="CO517" s="81">
        <v>289</v>
      </c>
      <c r="CP517" s="82"/>
      <c r="CQ517" s="83"/>
      <c r="CR517" s="87">
        <f t="shared" si="67"/>
        <v>3320</v>
      </c>
      <c r="CS517" s="40">
        <f t="shared" ref="CS517:CS580" si="71">CS516+1</f>
        <v>515</v>
      </c>
      <c r="CT517" s="40" t="str">
        <f>VLOOKUP(B517,Linha!$B$2:$C$60,2,FALSE)</f>
        <v>Flow1</v>
      </c>
      <c r="CU517" s="41" t="str">
        <f>IF(AI517&lt;=Parametros!$E$15,"OK","Não")</f>
        <v>OK</v>
      </c>
      <c r="CV517" s="41" t="str">
        <f>IF(AH517&lt;=Parametros!$E$16,"OK","Não")</f>
        <v>Não</v>
      </c>
      <c r="CW517" s="41" t="str">
        <f>IF(AX517&lt;=Parametros!$E$19,"OK","Não")</f>
        <v>OK</v>
      </c>
      <c r="CX517" s="41" t="str">
        <f t="shared" si="68"/>
        <v>Não</v>
      </c>
      <c r="CY517" s="41" t="str">
        <f t="shared" si="69"/>
        <v>Não</v>
      </c>
      <c r="CZ517" s="41" t="str">
        <f>IF(AND(Parametros!$E$17="Sim",Parametros!$E$18="Sim"),IF(AND(OR(CT517="Flow1",AND(CT517="Flow2",Parametros!$H$7="Fechada")),AI517&lt;=Parametros!$E$15,AH517&lt;Parametros!$E$16,AX517&lt;Parametros!$E$19,CX517&lt;&gt;Parametros!$E$17,CY517&lt;&gt;Parametros!$E$18),"Sim","Não"),
IF(AND(Parametros!$E$17="Sim",Parametros!$E$18="Não"),IF(AND(OR(CT517="Flow1",AND(CT517="Flow2",Parametros!$H$7="Fechada")),AI517&lt;=Parametros!$E$15,AH517&lt;Parametros!$E$16,AX517&lt;Parametros!$E$19,CX517&lt;&gt;Parametros!$E$17),"Sim","Não"),
IF(AND(Parametros!$E$17="Não",Parametros!$E$18="Sim"),IF(AND(OR(CT517="Flow1",AND(CT517="Flow2",Parametros!$H$7="Fechada")),AI517&lt;=Parametros!$E$15,AH517&lt;Parametros!$E$16,AX517&lt;Parametros!$E$19,CY517&lt;&gt;Parametros!$E$18),"Sim","Não"),
IF(AND(OR(CT517="Flow1",AND(CT517="Flow2",Parametros!$H$7="Fechada")),AI517&lt;=Parametros!$E$15,AH517&lt;Parametros!$E$16,AX517&lt;Parametros!$E$19),"Sim","Não"))))</f>
        <v>Não</v>
      </c>
      <c r="DA517" s="41" t="str">
        <f t="shared" si="70"/>
        <v>ok</v>
      </c>
      <c r="DB517" s="40">
        <f>IF(AND(CT517="Flow1",CZ517="Sim"),4,IF(CT517=Parametros!$D$6,1,IF(CT517=Parametros!$D$7,IF(Parametros!$H$7="Aberta",2,IF('Sequencia APO'!CZ517="Sim",4,1)),IF(CT517=Parametros!$D$9,3,IF(CT517=Parametros!$D$8,4,"Erro")))))</f>
        <v>1</v>
      </c>
      <c r="DC517" s="40">
        <f>IFERROR(VLOOKUP($Q517,Ferts!$A$1:$B$16,2,FALSE),0)</f>
        <v>0</v>
      </c>
      <c r="DD517" s="42">
        <f>(IF(DB517=1,Parametros!$M$6,IF(DB517=2,Parametros!$M$7,IF(DB517=3,Parametros!$M$8,IF(DB517=4,Parametros!$M$9,"Erro"))))*(DC517+1))*60</f>
        <v>38.112851481411589</v>
      </c>
    </row>
    <row r="518" spans="1:108">
      <c r="A518" s="74" t="s">
        <v>1352</v>
      </c>
      <c r="B518" s="74" t="s">
        <v>160</v>
      </c>
      <c r="C518" s="74" t="s">
        <v>118</v>
      </c>
      <c r="D518" s="74" t="s">
        <v>99</v>
      </c>
      <c r="E518" s="74" t="s">
        <v>4106</v>
      </c>
      <c r="F518" s="74" t="s">
        <v>3102</v>
      </c>
      <c r="G518" s="74" t="s">
        <v>3103</v>
      </c>
      <c r="H518" s="74" t="s">
        <v>225</v>
      </c>
      <c r="I518" s="74" t="s">
        <v>134</v>
      </c>
      <c r="J518" s="74" t="s">
        <v>240</v>
      </c>
      <c r="K518" s="74" t="s">
        <v>329</v>
      </c>
      <c r="L518" s="74" t="s">
        <v>3104</v>
      </c>
      <c r="M518" s="74" t="s">
        <v>229</v>
      </c>
      <c r="N518" s="75">
        <v>10</v>
      </c>
      <c r="O518" s="75">
        <v>10</v>
      </c>
      <c r="P518" s="74" t="s">
        <v>137</v>
      </c>
      <c r="Q518" s="74" t="s">
        <v>3105</v>
      </c>
      <c r="R518" s="74" t="s">
        <v>230</v>
      </c>
      <c r="S518" s="74"/>
      <c r="T518" s="74" t="s">
        <v>114</v>
      </c>
      <c r="U518" s="74" t="s">
        <v>124</v>
      </c>
      <c r="V518" s="74" t="s">
        <v>125</v>
      </c>
      <c r="W518" s="74" t="s">
        <v>107</v>
      </c>
      <c r="X518" s="74" t="s">
        <v>127</v>
      </c>
      <c r="Y518" s="74" t="s">
        <v>231</v>
      </c>
      <c r="Z518" s="74" t="s">
        <v>192</v>
      </c>
      <c r="AA518" s="76">
        <v>6561</v>
      </c>
      <c r="AB518" s="76">
        <v>0</v>
      </c>
      <c r="AC518" s="76">
        <v>122</v>
      </c>
      <c r="AD518" s="76">
        <v>79</v>
      </c>
      <c r="AE518" s="77">
        <v>547</v>
      </c>
      <c r="AF518" s="76">
        <v>2.7349999999999999</v>
      </c>
      <c r="AG518" s="77">
        <v>14</v>
      </c>
      <c r="AH518" s="78">
        <v>17.5</v>
      </c>
      <c r="AI518" s="78">
        <v>73</v>
      </c>
      <c r="AJ518" s="79">
        <v>42839</v>
      </c>
      <c r="AK518" s="79">
        <v>42789</v>
      </c>
      <c r="AL518" s="79">
        <v>42789</v>
      </c>
      <c r="AM518" s="79">
        <v>42789</v>
      </c>
      <c r="AN518" s="77">
        <v>554</v>
      </c>
      <c r="AO518" s="79">
        <v>42820</v>
      </c>
      <c r="AP518" s="76">
        <v>3000</v>
      </c>
      <c r="AQ518" s="76">
        <v>0</v>
      </c>
      <c r="AR518" s="77">
        <v>530</v>
      </c>
      <c r="AS518" s="77">
        <v>8</v>
      </c>
      <c r="AT518" s="78">
        <v>169.97</v>
      </c>
      <c r="AU518" s="77">
        <v>3</v>
      </c>
      <c r="AV518" s="76">
        <v>7.08</v>
      </c>
      <c r="AW518" s="76">
        <v>6.74</v>
      </c>
      <c r="AX518" s="76">
        <v>7.41</v>
      </c>
      <c r="AY518" s="76">
        <v>0.73</v>
      </c>
      <c r="AZ518" s="76">
        <v>0.73</v>
      </c>
      <c r="BA518" s="76">
        <v>1.4</v>
      </c>
      <c r="BB518" s="76">
        <v>1.4</v>
      </c>
      <c r="BC518" s="76">
        <v>12.44</v>
      </c>
      <c r="BD518" s="76">
        <v>18</v>
      </c>
      <c r="BE518" s="76">
        <v>27.76</v>
      </c>
      <c r="BF518" s="76">
        <v>6500</v>
      </c>
      <c r="BG518" s="76">
        <v>7500</v>
      </c>
      <c r="BH518" s="74" t="s">
        <v>109</v>
      </c>
      <c r="BI518" s="74"/>
      <c r="BJ518" s="74" t="s">
        <v>4107</v>
      </c>
      <c r="BK518" s="79"/>
      <c r="BL518" s="79"/>
      <c r="BM518" s="74"/>
      <c r="BN518" s="80"/>
      <c r="BO518" s="81"/>
      <c r="BP518" s="82">
        <v>42</v>
      </c>
      <c r="BQ518" s="83"/>
      <c r="BR518" s="84" t="s">
        <v>129</v>
      </c>
      <c r="BS518" s="84">
        <v>23</v>
      </c>
      <c r="BT518" s="85">
        <v>2</v>
      </c>
      <c r="BU518" s="85" t="s">
        <v>134</v>
      </c>
      <c r="BV518" s="85">
        <v>7</v>
      </c>
      <c r="BW518" s="85"/>
      <c r="BX518" s="86" t="s">
        <v>130</v>
      </c>
      <c r="BY518" s="87"/>
      <c r="BZ518" s="88">
        <v>42</v>
      </c>
      <c r="CA518" s="87" t="s">
        <v>111</v>
      </c>
      <c r="CB518" s="89" t="s">
        <v>116</v>
      </c>
      <c r="CC518" s="90">
        <v>-31</v>
      </c>
      <c r="CD518" s="91"/>
      <c r="CE518" s="89">
        <f>VLOOKUP(AI518,[1]Plan1!$A$6:$D$52,2,0)</f>
        <v>328</v>
      </c>
      <c r="CF518" s="89">
        <f>VLOOKUP(AI518,[1]Plan1!$A$6:$D$52,4,0)</f>
        <v>4.5555555555555554</v>
      </c>
      <c r="CG518" s="89">
        <f t="shared" si="64"/>
        <v>20</v>
      </c>
      <c r="CH518" s="89">
        <f t="shared" si="65"/>
        <v>91</v>
      </c>
      <c r="CI518" s="87" t="s">
        <v>129</v>
      </c>
      <c r="CJ518" s="89">
        <f t="shared" si="66"/>
        <v>42</v>
      </c>
      <c r="CK518" s="87"/>
      <c r="CL518" s="87"/>
      <c r="CM518" s="87"/>
      <c r="CN518" s="80"/>
      <c r="CO518" s="81">
        <v>290</v>
      </c>
      <c r="CP518" s="82"/>
      <c r="CQ518" s="83"/>
      <c r="CR518" s="87">
        <f t="shared" si="67"/>
        <v>7658</v>
      </c>
      <c r="CS518" s="40">
        <f t="shared" si="71"/>
        <v>516</v>
      </c>
      <c r="CT518" s="40" t="str">
        <f>VLOOKUP(B518,Linha!$B$2:$C$60,2,FALSE)</f>
        <v>Flow1</v>
      </c>
      <c r="CU518" s="41" t="str">
        <f>IF(AI518&lt;=Parametros!$E$15,"OK","Não")</f>
        <v>OK</v>
      </c>
      <c r="CV518" s="41" t="str">
        <f>IF(AH518&lt;=Parametros!$E$16,"OK","Não")</f>
        <v>Não</v>
      </c>
      <c r="CW518" s="41" t="str">
        <f>IF(AX518&lt;=Parametros!$E$19,"OK","Não")</f>
        <v>OK</v>
      </c>
      <c r="CX518" s="41" t="str">
        <f t="shared" si="68"/>
        <v>Não</v>
      </c>
      <c r="CY518" s="41" t="str">
        <f t="shared" si="69"/>
        <v>Não</v>
      </c>
      <c r="CZ518" s="41" t="str">
        <f>IF(AND(Parametros!$E$17="Sim",Parametros!$E$18="Sim"),IF(AND(OR(CT518="Flow1",AND(CT518="Flow2",Parametros!$H$7="Fechada")),AI518&lt;=Parametros!$E$15,AH518&lt;Parametros!$E$16,AX518&lt;Parametros!$E$19,CX518&lt;&gt;Parametros!$E$17,CY518&lt;&gt;Parametros!$E$18),"Sim","Não"),
IF(AND(Parametros!$E$17="Sim",Parametros!$E$18="Não"),IF(AND(OR(CT518="Flow1",AND(CT518="Flow2",Parametros!$H$7="Fechada")),AI518&lt;=Parametros!$E$15,AH518&lt;Parametros!$E$16,AX518&lt;Parametros!$E$19,CX518&lt;&gt;Parametros!$E$17),"Sim","Não"),
IF(AND(Parametros!$E$17="Não",Parametros!$E$18="Sim"),IF(AND(OR(CT518="Flow1",AND(CT518="Flow2",Parametros!$H$7="Fechada")),AI518&lt;=Parametros!$E$15,AH518&lt;Parametros!$E$16,AX518&lt;Parametros!$E$19,CY518&lt;&gt;Parametros!$E$18),"Sim","Não"),
IF(AND(OR(CT518="Flow1",AND(CT518="Flow2",Parametros!$H$7="Fechada")),AI518&lt;=Parametros!$E$15,AH518&lt;Parametros!$E$16,AX518&lt;Parametros!$E$19),"Sim","Não"))))</f>
        <v>Não</v>
      </c>
      <c r="DA518" s="41" t="str">
        <f t="shared" si="70"/>
        <v>ok</v>
      </c>
      <c r="DB518" s="40">
        <f>IF(AND(CT518="Flow1",CZ518="Sim"),4,IF(CT518=Parametros!$D$6,1,IF(CT518=Parametros!$D$7,IF(Parametros!$H$7="Aberta",2,IF('Sequencia APO'!CZ518="Sim",4,1)),IF(CT518=Parametros!$D$9,3,IF(CT518=Parametros!$D$8,4,"Erro")))))</f>
        <v>1</v>
      </c>
      <c r="DC518" s="40">
        <f>IFERROR(VLOOKUP($Q518,Ferts!$A$1:$B$16,2,FALSE),0)</f>
        <v>0</v>
      </c>
      <c r="DD518" s="42">
        <f>(IF(DB518=1,Parametros!$M$6,IF(DB518=2,Parametros!$M$7,IF(DB518=3,Parametros!$M$8,IF(DB518=4,Parametros!$M$9,"Erro"))))*(DC518+1))*60</f>
        <v>38.112851481411589</v>
      </c>
    </row>
    <row r="519" spans="1:108">
      <c r="A519" s="74" t="s">
        <v>1353</v>
      </c>
      <c r="B519" s="74" t="s">
        <v>268</v>
      </c>
      <c r="C519" s="74" t="s">
        <v>118</v>
      </c>
      <c r="D519" s="74" t="s">
        <v>99</v>
      </c>
      <c r="E519" s="74" t="s">
        <v>3106</v>
      </c>
      <c r="F519" s="74" t="s">
        <v>2365</v>
      </c>
      <c r="G519" s="74" t="s">
        <v>4108</v>
      </c>
      <c r="H519" s="74" t="s">
        <v>212</v>
      </c>
      <c r="I519" s="74" t="s">
        <v>134</v>
      </c>
      <c r="J519" s="74" t="s">
        <v>213</v>
      </c>
      <c r="K519" s="74" t="s">
        <v>214</v>
      </c>
      <c r="L519" s="74" t="s">
        <v>2366</v>
      </c>
      <c r="M519" s="74" t="s">
        <v>216</v>
      </c>
      <c r="N519" s="75">
        <v>10</v>
      </c>
      <c r="O519" s="75">
        <v>10</v>
      </c>
      <c r="P519" s="74" t="s">
        <v>131</v>
      </c>
      <c r="Q519" s="74" t="s">
        <v>2367</v>
      </c>
      <c r="R519" s="74" t="s">
        <v>175</v>
      </c>
      <c r="S519" s="74"/>
      <c r="T519" s="74" t="s">
        <v>114</v>
      </c>
      <c r="U519" s="74" t="s">
        <v>124</v>
      </c>
      <c r="V519" s="74" t="s">
        <v>125</v>
      </c>
      <c r="W519" s="74" t="s">
        <v>126</v>
      </c>
      <c r="X519" s="74" t="s">
        <v>218</v>
      </c>
      <c r="Y519" s="74" t="s">
        <v>219</v>
      </c>
      <c r="Z519" s="74" t="s">
        <v>163</v>
      </c>
      <c r="AA519" s="76">
        <v>13613.906999999999</v>
      </c>
      <c r="AB519" s="76">
        <v>0</v>
      </c>
      <c r="AC519" s="76">
        <v>146</v>
      </c>
      <c r="AD519" s="76">
        <v>101</v>
      </c>
      <c r="AE519" s="77">
        <v>304</v>
      </c>
      <c r="AF519" s="76">
        <v>1.52</v>
      </c>
      <c r="AG519" s="77">
        <v>54</v>
      </c>
      <c r="AH519" s="78">
        <v>7</v>
      </c>
      <c r="AI519" s="78">
        <v>76.099999999999994</v>
      </c>
      <c r="AJ519" s="79">
        <v>42797</v>
      </c>
      <c r="AK519" s="79">
        <v>42789</v>
      </c>
      <c r="AL519" s="79">
        <v>42789</v>
      </c>
      <c r="AM519" s="79">
        <v>42789</v>
      </c>
      <c r="AN519" s="77">
        <v>1871</v>
      </c>
      <c r="AO519" s="79">
        <v>42773</v>
      </c>
      <c r="AP519" s="76">
        <v>2000</v>
      </c>
      <c r="AQ519" s="76">
        <v>0</v>
      </c>
      <c r="AR519" s="77">
        <v>305</v>
      </c>
      <c r="AS519" s="77">
        <v>14</v>
      </c>
      <c r="AT519" s="78">
        <v>137.19</v>
      </c>
      <c r="AU519" s="77">
        <v>2</v>
      </c>
      <c r="AV519" s="76">
        <v>11.53</v>
      </c>
      <c r="AW519" s="76">
        <v>11.86</v>
      </c>
      <c r="AX519" s="76">
        <v>12.61</v>
      </c>
      <c r="AY519" s="76">
        <v>0.76</v>
      </c>
      <c r="AZ519" s="76">
        <v>0.76</v>
      </c>
      <c r="BA519" s="76">
        <v>0.7</v>
      </c>
      <c r="BB519" s="76">
        <v>0.7</v>
      </c>
      <c r="BC519" s="76">
        <v>15.27</v>
      </c>
      <c r="BD519" s="76">
        <v>7.38</v>
      </c>
      <c r="BE519" s="76">
        <v>16.25</v>
      </c>
      <c r="BF519" s="76">
        <v>11450</v>
      </c>
      <c r="BG519" s="76">
        <v>11550</v>
      </c>
      <c r="BH519" s="74" t="s">
        <v>109</v>
      </c>
      <c r="BI519" s="74"/>
      <c r="BJ519" s="74" t="s">
        <v>2368</v>
      </c>
      <c r="BK519" s="79"/>
      <c r="BL519" s="79"/>
      <c r="BM519" s="74"/>
      <c r="BN519" s="80"/>
      <c r="BO519" s="81"/>
      <c r="BP519" s="82"/>
      <c r="BQ519" s="83">
        <v>108</v>
      </c>
      <c r="BR519" s="84" t="s">
        <v>78</v>
      </c>
      <c r="BS519" s="84">
        <v>23</v>
      </c>
      <c r="BT519" s="85">
        <v>2</v>
      </c>
      <c r="BU519" s="85" t="s">
        <v>134</v>
      </c>
      <c r="BV519" s="85">
        <v>7</v>
      </c>
      <c r="BW519" s="85"/>
      <c r="BX519" s="86" t="s">
        <v>130</v>
      </c>
      <c r="BY519" s="87"/>
      <c r="BZ519" s="88">
        <v>108</v>
      </c>
      <c r="CA519" s="87" t="s">
        <v>111</v>
      </c>
      <c r="CB519" s="89" t="s">
        <v>112</v>
      </c>
      <c r="CC519" s="90">
        <v>16</v>
      </c>
      <c r="CD519" s="91"/>
      <c r="CE519" s="89">
        <f>VLOOKUP(AI519,[1]Plan1!$A$6:$D$52,2,0)</f>
        <v>271</v>
      </c>
      <c r="CF519" s="89">
        <f>VLOOKUP(AI519,[1]Plan1!$A$6:$D$52,4,0)</f>
        <v>3.125</v>
      </c>
      <c r="CG519" s="89">
        <f t="shared" si="64"/>
        <v>50</v>
      </c>
      <c r="CH519" s="89">
        <f t="shared" si="65"/>
        <v>156</v>
      </c>
      <c r="CI519" s="87" t="s">
        <v>78</v>
      </c>
      <c r="CJ519" s="89">
        <f t="shared" si="66"/>
        <v>108</v>
      </c>
      <c r="CK519" s="87"/>
      <c r="CL519" s="87"/>
      <c r="CM519" s="87"/>
      <c r="CN519" s="80"/>
      <c r="CO519" s="81">
        <v>291</v>
      </c>
      <c r="CP519" s="82"/>
      <c r="CQ519" s="83"/>
      <c r="CR519" s="87">
        <f t="shared" si="67"/>
        <v>16416</v>
      </c>
      <c r="CS519" s="40">
        <f t="shared" si="71"/>
        <v>517</v>
      </c>
      <c r="CT519" s="40" t="str">
        <f>VLOOKUP(B519,Linha!$B$2:$C$60,2,FALSE)</f>
        <v>Tubing Line</v>
      </c>
      <c r="CU519" s="41" t="str">
        <f>IF(AI519&lt;=Parametros!$E$15,"OK","Não")</f>
        <v>OK</v>
      </c>
      <c r="CV519" s="41" t="str">
        <f>IF(AH519&lt;=Parametros!$E$16,"OK","Não")</f>
        <v>OK</v>
      </c>
      <c r="CW519" s="41" t="str">
        <f>IF(AX519&lt;=Parametros!$E$19,"OK","Não")</f>
        <v>OK</v>
      </c>
      <c r="CX519" s="41" t="str">
        <f t="shared" si="68"/>
        <v>Não</v>
      </c>
      <c r="CY519" s="41" t="str">
        <f t="shared" si="69"/>
        <v>Não</v>
      </c>
      <c r="CZ519" s="41" t="str">
        <f>IF(AND(Parametros!$E$17="Sim",Parametros!$E$18="Sim"),IF(AND(OR(CT519="Flow1",AND(CT519="Flow2",Parametros!$H$7="Fechada")),AI519&lt;=Parametros!$E$15,AH519&lt;Parametros!$E$16,AX519&lt;Parametros!$E$19,CX519&lt;&gt;Parametros!$E$17,CY519&lt;&gt;Parametros!$E$18),"Sim","Não"),
IF(AND(Parametros!$E$17="Sim",Parametros!$E$18="Não"),IF(AND(OR(CT519="Flow1",AND(CT519="Flow2",Parametros!$H$7="Fechada")),AI519&lt;=Parametros!$E$15,AH519&lt;Parametros!$E$16,AX519&lt;Parametros!$E$19,CX519&lt;&gt;Parametros!$E$17),"Sim","Não"),
IF(AND(Parametros!$E$17="Não",Parametros!$E$18="Sim"),IF(AND(OR(CT519="Flow1",AND(CT519="Flow2",Parametros!$H$7="Fechada")),AI519&lt;=Parametros!$E$15,AH519&lt;Parametros!$E$16,AX519&lt;Parametros!$E$19,CY519&lt;&gt;Parametros!$E$18),"Sim","Não"),
IF(AND(OR(CT519="Flow1",AND(CT519="Flow2",Parametros!$H$7="Fechada")),AI519&lt;=Parametros!$E$15,AH519&lt;Parametros!$E$16,AX519&lt;Parametros!$E$19),"Sim","Não"))))</f>
        <v>Não</v>
      </c>
      <c r="DA519" s="41" t="str">
        <f t="shared" si="70"/>
        <v>ok</v>
      </c>
      <c r="DB519" s="40">
        <f>IF(AND(CT519="Flow1",CZ519="Sim"),4,IF(CT519=Parametros!$D$6,1,IF(CT519=Parametros!$D$7,IF(Parametros!$H$7="Aberta",2,IF('Sequencia APO'!CZ519="Sim",4,1)),IF(CT519=Parametros!$D$9,3,IF(CT519=Parametros!$D$8,4,"Erro")))))</f>
        <v>4</v>
      </c>
      <c r="DC519" s="40">
        <f>IFERROR(VLOOKUP($Q519,Ferts!$A$1:$B$16,2,FALSE),0)</f>
        <v>0</v>
      </c>
      <c r="DD519" s="42">
        <f>(IF(DB519=1,Parametros!$M$6,IF(DB519=2,Parametros!$M$7,IF(DB519=3,Parametros!$M$8,IF(DB519=4,Parametros!$M$9,"Erro"))))*(DC519+1))*60</f>
        <v>102.85714285714285</v>
      </c>
    </row>
    <row r="520" spans="1:108">
      <c r="A520" s="74" t="s">
        <v>1354</v>
      </c>
      <c r="B520" s="74" t="s">
        <v>98</v>
      </c>
      <c r="C520" s="74" t="s">
        <v>99</v>
      </c>
      <c r="D520" s="74" t="s">
        <v>99</v>
      </c>
      <c r="E520" s="74" t="s">
        <v>3107</v>
      </c>
      <c r="F520" s="74" t="s">
        <v>3108</v>
      </c>
      <c r="G520" s="74" t="s">
        <v>3109</v>
      </c>
      <c r="H520" s="74" t="s">
        <v>170</v>
      </c>
      <c r="I520" s="74" t="s">
        <v>134</v>
      </c>
      <c r="J520" s="74" t="s">
        <v>323</v>
      </c>
      <c r="K520" s="74" t="s">
        <v>152</v>
      </c>
      <c r="L520" s="74" t="s">
        <v>3110</v>
      </c>
      <c r="M520" s="74" t="s">
        <v>172</v>
      </c>
      <c r="N520" s="75">
        <v>10</v>
      </c>
      <c r="O520" s="75">
        <v>10</v>
      </c>
      <c r="P520" s="74" t="s">
        <v>154</v>
      </c>
      <c r="Q520" s="74" t="s">
        <v>3111</v>
      </c>
      <c r="R520" s="74" t="s">
        <v>155</v>
      </c>
      <c r="S520" s="74" t="s">
        <v>113</v>
      </c>
      <c r="T520" s="74" t="s">
        <v>114</v>
      </c>
      <c r="U520" s="74" t="s">
        <v>156</v>
      </c>
      <c r="V520" s="74" t="s">
        <v>157</v>
      </c>
      <c r="W520" s="74" t="s">
        <v>107</v>
      </c>
      <c r="X520" s="74" t="s">
        <v>127</v>
      </c>
      <c r="Y520" s="74" t="s">
        <v>219</v>
      </c>
      <c r="Z520" s="74" t="s">
        <v>158</v>
      </c>
      <c r="AA520" s="76">
        <v>5214.0450000000001</v>
      </c>
      <c r="AB520" s="76">
        <v>0</v>
      </c>
      <c r="AC520" s="76">
        <v>146</v>
      </c>
      <c r="AD520" s="76">
        <v>95</v>
      </c>
      <c r="AE520" s="77">
        <v>419</v>
      </c>
      <c r="AF520" s="76">
        <v>2.0950000000000002</v>
      </c>
      <c r="AG520" s="77">
        <v>14</v>
      </c>
      <c r="AH520" s="78">
        <v>9.3000000000000007</v>
      </c>
      <c r="AI520" s="78">
        <v>76.099999999999994</v>
      </c>
      <c r="AJ520" s="79">
        <v>42787</v>
      </c>
      <c r="AK520" s="79">
        <v>42789</v>
      </c>
      <c r="AL520" s="79">
        <v>42789</v>
      </c>
      <c r="AM520" s="79">
        <v>42789</v>
      </c>
      <c r="AN520" s="77">
        <v>419</v>
      </c>
      <c r="AO520" s="79">
        <v>42780</v>
      </c>
      <c r="AP520" s="76">
        <v>5000</v>
      </c>
      <c r="AQ520" s="76">
        <v>0</v>
      </c>
      <c r="AR520" s="77">
        <v>422</v>
      </c>
      <c r="AS520" s="77">
        <v>82</v>
      </c>
      <c r="AT520" s="78">
        <v>196.71</v>
      </c>
      <c r="AU520" s="77">
        <v>2</v>
      </c>
      <c r="AV520" s="76">
        <v>12.92</v>
      </c>
      <c r="AW520" s="76">
        <v>12.18</v>
      </c>
      <c r="AX520" s="76">
        <v>12.98</v>
      </c>
      <c r="AY520" s="76">
        <v>0.76</v>
      </c>
      <c r="AZ520" s="76">
        <v>0.76</v>
      </c>
      <c r="BA520" s="76">
        <v>1.1599999999999999</v>
      </c>
      <c r="BB520" s="76">
        <v>9.99</v>
      </c>
      <c r="BC520" s="76">
        <v>16.09</v>
      </c>
      <c r="BD520" s="76">
        <v>9.8699999999999992</v>
      </c>
      <c r="BE520" s="76">
        <v>18.89</v>
      </c>
      <c r="BF520" s="76">
        <v>11000</v>
      </c>
      <c r="BG520" s="76">
        <v>13000</v>
      </c>
      <c r="BH520" s="74" t="s">
        <v>109</v>
      </c>
      <c r="BI520" s="74"/>
      <c r="BJ520" s="74" t="s">
        <v>3112</v>
      </c>
      <c r="BK520" s="79"/>
      <c r="BL520" s="79"/>
      <c r="BM520" s="74"/>
      <c r="BN520" s="80"/>
      <c r="BO520" s="81"/>
      <c r="BP520" s="82"/>
      <c r="BQ520" s="93">
        <v>28</v>
      </c>
      <c r="BR520" s="84" t="s">
        <v>78</v>
      </c>
      <c r="BS520" s="84">
        <v>23</v>
      </c>
      <c r="BT520" s="85">
        <v>2</v>
      </c>
      <c r="BU520" s="85" t="s">
        <v>134</v>
      </c>
      <c r="BV520" s="85">
        <v>7</v>
      </c>
      <c r="BW520" s="85"/>
      <c r="BX520" s="86" t="s">
        <v>143</v>
      </c>
      <c r="BY520" s="87"/>
      <c r="BZ520" s="88">
        <v>28</v>
      </c>
      <c r="CA520" s="87" t="s">
        <v>144</v>
      </c>
      <c r="CB520" s="89" t="s">
        <v>145</v>
      </c>
      <c r="CC520" s="90">
        <v>9</v>
      </c>
      <c r="CD520" s="91"/>
      <c r="CE520" s="89">
        <f>VLOOKUP(AI520,[1]Plan1!$A$6:$D$52,2,0)</f>
        <v>271</v>
      </c>
      <c r="CF520" s="89">
        <f>VLOOKUP(AI520,[1]Plan1!$A$6:$D$52,4,0)</f>
        <v>3.125</v>
      </c>
      <c r="CG520" s="89">
        <f t="shared" si="64"/>
        <v>19</v>
      </c>
      <c r="CH520" s="89">
        <f t="shared" si="65"/>
        <v>59</v>
      </c>
      <c r="CI520" s="87" t="s">
        <v>75</v>
      </c>
      <c r="CJ520" s="89">
        <f t="shared" si="66"/>
        <v>28</v>
      </c>
      <c r="CK520" s="87"/>
      <c r="CL520" s="87"/>
      <c r="CM520" s="87"/>
      <c r="CN520" s="80"/>
      <c r="CO520" s="81">
        <v>292</v>
      </c>
      <c r="CP520" s="82"/>
      <c r="CQ520" s="83"/>
      <c r="CR520" s="87">
        <f t="shared" si="67"/>
        <v>5866</v>
      </c>
      <c r="CS520" s="40">
        <f t="shared" si="71"/>
        <v>518</v>
      </c>
      <c r="CT520" s="40" t="str">
        <f>VLOOKUP(B520,Linha!$B$2:$C$60,2,FALSE)</f>
        <v>Flow1</v>
      </c>
      <c r="CU520" s="41" t="str">
        <f>IF(AI520&lt;=Parametros!$E$15,"OK","Não")</f>
        <v>OK</v>
      </c>
      <c r="CV520" s="41" t="str">
        <f>IF(AH520&lt;=Parametros!$E$16,"OK","Não")</f>
        <v>OK</v>
      </c>
      <c r="CW520" s="41" t="str">
        <f>IF(AX520&lt;=Parametros!$E$19,"OK","Não")</f>
        <v>OK</v>
      </c>
      <c r="CX520" s="41" t="str">
        <f t="shared" si="68"/>
        <v>Não</v>
      </c>
      <c r="CY520" s="41" t="str">
        <f t="shared" si="69"/>
        <v>Não</v>
      </c>
      <c r="CZ520" s="41" t="str">
        <f>IF(AND(Parametros!$E$17="Sim",Parametros!$E$18="Sim"),IF(AND(OR(CT520="Flow1",AND(CT520="Flow2",Parametros!$H$7="Fechada")),AI520&lt;=Parametros!$E$15,AH520&lt;Parametros!$E$16,AX520&lt;Parametros!$E$19,CX520&lt;&gt;Parametros!$E$17,CY520&lt;&gt;Parametros!$E$18),"Sim","Não"),
IF(AND(Parametros!$E$17="Sim",Parametros!$E$18="Não"),IF(AND(OR(CT520="Flow1",AND(CT520="Flow2",Parametros!$H$7="Fechada")),AI520&lt;=Parametros!$E$15,AH520&lt;Parametros!$E$16,AX520&lt;Parametros!$E$19,CX520&lt;&gt;Parametros!$E$17),"Sim","Não"),
IF(AND(Parametros!$E$17="Não",Parametros!$E$18="Sim"),IF(AND(OR(CT520="Flow1",AND(CT520="Flow2",Parametros!$H$7="Fechada")),AI520&lt;=Parametros!$E$15,AH520&lt;Parametros!$E$16,AX520&lt;Parametros!$E$19,CY520&lt;&gt;Parametros!$E$18),"Sim","Não"),
IF(AND(OR(CT520="Flow1",AND(CT520="Flow2",Parametros!$H$7="Fechada")),AI520&lt;=Parametros!$E$15,AH520&lt;Parametros!$E$16,AX520&lt;Parametros!$E$19),"Sim","Não"))))</f>
        <v>Sim</v>
      </c>
      <c r="DA520" s="41" t="str">
        <f t="shared" si="70"/>
        <v>Moveu para tubing</v>
      </c>
      <c r="DB520" s="40">
        <f>IF(AND(CT520="Flow1",CZ520="Sim"),4,IF(CT520=Parametros!$D$6,1,IF(CT520=Parametros!$D$7,IF(Parametros!$H$7="Aberta",2,IF('Sequencia APO'!CZ520="Sim",4,1)),IF(CT520=Parametros!$D$9,3,IF(CT520=Parametros!$D$8,4,"Erro")))))</f>
        <v>4</v>
      </c>
      <c r="DC520" s="40">
        <f>IFERROR(VLOOKUP($Q520,Ferts!$A$1:$B$16,2,FALSE),0)</f>
        <v>0</v>
      </c>
      <c r="DD520" s="42">
        <f>(IF(DB520=1,Parametros!$M$6,IF(DB520=2,Parametros!$M$7,IF(DB520=3,Parametros!$M$8,IF(DB520=4,Parametros!$M$9,"Erro"))))*(DC520+1))*60</f>
        <v>102.85714285714285</v>
      </c>
    </row>
    <row r="521" spans="1:108">
      <c r="A521" s="74" t="s">
        <v>1357</v>
      </c>
      <c r="B521" s="74" t="s">
        <v>98</v>
      </c>
      <c r="C521" s="74" t="s">
        <v>99</v>
      </c>
      <c r="D521" s="74" t="s">
        <v>99</v>
      </c>
      <c r="E521" s="74" t="s">
        <v>4109</v>
      </c>
      <c r="F521" s="74" t="s">
        <v>3113</v>
      </c>
      <c r="G521" s="74" t="s">
        <v>3114</v>
      </c>
      <c r="H521" s="74" t="s">
        <v>227</v>
      </c>
      <c r="I521" s="74" t="s">
        <v>134</v>
      </c>
      <c r="J521" s="74" t="s">
        <v>240</v>
      </c>
      <c r="K521" s="74" t="s">
        <v>264</v>
      </c>
      <c r="L521" s="74" t="s">
        <v>3115</v>
      </c>
      <c r="M521" s="74" t="s">
        <v>229</v>
      </c>
      <c r="N521" s="75">
        <v>0</v>
      </c>
      <c r="O521" s="75">
        <v>10</v>
      </c>
      <c r="P521" s="74" t="s">
        <v>137</v>
      </c>
      <c r="Q521" s="74" t="s">
        <v>3116</v>
      </c>
      <c r="R521" s="74" t="s">
        <v>230</v>
      </c>
      <c r="S521" s="74" t="s">
        <v>113</v>
      </c>
      <c r="T521" s="74" t="s">
        <v>114</v>
      </c>
      <c r="U521" s="74" t="s">
        <v>156</v>
      </c>
      <c r="V521" s="74" t="s">
        <v>252</v>
      </c>
      <c r="W521" s="74" t="s">
        <v>107</v>
      </c>
      <c r="X521" s="74" t="s">
        <v>127</v>
      </c>
      <c r="Y521" s="74" t="s">
        <v>231</v>
      </c>
      <c r="Z521" s="74"/>
      <c r="AA521" s="76">
        <v>3131.0160000000001</v>
      </c>
      <c r="AB521" s="76">
        <v>0</v>
      </c>
      <c r="AC521" s="76">
        <v>138</v>
      </c>
      <c r="AD521" s="76">
        <v>89</v>
      </c>
      <c r="AE521" s="77">
        <v>593</v>
      </c>
      <c r="AF521" s="76">
        <v>2.9649999999999999</v>
      </c>
      <c r="AG521" s="77">
        <v>6</v>
      </c>
      <c r="AH521" s="78">
        <v>12</v>
      </c>
      <c r="AI521" s="78">
        <v>76.099999999999994</v>
      </c>
      <c r="AJ521" s="79">
        <v>42787</v>
      </c>
      <c r="AK521" s="79">
        <v>42789</v>
      </c>
      <c r="AL521" s="79">
        <v>42789</v>
      </c>
      <c r="AM521" s="79">
        <v>42789</v>
      </c>
      <c r="AN521" s="77">
        <v>198</v>
      </c>
      <c r="AO521" s="79">
        <v>42780</v>
      </c>
      <c r="AP521" s="76">
        <v>3000</v>
      </c>
      <c r="AQ521" s="76">
        <v>0</v>
      </c>
      <c r="AR521" s="77">
        <v>616</v>
      </c>
      <c r="AS521" s="77">
        <v>28</v>
      </c>
      <c r="AT521" s="78">
        <v>191.09</v>
      </c>
      <c r="AU521" s="77">
        <v>3</v>
      </c>
      <c r="AV521" s="76">
        <v>9.52</v>
      </c>
      <c r="AW521" s="76">
        <v>9</v>
      </c>
      <c r="AX521" s="76">
        <v>10.029999999999999</v>
      </c>
      <c r="AY521" s="76">
        <v>0.6</v>
      </c>
      <c r="AZ521" s="76">
        <v>0.6</v>
      </c>
      <c r="BA521" s="76">
        <v>0.96</v>
      </c>
      <c r="BB521" s="76">
        <v>0.96</v>
      </c>
      <c r="BC521" s="76">
        <v>17.89</v>
      </c>
      <c r="BD521" s="76">
        <v>12.92</v>
      </c>
      <c r="BE521" s="76">
        <v>22.17</v>
      </c>
      <c r="BF521" s="76">
        <v>8000</v>
      </c>
      <c r="BG521" s="76">
        <v>12000</v>
      </c>
      <c r="BH521" s="74" t="s">
        <v>109</v>
      </c>
      <c r="BI521" s="74"/>
      <c r="BJ521" s="74" t="s">
        <v>3117</v>
      </c>
      <c r="BK521" s="79"/>
      <c r="BL521" s="79"/>
      <c r="BM521" s="74"/>
      <c r="BN521" s="80"/>
      <c r="BO521" s="81"/>
      <c r="BP521" s="82"/>
      <c r="BQ521" s="93">
        <v>18</v>
      </c>
      <c r="BR521" s="84" t="s">
        <v>78</v>
      </c>
      <c r="BS521" s="84">
        <v>23</v>
      </c>
      <c r="BT521" s="85">
        <v>2</v>
      </c>
      <c r="BU521" s="85" t="s">
        <v>134</v>
      </c>
      <c r="BV521" s="85">
        <v>7</v>
      </c>
      <c r="BW521" s="85"/>
      <c r="BX521" s="86" t="s">
        <v>143</v>
      </c>
      <c r="BY521" s="87"/>
      <c r="BZ521" s="88">
        <v>18</v>
      </c>
      <c r="CA521" s="87" t="s">
        <v>144</v>
      </c>
      <c r="CB521" s="89" t="s">
        <v>145</v>
      </c>
      <c r="CC521" s="90">
        <v>9</v>
      </c>
      <c r="CD521" s="91"/>
      <c r="CE521" s="89">
        <f>VLOOKUP(AI521,[1]Plan1!$A$6:$D$52,2,0)</f>
        <v>271</v>
      </c>
      <c r="CF521" s="89">
        <f>VLOOKUP(AI521,[1]Plan1!$A$6:$D$52,4,0)</f>
        <v>3.125</v>
      </c>
      <c r="CG521" s="89">
        <f t="shared" si="64"/>
        <v>12</v>
      </c>
      <c r="CH521" s="89">
        <f t="shared" si="65"/>
        <v>38</v>
      </c>
      <c r="CI521" s="87" t="s">
        <v>75</v>
      </c>
      <c r="CJ521" s="89">
        <f t="shared" si="66"/>
        <v>18</v>
      </c>
      <c r="CK521" s="87"/>
      <c r="CL521" s="87"/>
      <c r="CM521" s="87"/>
      <c r="CN521" s="80"/>
      <c r="CO521" s="81">
        <v>293</v>
      </c>
      <c r="CP521" s="82"/>
      <c r="CQ521" s="83"/>
      <c r="CR521" s="87">
        <f t="shared" si="67"/>
        <v>3558</v>
      </c>
      <c r="CS521" s="40">
        <f t="shared" si="71"/>
        <v>519</v>
      </c>
      <c r="CT521" s="40" t="str">
        <f>VLOOKUP(B521,Linha!$B$2:$C$60,2,FALSE)</f>
        <v>Flow1</v>
      </c>
      <c r="CU521" s="41" t="str">
        <f>IF(AI521&lt;=Parametros!$E$15,"OK","Não")</f>
        <v>OK</v>
      </c>
      <c r="CV521" s="41" t="str">
        <f>IF(AH521&lt;=Parametros!$E$16,"OK","Não")</f>
        <v>OK</v>
      </c>
      <c r="CW521" s="41" t="str">
        <f>IF(AX521&lt;=Parametros!$E$19,"OK","Não")</f>
        <v>OK</v>
      </c>
      <c r="CX521" s="41" t="str">
        <f t="shared" si="68"/>
        <v>Não</v>
      </c>
      <c r="CY521" s="41" t="str">
        <f t="shared" si="69"/>
        <v>Não</v>
      </c>
      <c r="CZ521" s="41" t="str">
        <f>IF(AND(Parametros!$E$17="Sim",Parametros!$E$18="Sim"),IF(AND(OR(CT521="Flow1",AND(CT521="Flow2",Parametros!$H$7="Fechada")),AI521&lt;=Parametros!$E$15,AH521&lt;Parametros!$E$16,AX521&lt;Parametros!$E$19,CX521&lt;&gt;Parametros!$E$17,CY521&lt;&gt;Parametros!$E$18),"Sim","Não"),
IF(AND(Parametros!$E$17="Sim",Parametros!$E$18="Não"),IF(AND(OR(CT521="Flow1",AND(CT521="Flow2",Parametros!$H$7="Fechada")),AI521&lt;=Parametros!$E$15,AH521&lt;Parametros!$E$16,AX521&lt;Parametros!$E$19,CX521&lt;&gt;Parametros!$E$17),"Sim","Não"),
IF(AND(Parametros!$E$17="Não",Parametros!$E$18="Sim"),IF(AND(OR(CT521="Flow1",AND(CT521="Flow2",Parametros!$H$7="Fechada")),AI521&lt;=Parametros!$E$15,AH521&lt;Parametros!$E$16,AX521&lt;Parametros!$E$19,CY521&lt;&gt;Parametros!$E$18),"Sim","Não"),
IF(AND(OR(CT521="Flow1",AND(CT521="Flow2",Parametros!$H$7="Fechada")),AI521&lt;=Parametros!$E$15,AH521&lt;Parametros!$E$16,AX521&lt;Parametros!$E$19),"Sim","Não"))))</f>
        <v>Sim</v>
      </c>
      <c r="DA521" s="41" t="str">
        <f t="shared" si="70"/>
        <v>Moveu para tubing</v>
      </c>
      <c r="DB521" s="40">
        <f>IF(AND(CT521="Flow1",CZ521="Sim"),4,IF(CT521=Parametros!$D$6,1,IF(CT521=Parametros!$D$7,IF(Parametros!$H$7="Aberta",2,IF('Sequencia APO'!CZ521="Sim",4,1)),IF(CT521=Parametros!$D$9,3,IF(CT521=Parametros!$D$8,4,"Erro")))))</f>
        <v>4</v>
      </c>
      <c r="DC521" s="40">
        <f>IFERROR(VLOOKUP($Q521,Ferts!$A$1:$B$16,2,FALSE),0)</f>
        <v>0</v>
      </c>
      <c r="DD521" s="42">
        <f>(IF(DB521=1,Parametros!$M$6,IF(DB521=2,Parametros!$M$7,IF(DB521=3,Parametros!$M$8,IF(DB521=4,Parametros!$M$9,"Erro"))))*(DC521+1))*60</f>
        <v>102.85714285714285</v>
      </c>
    </row>
    <row r="522" spans="1:108">
      <c r="A522" s="74" t="s">
        <v>1358</v>
      </c>
      <c r="B522" s="74" t="s">
        <v>98</v>
      </c>
      <c r="C522" s="74" t="s">
        <v>99</v>
      </c>
      <c r="D522" s="74" t="s">
        <v>99</v>
      </c>
      <c r="E522" s="74" t="s">
        <v>3119</v>
      </c>
      <c r="F522" s="74" t="s">
        <v>2384</v>
      </c>
      <c r="G522" s="74" t="s">
        <v>4110</v>
      </c>
      <c r="H522" s="74" t="s">
        <v>227</v>
      </c>
      <c r="I522" s="74" t="s">
        <v>134</v>
      </c>
      <c r="J522" s="74" t="s">
        <v>240</v>
      </c>
      <c r="K522" s="74" t="s">
        <v>204</v>
      </c>
      <c r="L522" s="74" t="s">
        <v>2385</v>
      </c>
      <c r="M522" s="74" t="s">
        <v>229</v>
      </c>
      <c r="N522" s="75">
        <v>10</v>
      </c>
      <c r="O522" s="75">
        <v>10</v>
      </c>
      <c r="P522" s="74" t="s">
        <v>137</v>
      </c>
      <c r="Q522" s="74" t="s">
        <v>2386</v>
      </c>
      <c r="R522" s="74" t="s">
        <v>230</v>
      </c>
      <c r="S522" s="74" t="s">
        <v>113</v>
      </c>
      <c r="T522" s="74" t="s">
        <v>114</v>
      </c>
      <c r="U522" s="74" t="s">
        <v>156</v>
      </c>
      <c r="V522" s="74" t="s">
        <v>252</v>
      </c>
      <c r="W522" s="74" t="s">
        <v>107</v>
      </c>
      <c r="X522" s="74" t="s">
        <v>127</v>
      </c>
      <c r="Y522" s="74" t="s">
        <v>231</v>
      </c>
      <c r="Z522" s="74"/>
      <c r="AA522" s="76">
        <v>20863.8</v>
      </c>
      <c r="AB522" s="76">
        <v>0</v>
      </c>
      <c r="AC522" s="76">
        <v>130</v>
      </c>
      <c r="AD522" s="76">
        <v>85</v>
      </c>
      <c r="AE522" s="77">
        <v>666</v>
      </c>
      <c r="AF522" s="76">
        <v>3.33</v>
      </c>
      <c r="AG522" s="77">
        <v>35</v>
      </c>
      <c r="AH522" s="78">
        <v>14.8</v>
      </c>
      <c r="AI522" s="78">
        <v>76.099999999999994</v>
      </c>
      <c r="AJ522" s="79">
        <v>42758</v>
      </c>
      <c r="AK522" s="79">
        <v>42789</v>
      </c>
      <c r="AL522" s="79">
        <v>42789</v>
      </c>
      <c r="AM522" s="79">
        <v>42789</v>
      </c>
      <c r="AN522" s="77">
        <v>1261</v>
      </c>
      <c r="AO522" s="79">
        <v>42750</v>
      </c>
      <c r="AP522" s="76">
        <v>15000</v>
      </c>
      <c r="AQ522" s="76">
        <v>1464</v>
      </c>
      <c r="AR522" s="77">
        <v>674</v>
      </c>
      <c r="AS522" s="77">
        <v>26</v>
      </c>
      <c r="AT522" s="78">
        <v>210.5</v>
      </c>
      <c r="AU522" s="77">
        <v>3</v>
      </c>
      <c r="AV522" s="76">
        <v>9.17</v>
      </c>
      <c r="AW522" s="76">
        <v>8.73</v>
      </c>
      <c r="AX522" s="76">
        <v>9.6</v>
      </c>
      <c r="AY522" s="76">
        <v>0.6</v>
      </c>
      <c r="AZ522" s="76">
        <v>0.6</v>
      </c>
      <c r="BA522" s="76">
        <v>1.18</v>
      </c>
      <c r="BB522" s="76">
        <v>1.18</v>
      </c>
      <c r="BC522" s="76">
        <v>17.04</v>
      </c>
      <c r="BD522" s="76">
        <v>15.64</v>
      </c>
      <c r="BE522" s="76">
        <v>25.14</v>
      </c>
      <c r="BF522" s="76">
        <v>8000</v>
      </c>
      <c r="BG522" s="76">
        <v>12000</v>
      </c>
      <c r="BH522" s="74" t="s">
        <v>109</v>
      </c>
      <c r="BI522" s="74"/>
      <c r="BJ522" s="74" t="s">
        <v>2387</v>
      </c>
      <c r="BK522" s="79"/>
      <c r="BL522" s="79"/>
      <c r="BM522" s="74"/>
      <c r="BN522" s="80">
        <v>105</v>
      </c>
      <c r="BO522" s="81"/>
      <c r="BP522" s="82"/>
      <c r="BQ522" s="83"/>
      <c r="BR522" s="84" t="s">
        <v>75</v>
      </c>
      <c r="BS522" s="84">
        <v>23</v>
      </c>
      <c r="BT522" s="85">
        <v>2</v>
      </c>
      <c r="BU522" s="85" t="s">
        <v>134</v>
      </c>
      <c r="BV522" s="85">
        <v>7</v>
      </c>
      <c r="BW522" s="85"/>
      <c r="BX522" s="86" t="s">
        <v>143</v>
      </c>
      <c r="BY522" s="87"/>
      <c r="BZ522" s="88">
        <v>105</v>
      </c>
      <c r="CA522" s="87" t="s">
        <v>144</v>
      </c>
      <c r="CB522" s="89" t="s">
        <v>112</v>
      </c>
      <c r="CC522" s="90">
        <v>39</v>
      </c>
      <c r="CD522" s="91"/>
      <c r="CE522" s="89">
        <f>VLOOKUP(AI522,[1]Plan1!$A$6:$D$52,2,0)</f>
        <v>271</v>
      </c>
      <c r="CF522" s="89">
        <f>VLOOKUP(AI522,[1]Plan1!$A$6:$D$52,4,0)</f>
        <v>3.125</v>
      </c>
      <c r="CG522" s="89">
        <f t="shared" si="64"/>
        <v>77</v>
      </c>
      <c r="CH522" s="89">
        <f t="shared" si="65"/>
        <v>241</v>
      </c>
      <c r="CI522" s="87" t="s">
        <v>75</v>
      </c>
      <c r="CJ522" s="89">
        <f t="shared" si="66"/>
        <v>105</v>
      </c>
      <c r="CK522" s="87"/>
      <c r="CL522" s="87"/>
      <c r="CM522" s="87"/>
      <c r="CN522" s="80"/>
      <c r="CO522" s="81">
        <v>294</v>
      </c>
      <c r="CP522" s="82"/>
      <c r="CQ522" s="83"/>
      <c r="CR522" s="87">
        <f t="shared" si="67"/>
        <v>23310</v>
      </c>
      <c r="CS522" s="40">
        <f t="shared" si="71"/>
        <v>520</v>
      </c>
      <c r="CT522" s="40" t="str">
        <f>VLOOKUP(B522,Linha!$B$2:$C$60,2,FALSE)</f>
        <v>Flow1</v>
      </c>
      <c r="CU522" s="41" t="str">
        <f>IF(AI522&lt;=Parametros!$E$15,"OK","Não")</f>
        <v>OK</v>
      </c>
      <c r="CV522" s="41" t="str">
        <f>IF(AH522&lt;=Parametros!$E$16,"OK","Não")</f>
        <v>Não</v>
      </c>
      <c r="CW522" s="41" t="str">
        <f>IF(AX522&lt;=Parametros!$E$19,"OK","Não")</f>
        <v>OK</v>
      </c>
      <c r="CX522" s="41" t="str">
        <f t="shared" si="68"/>
        <v>Não</v>
      </c>
      <c r="CY522" s="41" t="str">
        <f t="shared" si="69"/>
        <v>Não</v>
      </c>
      <c r="CZ522" s="41" t="str">
        <f>IF(AND(Parametros!$E$17="Sim",Parametros!$E$18="Sim"),IF(AND(OR(CT522="Flow1",AND(CT522="Flow2",Parametros!$H$7="Fechada")),AI522&lt;=Parametros!$E$15,AH522&lt;Parametros!$E$16,AX522&lt;Parametros!$E$19,CX522&lt;&gt;Parametros!$E$17,CY522&lt;&gt;Parametros!$E$18),"Sim","Não"),
IF(AND(Parametros!$E$17="Sim",Parametros!$E$18="Não"),IF(AND(OR(CT522="Flow1",AND(CT522="Flow2",Parametros!$H$7="Fechada")),AI522&lt;=Parametros!$E$15,AH522&lt;Parametros!$E$16,AX522&lt;Parametros!$E$19,CX522&lt;&gt;Parametros!$E$17),"Sim","Não"),
IF(AND(Parametros!$E$17="Não",Parametros!$E$18="Sim"),IF(AND(OR(CT522="Flow1",AND(CT522="Flow2",Parametros!$H$7="Fechada")),AI522&lt;=Parametros!$E$15,AH522&lt;Parametros!$E$16,AX522&lt;Parametros!$E$19,CY522&lt;&gt;Parametros!$E$18),"Sim","Não"),
IF(AND(OR(CT522="Flow1",AND(CT522="Flow2",Parametros!$H$7="Fechada")),AI522&lt;=Parametros!$E$15,AH522&lt;Parametros!$E$16,AX522&lt;Parametros!$E$19),"Sim","Não"))))</f>
        <v>Não</v>
      </c>
      <c r="DA522" s="41" t="str">
        <f t="shared" si="70"/>
        <v>ok</v>
      </c>
      <c r="DB522" s="40">
        <f>IF(AND(CT522="Flow1",CZ522="Sim"),4,IF(CT522=Parametros!$D$6,1,IF(CT522=Parametros!$D$7,IF(Parametros!$H$7="Aberta",2,IF('Sequencia APO'!CZ522="Sim",4,1)),IF(CT522=Parametros!$D$9,3,IF(CT522=Parametros!$D$8,4,"Erro")))))</f>
        <v>1</v>
      </c>
      <c r="DC522" s="40">
        <f>IFERROR(VLOOKUP($Q522,Ferts!$A$1:$B$16,2,FALSE),0)</f>
        <v>0</v>
      </c>
      <c r="DD522" s="42">
        <f>(IF(DB522=1,Parametros!$M$6,IF(DB522=2,Parametros!$M$7,IF(DB522=3,Parametros!$M$8,IF(DB522=4,Parametros!$M$9,"Erro"))))*(DC522+1))*60</f>
        <v>38.112851481411589</v>
      </c>
    </row>
    <row r="523" spans="1:108">
      <c r="A523" s="74" t="s">
        <v>1359</v>
      </c>
      <c r="B523" s="74" t="s">
        <v>160</v>
      </c>
      <c r="C523" s="74" t="s">
        <v>118</v>
      </c>
      <c r="D523" s="74" t="s">
        <v>99</v>
      </c>
      <c r="E523" s="74" t="s">
        <v>4111</v>
      </c>
      <c r="F523" s="74" t="s">
        <v>331</v>
      </c>
      <c r="G523" s="74" t="s">
        <v>3120</v>
      </c>
      <c r="H523" s="74" t="s">
        <v>225</v>
      </c>
      <c r="I523" s="74" t="s">
        <v>134</v>
      </c>
      <c r="J523" s="74" t="s">
        <v>240</v>
      </c>
      <c r="K523" s="74" t="s">
        <v>204</v>
      </c>
      <c r="L523" s="74" t="s">
        <v>332</v>
      </c>
      <c r="M523" s="74" t="s">
        <v>229</v>
      </c>
      <c r="N523" s="75">
        <v>10</v>
      </c>
      <c r="O523" s="75">
        <v>10</v>
      </c>
      <c r="P523" s="74" t="s">
        <v>137</v>
      </c>
      <c r="Q523" s="74" t="s">
        <v>333</v>
      </c>
      <c r="R523" s="74" t="s">
        <v>230</v>
      </c>
      <c r="S523" s="74"/>
      <c r="T523" s="74" t="s">
        <v>114</v>
      </c>
      <c r="U523" s="74" t="s">
        <v>124</v>
      </c>
      <c r="V523" s="74" t="s">
        <v>125</v>
      </c>
      <c r="W523" s="74" t="s">
        <v>107</v>
      </c>
      <c r="X523" s="74" t="s">
        <v>127</v>
      </c>
      <c r="Y523" s="74" t="s">
        <v>231</v>
      </c>
      <c r="Z523" s="74" t="s">
        <v>163</v>
      </c>
      <c r="AA523" s="76">
        <v>5867.7330000000002</v>
      </c>
      <c r="AB523" s="76">
        <v>0</v>
      </c>
      <c r="AC523" s="76">
        <v>130</v>
      </c>
      <c r="AD523" s="76">
        <v>83</v>
      </c>
      <c r="AE523" s="77">
        <v>630</v>
      </c>
      <c r="AF523" s="76">
        <v>3.15</v>
      </c>
      <c r="AG523" s="77">
        <v>11</v>
      </c>
      <c r="AH523" s="78">
        <v>15</v>
      </c>
      <c r="AI523" s="78">
        <v>76.099999999999994</v>
      </c>
      <c r="AJ523" s="79">
        <v>42838</v>
      </c>
      <c r="AK523" s="79">
        <v>42789</v>
      </c>
      <c r="AL523" s="79">
        <v>42789</v>
      </c>
      <c r="AM523" s="79">
        <v>42789</v>
      </c>
      <c r="AN523" s="77">
        <v>450</v>
      </c>
      <c r="AO523" s="79">
        <v>42818</v>
      </c>
      <c r="AP523" s="76">
        <v>6000</v>
      </c>
      <c r="AQ523" s="76">
        <v>0</v>
      </c>
      <c r="AR523" s="77">
        <v>614</v>
      </c>
      <c r="AS523" s="77">
        <v>7</v>
      </c>
      <c r="AT523" s="78">
        <v>148.09</v>
      </c>
      <c r="AU523" s="77">
        <v>4</v>
      </c>
      <c r="AV523" s="76">
        <v>6.46</v>
      </c>
      <c r="AW523" s="76">
        <v>6</v>
      </c>
      <c r="AX523" s="76">
        <v>6.93</v>
      </c>
      <c r="AY523" s="76">
        <v>0.76</v>
      </c>
      <c r="AZ523" s="76">
        <v>0.76</v>
      </c>
      <c r="BA523" s="76">
        <v>1.5</v>
      </c>
      <c r="BB523" s="76">
        <v>1.5</v>
      </c>
      <c r="BC523" s="76">
        <v>16.079999999999998</v>
      </c>
      <c r="BD523" s="76">
        <v>15.69</v>
      </c>
      <c r="BE523" s="76">
        <v>25.19</v>
      </c>
      <c r="BF523" s="76">
        <v>6000</v>
      </c>
      <c r="BG523" s="76">
        <v>7000</v>
      </c>
      <c r="BH523" s="74" t="s">
        <v>109</v>
      </c>
      <c r="BI523" s="74"/>
      <c r="BJ523" s="74" t="s">
        <v>4112</v>
      </c>
      <c r="BK523" s="79"/>
      <c r="BL523" s="79"/>
      <c r="BM523" s="74"/>
      <c r="BN523" s="80"/>
      <c r="BO523" s="81"/>
      <c r="BP523" s="82">
        <v>44</v>
      </c>
      <c r="BQ523" s="83"/>
      <c r="BR523" s="84" t="s">
        <v>129</v>
      </c>
      <c r="BS523" s="84">
        <v>23</v>
      </c>
      <c r="BT523" s="85">
        <v>2</v>
      </c>
      <c r="BU523" s="85" t="s">
        <v>134</v>
      </c>
      <c r="BV523" s="85">
        <v>7</v>
      </c>
      <c r="BW523" s="85"/>
      <c r="BX523" s="86" t="s">
        <v>130</v>
      </c>
      <c r="BY523" s="87"/>
      <c r="BZ523" s="88">
        <v>44</v>
      </c>
      <c r="CA523" s="87" t="s">
        <v>111</v>
      </c>
      <c r="CB523" s="89" t="s">
        <v>116</v>
      </c>
      <c r="CC523" s="90">
        <v>-29</v>
      </c>
      <c r="CD523" s="91"/>
      <c r="CE523" s="89">
        <f>VLOOKUP(AI523,[1]Plan1!$A$6:$D$52,2,0)</f>
        <v>271</v>
      </c>
      <c r="CF523" s="89">
        <f>VLOOKUP(AI523,[1]Plan1!$A$6:$D$52,4,0)</f>
        <v>3.125</v>
      </c>
      <c r="CG523" s="89">
        <f t="shared" si="64"/>
        <v>22</v>
      </c>
      <c r="CH523" s="89">
        <f t="shared" si="65"/>
        <v>69</v>
      </c>
      <c r="CI523" s="87" t="s">
        <v>129</v>
      </c>
      <c r="CJ523" s="89">
        <f t="shared" si="66"/>
        <v>44</v>
      </c>
      <c r="CK523" s="87"/>
      <c r="CL523" s="87"/>
      <c r="CM523" s="87"/>
      <c r="CN523" s="80"/>
      <c r="CO523" s="81">
        <v>295</v>
      </c>
      <c r="CP523" s="82"/>
      <c r="CQ523" s="83"/>
      <c r="CR523" s="87">
        <f t="shared" si="67"/>
        <v>6930</v>
      </c>
      <c r="CS523" s="40">
        <f t="shared" si="71"/>
        <v>521</v>
      </c>
      <c r="CT523" s="40" t="str">
        <f>VLOOKUP(B523,Linha!$B$2:$C$60,2,FALSE)</f>
        <v>Flow1</v>
      </c>
      <c r="CU523" s="41" t="str">
        <f>IF(AI523&lt;=Parametros!$E$15,"OK","Não")</f>
        <v>OK</v>
      </c>
      <c r="CV523" s="41" t="str">
        <f>IF(AH523&lt;=Parametros!$E$16,"OK","Não")</f>
        <v>Não</v>
      </c>
      <c r="CW523" s="41" t="str">
        <f>IF(AX523&lt;=Parametros!$E$19,"OK","Não")</f>
        <v>OK</v>
      </c>
      <c r="CX523" s="41" t="str">
        <f t="shared" si="68"/>
        <v>Não</v>
      </c>
      <c r="CY523" s="41" t="str">
        <f t="shared" si="69"/>
        <v>Não</v>
      </c>
      <c r="CZ523" s="41" t="str">
        <f>IF(AND(Parametros!$E$17="Sim",Parametros!$E$18="Sim"),IF(AND(OR(CT523="Flow1",AND(CT523="Flow2",Parametros!$H$7="Fechada")),AI523&lt;=Parametros!$E$15,AH523&lt;Parametros!$E$16,AX523&lt;Parametros!$E$19,CX523&lt;&gt;Parametros!$E$17,CY523&lt;&gt;Parametros!$E$18),"Sim","Não"),
IF(AND(Parametros!$E$17="Sim",Parametros!$E$18="Não"),IF(AND(OR(CT523="Flow1",AND(CT523="Flow2",Parametros!$H$7="Fechada")),AI523&lt;=Parametros!$E$15,AH523&lt;Parametros!$E$16,AX523&lt;Parametros!$E$19,CX523&lt;&gt;Parametros!$E$17),"Sim","Não"),
IF(AND(Parametros!$E$17="Não",Parametros!$E$18="Sim"),IF(AND(OR(CT523="Flow1",AND(CT523="Flow2",Parametros!$H$7="Fechada")),AI523&lt;=Parametros!$E$15,AH523&lt;Parametros!$E$16,AX523&lt;Parametros!$E$19,CY523&lt;&gt;Parametros!$E$18),"Sim","Não"),
IF(AND(OR(CT523="Flow1",AND(CT523="Flow2",Parametros!$H$7="Fechada")),AI523&lt;=Parametros!$E$15,AH523&lt;Parametros!$E$16,AX523&lt;Parametros!$E$19),"Sim","Não"))))</f>
        <v>Não</v>
      </c>
      <c r="DA523" s="41" t="str">
        <f t="shared" si="70"/>
        <v>ok</v>
      </c>
      <c r="DB523" s="40">
        <f>IF(AND(CT523="Flow1",CZ523="Sim"),4,IF(CT523=Parametros!$D$6,1,IF(CT523=Parametros!$D$7,IF(Parametros!$H$7="Aberta",2,IF('Sequencia APO'!CZ523="Sim",4,1)),IF(CT523=Parametros!$D$9,3,IF(CT523=Parametros!$D$8,4,"Erro")))))</f>
        <v>1</v>
      </c>
      <c r="DC523" s="40">
        <f>IFERROR(VLOOKUP($Q523,Ferts!$A$1:$B$16,2,FALSE),0)</f>
        <v>0</v>
      </c>
      <c r="DD523" s="42">
        <f>(IF(DB523=1,Parametros!$M$6,IF(DB523=2,Parametros!$M$7,IF(DB523=3,Parametros!$M$8,IF(DB523=4,Parametros!$M$9,"Erro"))))*(DC523+1))*60</f>
        <v>38.112851481411589</v>
      </c>
    </row>
    <row r="524" spans="1:108">
      <c r="A524" s="74" t="s">
        <v>1360</v>
      </c>
      <c r="B524" s="74" t="s">
        <v>98</v>
      </c>
      <c r="C524" s="74" t="s">
        <v>99</v>
      </c>
      <c r="D524" s="74" t="s">
        <v>99</v>
      </c>
      <c r="E524" s="74" t="s">
        <v>3121</v>
      </c>
      <c r="F524" s="74" t="s">
        <v>3122</v>
      </c>
      <c r="G524" s="74" t="s">
        <v>3123</v>
      </c>
      <c r="H524" s="74" t="s">
        <v>227</v>
      </c>
      <c r="I524" s="74" t="s">
        <v>134</v>
      </c>
      <c r="J524" s="74" t="s">
        <v>296</v>
      </c>
      <c r="K524" s="74" t="s">
        <v>204</v>
      </c>
      <c r="L524" s="74" t="s">
        <v>3124</v>
      </c>
      <c r="M524" s="74" t="s">
        <v>229</v>
      </c>
      <c r="N524" s="75">
        <v>10</v>
      </c>
      <c r="O524" s="75">
        <v>10</v>
      </c>
      <c r="P524" s="74" t="s">
        <v>137</v>
      </c>
      <c r="Q524" s="74" t="s">
        <v>3125</v>
      </c>
      <c r="R524" s="74" t="s">
        <v>230</v>
      </c>
      <c r="S524" s="74" t="s">
        <v>113</v>
      </c>
      <c r="T524" s="74" t="s">
        <v>114</v>
      </c>
      <c r="U524" s="74" t="s">
        <v>156</v>
      </c>
      <c r="V524" s="74" t="s">
        <v>252</v>
      </c>
      <c r="W524" s="74" t="s">
        <v>107</v>
      </c>
      <c r="X524" s="74" t="s">
        <v>127</v>
      </c>
      <c r="Y524" s="74" t="s">
        <v>231</v>
      </c>
      <c r="Z524" s="74"/>
      <c r="AA524" s="76">
        <v>9869.5360000000001</v>
      </c>
      <c r="AB524" s="76">
        <v>0</v>
      </c>
      <c r="AC524" s="76">
        <v>122</v>
      </c>
      <c r="AD524" s="76">
        <v>81.5</v>
      </c>
      <c r="AE524" s="77">
        <v>579</v>
      </c>
      <c r="AF524" s="76">
        <v>2.895</v>
      </c>
      <c r="AG524" s="77">
        <v>19</v>
      </c>
      <c r="AH524" s="78">
        <v>16.8</v>
      </c>
      <c r="AI524" s="78">
        <v>76.099999999999994</v>
      </c>
      <c r="AJ524" s="79">
        <v>42786</v>
      </c>
      <c r="AK524" s="79">
        <v>42789</v>
      </c>
      <c r="AL524" s="79">
        <v>42789</v>
      </c>
      <c r="AM524" s="79">
        <v>42789</v>
      </c>
      <c r="AN524" s="77">
        <v>564</v>
      </c>
      <c r="AO524" s="79">
        <v>42779</v>
      </c>
      <c r="AP524" s="76">
        <v>10000</v>
      </c>
      <c r="AQ524" s="76">
        <v>534</v>
      </c>
      <c r="AR524" s="77">
        <v>720</v>
      </c>
      <c r="AS524" s="77">
        <v>48</v>
      </c>
      <c r="AT524" s="78">
        <v>226.21</v>
      </c>
      <c r="AU524" s="77">
        <v>2</v>
      </c>
      <c r="AV524" s="76">
        <v>10.9</v>
      </c>
      <c r="AW524" s="76">
        <v>10.55</v>
      </c>
      <c r="AX524" s="76">
        <v>11.24</v>
      </c>
      <c r="AY524" s="76">
        <v>0.6</v>
      </c>
      <c r="AZ524" s="76">
        <v>0.6</v>
      </c>
      <c r="BA524" s="76">
        <v>1.34</v>
      </c>
      <c r="BB524" s="76">
        <v>1.34</v>
      </c>
      <c r="BC524" s="76">
        <v>13.5</v>
      </c>
      <c r="BD524" s="76">
        <v>17.48</v>
      </c>
      <c r="BE524" s="76">
        <v>27.17</v>
      </c>
      <c r="BF524" s="76">
        <v>8000</v>
      </c>
      <c r="BG524" s="76">
        <v>12000</v>
      </c>
      <c r="BH524" s="74" t="s">
        <v>109</v>
      </c>
      <c r="BI524" s="74"/>
      <c r="BJ524" s="74" t="s">
        <v>3126</v>
      </c>
      <c r="BK524" s="79"/>
      <c r="BL524" s="79"/>
      <c r="BM524" s="74"/>
      <c r="BN524" s="80">
        <v>38</v>
      </c>
      <c r="BO524" s="81"/>
      <c r="BP524" s="82"/>
      <c r="BQ524" s="83"/>
      <c r="BR524" s="84" t="s">
        <v>75</v>
      </c>
      <c r="BS524" s="84">
        <v>23</v>
      </c>
      <c r="BT524" s="85">
        <v>2</v>
      </c>
      <c r="BU524" s="85" t="s">
        <v>134</v>
      </c>
      <c r="BV524" s="85">
        <v>7</v>
      </c>
      <c r="BW524" s="85"/>
      <c r="BX524" s="86" t="s">
        <v>143</v>
      </c>
      <c r="BY524" s="87"/>
      <c r="BZ524" s="88">
        <v>38</v>
      </c>
      <c r="CA524" s="87" t="s">
        <v>144</v>
      </c>
      <c r="CB524" s="89" t="s">
        <v>145</v>
      </c>
      <c r="CC524" s="90">
        <v>10</v>
      </c>
      <c r="CD524" s="91"/>
      <c r="CE524" s="89">
        <f>VLOOKUP(AI524,[1]Plan1!$A$6:$D$52,2,0)</f>
        <v>271</v>
      </c>
      <c r="CF524" s="89">
        <f>VLOOKUP(AI524,[1]Plan1!$A$6:$D$52,4,0)</f>
        <v>3.125</v>
      </c>
      <c r="CG524" s="89">
        <f t="shared" si="64"/>
        <v>36</v>
      </c>
      <c r="CH524" s="89">
        <f t="shared" si="65"/>
        <v>113</v>
      </c>
      <c r="CI524" s="87" t="s">
        <v>75</v>
      </c>
      <c r="CJ524" s="89">
        <f t="shared" si="66"/>
        <v>38</v>
      </c>
      <c r="CK524" s="87"/>
      <c r="CL524" s="87"/>
      <c r="CM524" s="87"/>
      <c r="CN524" s="80"/>
      <c r="CO524" s="81">
        <v>296</v>
      </c>
      <c r="CP524" s="82"/>
      <c r="CQ524" s="83"/>
      <c r="CR524" s="87">
        <f t="shared" si="67"/>
        <v>11001</v>
      </c>
      <c r="CS524" s="40">
        <f t="shared" si="71"/>
        <v>522</v>
      </c>
      <c r="CT524" s="40" t="str">
        <f>VLOOKUP(B524,Linha!$B$2:$C$60,2,FALSE)</f>
        <v>Flow1</v>
      </c>
      <c r="CU524" s="41" t="str">
        <f>IF(AI524&lt;=Parametros!$E$15,"OK","Não")</f>
        <v>OK</v>
      </c>
      <c r="CV524" s="41" t="str">
        <f>IF(AH524&lt;=Parametros!$E$16,"OK","Não")</f>
        <v>Não</v>
      </c>
      <c r="CW524" s="41" t="str">
        <f>IF(AX524&lt;=Parametros!$E$19,"OK","Não")</f>
        <v>OK</v>
      </c>
      <c r="CX524" s="41" t="str">
        <f t="shared" si="68"/>
        <v>Não</v>
      </c>
      <c r="CY524" s="41" t="str">
        <f t="shared" si="69"/>
        <v>Não</v>
      </c>
      <c r="CZ524" s="41" t="str">
        <f>IF(AND(Parametros!$E$17="Sim",Parametros!$E$18="Sim"),IF(AND(OR(CT524="Flow1",AND(CT524="Flow2",Parametros!$H$7="Fechada")),AI524&lt;=Parametros!$E$15,AH524&lt;Parametros!$E$16,AX524&lt;Parametros!$E$19,CX524&lt;&gt;Parametros!$E$17,CY524&lt;&gt;Parametros!$E$18),"Sim","Não"),
IF(AND(Parametros!$E$17="Sim",Parametros!$E$18="Não"),IF(AND(OR(CT524="Flow1",AND(CT524="Flow2",Parametros!$H$7="Fechada")),AI524&lt;=Parametros!$E$15,AH524&lt;Parametros!$E$16,AX524&lt;Parametros!$E$19,CX524&lt;&gt;Parametros!$E$17),"Sim","Não"),
IF(AND(Parametros!$E$17="Não",Parametros!$E$18="Sim"),IF(AND(OR(CT524="Flow1",AND(CT524="Flow2",Parametros!$H$7="Fechada")),AI524&lt;=Parametros!$E$15,AH524&lt;Parametros!$E$16,AX524&lt;Parametros!$E$19,CY524&lt;&gt;Parametros!$E$18),"Sim","Não"),
IF(AND(OR(CT524="Flow1",AND(CT524="Flow2",Parametros!$H$7="Fechada")),AI524&lt;=Parametros!$E$15,AH524&lt;Parametros!$E$16,AX524&lt;Parametros!$E$19),"Sim","Não"))))</f>
        <v>Não</v>
      </c>
      <c r="DA524" s="41" t="str">
        <f t="shared" si="70"/>
        <v>ok</v>
      </c>
      <c r="DB524" s="40">
        <f>IF(AND(CT524="Flow1",CZ524="Sim"),4,IF(CT524=Parametros!$D$6,1,IF(CT524=Parametros!$D$7,IF(Parametros!$H$7="Aberta",2,IF('Sequencia APO'!CZ524="Sim",4,1)),IF(CT524=Parametros!$D$9,3,IF(CT524=Parametros!$D$8,4,"Erro")))))</f>
        <v>1</v>
      </c>
      <c r="DC524" s="40">
        <f>IFERROR(VLOOKUP($Q524,Ferts!$A$1:$B$16,2,FALSE),0)</f>
        <v>0</v>
      </c>
      <c r="DD524" s="42">
        <f>(IF(DB524=1,Parametros!$M$6,IF(DB524=2,Parametros!$M$7,IF(DB524=3,Parametros!$M$8,IF(DB524=4,Parametros!$M$9,"Erro"))))*(DC524+1))*60</f>
        <v>38.112851481411589</v>
      </c>
    </row>
    <row r="525" spans="1:108">
      <c r="A525" s="74" t="s">
        <v>1361</v>
      </c>
      <c r="B525" s="74" t="s">
        <v>98</v>
      </c>
      <c r="C525" s="74" t="s">
        <v>99</v>
      </c>
      <c r="D525" s="74" t="s">
        <v>99</v>
      </c>
      <c r="E525" s="74" t="s">
        <v>3127</v>
      </c>
      <c r="F525" s="74" t="s">
        <v>341</v>
      </c>
      <c r="G525" s="74" t="s">
        <v>342</v>
      </c>
      <c r="H525" s="74" t="s">
        <v>227</v>
      </c>
      <c r="I525" s="74" t="s">
        <v>134</v>
      </c>
      <c r="J525" s="74" t="s">
        <v>240</v>
      </c>
      <c r="K525" s="74" t="s">
        <v>251</v>
      </c>
      <c r="L525" s="74" t="s">
        <v>343</v>
      </c>
      <c r="M525" s="74" t="s">
        <v>229</v>
      </c>
      <c r="N525" s="75">
        <v>10</v>
      </c>
      <c r="O525" s="75">
        <v>10</v>
      </c>
      <c r="P525" s="74" t="s">
        <v>137</v>
      </c>
      <c r="Q525" s="74" t="s">
        <v>344</v>
      </c>
      <c r="R525" s="74" t="s">
        <v>230</v>
      </c>
      <c r="S525" s="74" t="s">
        <v>113</v>
      </c>
      <c r="T525" s="74" t="s">
        <v>114</v>
      </c>
      <c r="U525" s="74" t="s">
        <v>156</v>
      </c>
      <c r="V525" s="74" t="s">
        <v>252</v>
      </c>
      <c r="W525" s="74" t="s">
        <v>107</v>
      </c>
      <c r="X525" s="74" t="s">
        <v>127</v>
      </c>
      <c r="Y525" s="74" t="s">
        <v>231</v>
      </c>
      <c r="Z525" s="74"/>
      <c r="AA525" s="76">
        <v>20235.148000000001</v>
      </c>
      <c r="AB525" s="76">
        <v>0</v>
      </c>
      <c r="AC525" s="76">
        <v>122</v>
      </c>
      <c r="AD525" s="76">
        <v>77.5</v>
      </c>
      <c r="AE525" s="77">
        <v>620</v>
      </c>
      <c r="AF525" s="76">
        <v>3.1</v>
      </c>
      <c r="AG525" s="77">
        <v>36</v>
      </c>
      <c r="AH525" s="78">
        <v>18.399999999999999</v>
      </c>
      <c r="AI525" s="78">
        <v>76.099999999999994</v>
      </c>
      <c r="AJ525" s="79">
        <v>42757</v>
      </c>
      <c r="AK525" s="79">
        <v>42789</v>
      </c>
      <c r="AL525" s="79">
        <v>42789</v>
      </c>
      <c r="AM525" s="79">
        <v>42789</v>
      </c>
      <c r="AN525" s="77">
        <v>1247</v>
      </c>
      <c r="AO525" s="79">
        <v>42749</v>
      </c>
      <c r="AP525" s="76">
        <v>5000</v>
      </c>
      <c r="AQ525" s="76">
        <v>2882</v>
      </c>
      <c r="AR525" s="77">
        <v>618</v>
      </c>
      <c r="AS525" s="77">
        <v>28</v>
      </c>
      <c r="AT525" s="78">
        <v>193.47</v>
      </c>
      <c r="AU525" s="77">
        <v>3</v>
      </c>
      <c r="AV525" s="76">
        <v>7.35</v>
      </c>
      <c r="AW525" s="76">
        <v>7</v>
      </c>
      <c r="AX525" s="76">
        <v>7.7</v>
      </c>
      <c r="AY525" s="76">
        <v>0.6</v>
      </c>
      <c r="AZ525" s="76">
        <v>0.6</v>
      </c>
      <c r="BA525" s="76">
        <v>1.47</v>
      </c>
      <c r="BB525" s="76">
        <v>1.47</v>
      </c>
      <c r="BC525" s="76">
        <v>13.48</v>
      </c>
      <c r="BD525" s="76">
        <v>19.02</v>
      </c>
      <c r="BE525" s="76">
        <v>28.9</v>
      </c>
      <c r="BF525" s="76">
        <v>6000</v>
      </c>
      <c r="BG525" s="76">
        <v>10000</v>
      </c>
      <c r="BH525" s="74" t="s">
        <v>109</v>
      </c>
      <c r="BI525" s="74"/>
      <c r="BJ525" s="74" t="s">
        <v>4113</v>
      </c>
      <c r="BK525" s="79"/>
      <c r="BL525" s="79"/>
      <c r="BM525" s="74"/>
      <c r="BN525" s="80">
        <v>108</v>
      </c>
      <c r="BO525" s="81"/>
      <c r="BP525" s="82"/>
      <c r="BQ525" s="83"/>
      <c r="BR525" s="84" t="s">
        <v>75</v>
      </c>
      <c r="BS525" s="84">
        <v>23</v>
      </c>
      <c r="BT525" s="85">
        <v>2</v>
      </c>
      <c r="BU525" s="85" t="s">
        <v>134</v>
      </c>
      <c r="BV525" s="85">
        <v>7</v>
      </c>
      <c r="BW525" s="85"/>
      <c r="BX525" s="86" t="s">
        <v>143</v>
      </c>
      <c r="BY525" s="87"/>
      <c r="BZ525" s="88">
        <v>108</v>
      </c>
      <c r="CA525" s="87" t="s">
        <v>144</v>
      </c>
      <c r="CB525" s="89" t="s">
        <v>112</v>
      </c>
      <c r="CC525" s="90">
        <v>40</v>
      </c>
      <c r="CD525" s="91"/>
      <c r="CE525" s="89">
        <f>VLOOKUP(AI525,[1]Plan1!$A$6:$D$52,2,0)</f>
        <v>271</v>
      </c>
      <c r="CF525" s="89">
        <f>VLOOKUP(AI525,[1]Plan1!$A$6:$D$52,4,0)</f>
        <v>3.125</v>
      </c>
      <c r="CG525" s="89">
        <f t="shared" si="64"/>
        <v>75</v>
      </c>
      <c r="CH525" s="89">
        <f t="shared" si="65"/>
        <v>234</v>
      </c>
      <c r="CI525" s="87" t="s">
        <v>75</v>
      </c>
      <c r="CJ525" s="89">
        <f t="shared" si="66"/>
        <v>108</v>
      </c>
      <c r="CK525" s="87"/>
      <c r="CL525" s="87"/>
      <c r="CM525" s="87"/>
      <c r="CN525" s="80"/>
      <c r="CO525" s="81">
        <v>297</v>
      </c>
      <c r="CP525" s="82"/>
      <c r="CQ525" s="83"/>
      <c r="CR525" s="87">
        <f t="shared" si="67"/>
        <v>22320</v>
      </c>
      <c r="CS525" s="40">
        <f t="shared" si="71"/>
        <v>523</v>
      </c>
      <c r="CT525" s="40" t="str">
        <f>VLOOKUP(B525,Linha!$B$2:$C$60,2,FALSE)</f>
        <v>Flow1</v>
      </c>
      <c r="CU525" s="41" t="str">
        <f>IF(AI525&lt;=Parametros!$E$15,"OK","Não")</f>
        <v>OK</v>
      </c>
      <c r="CV525" s="41" t="str">
        <f>IF(AH525&lt;=Parametros!$E$16,"OK","Não")</f>
        <v>Não</v>
      </c>
      <c r="CW525" s="41" t="str">
        <f>IF(AX525&lt;=Parametros!$E$19,"OK","Não")</f>
        <v>OK</v>
      </c>
      <c r="CX525" s="41" t="str">
        <f t="shared" si="68"/>
        <v>Não</v>
      </c>
      <c r="CY525" s="41" t="str">
        <f t="shared" si="69"/>
        <v>Não</v>
      </c>
      <c r="CZ525" s="41" t="str">
        <f>IF(AND(Parametros!$E$17="Sim",Parametros!$E$18="Sim"),IF(AND(OR(CT525="Flow1",AND(CT525="Flow2",Parametros!$H$7="Fechada")),AI525&lt;=Parametros!$E$15,AH525&lt;Parametros!$E$16,AX525&lt;Parametros!$E$19,CX525&lt;&gt;Parametros!$E$17,CY525&lt;&gt;Parametros!$E$18),"Sim","Não"),
IF(AND(Parametros!$E$17="Sim",Parametros!$E$18="Não"),IF(AND(OR(CT525="Flow1",AND(CT525="Flow2",Parametros!$H$7="Fechada")),AI525&lt;=Parametros!$E$15,AH525&lt;Parametros!$E$16,AX525&lt;Parametros!$E$19,CX525&lt;&gt;Parametros!$E$17),"Sim","Não"),
IF(AND(Parametros!$E$17="Não",Parametros!$E$18="Sim"),IF(AND(OR(CT525="Flow1",AND(CT525="Flow2",Parametros!$H$7="Fechada")),AI525&lt;=Parametros!$E$15,AH525&lt;Parametros!$E$16,AX525&lt;Parametros!$E$19,CY525&lt;&gt;Parametros!$E$18),"Sim","Não"),
IF(AND(OR(CT525="Flow1",AND(CT525="Flow2",Parametros!$H$7="Fechada")),AI525&lt;=Parametros!$E$15,AH525&lt;Parametros!$E$16,AX525&lt;Parametros!$E$19),"Sim","Não"))))</f>
        <v>Não</v>
      </c>
      <c r="DA525" s="41" t="str">
        <f t="shared" si="70"/>
        <v>ok</v>
      </c>
      <c r="DB525" s="40">
        <f>IF(AND(CT525="Flow1",CZ525="Sim"),4,IF(CT525=Parametros!$D$6,1,IF(CT525=Parametros!$D$7,IF(Parametros!$H$7="Aberta",2,IF('Sequencia APO'!CZ525="Sim",4,1)),IF(CT525=Parametros!$D$9,3,IF(CT525=Parametros!$D$8,4,"Erro")))))</f>
        <v>1</v>
      </c>
      <c r="DC525" s="40">
        <f>IFERROR(VLOOKUP($Q525,Ferts!$A$1:$B$16,2,FALSE),0)</f>
        <v>0</v>
      </c>
      <c r="DD525" s="42">
        <f>(IF(DB525=1,Parametros!$M$6,IF(DB525=2,Parametros!$M$7,IF(DB525=3,Parametros!$M$8,IF(DB525=4,Parametros!$M$9,"Erro"))))*(DC525+1))*60</f>
        <v>38.112851481411589</v>
      </c>
    </row>
    <row r="526" spans="1:108">
      <c r="A526" s="74" t="s">
        <v>1362</v>
      </c>
      <c r="B526" s="74" t="s">
        <v>98</v>
      </c>
      <c r="C526" s="74" t="s">
        <v>99</v>
      </c>
      <c r="D526" s="74" t="s">
        <v>99</v>
      </c>
      <c r="E526" s="74" t="s">
        <v>3128</v>
      </c>
      <c r="F526" s="74" t="s">
        <v>3129</v>
      </c>
      <c r="G526" s="74" t="s">
        <v>3130</v>
      </c>
      <c r="H526" s="74" t="s">
        <v>3131</v>
      </c>
      <c r="I526" s="74" t="s">
        <v>134</v>
      </c>
      <c r="J526" s="74" t="s">
        <v>213</v>
      </c>
      <c r="K526" s="74" t="s">
        <v>3132</v>
      </c>
      <c r="L526" s="74" t="s">
        <v>3133</v>
      </c>
      <c r="M526" s="74" t="s">
        <v>3134</v>
      </c>
      <c r="N526" s="75">
        <v>10</v>
      </c>
      <c r="O526" s="75">
        <v>10</v>
      </c>
      <c r="P526" s="74" t="s">
        <v>137</v>
      </c>
      <c r="Q526" s="74" t="s">
        <v>3135</v>
      </c>
      <c r="R526" s="74" t="s">
        <v>283</v>
      </c>
      <c r="S526" s="74"/>
      <c r="T526" s="74" t="s">
        <v>114</v>
      </c>
      <c r="U526" s="74" t="s">
        <v>156</v>
      </c>
      <c r="V526" s="74" t="s">
        <v>507</v>
      </c>
      <c r="W526" s="74" t="s">
        <v>107</v>
      </c>
      <c r="X526" s="74" t="s">
        <v>127</v>
      </c>
      <c r="Y526" s="74" t="s">
        <v>219</v>
      </c>
      <c r="Z526" s="74"/>
      <c r="AA526" s="76">
        <v>529.57299999999998</v>
      </c>
      <c r="AB526" s="76">
        <v>0</v>
      </c>
      <c r="AC526" s="76">
        <v>146</v>
      </c>
      <c r="AD526" s="76">
        <v>95</v>
      </c>
      <c r="AE526" s="77">
        <v>434</v>
      </c>
      <c r="AF526" s="76">
        <v>2.17</v>
      </c>
      <c r="AG526" s="77">
        <v>1</v>
      </c>
      <c r="AH526" s="78">
        <v>9.5</v>
      </c>
      <c r="AI526" s="78">
        <v>81.2</v>
      </c>
      <c r="AJ526" s="79">
        <v>42821</v>
      </c>
      <c r="AK526" s="79">
        <v>42789</v>
      </c>
      <c r="AL526" s="79">
        <v>42789</v>
      </c>
      <c r="AM526" s="79">
        <v>42789</v>
      </c>
      <c r="AN526" s="77">
        <v>52</v>
      </c>
      <c r="AO526" s="79">
        <v>42794</v>
      </c>
      <c r="AP526" s="76">
        <v>5000</v>
      </c>
      <c r="AQ526" s="76">
        <v>0</v>
      </c>
      <c r="AR526" s="77">
        <v>451</v>
      </c>
      <c r="AS526" s="77">
        <v>18</v>
      </c>
      <c r="AT526" s="78">
        <v>213.02</v>
      </c>
      <c r="AU526" s="77">
        <v>2</v>
      </c>
      <c r="AV526" s="76">
        <v>12.09</v>
      </c>
      <c r="AW526" s="76">
        <v>11.66</v>
      </c>
      <c r="AX526" s="76">
        <v>12.52</v>
      </c>
      <c r="AY526" s="76">
        <v>0.81</v>
      </c>
      <c r="AZ526" s="76">
        <v>0.81</v>
      </c>
      <c r="BA526" s="76">
        <v>1.19</v>
      </c>
      <c r="BB526" s="76">
        <v>1.43</v>
      </c>
      <c r="BC526" s="76">
        <v>16.850000000000001</v>
      </c>
      <c r="BD526" s="76">
        <v>9.75</v>
      </c>
      <c r="BE526" s="76">
        <v>18.760000000000002</v>
      </c>
      <c r="BF526" s="76">
        <v>11400</v>
      </c>
      <c r="BG526" s="76">
        <v>13000</v>
      </c>
      <c r="BH526" s="74" t="s">
        <v>109</v>
      </c>
      <c r="BI526" s="74"/>
      <c r="BJ526" s="74" t="s">
        <v>4114</v>
      </c>
      <c r="BK526" s="79"/>
      <c r="BL526" s="79"/>
      <c r="BM526" s="74"/>
      <c r="BN526" s="80"/>
      <c r="BO526" s="81"/>
      <c r="BP526" s="82"/>
      <c r="BQ526" s="93">
        <v>2</v>
      </c>
      <c r="BR526" s="84" t="s">
        <v>78</v>
      </c>
      <c r="BS526" s="84">
        <v>23</v>
      </c>
      <c r="BT526" s="85">
        <v>2</v>
      </c>
      <c r="BU526" s="85" t="s">
        <v>134</v>
      </c>
      <c r="BV526" s="85">
        <v>7</v>
      </c>
      <c r="BW526" s="85"/>
      <c r="BX526" s="86" t="s">
        <v>143</v>
      </c>
      <c r="BY526" s="87"/>
      <c r="BZ526" s="88">
        <v>2</v>
      </c>
      <c r="CA526" s="87" t="s">
        <v>144</v>
      </c>
      <c r="CB526" s="89" t="s">
        <v>145</v>
      </c>
      <c r="CC526" s="90">
        <v>-5</v>
      </c>
      <c r="CD526" s="91"/>
      <c r="CE526" s="89">
        <f>VLOOKUP(AI526,[1]Plan1!$A$6:$D$52,2,0)</f>
        <v>355</v>
      </c>
      <c r="CF526" s="89">
        <f>VLOOKUP(AI526,[1]Plan1!$A$6:$D$52,4,0)</f>
        <v>2.4285714285714284</v>
      </c>
      <c r="CG526" s="89">
        <f t="shared" si="64"/>
        <v>1</v>
      </c>
      <c r="CH526" s="89">
        <f t="shared" si="65"/>
        <v>2</v>
      </c>
      <c r="CI526" s="87" t="s">
        <v>75</v>
      </c>
      <c r="CJ526" s="89">
        <f t="shared" si="66"/>
        <v>2</v>
      </c>
      <c r="CK526" s="87"/>
      <c r="CL526" s="87"/>
      <c r="CM526" s="87"/>
      <c r="CN526" s="80"/>
      <c r="CO526" s="81">
        <v>298</v>
      </c>
      <c r="CP526" s="82"/>
      <c r="CQ526" s="83"/>
      <c r="CR526" s="87">
        <f t="shared" si="67"/>
        <v>434</v>
      </c>
      <c r="CS526" s="40">
        <f t="shared" si="71"/>
        <v>524</v>
      </c>
      <c r="CT526" s="40" t="str">
        <f>VLOOKUP(B526,Linha!$B$2:$C$60,2,FALSE)</f>
        <v>Flow1</v>
      </c>
      <c r="CU526" s="41" t="str">
        <f>IF(AI526&lt;=Parametros!$E$15,"OK","Não")</f>
        <v>OK</v>
      </c>
      <c r="CV526" s="41" t="str">
        <f>IF(AH526&lt;=Parametros!$E$16,"OK","Não")</f>
        <v>OK</v>
      </c>
      <c r="CW526" s="41" t="str">
        <f>IF(AX526&lt;=Parametros!$E$19,"OK","Não")</f>
        <v>OK</v>
      </c>
      <c r="CX526" s="41" t="str">
        <f t="shared" si="68"/>
        <v>Não</v>
      </c>
      <c r="CY526" s="41" t="str">
        <f t="shared" si="69"/>
        <v>Não</v>
      </c>
      <c r="CZ526" s="41" t="str">
        <f>IF(AND(Parametros!$E$17="Sim",Parametros!$E$18="Sim"),IF(AND(OR(CT526="Flow1",AND(CT526="Flow2",Parametros!$H$7="Fechada")),AI526&lt;=Parametros!$E$15,AH526&lt;Parametros!$E$16,AX526&lt;Parametros!$E$19,CX526&lt;&gt;Parametros!$E$17,CY526&lt;&gt;Parametros!$E$18),"Sim","Não"),
IF(AND(Parametros!$E$17="Sim",Parametros!$E$18="Não"),IF(AND(OR(CT526="Flow1",AND(CT526="Flow2",Parametros!$H$7="Fechada")),AI526&lt;=Parametros!$E$15,AH526&lt;Parametros!$E$16,AX526&lt;Parametros!$E$19,CX526&lt;&gt;Parametros!$E$17),"Sim","Não"),
IF(AND(Parametros!$E$17="Não",Parametros!$E$18="Sim"),IF(AND(OR(CT526="Flow1",AND(CT526="Flow2",Parametros!$H$7="Fechada")),AI526&lt;=Parametros!$E$15,AH526&lt;Parametros!$E$16,AX526&lt;Parametros!$E$19,CY526&lt;&gt;Parametros!$E$18),"Sim","Não"),
IF(AND(OR(CT526="Flow1",AND(CT526="Flow2",Parametros!$H$7="Fechada")),AI526&lt;=Parametros!$E$15,AH526&lt;Parametros!$E$16,AX526&lt;Parametros!$E$19),"Sim","Não"))))</f>
        <v>Sim</v>
      </c>
      <c r="DA526" s="41" t="str">
        <f t="shared" si="70"/>
        <v>Moveu para tubing</v>
      </c>
      <c r="DB526" s="40">
        <f>IF(AND(CT526="Flow1",CZ526="Sim"),4,IF(CT526=Parametros!$D$6,1,IF(CT526=Parametros!$D$7,IF(Parametros!$H$7="Aberta",2,IF('Sequencia APO'!CZ526="Sim",4,1)),IF(CT526=Parametros!$D$9,3,IF(CT526=Parametros!$D$8,4,"Erro")))))</f>
        <v>4</v>
      </c>
      <c r="DC526" s="40">
        <f>IFERROR(VLOOKUP($Q526,Ferts!$A$1:$B$16,2,FALSE),0)</f>
        <v>0</v>
      </c>
      <c r="DD526" s="42">
        <f>(IF(DB526=1,Parametros!$M$6,IF(DB526=2,Parametros!$M$7,IF(DB526=3,Parametros!$M$8,IF(DB526=4,Parametros!$M$9,"Erro"))))*(DC526+1))*60</f>
        <v>102.85714285714285</v>
      </c>
    </row>
    <row r="527" spans="1:108">
      <c r="A527" s="74" t="s">
        <v>1363</v>
      </c>
      <c r="B527" s="74" t="s">
        <v>159</v>
      </c>
      <c r="C527" s="74" t="s">
        <v>99</v>
      </c>
      <c r="D527" s="74" t="s">
        <v>99</v>
      </c>
      <c r="E527" s="74" t="s">
        <v>3136</v>
      </c>
      <c r="F527" s="74" t="s">
        <v>347</v>
      </c>
      <c r="G527" s="74" t="s">
        <v>3137</v>
      </c>
      <c r="H527" s="74" t="s">
        <v>227</v>
      </c>
      <c r="I527" s="74" t="s">
        <v>134</v>
      </c>
      <c r="J527" s="74" t="s">
        <v>348</v>
      </c>
      <c r="K527" s="74" t="s">
        <v>264</v>
      </c>
      <c r="L527" s="74" t="s">
        <v>349</v>
      </c>
      <c r="M527" s="74" t="s">
        <v>229</v>
      </c>
      <c r="N527" s="75">
        <v>0</v>
      </c>
      <c r="O527" s="75">
        <v>10</v>
      </c>
      <c r="P527" s="74" t="s">
        <v>137</v>
      </c>
      <c r="Q527" s="74" t="s">
        <v>350</v>
      </c>
      <c r="R527" s="74" t="s">
        <v>230</v>
      </c>
      <c r="S527" s="74" t="s">
        <v>113</v>
      </c>
      <c r="T527" s="74" t="s">
        <v>114</v>
      </c>
      <c r="U527" s="74" t="s">
        <v>156</v>
      </c>
      <c r="V527" s="74" t="s">
        <v>252</v>
      </c>
      <c r="W527" s="74" t="s">
        <v>107</v>
      </c>
      <c r="X527" s="74" t="s">
        <v>127</v>
      </c>
      <c r="Y527" s="74" t="s">
        <v>219</v>
      </c>
      <c r="Z527" s="74"/>
      <c r="AA527" s="76">
        <v>13343.607</v>
      </c>
      <c r="AB527" s="76">
        <v>0</v>
      </c>
      <c r="AC527" s="76">
        <v>138</v>
      </c>
      <c r="AD527" s="76">
        <v>93</v>
      </c>
      <c r="AE527" s="77">
        <v>565</v>
      </c>
      <c r="AF527" s="76">
        <v>2.8250000000000002</v>
      </c>
      <c r="AG527" s="77">
        <v>26</v>
      </c>
      <c r="AH527" s="78">
        <v>10.4</v>
      </c>
      <c r="AI527" s="78">
        <v>81.2</v>
      </c>
      <c r="AJ527" s="79">
        <v>42785</v>
      </c>
      <c r="AK527" s="79">
        <v>42789</v>
      </c>
      <c r="AL527" s="79">
        <v>42789</v>
      </c>
      <c r="AM527" s="79">
        <v>42789</v>
      </c>
      <c r="AN527" s="77">
        <v>892</v>
      </c>
      <c r="AO527" s="79">
        <v>42778</v>
      </c>
      <c r="AP527" s="76">
        <v>3000</v>
      </c>
      <c r="AQ527" s="76">
        <v>890</v>
      </c>
      <c r="AR527" s="77">
        <v>565</v>
      </c>
      <c r="AS527" s="77">
        <v>30</v>
      </c>
      <c r="AT527" s="78">
        <v>179.42</v>
      </c>
      <c r="AU527" s="77">
        <v>3</v>
      </c>
      <c r="AV527" s="76">
        <v>9.74</v>
      </c>
      <c r="AW527" s="76">
        <v>9.2799999999999994</v>
      </c>
      <c r="AX527" s="76">
        <v>10.19</v>
      </c>
      <c r="AY527" s="76">
        <v>0.6</v>
      </c>
      <c r="AZ527" s="76">
        <v>0.6</v>
      </c>
      <c r="BA527" s="76">
        <v>0.83</v>
      </c>
      <c r="BB527" s="76">
        <v>0.83</v>
      </c>
      <c r="BC527" s="76">
        <v>19.940000000000001</v>
      </c>
      <c r="BD527" s="76">
        <v>10.84</v>
      </c>
      <c r="BE527" s="76">
        <v>19.93</v>
      </c>
      <c r="BF527" s="76">
        <v>8000</v>
      </c>
      <c r="BG527" s="76">
        <v>12000</v>
      </c>
      <c r="BH527" s="74" t="s">
        <v>109</v>
      </c>
      <c r="BI527" s="74"/>
      <c r="BJ527" s="74" t="s">
        <v>4115</v>
      </c>
      <c r="BK527" s="79"/>
      <c r="BL527" s="79"/>
      <c r="BM527" s="74"/>
      <c r="BN527" s="80"/>
      <c r="BO527" s="81"/>
      <c r="BP527" s="82"/>
      <c r="BQ527" s="92">
        <v>78</v>
      </c>
      <c r="BR527" s="84" t="s">
        <v>78</v>
      </c>
      <c r="BS527" s="84">
        <v>23</v>
      </c>
      <c r="BT527" s="85">
        <v>2</v>
      </c>
      <c r="BU527" s="85" t="s">
        <v>134</v>
      </c>
      <c r="BV527" s="85">
        <v>7</v>
      </c>
      <c r="BW527" s="85"/>
      <c r="BX527" s="86" t="s">
        <v>143</v>
      </c>
      <c r="BY527" s="87"/>
      <c r="BZ527" s="88">
        <v>78</v>
      </c>
      <c r="CA527" s="87" t="s">
        <v>144</v>
      </c>
      <c r="CB527" s="89" t="s">
        <v>112</v>
      </c>
      <c r="CC527" s="90">
        <v>11</v>
      </c>
      <c r="CD527" s="91"/>
      <c r="CE527" s="89">
        <f>VLOOKUP(AI527,[1]Plan1!$A$6:$D$52,2,0)</f>
        <v>355</v>
      </c>
      <c r="CF527" s="89">
        <f>VLOOKUP(AI527,[1]Plan1!$A$6:$D$52,4,0)</f>
        <v>2.4285714285714284</v>
      </c>
      <c r="CG527" s="89">
        <f t="shared" si="64"/>
        <v>38</v>
      </c>
      <c r="CH527" s="89">
        <f t="shared" si="65"/>
        <v>92</v>
      </c>
      <c r="CI527" s="87" t="s">
        <v>76</v>
      </c>
      <c r="CJ527" s="89">
        <f t="shared" si="66"/>
        <v>78</v>
      </c>
      <c r="CK527" s="87"/>
      <c r="CL527" s="87"/>
      <c r="CM527" s="87"/>
      <c r="CN527" s="80"/>
      <c r="CO527" s="81">
        <v>299</v>
      </c>
      <c r="CP527" s="82"/>
      <c r="CQ527" s="83"/>
      <c r="CR527" s="87">
        <f t="shared" si="67"/>
        <v>14690</v>
      </c>
      <c r="CS527" s="40">
        <f t="shared" si="71"/>
        <v>525</v>
      </c>
      <c r="CT527" s="40" t="str">
        <f>VLOOKUP(B527,Linha!$B$2:$C$60,2,FALSE)</f>
        <v>Flow2</v>
      </c>
      <c r="CU527" s="41" t="str">
        <f>IF(AI527&lt;=Parametros!$E$15,"OK","Não")</f>
        <v>OK</v>
      </c>
      <c r="CV527" s="41" t="str">
        <f>IF(AH527&lt;=Parametros!$E$16,"OK","Não")</f>
        <v>OK</v>
      </c>
      <c r="CW527" s="41" t="str">
        <f>IF(AX527&lt;=Parametros!$E$19,"OK","Não")</f>
        <v>OK</v>
      </c>
      <c r="CX527" s="41" t="str">
        <f t="shared" si="68"/>
        <v>Não</v>
      </c>
      <c r="CY527" s="41" t="str">
        <f t="shared" si="69"/>
        <v>Não</v>
      </c>
      <c r="CZ527" s="41" t="str">
        <f>IF(AND(Parametros!$E$17="Sim",Parametros!$E$18="Sim"),IF(AND(OR(CT527="Flow1",AND(CT527="Flow2",Parametros!$H$7="Fechada")),AI527&lt;=Parametros!$E$15,AH527&lt;Parametros!$E$16,AX527&lt;Parametros!$E$19,CX527&lt;&gt;Parametros!$E$17,CY527&lt;&gt;Parametros!$E$18),"Sim","Não"),
IF(AND(Parametros!$E$17="Sim",Parametros!$E$18="Não"),IF(AND(OR(CT527="Flow1",AND(CT527="Flow2",Parametros!$H$7="Fechada")),AI527&lt;=Parametros!$E$15,AH527&lt;Parametros!$E$16,AX527&lt;Parametros!$E$19,CX527&lt;&gt;Parametros!$E$17),"Sim","Não"),
IF(AND(Parametros!$E$17="Não",Parametros!$E$18="Sim"),IF(AND(OR(CT527="Flow1",AND(CT527="Flow2",Parametros!$H$7="Fechada")),AI527&lt;=Parametros!$E$15,AH527&lt;Parametros!$E$16,AX527&lt;Parametros!$E$19,CY527&lt;&gt;Parametros!$E$18),"Sim","Não"),
IF(AND(OR(CT527="Flow1",AND(CT527="Flow2",Parametros!$H$7="Fechada")),AI527&lt;=Parametros!$E$15,AH527&lt;Parametros!$E$16,AX527&lt;Parametros!$E$19),"Sim","Não"))))</f>
        <v>Sim</v>
      </c>
      <c r="DA527" s="41" t="str">
        <f t="shared" si="70"/>
        <v>ok</v>
      </c>
      <c r="DB527" s="40">
        <f>IF(AND(CT527="Flow1",CZ527="Sim"),4,IF(CT527=Parametros!$D$6,1,IF(CT527=Parametros!$D$7,IF(Parametros!$H$7="Aberta",2,IF('Sequencia APO'!CZ527="Sim",4,1)),IF(CT527=Parametros!$D$9,3,IF(CT527=Parametros!$D$8,4,"Erro")))))</f>
        <v>4</v>
      </c>
      <c r="DC527" s="40">
        <f>IFERROR(VLOOKUP($Q527,Ferts!$A$1:$B$16,2,FALSE),0)</f>
        <v>0</v>
      </c>
      <c r="DD527" s="42">
        <f>(IF(DB527=1,Parametros!$M$6,IF(DB527=2,Parametros!$M$7,IF(DB527=3,Parametros!$M$8,IF(DB527=4,Parametros!$M$9,"Erro"))))*(DC527+1))*60</f>
        <v>102.85714285714285</v>
      </c>
    </row>
    <row r="528" spans="1:108">
      <c r="A528" s="74" t="s">
        <v>1364</v>
      </c>
      <c r="B528" s="74" t="s">
        <v>160</v>
      </c>
      <c r="C528" s="74" t="s">
        <v>118</v>
      </c>
      <c r="D528" s="74" t="s">
        <v>99</v>
      </c>
      <c r="E528" s="74" t="s">
        <v>4116</v>
      </c>
      <c r="F528" s="74" t="s">
        <v>352</v>
      </c>
      <c r="G528" s="74" t="s">
        <v>3138</v>
      </c>
      <c r="H528" s="74" t="s">
        <v>170</v>
      </c>
      <c r="I528" s="74" t="s">
        <v>134</v>
      </c>
      <c r="J528" s="74" t="s">
        <v>240</v>
      </c>
      <c r="K528" s="74" t="s">
        <v>274</v>
      </c>
      <c r="L528" s="74" t="s">
        <v>353</v>
      </c>
      <c r="M528" s="74" t="s">
        <v>172</v>
      </c>
      <c r="N528" s="75">
        <v>10</v>
      </c>
      <c r="O528" s="75">
        <v>10</v>
      </c>
      <c r="P528" s="74" t="s">
        <v>131</v>
      </c>
      <c r="Q528" s="74" t="s">
        <v>354</v>
      </c>
      <c r="R528" s="74" t="s">
        <v>123</v>
      </c>
      <c r="S528" s="74"/>
      <c r="T528" s="74" t="s">
        <v>114</v>
      </c>
      <c r="U528" s="74" t="s">
        <v>124</v>
      </c>
      <c r="V528" s="74" t="s">
        <v>125</v>
      </c>
      <c r="W528" s="74" t="s">
        <v>107</v>
      </c>
      <c r="X528" s="74" t="s">
        <v>127</v>
      </c>
      <c r="Y528" s="74" t="s">
        <v>231</v>
      </c>
      <c r="Z528" s="74" t="s">
        <v>163</v>
      </c>
      <c r="AA528" s="76">
        <v>2068.9929999999999</v>
      </c>
      <c r="AB528" s="76">
        <v>0</v>
      </c>
      <c r="AC528" s="76">
        <v>130</v>
      </c>
      <c r="AD528" s="76">
        <v>87</v>
      </c>
      <c r="AE528" s="77">
        <v>512</v>
      </c>
      <c r="AF528" s="76">
        <v>2.56</v>
      </c>
      <c r="AG528" s="77">
        <v>5</v>
      </c>
      <c r="AH528" s="78">
        <v>13</v>
      </c>
      <c r="AI528" s="78">
        <v>81.2</v>
      </c>
      <c r="AJ528" s="79">
        <v>42801</v>
      </c>
      <c r="AK528" s="79">
        <v>42789</v>
      </c>
      <c r="AL528" s="79">
        <v>42789</v>
      </c>
      <c r="AM528" s="79">
        <v>42789</v>
      </c>
      <c r="AN528" s="77">
        <v>157</v>
      </c>
      <c r="AO528" s="79">
        <v>42785</v>
      </c>
      <c r="AP528" s="76">
        <v>2000</v>
      </c>
      <c r="AQ528" s="76">
        <v>0</v>
      </c>
      <c r="AR528" s="77">
        <v>636</v>
      </c>
      <c r="AS528" s="77">
        <v>7</v>
      </c>
      <c r="AT528" s="78">
        <v>153.4</v>
      </c>
      <c r="AU528" s="77">
        <v>3</v>
      </c>
      <c r="AV528" s="76">
        <v>7.1</v>
      </c>
      <c r="AW528" s="76">
        <v>6.71</v>
      </c>
      <c r="AX528" s="76">
        <v>7.49</v>
      </c>
      <c r="AY528" s="76">
        <v>0.81</v>
      </c>
      <c r="AZ528" s="76">
        <v>0.81</v>
      </c>
      <c r="BA528" s="76">
        <v>1.3</v>
      </c>
      <c r="BB528" s="76">
        <v>1.3</v>
      </c>
      <c r="BC528" s="76">
        <v>14.61</v>
      </c>
      <c r="BD528" s="76">
        <v>13.77</v>
      </c>
      <c r="BE528" s="76">
        <v>23.09</v>
      </c>
      <c r="BF528" s="76">
        <v>6600</v>
      </c>
      <c r="BG528" s="76">
        <v>7600</v>
      </c>
      <c r="BH528" s="74" t="s">
        <v>109</v>
      </c>
      <c r="BI528" s="74"/>
      <c r="BJ528" s="74" t="s">
        <v>4117</v>
      </c>
      <c r="BK528" s="79"/>
      <c r="BL528" s="79"/>
      <c r="BM528" s="74"/>
      <c r="BN528" s="80"/>
      <c r="BO528" s="81"/>
      <c r="BP528" s="82">
        <v>15</v>
      </c>
      <c r="BQ528" s="83"/>
      <c r="BR528" s="84" t="s">
        <v>129</v>
      </c>
      <c r="BS528" s="84">
        <v>23</v>
      </c>
      <c r="BT528" s="85">
        <v>2</v>
      </c>
      <c r="BU528" s="85" t="s">
        <v>134</v>
      </c>
      <c r="BV528" s="85">
        <v>7</v>
      </c>
      <c r="BW528" s="85"/>
      <c r="BX528" s="86" t="s">
        <v>130</v>
      </c>
      <c r="BY528" s="87"/>
      <c r="BZ528" s="88">
        <v>15</v>
      </c>
      <c r="CA528" s="87" t="s">
        <v>111</v>
      </c>
      <c r="CB528" s="89" t="s">
        <v>145</v>
      </c>
      <c r="CC528" s="90">
        <v>4</v>
      </c>
      <c r="CD528" s="91"/>
      <c r="CE528" s="89">
        <f>VLOOKUP(AI528,[1]Plan1!$A$6:$D$52,2,0)</f>
        <v>355</v>
      </c>
      <c r="CF528" s="89">
        <f>VLOOKUP(AI528,[1]Plan1!$A$6:$D$52,4,0)</f>
        <v>2.4285714285714284</v>
      </c>
      <c r="CG528" s="89">
        <f t="shared" si="64"/>
        <v>6</v>
      </c>
      <c r="CH528" s="89">
        <f t="shared" si="65"/>
        <v>15</v>
      </c>
      <c r="CI528" s="87" t="s">
        <v>129</v>
      </c>
      <c r="CJ528" s="89">
        <f t="shared" si="66"/>
        <v>15</v>
      </c>
      <c r="CK528" s="87"/>
      <c r="CL528" s="87"/>
      <c r="CM528" s="87"/>
      <c r="CN528" s="80"/>
      <c r="CO528" s="81">
        <v>300</v>
      </c>
      <c r="CP528" s="82"/>
      <c r="CQ528" s="83"/>
      <c r="CR528" s="87">
        <f t="shared" si="67"/>
        <v>2560</v>
      </c>
      <c r="CS528" s="40">
        <f t="shared" si="71"/>
        <v>526</v>
      </c>
      <c r="CT528" s="40" t="str">
        <f>VLOOKUP(B528,Linha!$B$2:$C$60,2,FALSE)</f>
        <v>Flow1</v>
      </c>
      <c r="CU528" s="41" t="str">
        <f>IF(AI528&lt;=Parametros!$E$15,"OK","Não")</f>
        <v>OK</v>
      </c>
      <c r="CV528" s="41" t="str">
        <f>IF(AH528&lt;=Parametros!$E$16,"OK","Não")</f>
        <v>OK</v>
      </c>
      <c r="CW528" s="41" t="str">
        <f>IF(AX528&lt;=Parametros!$E$19,"OK","Não")</f>
        <v>OK</v>
      </c>
      <c r="CX528" s="41" t="str">
        <f t="shared" si="68"/>
        <v>Não</v>
      </c>
      <c r="CY528" s="41" t="str">
        <f t="shared" si="69"/>
        <v>Não</v>
      </c>
      <c r="CZ528" s="41" t="str">
        <f>IF(AND(Parametros!$E$17="Sim",Parametros!$E$18="Sim"),IF(AND(OR(CT528="Flow1",AND(CT528="Flow2",Parametros!$H$7="Fechada")),AI528&lt;=Parametros!$E$15,AH528&lt;Parametros!$E$16,AX528&lt;Parametros!$E$19,CX528&lt;&gt;Parametros!$E$17,CY528&lt;&gt;Parametros!$E$18),"Sim","Não"),
IF(AND(Parametros!$E$17="Sim",Parametros!$E$18="Não"),IF(AND(OR(CT528="Flow1",AND(CT528="Flow2",Parametros!$H$7="Fechada")),AI528&lt;=Parametros!$E$15,AH528&lt;Parametros!$E$16,AX528&lt;Parametros!$E$19,CX528&lt;&gt;Parametros!$E$17),"Sim","Não"),
IF(AND(Parametros!$E$17="Não",Parametros!$E$18="Sim"),IF(AND(OR(CT528="Flow1",AND(CT528="Flow2",Parametros!$H$7="Fechada")),AI528&lt;=Parametros!$E$15,AH528&lt;Parametros!$E$16,AX528&lt;Parametros!$E$19,CY528&lt;&gt;Parametros!$E$18),"Sim","Não"),
IF(AND(OR(CT528="Flow1",AND(CT528="Flow2",Parametros!$H$7="Fechada")),AI528&lt;=Parametros!$E$15,AH528&lt;Parametros!$E$16,AX528&lt;Parametros!$E$19),"Sim","Não"))))</f>
        <v>Não</v>
      </c>
      <c r="DA528" s="41" t="str">
        <f t="shared" si="70"/>
        <v>ok</v>
      </c>
      <c r="DB528" s="40">
        <f>IF(AND(CT528="Flow1",CZ528="Sim"),4,IF(CT528=Parametros!$D$6,1,IF(CT528=Parametros!$D$7,IF(Parametros!$H$7="Aberta",2,IF('Sequencia APO'!CZ528="Sim",4,1)),IF(CT528=Parametros!$D$9,3,IF(CT528=Parametros!$D$8,4,"Erro")))))</f>
        <v>1</v>
      </c>
      <c r="DC528" s="40">
        <f>IFERROR(VLOOKUP($Q528,Ferts!$A$1:$B$16,2,FALSE),0)</f>
        <v>0</v>
      </c>
      <c r="DD528" s="42">
        <f>(IF(DB528=1,Parametros!$M$6,IF(DB528=2,Parametros!$M$7,IF(DB528=3,Parametros!$M$8,IF(DB528=4,Parametros!$M$9,"Erro"))))*(DC528+1))*60</f>
        <v>38.112851481411589</v>
      </c>
    </row>
    <row r="529" spans="1:108">
      <c r="A529" s="74" t="s">
        <v>1365</v>
      </c>
      <c r="B529" s="74" t="s">
        <v>98</v>
      </c>
      <c r="C529" s="74" t="s">
        <v>99</v>
      </c>
      <c r="D529" s="74" t="s">
        <v>99</v>
      </c>
      <c r="E529" s="74" t="s">
        <v>3139</v>
      </c>
      <c r="F529" s="74" t="s">
        <v>1176</v>
      </c>
      <c r="G529" s="74" t="s">
        <v>4118</v>
      </c>
      <c r="H529" s="74" t="s">
        <v>227</v>
      </c>
      <c r="I529" s="74" t="s">
        <v>134</v>
      </c>
      <c r="J529" s="74" t="s">
        <v>240</v>
      </c>
      <c r="K529" s="74" t="s">
        <v>264</v>
      </c>
      <c r="L529" s="74" t="s">
        <v>1177</v>
      </c>
      <c r="M529" s="74" t="s">
        <v>229</v>
      </c>
      <c r="N529" s="75">
        <v>0</v>
      </c>
      <c r="O529" s="75">
        <v>10</v>
      </c>
      <c r="P529" s="74" t="s">
        <v>137</v>
      </c>
      <c r="Q529" s="74" t="s">
        <v>1178</v>
      </c>
      <c r="R529" s="74" t="s">
        <v>230</v>
      </c>
      <c r="S529" s="74" t="s">
        <v>113</v>
      </c>
      <c r="T529" s="74" t="s">
        <v>114</v>
      </c>
      <c r="U529" s="74" t="s">
        <v>156</v>
      </c>
      <c r="V529" s="74" t="s">
        <v>252</v>
      </c>
      <c r="W529" s="74" t="s">
        <v>107</v>
      </c>
      <c r="X529" s="74" t="s">
        <v>127</v>
      </c>
      <c r="Y529" s="74" t="s">
        <v>231</v>
      </c>
      <c r="Z529" s="74"/>
      <c r="AA529" s="76">
        <v>10128.694</v>
      </c>
      <c r="AB529" s="76">
        <v>0</v>
      </c>
      <c r="AC529" s="76">
        <v>122</v>
      </c>
      <c r="AD529" s="76">
        <v>79</v>
      </c>
      <c r="AE529" s="77">
        <v>588</v>
      </c>
      <c r="AF529" s="76">
        <v>2.94</v>
      </c>
      <c r="AG529" s="77">
        <v>19</v>
      </c>
      <c r="AH529" s="78">
        <v>17.100000000000001</v>
      </c>
      <c r="AI529" s="78">
        <v>81.2</v>
      </c>
      <c r="AJ529" s="79">
        <v>42762</v>
      </c>
      <c r="AK529" s="79">
        <v>42789</v>
      </c>
      <c r="AL529" s="79">
        <v>42789</v>
      </c>
      <c r="AM529" s="79">
        <v>42789</v>
      </c>
      <c r="AN529" s="77">
        <v>627</v>
      </c>
      <c r="AO529" s="79">
        <v>42754</v>
      </c>
      <c r="AP529" s="76">
        <v>3000</v>
      </c>
      <c r="AQ529" s="76">
        <v>0</v>
      </c>
      <c r="AR529" s="77">
        <v>586</v>
      </c>
      <c r="AS529" s="77">
        <v>30</v>
      </c>
      <c r="AT529" s="78">
        <v>272.33</v>
      </c>
      <c r="AU529" s="77">
        <v>2</v>
      </c>
      <c r="AV529" s="76">
        <v>10.02</v>
      </c>
      <c r="AW529" s="76">
        <v>9.6999999999999993</v>
      </c>
      <c r="AX529" s="76">
        <v>10.34</v>
      </c>
      <c r="AY529" s="76">
        <v>0.6</v>
      </c>
      <c r="AZ529" s="76">
        <v>0.6</v>
      </c>
      <c r="BA529" s="76">
        <v>1.37</v>
      </c>
      <c r="BB529" s="76">
        <v>1.37</v>
      </c>
      <c r="BC529" s="76">
        <v>13.48</v>
      </c>
      <c r="BD529" s="76">
        <v>17.84</v>
      </c>
      <c r="BE529" s="76">
        <v>27.58</v>
      </c>
      <c r="BF529" s="76">
        <v>8000</v>
      </c>
      <c r="BG529" s="76">
        <v>12000</v>
      </c>
      <c r="BH529" s="74" t="s">
        <v>3475</v>
      </c>
      <c r="BI529" s="74"/>
      <c r="BJ529" s="74" t="s">
        <v>1179</v>
      </c>
      <c r="BK529" s="79"/>
      <c r="BL529" s="79"/>
      <c r="BM529" s="74"/>
      <c r="BN529" s="80">
        <v>38</v>
      </c>
      <c r="BO529" s="81"/>
      <c r="BP529" s="82"/>
      <c r="BQ529" s="83"/>
      <c r="BR529" s="84" t="s">
        <v>75</v>
      </c>
      <c r="BS529" s="84">
        <v>23</v>
      </c>
      <c r="BT529" s="85">
        <v>2</v>
      </c>
      <c r="BU529" s="85" t="s">
        <v>134</v>
      </c>
      <c r="BV529" s="85">
        <v>7</v>
      </c>
      <c r="BW529" s="85"/>
      <c r="BX529" s="86" t="s">
        <v>143</v>
      </c>
      <c r="BY529" s="87"/>
      <c r="BZ529" s="88">
        <v>38</v>
      </c>
      <c r="CA529" s="87" t="s">
        <v>144</v>
      </c>
      <c r="CB529" s="89" t="s">
        <v>112</v>
      </c>
      <c r="CC529" s="90">
        <v>35</v>
      </c>
      <c r="CD529" s="91"/>
      <c r="CE529" s="89">
        <f>VLOOKUP(AI529,[1]Plan1!$A$6:$D$52,2,0)</f>
        <v>355</v>
      </c>
      <c r="CF529" s="89">
        <f>VLOOKUP(AI529,[1]Plan1!$A$6:$D$52,4,0)</f>
        <v>2.4285714285714284</v>
      </c>
      <c r="CG529" s="89">
        <f t="shared" si="64"/>
        <v>29</v>
      </c>
      <c r="CH529" s="89">
        <f t="shared" si="65"/>
        <v>70</v>
      </c>
      <c r="CI529" s="87" t="s">
        <v>75</v>
      </c>
      <c r="CJ529" s="89">
        <f t="shared" si="66"/>
        <v>38</v>
      </c>
      <c r="CK529" s="87"/>
      <c r="CL529" s="87"/>
      <c r="CM529" s="87"/>
      <c r="CN529" s="80"/>
      <c r="CO529" s="81">
        <v>301</v>
      </c>
      <c r="CP529" s="82"/>
      <c r="CQ529" s="83"/>
      <c r="CR529" s="87">
        <f t="shared" si="67"/>
        <v>11172</v>
      </c>
      <c r="CS529" s="40">
        <f t="shared" si="71"/>
        <v>527</v>
      </c>
      <c r="CT529" s="40" t="str">
        <f>VLOOKUP(B529,Linha!$B$2:$C$60,2,FALSE)</f>
        <v>Flow1</v>
      </c>
      <c r="CU529" s="41" t="str">
        <f>IF(AI529&lt;=Parametros!$E$15,"OK","Não")</f>
        <v>OK</v>
      </c>
      <c r="CV529" s="41" t="str">
        <f>IF(AH529&lt;=Parametros!$E$16,"OK","Não")</f>
        <v>Não</v>
      </c>
      <c r="CW529" s="41" t="str">
        <f>IF(AX529&lt;=Parametros!$E$19,"OK","Não")</f>
        <v>OK</v>
      </c>
      <c r="CX529" s="41" t="str">
        <f t="shared" si="68"/>
        <v>Não</v>
      </c>
      <c r="CY529" s="41" t="str">
        <f t="shared" si="69"/>
        <v>Não</v>
      </c>
      <c r="CZ529" s="41" t="str">
        <f>IF(AND(Parametros!$E$17="Sim",Parametros!$E$18="Sim"),IF(AND(OR(CT529="Flow1",AND(CT529="Flow2",Parametros!$H$7="Fechada")),AI529&lt;=Parametros!$E$15,AH529&lt;Parametros!$E$16,AX529&lt;Parametros!$E$19,CX529&lt;&gt;Parametros!$E$17,CY529&lt;&gt;Parametros!$E$18),"Sim","Não"),
IF(AND(Parametros!$E$17="Sim",Parametros!$E$18="Não"),IF(AND(OR(CT529="Flow1",AND(CT529="Flow2",Parametros!$H$7="Fechada")),AI529&lt;=Parametros!$E$15,AH529&lt;Parametros!$E$16,AX529&lt;Parametros!$E$19,CX529&lt;&gt;Parametros!$E$17),"Sim","Não"),
IF(AND(Parametros!$E$17="Não",Parametros!$E$18="Sim"),IF(AND(OR(CT529="Flow1",AND(CT529="Flow2",Parametros!$H$7="Fechada")),AI529&lt;=Parametros!$E$15,AH529&lt;Parametros!$E$16,AX529&lt;Parametros!$E$19,CY529&lt;&gt;Parametros!$E$18),"Sim","Não"),
IF(AND(OR(CT529="Flow1",AND(CT529="Flow2",Parametros!$H$7="Fechada")),AI529&lt;=Parametros!$E$15,AH529&lt;Parametros!$E$16,AX529&lt;Parametros!$E$19),"Sim","Não"))))</f>
        <v>Não</v>
      </c>
      <c r="DA529" s="41" t="str">
        <f t="shared" si="70"/>
        <v>ok</v>
      </c>
      <c r="DB529" s="40">
        <f>IF(AND(CT529="Flow1",CZ529="Sim"),4,IF(CT529=Parametros!$D$6,1,IF(CT529=Parametros!$D$7,IF(Parametros!$H$7="Aberta",2,IF('Sequencia APO'!CZ529="Sim",4,1)),IF(CT529=Parametros!$D$9,3,IF(CT529=Parametros!$D$8,4,"Erro")))))</f>
        <v>1</v>
      </c>
      <c r="DC529" s="40">
        <f>IFERROR(VLOOKUP($Q529,Ferts!$A$1:$B$16,2,FALSE),0)</f>
        <v>0</v>
      </c>
      <c r="DD529" s="42">
        <f>(IF(DB529=1,Parametros!$M$6,IF(DB529=2,Parametros!$M$7,IF(DB529=3,Parametros!$M$8,IF(DB529=4,Parametros!$M$9,"Erro"))))*(DC529+1))*60</f>
        <v>38.112851481411589</v>
      </c>
    </row>
    <row r="530" spans="1:108">
      <c r="A530" s="74" t="s">
        <v>1371</v>
      </c>
      <c r="B530" s="74" t="s">
        <v>98</v>
      </c>
      <c r="C530" s="74"/>
      <c r="D530" s="74"/>
      <c r="E530" s="74" t="s">
        <v>4119</v>
      </c>
      <c r="F530" s="74" t="s">
        <v>1176</v>
      </c>
      <c r="G530" s="74"/>
      <c r="H530" s="74" t="s">
        <v>227</v>
      </c>
      <c r="I530" s="74" t="s">
        <v>134</v>
      </c>
      <c r="J530" s="74" t="s">
        <v>240</v>
      </c>
      <c r="K530" s="74"/>
      <c r="L530" s="74" t="s">
        <v>1177</v>
      </c>
      <c r="M530" s="74" t="s">
        <v>229</v>
      </c>
      <c r="N530" s="75">
        <v>0</v>
      </c>
      <c r="O530" s="75">
        <v>0</v>
      </c>
      <c r="P530" s="74"/>
      <c r="Q530" s="74"/>
      <c r="R530" s="74"/>
      <c r="S530" s="74"/>
      <c r="T530" s="74"/>
      <c r="U530" s="74"/>
      <c r="V530" s="74" t="s">
        <v>252</v>
      </c>
      <c r="W530" s="74" t="s">
        <v>107</v>
      </c>
      <c r="X530" s="74" t="s">
        <v>127</v>
      </c>
      <c r="Y530" s="74"/>
      <c r="Z530" s="74"/>
      <c r="AA530" s="76">
        <v>2453.598</v>
      </c>
      <c r="AB530" s="76">
        <v>0</v>
      </c>
      <c r="AC530" s="76">
        <v>122</v>
      </c>
      <c r="AD530" s="76">
        <v>79</v>
      </c>
      <c r="AE530" s="77">
        <v>0</v>
      </c>
      <c r="AF530" s="76">
        <v>0</v>
      </c>
      <c r="AG530" s="77">
        <v>0</v>
      </c>
      <c r="AH530" s="78">
        <v>17.100000000000001</v>
      </c>
      <c r="AI530" s="78">
        <v>81.2</v>
      </c>
      <c r="AJ530" s="79"/>
      <c r="AK530" s="79">
        <v>42789</v>
      </c>
      <c r="AL530" s="79">
        <v>42789</v>
      </c>
      <c r="AM530" s="79">
        <v>42789</v>
      </c>
      <c r="AN530" s="77">
        <v>152</v>
      </c>
      <c r="AO530" s="79"/>
      <c r="AP530" s="76">
        <v>0</v>
      </c>
      <c r="AQ530" s="76">
        <v>0</v>
      </c>
      <c r="AR530" s="77">
        <v>586</v>
      </c>
      <c r="AS530" s="77">
        <v>30</v>
      </c>
      <c r="AT530" s="78">
        <v>272.33</v>
      </c>
      <c r="AU530" s="77">
        <v>0</v>
      </c>
      <c r="AV530" s="76">
        <v>0</v>
      </c>
      <c r="AW530" s="76">
        <v>0</v>
      </c>
      <c r="AX530" s="76">
        <v>0</v>
      </c>
      <c r="AY530" s="76">
        <v>0.6</v>
      </c>
      <c r="AZ530" s="76">
        <v>0.6</v>
      </c>
      <c r="BA530" s="76">
        <v>1.37</v>
      </c>
      <c r="BB530" s="76">
        <v>1.37</v>
      </c>
      <c r="BC530" s="76">
        <v>0</v>
      </c>
      <c r="BD530" s="76">
        <v>0</v>
      </c>
      <c r="BE530" s="76">
        <v>0</v>
      </c>
      <c r="BF530" s="76">
        <v>8000</v>
      </c>
      <c r="BG530" s="76">
        <v>12000</v>
      </c>
      <c r="BH530" s="74" t="s">
        <v>109</v>
      </c>
      <c r="BI530" s="74"/>
      <c r="BJ530" s="74" t="s">
        <v>1179</v>
      </c>
      <c r="BK530" s="79"/>
      <c r="BL530" s="79"/>
      <c r="BM530" s="74"/>
      <c r="BN530" s="80">
        <v>0</v>
      </c>
      <c r="BO530" s="81"/>
      <c r="BP530" s="82"/>
      <c r="BQ530" s="83"/>
      <c r="BR530" s="84" t="s">
        <v>75</v>
      </c>
      <c r="BS530" s="84">
        <v>23</v>
      </c>
      <c r="BT530" s="85">
        <v>2</v>
      </c>
      <c r="BU530" s="85" t="s">
        <v>134</v>
      </c>
      <c r="BV530" s="85">
        <v>7</v>
      </c>
      <c r="BW530" s="85"/>
      <c r="BX530" s="86" t="s">
        <v>143</v>
      </c>
      <c r="BY530" s="87"/>
      <c r="BZ530" s="88">
        <v>0</v>
      </c>
      <c r="CA530" s="87" t="s">
        <v>144</v>
      </c>
      <c r="CB530" s="89" t="s">
        <v>112</v>
      </c>
      <c r="CC530" s="90">
        <v>42789</v>
      </c>
      <c r="CD530" s="91"/>
      <c r="CE530" s="89">
        <f>VLOOKUP(AI530,[1]Plan1!$A$6:$D$52,2,0)</f>
        <v>355</v>
      </c>
      <c r="CF530" s="89">
        <f>VLOOKUP(AI530,[1]Plan1!$A$6:$D$52,4,0)</f>
        <v>2.4285714285714284</v>
      </c>
      <c r="CG530" s="89">
        <f t="shared" si="64"/>
        <v>7</v>
      </c>
      <c r="CH530" s="89">
        <f t="shared" si="65"/>
        <v>17</v>
      </c>
      <c r="CI530" s="87" t="s">
        <v>75</v>
      </c>
      <c r="CJ530" s="89">
        <f t="shared" si="66"/>
        <v>17</v>
      </c>
      <c r="CK530" s="87"/>
      <c r="CL530" s="87"/>
      <c r="CM530" s="87"/>
      <c r="CN530" s="80"/>
      <c r="CO530" s="81">
        <v>302</v>
      </c>
      <c r="CP530" s="82"/>
      <c r="CQ530" s="83"/>
      <c r="CR530" s="87">
        <f t="shared" si="67"/>
        <v>0</v>
      </c>
      <c r="CS530" s="40">
        <f t="shared" si="71"/>
        <v>528</v>
      </c>
      <c r="CT530" s="40" t="str">
        <f>VLOOKUP(B530,Linha!$B$2:$C$60,2,FALSE)</f>
        <v>Flow1</v>
      </c>
      <c r="CU530" s="41" t="str">
        <f>IF(AI530&lt;=Parametros!$E$15,"OK","Não")</f>
        <v>OK</v>
      </c>
      <c r="CV530" s="41" t="str">
        <f>IF(AH530&lt;=Parametros!$E$16,"OK","Não")</f>
        <v>Não</v>
      </c>
      <c r="CW530" s="41" t="str">
        <f>IF(AX530&lt;=Parametros!$E$19,"OK","Não")</f>
        <v>OK</v>
      </c>
      <c r="CX530" s="41" t="str">
        <f t="shared" si="68"/>
        <v>Não</v>
      </c>
      <c r="CY530" s="41" t="str">
        <f t="shared" si="69"/>
        <v>Não</v>
      </c>
      <c r="CZ530" s="41" t="str">
        <f>IF(AND(Parametros!$E$17="Sim",Parametros!$E$18="Sim"),IF(AND(OR(CT530="Flow1",AND(CT530="Flow2",Parametros!$H$7="Fechada")),AI530&lt;=Parametros!$E$15,AH530&lt;Parametros!$E$16,AX530&lt;Parametros!$E$19,CX530&lt;&gt;Parametros!$E$17,CY530&lt;&gt;Parametros!$E$18),"Sim","Não"),
IF(AND(Parametros!$E$17="Sim",Parametros!$E$18="Não"),IF(AND(OR(CT530="Flow1",AND(CT530="Flow2",Parametros!$H$7="Fechada")),AI530&lt;=Parametros!$E$15,AH530&lt;Parametros!$E$16,AX530&lt;Parametros!$E$19,CX530&lt;&gt;Parametros!$E$17),"Sim","Não"),
IF(AND(Parametros!$E$17="Não",Parametros!$E$18="Sim"),IF(AND(OR(CT530="Flow1",AND(CT530="Flow2",Parametros!$H$7="Fechada")),AI530&lt;=Parametros!$E$15,AH530&lt;Parametros!$E$16,AX530&lt;Parametros!$E$19,CY530&lt;&gt;Parametros!$E$18),"Sim","Não"),
IF(AND(OR(CT530="Flow1",AND(CT530="Flow2",Parametros!$H$7="Fechada")),AI530&lt;=Parametros!$E$15,AH530&lt;Parametros!$E$16,AX530&lt;Parametros!$E$19),"Sim","Não"))))</f>
        <v>Não</v>
      </c>
      <c r="DA530" s="41" t="str">
        <f t="shared" si="70"/>
        <v>ok</v>
      </c>
      <c r="DB530" s="40">
        <f>IF(AND(CT530="Flow1",CZ530="Sim"),4,IF(CT530=Parametros!$D$6,1,IF(CT530=Parametros!$D$7,IF(Parametros!$H$7="Aberta",2,IF('Sequencia APO'!CZ530="Sim",4,1)),IF(CT530=Parametros!$D$9,3,IF(CT530=Parametros!$D$8,4,"Erro")))))</f>
        <v>1</v>
      </c>
      <c r="DC530" s="40">
        <f>IFERROR(VLOOKUP($Q530,Ferts!$A$1:$B$16,2,FALSE),0)</f>
        <v>0</v>
      </c>
      <c r="DD530" s="42">
        <f>(IF(DB530=1,Parametros!$M$6,IF(DB530=2,Parametros!$M$7,IF(DB530=3,Parametros!$M$8,IF(DB530=4,Parametros!$M$9,"Erro"))))*(DC530+1))*60</f>
        <v>38.112851481411589</v>
      </c>
    </row>
    <row r="531" spans="1:108">
      <c r="A531" s="74" t="s">
        <v>1377</v>
      </c>
      <c r="B531" s="74" t="s">
        <v>98</v>
      </c>
      <c r="C531" s="74" t="s">
        <v>99</v>
      </c>
      <c r="D531" s="74" t="s">
        <v>99</v>
      </c>
      <c r="E531" s="74" t="s">
        <v>3140</v>
      </c>
      <c r="F531" s="74" t="s">
        <v>1181</v>
      </c>
      <c r="G531" s="74" t="s">
        <v>3141</v>
      </c>
      <c r="H531" s="74" t="s">
        <v>227</v>
      </c>
      <c r="I531" s="74" t="s">
        <v>134</v>
      </c>
      <c r="J531" s="74" t="s">
        <v>433</v>
      </c>
      <c r="K531" s="74" t="s">
        <v>204</v>
      </c>
      <c r="L531" s="74" t="s">
        <v>1182</v>
      </c>
      <c r="M531" s="74" t="s">
        <v>229</v>
      </c>
      <c r="N531" s="75">
        <v>10</v>
      </c>
      <c r="O531" s="75">
        <v>10</v>
      </c>
      <c r="P531" s="74" t="s">
        <v>137</v>
      </c>
      <c r="Q531" s="74" t="s">
        <v>1183</v>
      </c>
      <c r="R531" s="74" t="s">
        <v>230</v>
      </c>
      <c r="S531" s="74" t="s">
        <v>113</v>
      </c>
      <c r="T531" s="74" t="s">
        <v>114</v>
      </c>
      <c r="U531" s="74" t="s">
        <v>156</v>
      </c>
      <c r="V531" s="74" t="s">
        <v>252</v>
      </c>
      <c r="W531" s="74" t="s">
        <v>107</v>
      </c>
      <c r="X531" s="74" t="s">
        <v>127</v>
      </c>
      <c r="Y531" s="74" t="s">
        <v>231</v>
      </c>
      <c r="Z531" s="74"/>
      <c r="AA531" s="76">
        <v>5217.0950000000003</v>
      </c>
      <c r="AB531" s="76">
        <v>0</v>
      </c>
      <c r="AC531" s="76">
        <v>116</v>
      </c>
      <c r="AD531" s="76">
        <v>75</v>
      </c>
      <c r="AE531" s="77">
        <v>658</v>
      </c>
      <c r="AF531" s="76">
        <v>3.29</v>
      </c>
      <c r="AG531" s="77">
        <v>9</v>
      </c>
      <c r="AH531" s="78">
        <v>19.899999999999999</v>
      </c>
      <c r="AI531" s="78">
        <v>81.2</v>
      </c>
      <c r="AJ531" s="79">
        <v>42786</v>
      </c>
      <c r="AK531" s="79">
        <v>42789</v>
      </c>
      <c r="AL531" s="79">
        <v>42789</v>
      </c>
      <c r="AM531" s="79">
        <v>42789</v>
      </c>
      <c r="AN531" s="77">
        <v>312</v>
      </c>
      <c r="AO531" s="79">
        <v>42779</v>
      </c>
      <c r="AP531" s="76">
        <v>5000</v>
      </c>
      <c r="AQ531" s="76">
        <v>0</v>
      </c>
      <c r="AR531" s="77">
        <v>658</v>
      </c>
      <c r="AS531" s="77">
        <v>52</v>
      </c>
      <c r="AT531" s="78">
        <v>206.15</v>
      </c>
      <c r="AU531" s="77">
        <v>3</v>
      </c>
      <c r="AV531" s="76">
        <v>6.78</v>
      </c>
      <c r="AW531" s="76">
        <v>6.41</v>
      </c>
      <c r="AX531" s="76">
        <v>7.14</v>
      </c>
      <c r="AY531" s="76">
        <v>0.6</v>
      </c>
      <c r="AZ531" s="76">
        <v>0.6</v>
      </c>
      <c r="BA531" s="76">
        <v>1.59</v>
      </c>
      <c r="BB531" s="76">
        <v>1.59</v>
      </c>
      <c r="BC531" s="76">
        <v>13.43</v>
      </c>
      <c r="BD531" s="76">
        <v>20.59</v>
      </c>
      <c r="BE531" s="76">
        <v>30.68</v>
      </c>
      <c r="BF531" s="76">
        <v>6000</v>
      </c>
      <c r="BG531" s="76">
        <v>10000</v>
      </c>
      <c r="BH531" s="74" t="s">
        <v>109</v>
      </c>
      <c r="BI531" s="74"/>
      <c r="BJ531" s="74" t="s">
        <v>1184</v>
      </c>
      <c r="BK531" s="79"/>
      <c r="BL531" s="79"/>
      <c r="BM531" s="74"/>
      <c r="BN531" s="80">
        <v>27</v>
      </c>
      <c r="BO531" s="81"/>
      <c r="BP531" s="82"/>
      <c r="BQ531" s="83"/>
      <c r="BR531" s="84" t="s">
        <v>75</v>
      </c>
      <c r="BS531" s="84">
        <v>23</v>
      </c>
      <c r="BT531" s="85">
        <v>2</v>
      </c>
      <c r="BU531" s="85" t="s">
        <v>134</v>
      </c>
      <c r="BV531" s="85">
        <v>7</v>
      </c>
      <c r="BW531" s="85"/>
      <c r="BX531" s="86" t="s">
        <v>143</v>
      </c>
      <c r="BY531" s="87"/>
      <c r="BZ531" s="88">
        <v>27</v>
      </c>
      <c r="CA531" s="87" t="s">
        <v>144</v>
      </c>
      <c r="CB531" s="89" t="s">
        <v>145</v>
      </c>
      <c r="CC531" s="90">
        <v>10</v>
      </c>
      <c r="CD531" s="91"/>
      <c r="CE531" s="89">
        <f>VLOOKUP(AI531,[1]Plan1!$A$6:$D$52,2,0)</f>
        <v>355</v>
      </c>
      <c r="CF531" s="89">
        <f>VLOOKUP(AI531,[1]Plan1!$A$6:$D$52,4,0)</f>
        <v>2.4285714285714284</v>
      </c>
      <c r="CG531" s="89">
        <f t="shared" si="64"/>
        <v>15</v>
      </c>
      <c r="CH531" s="89">
        <f t="shared" si="65"/>
        <v>36</v>
      </c>
      <c r="CI531" s="87" t="s">
        <v>75</v>
      </c>
      <c r="CJ531" s="89">
        <f t="shared" si="66"/>
        <v>27</v>
      </c>
      <c r="CK531" s="87"/>
      <c r="CL531" s="87"/>
      <c r="CM531" s="87"/>
      <c r="CN531" s="80"/>
      <c r="CO531" s="81">
        <v>303</v>
      </c>
      <c r="CP531" s="82"/>
      <c r="CQ531" s="83"/>
      <c r="CR531" s="87">
        <f t="shared" si="67"/>
        <v>5922</v>
      </c>
      <c r="CS531" s="40">
        <f t="shared" si="71"/>
        <v>529</v>
      </c>
      <c r="CT531" s="40" t="str">
        <f>VLOOKUP(B531,Linha!$B$2:$C$60,2,FALSE)</f>
        <v>Flow1</v>
      </c>
      <c r="CU531" s="41" t="str">
        <f>IF(AI531&lt;=Parametros!$E$15,"OK","Não")</f>
        <v>OK</v>
      </c>
      <c r="CV531" s="41" t="str">
        <f>IF(AH531&lt;=Parametros!$E$16,"OK","Não")</f>
        <v>Não</v>
      </c>
      <c r="CW531" s="41" t="str">
        <f>IF(AX531&lt;=Parametros!$E$19,"OK","Não")</f>
        <v>OK</v>
      </c>
      <c r="CX531" s="41" t="str">
        <f t="shared" si="68"/>
        <v>Não</v>
      </c>
      <c r="CY531" s="41" t="str">
        <f t="shared" si="69"/>
        <v>Não</v>
      </c>
      <c r="CZ531" s="41" t="str">
        <f>IF(AND(Parametros!$E$17="Sim",Parametros!$E$18="Sim"),IF(AND(OR(CT531="Flow1",AND(CT531="Flow2",Parametros!$H$7="Fechada")),AI531&lt;=Parametros!$E$15,AH531&lt;Parametros!$E$16,AX531&lt;Parametros!$E$19,CX531&lt;&gt;Parametros!$E$17,CY531&lt;&gt;Parametros!$E$18),"Sim","Não"),
IF(AND(Parametros!$E$17="Sim",Parametros!$E$18="Não"),IF(AND(OR(CT531="Flow1",AND(CT531="Flow2",Parametros!$H$7="Fechada")),AI531&lt;=Parametros!$E$15,AH531&lt;Parametros!$E$16,AX531&lt;Parametros!$E$19,CX531&lt;&gt;Parametros!$E$17),"Sim","Não"),
IF(AND(Parametros!$E$17="Não",Parametros!$E$18="Sim"),IF(AND(OR(CT531="Flow1",AND(CT531="Flow2",Parametros!$H$7="Fechada")),AI531&lt;=Parametros!$E$15,AH531&lt;Parametros!$E$16,AX531&lt;Parametros!$E$19,CY531&lt;&gt;Parametros!$E$18),"Sim","Não"),
IF(AND(OR(CT531="Flow1",AND(CT531="Flow2",Parametros!$H$7="Fechada")),AI531&lt;=Parametros!$E$15,AH531&lt;Parametros!$E$16,AX531&lt;Parametros!$E$19),"Sim","Não"))))</f>
        <v>Não</v>
      </c>
      <c r="DA531" s="41" t="str">
        <f t="shared" si="70"/>
        <v>ok</v>
      </c>
      <c r="DB531" s="40">
        <f>IF(AND(CT531="Flow1",CZ531="Sim"),4,IF(CT531=Parametros!$D$6,1,IF(CT531=Parametros!$D$7,IF(Parametros!$H$7="Aberta",2,IF('Sequencia APO'!CZ531="Sim",4,1)),IF(CT531=Parametros!$D$9,3,IF(CT531=Parametros!$D$8,4,"Erro")))))</f>
        <v>1</v>
      </c>
      <c r="DC531" s="40">
        <f>IFERROR(VLOOKUP($Q531,Ferts!$A$1:$B$16,2,FALSE),0)</f>
        <v>0</v>
      </c>
      <c r="DD531" s="42">
        <f>(IF(DB531=1,Parametros!$M$6,IF(DB531=2,Parametros!$M$7,IF(DB531=3,Parametros!$M$8,IF(DB531=4,Parametros!$M$9,"Erro"))))*(DC531+1))*60</f>
        <v>38.112851481411589</v>
      </c>
    </row>
    <row r="532" spans="1:108">
      <c r="A532" s="74" t="s">
        <v>1383</v>
      </c>
      <c r="B532" s="74" t="s">
        <v>159</v>
      </c>
      <c r="C532" s="74" t="s">
        <v>99</v>
      </c>
      <c r="D532" s="74" t="s">
        <v>99</v>
      </c>
      <c r="E532" s="74" t="s">
        <v>4120</v>
      </c>
      <c r="F532" s="74" t="s">
        <v>1181</v>
      </c>
      <c r="G532" s="74" t="s">
        <v>3141</v>
      </c>
      <c r="H532" s="74" t="s">
        <v>227</v>
      </c>
      <c r="I532" s="74" t="s">
        <v>134</v>
      </c>
      <c r="J532" s="74" t="s">
        <v>433</v>
      </c>
      <c r="K532" s="74" t="s">
        <v>204</v>
      </c>
      <c r="L532" s="74" t="s">
        <v>1182</v>
      </c>
      <c r="M532" s="74" t="s">
        <v>229</v>
      </c>
      <c r="N532" s="75">
        <v>10</v>
      </c>
      <c r="O532" s="75">
        <v>10</v>
      </c>
      <c r="P532" s="74" t="s">
        <v>137</v>
      </c>
      <c r="Q532" s="74" t="s">
        <v>1183</v>
      </c>
      <c r="R532" s="74" t="s">
        <v>230</v>
      </c>
      <c r="S532" s="74" t="s">
        <v>113</v>
      </c>
      <c r="T532" s="74" t="s">
        <v>114</v>
      </c>
      <c r="U532" s="74" t="s">
        <v>156</v>
      </c>
      <c r="V532" s="74" t="s">
        <v>252</v>
      </c>
      <c r="W532" s="74" t="s">
        <v>107</v>
      </c>
      <c r="X532" s="74" t="s">
        <v>127</v>
      </c>
      <c r="Y532" s="74" t="s">
        <v>231</v>
      </c>
      <c r="Z532" s="74"/>
      <c r="AA532" s="76">
        <v>3130.2570000000001</v>
      </c>
      <c r="AB532" s="76">
        <v>0</v>
      </c>
      <c r="AC532" s="76">
        <v>116</v>
      </c>
      <c r="AD532" s="76">
        <v>75</v>
      </c>
      <c r="AE532" s="77">
        <v>590</v>
      </c>
      <c r="AF532" s="76">
        <v>2.95</v>
      </c>
      <c r="AG532" s="77">
        <v>6</v>
      </c>
      <c r="AH532" s="78">
        <v>19.899999999999999</v>
      </c>
      <c r="AI532" s="78">
        <v>81.2</v>
      </c>
      <c r="AJ532" s="79">
        <v>42786</v>
      </c>
      <c r="AK532" s="79">
        <v>42789</v>
      </c>
      <c r="AL532" s="79">
        <v>42789</v>
      </c>
      <c r="AM532" s="79">
        <v>42789</v>
      </c>
      <c r="AN532" s="77">
        <v>187</v>
      </c>
      <c r="AO532" s="79">
        <v>42779</v>
      </c>
      <c r="AP532" s="76">
        <v>5000</v>
      </c>
      <c r="AQ532" s="76">
        <v>0</v>
      </c>
      <c r="AR532" s="77">
        <v>658</v>
      </c>
      <c r="AS532" s="77">
        <v>52</v>
      </c>
      <c r="AT532" s="78">
        <v>206.15</v>
      </c>
      <c r="AU532" s="77">
        <v>2</v>
      </c>
      <c r="AV532" s="76">
        <v>9.07</v>
      </c>
      <c r="AW532" s="76">
        <v>8.74</v>
      </c>
      <c r="AX532" s="76">
        <v>9.39</v>
      </c>
      <c r="AY532" s="76">
        <v>0.6</v>
      </c>
      <c r="AZ532" s="76">
        <v>0.6</v>
      </c>
      <c r="BA532" s="76">
        <v>1.59</v>
      </c>
      <c r="BB532" s="76">
        <v>1.59</v>
      </c>
      <c r="BC532" s="76">
        <v>12.04</v>
      </c>
      <c r="BD532" s="76">
        <v>20.59</v>
      </c>
      <c r="BE532" s="76">
        <v>30.68</v>
      </c>
      <c r="BF532" s="76">
        <v>6000</v>
      </c>
      <c r="BG532" s="76">
        <v>10000</v>
      </c>
      <c r="BH532" s="74" t="s">
        <v>109</v>
      </c>
      <c r="BI532" s="74"/>
      <c r="BJ532" s="74" t="s">
        <v>4121</v>
      </c>
      <c r="BK532" s="79"/>
      <c r="BL532" s="79"/>
      <c r="BM532" s="74"/>
      <c r="BN532" s="80"/>
      <c r="BO532" s="81">
        <v>12</v>
      </c>
      <c r="BP532" s="82"/>
      <c r="BQ532" s="83"/>
      <c r="BR532" s="84" t="s">
        <v>76</v>
      </c>
      <c r="BS532" s="84">
        <v>23</v>
      </c>
      <c r="BT532" s="85">
        <v>2</v>
      </c>
      <c r="BU532" s="85" t="s">
        <v>134</v>
      </c>
      <c r="BV532" s="85">
        <v>7</v>
      </c>
      <c r="BW532" s="85"/>
      <c r="BX532" s="86" t="s">
        <v>143</v>
      </c>
      <c r="BY532" s="87"/>
      <c r="BZ532" s="88">
        <v>12</v>
      </c>
      <c r="CA532" s="87" t="s">
        <v>144</v>
      </c>
      <c r="CB532" s="89" t="s">
        <v>145</v>
      </c>
      <c r="CC532" s="90">
        <v>10</v>
      </c>
      <c r="CD532" s="91"/>
      <c r="CE532" s="89">
        <f>VLOOKUP(AI532,[1]Plan1!$A$6:$D$52,2,0)</f>
        <v>355</v>
      </c>
      <c r="CF532" s="89">
        <f>VLOOKUP(AI532,[1]Plan1!$A$6:$D$52,4,0)</f>
        <v>2.4285714285714284</v>
      </c>
      <c r="CG532" s="89">
        <f t="shared" si="64"/>
        <v>9</v>
      </c>
      <c r="CH532" s="89">
        <f t="shared" si="65"/>
        <v>22</v>
      </c>
      <c r="CI532" s="87" t="s">
        <v>76</v>
      </c>
      <c r="CJ532" s="89">
        <f t="shared" si="66"/>
        <v>12</v>
      </c>
      <c r="CK532" s="87"/>
      <c r="CL532" s="87"/>
      <c r="CM532" s="87"/>
      <c r="CN532" s="80"/>
      <c r="CO532" s="81">
        <v>304</v>
      </c>
      <c r="CP532" s="82"/>
      <c r="CQ532" s="83"/>
      <c r="CR532" s="87">
        <f t="shared" si="67"/>
        <v>3540</v>
      </c>
      <c r="CS532" s="40">
        <f t="shared" si="71"/>
        <v>530</v>
      </c>
      <c r="CT532" s="40" t="str">
        <f>VLOOKUP(B532,Linha!$B$2:$C$60,2,FALSE)</f>
        <v>Flow2</v>
      </c>
      <c r="CU532" s="41" t="str">
        <f>IF(AI532&lt;=Parametros!$E$15,"OK","Não")</f>
        <v>OK</v>
      </c>
      <c r="CV532" s="41" t="str">
        <f>IF(AH532&lt;=Parametros!$E$16,"OK","Não")</f>
        <v>Não</v>
      </c>
      <c r="CW532" s="41" t="str">
        <f>IF(AX532&lt;=Parametros!$E$19,"OK","Não")</f>
        <v>OK</v>
      </c>
      <c r="CX532" s="41" t="str">
        <f t="shared" si="68"/>
        <v>Não</v>
      </c>
      <c r="CY532" s="41" t="str">
        <f t="shared" si="69"/>
        <v>Não</v>
      </c>
      <c r="CZ532" s="41" t="str">
        <f>IF(AND(Parametros!$E$17="Sim",Parametros!$E$18="Sim"),IF(AND(OR(CT532="Flow1",AND(CT532="Flow2",Parametros!$H$7="Fechada")),AI532&lt;=Parametros!$E$15,AH532&lt;Parametros!$E$16,AX532&lt;Parametros!$E$19,CX532&lt;&gt;Parametros!$E$17,CY532&lt;&gt;Parametros!$E$18),"Sim","Não"),
IF(AND(Parametros!$E$17="Sim",Parametros!$E$18="Não"),IF(AND(OR(CT532="Flow1",AND(CT532="Flow2",Parametros!$H$7="Fechada")),AI532&lt;=Parametros!$E$15,AH532&lt;Parametros!$E$16,AX532&lt;Parametros!$E$19,CX532&lt;&gt;Parametros!$E$17),"Sim","Não"),
IF(AND(Parametros!$E$17="Não",Parametros!$E$18="Sim"),IF(AND(OR(CT532="Flow1",AND(CT532="Flow2",Parametros!$H$7="Fechada")),AI532&lt;=Parametros!$E$15,AH532&lt;Parametros!$E$16,AX532&lt;Parametros!$E$19,CY532&lt;&gt;Parametros!$E$18),"Sim","Não"),
IF(AND(OR(CT532="Flow1",AND(CT532="Flow2",Parametros!$H$7="Fechada")),AI532&lt;=Parametros!$E$15,AH532&lt;Parametros!$E$16,AX532&lt;Parametros!$E$19),"Sim","Não"))))</f>
        <v>Não</v>
      </c>
      <c r="DA532" s="41" t="str">
        <f t="shared" si="70"/>
        <v>ok</v>
      </c>
      <c r="DB532" s="40">
        <f>IF(AND(CT532="Flow1",CZ532="Sim"),4,IF(CT532=Parametros!$D$6,1,IF(CT532=Parametros!$D$7,IF(Parametros!$H$7="Aberta",2,IF('Sequencia APO'!CZ532="Sim",4,1)),IF(CT532=Parametros!$D$9,3,IF(CT532=Parametros!$D$8,4,"Erro")))))</f>
        <v>1</v>
      </c>
      <c r="DC532" s="40">
        <f>IFERROR(VLOOKUP($Q532,Ferts!$A$1:$B$16,2,FALSE),0)</f>
        <v>0</v>
      </c>
      <c r="DD532" s="42">
        <f>(IF(DB532=1,Parametros!$M$6,IF(DB532=2,Parametros!$M$7,IF(DB532=3,Parametros!$M$8,IF(DB532=4,Parametros!$M$9,"Erro"))))*(DC532+1))*60</f>
        <v>38.112851481411589</v>
      </c>
    </row>
    <row r="533" spans="1:108">
      <c r="A533" s="74" t="s">
        <v>1389</v>
      </c>
      <c r="B533" s="74" t="s">
        <v>159</v>
      </c>
      <c r="C533" s="74" t="s">
        <v>99</v>
      </c>
      <c r="D533" s="74" t="s">
        <v>99</v>
      </c>
      <c r="E533" s="74" t="s">
        <v>3142</v>
      </c>
      <c r="F533" s="74" t="s">
        <v>1197</v>
      </c>
      <c r="G533" s="74" t="s">
        <v>3143</v>
      </c>
      <c r="H533" s="74" t="s">
        <v>227</v>
      </c>
      <c r="I533" s="74" t="s">
        <v>134</v>
      </c>
      <c r="J533" s="74" t="s">
        <v>296</v>
      </c>
      <c r="K533" s="74" t="s">
        <v>204</v>
      </c>
      <c r="L533" s="74" t="s">
        <v>1198</v>
      </c>
      <c r="M533" s="74" t="s">
        <v>229</v>
      </c>
      <c r="N533" s="75">
        <v>10</v>
      </c>
      <c r="O533" s="75">
        <v>10</v>
      </c>
      <c r="P533" s="74" t="s">
        <v>137</v>
      </c>
      <c r="Q533" s="74" t="s">
        <v>1199</v>
      </c>
      <c r="R533" s="74" t="s">
        <v>230</v>
      </c>
      <c r="S533" s="74" t="s">
        <v>113</v>
      </c>
      <c r="T533" s="74" t="s">
        <v>114</v>
      </c>
      <c r="U533" s="74" t="s">
        <v>156</v>
      </c>
      <c r="V533" s="74" t="s">
        <v>252</v>
      </c>
      <c r="W533" s="74" t="s">
        <v>107</v>
      </c>
      <c r="X533" s="74" t="s">
        <v>127</v>
      </c>
      <c r="Y533" s="74" t="s">
        <v>231</v>
      </c>
      <c r="Z533" s="74"/>
      <c r="AA533" s="76">
        <v>26077.025000000001</v>
      </c>
      <c r="AB533" s="76">
        <v>0</v>
      </c>
      <c r="AC533" s="76">
        <v>138</v>
      </c>
      <c r="AD533" s="76">
        <v>91</v>
      </c>
      <c r="AE533" s="77">
        <v>597</v>
      </c>
      <c r="AF533" s="76">
        <v>2.9849999999999999</v>
      </c>
      <c r="AG533" s="77">
        <v>50</v>
      </c>
      <c r="AH533" s="78">
        <v>11.6</v>
      </c>
      <c r="AI533" s="78">
        <v>88.9</v>
      </c>
      <c r="AJ533" s="79">
        <v>42786</v>
      </c>
      <c r="AK533" s="79">
        <v>42789</v>
      </c>
      <c r="AL533" s="79">
        <v>42789</v>
      </c>
      <c r="AM533" s="79">
        <v>42789</v>
      </c>
      <c r="AN533" s="77">
        <v>1613</v>
      </c>
      <c r="AO533" s="79">
        <v>42779</v>
      </c>
      <c r="AP533" s="76">
        <v>10000</v>
      </c>
      <c r="AQ533" s="76">
        <v>0</v>
      </c>
      <c r="AR533" s="77">
        <v>593</v>
      </c>
      <c r="AS533" s="77">
        <v>58</v>
      </c>
      <c r="AT533" s="78">
        <v>184.99</v>
      </c>
      <c r="AU533" s="77">
        <v>3</v>
      </c>
      <c r="AV533" s="76">
        <v>8.3000000000000007</v>
      </c>
      <c r="AW533" s="76">
        <v>7.9</v>
      </c>
      <c r="AX533" s="76">
        <v>8.69</v>
      </c>
      <c r="AY533" s="76">
        <v>0.6</v>
      </c>
      <c r="AZ533" s="76">
        <v>0.6</v>
      </c>
      <c r="BA533" s="76">
        <v>0.93</v>
      </c>
      <c r="BB533" s="76">
        <v>0.93</v>
      </c>
      <c r="BC533" s="76">
        <v>19.22</v>
      </c>
      <c r="BD533" s="76">
        <v>12.01</v>
      </c>
      <c r="BE533" s="76">
        <v>21.18</v>
      </c>
      <c r="BF533" s="76">
        <v>6000</v>
      </c>
      <c r="BG533" s="76">
        <v>10000</v>
      </c>
      <c r="BH533" s="74" t="s">
        <v>109</v>
      </c>
      <c r="BI533" s="74"/>
      <c r="BJ533" s="74" t="s">
        <v>4122</v>
      </c>
      <c r="BK533" s="79"/>
      <c r="BL533" s="79"/>
      <c r="BM533" s="74"/>
      <c r="BN533" s="80"/>
      <c r="BO533" s="81"/>
      <c r="BP533" s="82"/>
      <c r="BQ533" s="92">
        <v>150</v>
      </c>
      <c r="BR533" s="84" t="s">
        <v>78</v>
      </c>
      <c r="BS533" s="84">
        <v>23</v>
      </c>
      <c r="BT533" s="85">
        <v>2</v>
      </c>
      <c r="BU533" s="85" t="s">
        <v>134</v>
      </c>
      <c r="BV533" s="85">
        <v>7</v>
      </c>
      <c r="BW533" s="85"/>
      <c r="BX533" s="86" t="s">
        <v>143</v>
      </c>
      <c r="BY533" s="87"/>
      <c r="BZ533" s="88">
        <v>150</v>
      </c>
      <c r="CA533" s="87" t="s">
        <v>144</v>
      </c>
      <c r="CB533" s="89" t="s">
        <v>145</v>
      </c>
      <c r="CC533" s="90">
        <v>10</v>
      </c>
      <c r="CD533" s="91"/>
      <c r="CE533" s="89">
        <f>VLOOKUP(AI533,[1]Plan1!$A$6:$D$52,2,0)</f>
        <v>211</v>
      </c>
      <c r="CF533" s="89">
        <f>VLOOKUP(AI533,[1]Plan1!$A$6:$D$52,4,0)</f>
        <v>4.092307692307692</v>
      </c>
      <c r="CG533" s="89">
        <f t="shared" si="64"/>
        <v>124</v>
      </c>
      <c r="CH533" s="89">
        <f t="shared" si="65"/>
        <v>507</v>
      </c>
      <c r="CI533" s="87" t="s">
        <v>76</v>
      </c>
      <c r="CJ533" s="89">
        <f t="shared" si="66"/>
        <v>150</v>
      </c>
      <c r="CK533" s="87"/>
      <c r="CL533" s="87"/>
      <c r="CM533" s="87"/>
      <c r="CN533" s="80"/>
      <c r="CO533" s="81">
        <v>305</v>
      </c>
      <c r="CP533" s="82"/>
      <c r="CQ533" s="83"/>
      <c r="CR533" s="87">
        <f t="shared" si="67"/>
        <v>29850</v>
      </c>
      <c r="CS533" s="40">
        <f t="shared" si="71"/>
        <v>531</v>
      </c>
      <c r="CT533" s="40" t="str">
        <f>VLOOKUP(B533,Linha!$B$2:$C$60,2,FALSE)</f>
        <v>Flow2</v>
      </c>
      <c r="CU533" s="41" t="str">
        <f>IF(AI533&lt;=Parametros!$E$15,"OK","Não")</f>
        <v>OK</v>
      </c>
      <c r="CV533" s="41" t="str">
        <f>IF(AH533&lt;=Parametros!$E$16,"OK","Não")</f>
        <v>OK</v>
      </c>
      <c r="CW533" s="41" t="str">
        <f>IF(AX533&lt;=Parametros!$E$19,"OK","Não")</f>
        <v>OK</v>
      </c>
      <c r="CX533" s="41" t="str">
        <f t="shared" si="68"/>
        <v>Não</v>
      </c>
      <c r="CY533" s="41" t="str">
        <f t="shared" si="69"/>
        <v>Não</v>
      </c>
      <c r="CZ533" s="41" t="str">
        <f>IF(AND(Parametros!$E$17="Sim",Parametros!$E$18="Sim"),IF(AND(OR(CT533="Flow1",AND(CT533="Flow2",Parametros!$H$7="Fechada")),AI533&lt;=Parametros!$E$15,AH533&lt;Parametros!$E$16,AX533&lt;Parametros!$E$19,CX533&lt;&gt;Parametros!$E$17,CY533&lt;&gt;Parametros!$E$18),"Sim","Não"),
IF(AND(Parametros!$E$17="Sim",Parametros!$E$18="Não"),IF(AND(OR(CT533="Flow1",AND(CT533="Flow2",Parametros!$H$7="Fechada")),AI533&lt;=Parametros!$E$15,AH533&lt;Parametros!$E$16,AX533&lt;Parametros!$E$19,CX533&lt;&gt;Parametros!$E$17),"Sim","Não"),
IF(AND(Parametros!$E$17="Não",Parametros!$E$18="Sim"),IF(AND(OR(CT533="Flow1",AND(CT533="Flow2",Parametros!$H$7="Fechada")),AI533&lt;=Parametros!$E$15,AH533&lt;Parametros!$E$16,AX533&lt;Parametros!$E$19,CY533&lt;&gt;Parametros!$E$18),"Sim","Não"),
IF(AND(OR(CT533="Flow1",AND(CT533="Flow2",Parametros!$H$7="Fechada")),AI533&lt;=Parametros!$E$15,AH533&lt;Parametros!$E$16,AX533&lt;Parametros!$E$19),"Sim","Não"))))</f>
        <v>Sim</v>
      </c>
      <c r="DA533" s="41" t="str">
        <f t="shared" si="70"/>
        <v>ok</v>
      </c>
      <c r="DB533" s="40">
        <f>IF(AND(CT533="Flow1",CZ533="Sim"),4,IF(CT533=Parametros!$D$6,1,IF(CT533=Parametros!$D$7,IF(Parametros!$H$7="Aberta",2,IF('Sequencia APO'!CZ533="Sim",4,1)),IF(CT533=Parametros!$D$9,3,IF(CT533=Parametros!$D$8,4,"Erro")))))</f>
        <v>4</v>
      </c>
      <c r="DC533" s="40">
        <f>IFERROR(VLOOKUP($Q533,Ferts!$A$1:$B$16,2,FALSE),0)</f>
        <v>0</v>
      </c>
      <c r="DD533" s="42">
        <f>(IF(DB533=1,Parametros!$M$6,IF(DB533=2,Parametros!$M$7,IF(DB533=3,Parametros!$M$8,IF(DB533=4,Parametros!$M$9,"Erro"))))*(DC533+1))*60</f>
        <v>102.85714285714285</v>
      </c>
    </row>
    <row r="534" spans="1:108">
      <c r="A534" s="74" t="s">
        <v>1395</v>
      </c>
      <c r="B534" s="74" t="s">
        <v>159</v>
      </c>
      <c r="C534" s="74" t="s">
        <v>99</v>
      </c>
      <c r="D534" s="74" t="s">
        <v>99</v>
      </c>
      <c r="E534" s="74" t="s">
        <v>3144</v>
      </c>
      <c r="F534" s="74" t="s">
        <v>367</v>
      </c>
      <c r="G534" s="74" t="s">
        <v>3145</v>
      </c>
      <c r="H534" s="74" t="s">
        <v>227</v>
      </c>
      <c r="I534" s="74" t="s">
        <v>134</v>
      </c>
      <c r="J534" s="74" t="s">
        <v>296</v>
      </c>
      <c r="K534" s="74" t="s">
        <v>204</v>
      </c>
      <c r="L534" s="74" t="s">
        <v>368</v>
      </c>
      <c r="M534" s="74" t="s">
        <v>229</v>
      </c>
      <c r="N534" s="75">
        <v>10</v>
      </c>
      <c r="O534" s="75">
        <v>10</v>
      </c>
      <c r="P534" s="74" t="s">
        <v>137</v>
      </c>
      <c r="Q534" s="74" t="s">
        <v>369</v>
      </c>
      <c r="R534" s="74" t="s">
        <v>230</v>
      </c>
      <c r="S534" s="74" t="s">
        <v>113</v>
      </c>
      <c r="T534" s="74" t="s">
        <v>114</v>
      </c>
      <c r="U534" s="74" t="s">
        <v>156</v>
      </c>
      <c r="V534" s="74" t="s">
        <v>252</v>
      </c>
      <c r="W534" s="74" t="s">
        <v>107</v>
      </c>
      <c r="X534" s="74" t="s">
        <v>127</v>
      </c>
      <c r="Y534" s="74" t="s">
        <v>231</v>
      </c>
      <c r="Z534" s="74"/>
      <c r="AA534" s="76">
        <v>37115.466</v>
      </c>
      <c r="AB534" s="76">
        <v>0</v>
      </c>
      <c r="AC534" s="76">
        <v>130</v>
      </c>
      <c r="AD534" s="76">
        <v>83</v>
      </c>
      <c r="AE534" s="77">
        <v>700</v>
      </c>
      <c r="AF534" s="76">
        <v>3.5</v>
      </c>
      <c r="AG534" s="77">
        <v>62</v>
      </c>
      <c r="AH534" s="78">
        <v>15.7</v>
      </c>
      <c r="AI534" s="78">
        <v>88.9</v>
      </c>
      <c r="AJ534" s="79">
        <v>42786</v>
      </c>
      <c r="AK534" s="79">
        <v>42789</v>
      </c>
      <c r="AL534" s="79">
        <v>42789</v>
      </c>
      <c r="AM534" s="79">
        <v>42789</v>
      </c>
      <c r="AN534" s="77">
        <v>2137</v>
      </c>
      <c r="AO534" s="79">
        <v>42780</v>
      </c>
      <c r="AP534" s="76">
        <v>20000</v>
      </c>
      <c r="AQ534" s="76">
        <v>0</v>
      </c>
      <c r="AR534" s="77">
        <v>695</v>
      </c>
      <c r="AS534" s="77">
        <v>50</v>
      </c>
      <c r="AT534" s="78">
        <v>324.63</v>
      </c>
      <c r="AU534" s="77">
        <v>2</v>
      </c>
      <c r="AV534" s="76">
        <v>11.4</v>
      </c>
      <c r="AW534" s="76">
        <v>11.09</v>
      </c>
      <c r="AX534" s="76">
        <v>11.71</v>
      </c>
      <c r="AY534" s="76">
        <v>0.6</v>
      </c>
      <c r="AZ534" s="76">
        <v>0.6</v>
      </c>
      <c r="BA534" s="76">
        <v>1.26</v>
      </c>
      <c r="BB534" s="76">
        <v>1.26</v>
      </c>
      <c r="BC534" s="76">
        <v>17.16</v>
      </c>
      <c r="BD534" s="76">
        <v>16.45</v>
      </c>
      <c r="BE534" s="76">
        <v>26.03</v>
      </c>
      <c r="BF534" s="76">
        <v>8000</v>
      </c>
      <c r="BG534" s="76">
        <v>12000</v>
      </c>
      <c r="BH534" s="74" t="s">
        <v>109</v>
      </c>
      <c r="BI534" s="74"/>
      <c r="BJ534" s="74" t="s">
        <v>370</v>
      </c>
      <c r="BK534" s="79"/>
      <c r="BL534" s="79"/>
      <c r="BM534" s="74"/>
      <c r="BN534" s="80"/>
      <c r="BO534" s="81">
        <v>124</v>
      </c>
      <c r="BP534" s="82"/>
      <c r="BQ534" s="83"/>
      <c r="BR534" s="84" t="s">
        <v>76</v>
      </c>
      <c r="BS534" s="84">
        <v>23</v>
      </c>
      <c r="BT534" s="85">
        <v>2</v>
      </c>
      <c r="BU534" s="85" t="s">
        <v>134</v>
      </c>
      <c r="BV534" s="85">
        <v>7</v>
      </c>
      <c r="BW534" s="85"/>
      <c r="BX534" s="86" t="s">
        <v>143</v>
      </c>
      <c r="BY534" s="87"/>
      <c r="BZ534" s="88">
        <v>124</v>
      </c>
      <c r="CA534" s="87" t="s">
        <v>144</v>
      </c>
      <c r="CB534" s="89" t="s">
        <v>145</v>
      </c>
      <c r="CC534" s="90">
        <v>9</v>
      </c>
      <c r="CD534" s="91"/>
      <c r="CE534" s="89">
        <f>VLOOKUP(AI534,[1]Plan1!$A$6:$D$52,2,0)</f>
        <v>211</v>
      </c>
      <c r="CF534" s="89">
        <f>VLOOKUP(AI534,[1]Plan1!$A$6:$D$52,4,0)</f>
        <v>4.092307692307692</v>
      </c>
      <c r="CG534" s="89">
        <f t="shared" si="64"/>
        <v>176</v>
      </c>
      <c r="CH534" s="89">
        <f t="shared" si="65"/>
        <v>720</v>
      </c>
      <c r="CI534" s="87" t="s">
        <v>76</v>
      </c>
      <c r="CJ534" s="89">
        <f t="shared" si="66"/>
        <v>124</v>
      </c>
      <c r="CK534" s="87"/>
      <c r="CL534" s="87"/>
      <c r="CM534" s="87"/>
      <c r="CN534" s="80"/>
      <c r="CO534" s="81">
        <v>306</v>
      </c>
      <c r="CP534" s="82"/>
      <c r="CQ534" s="83"/>
      <c r="CR534" s="87">
        <f t="shared" si="67"/>
        <v>43400</v>
      </c>
      <c r="CS534" s="40">
        <f t="shared" si="71"/>
        <v>532</v>
      </c>
      <c r="CT534" s="40" t="str">
        <f>VLOOKUP(B534,Linha!$B$2:$C$60,2,FALSE)</f>
        <v>Flow2</v>
      </c>
      <c r="CU534" s="41" t="str">
        <f>IF(AI534&lt;=Parametros!$E$15,"OK","Não")</f>
        <v>OK</v>
      </c>
      <c r="CV534" s="41" t="str">
        <f>IF(AH534&lt;=Parametros!$E$16,"OK","Não")</f>
        <v>Não</v>
      </c>
      <c r="CW534" s="41" t="str">
        <f>IF(AX534&lt;=Parametros!$E$19,"OK","Não")</f>
        <v>OK</v>
      </c>
      <c r="CX534" s="41" t="str">
        <f t="shared" si="68"/>
        <v>Não</v>
      </c>
      <c r="CY534" s="41" t="str">
        <f t="shared" si="69"/>
        <v>Não</v>
      </c>
      <c r="CZ534" s="41" t="str">
        <f>IF(AND(Parametros!$E$17="Sim",Parametros!$E$18="Sim"),IF(AND(OR(CT534="Flow1",AND(CT534="Flow2",Parametros!$H$7="Fechada")),AI534&lt;=Parametros!$E$15,AH534&lt;Parametros!$E$16,AX534&lt;Parametros!$E$19,CX534&lt;&gt;Parametros!$E$17,CY534&lt;&gt;Parametros!$E$18),"Sim","Não"),
IF(AND(Parametros!$E$17="Sim",Parametros!$E$18="Não"),IF(AND(OR(CT534="Flow1",AND(CT534="Flow2",Parametros!$H$7="Fechada")),AI534&lt;=Parametros!$E$15,AH534&lt;Parametros!$E$16,AX534&lt;Parametros!$E$19,CX534&lt;&gt;Parametros!$E$17),"Sim","Não"),
IF(AND(Parametros!$E$17="Não",Parametros!$E$18="Sim"),IF(AND(OR(CT534="Flow1",AND(CT534="Flow2",Parametros!$H$7="Fechada")),AI534&lt;=Parametros!$E$15,AH534&lt;Parametros!$E$16,AX534&lt;Parametros!$E$19,CY534&lt;&gt;Parametros!$E$18),"Sim","Não"),
IF(AND(OR(CT534="Flow1",AND(CT534="Flow2",Parametros!$H$7="Fechada")),AI534&lt;=Parametros!$E$15,AH534&lt;Parametros!$E$16,AX534&lt;Parametros!$E$19),"Sim","Não"))))</f>
        <v>Não</v>
      </c>
      <c r="DA534" s="41" t="str">
        <f t="shared" si="70"/>
        <v>ok</v>
      </c>
      <c r="DB534" s="40">
        <f>IF(AND(CT534="Flow1",CZ534="Sim"),4,IF(CT534=Parametros!$D$6,1,IF(CT534=Parametros!$D$7,IF(Parametros!$H$7="Aberta",2,IF('Sequencia APO'!CZ534="Sim",4,1)),IF(CT534=Parametros!$D$9,3,IF(CT534=Parametros!$D$8,4,"Erro")))))</f>
        <v>1</v>
      </c>
      <c r="DC534" s="40">
        <f>IFERROR(VLOOKUP($Q534,Ferts!$A$1:$B$16,2,FALSE),0)</f>
        <v>0</v>
      </c>
      <c r="DD534" s="42">
        <f>(IF(DB534=1,Parametros!$M$6,IF(DB534=2,Parametros!$M$7,IF(DB534=3,Parametros!$M$8,IF(DB534=4,Parametros!$M$9,"Erro"))))*(DC534+1))*60</f>
        <v>38.112851481411589</v>
      </c>
    </row>
    <row r="535" spans="1:108">
      <c r="A535" s="74" t="s">
        <v>1401</v>
      </c>
      <c r="B535" s="74" t="s">
        <v>160</v>
      </c>
      <c r="C535" s="74" t="s">
        <v>118</v>
      </c>
      <c r="D535" s="74" t="s">
        <v>99</v>
      </c>
      <c r="E535" s="74" t="s">
        <v>4123</v>
      </c>
      <c r="F535" s="74" t="s">
        <v>1207</v>
      </c>
      <c r="G535" s="74" t="s">
        <v>4124</v>
      </c>
      <c r="H535" s="74" t="s">
        <v>235</v>
      </c>
      <c r="I535" s="74" t="s">
        <v>134</v>
      </c>
      <c r="J535" s="74" t="s">
        <v>240</v>
      </c>
      <c r="K535" s="74" t="s">
        <v>236</v>
      </c>
      <c r="L535" s="74" t="s">
        <v>1208</v>
      </c>
      <c r="M535" s="74" t="s">
        <v>237</v>
      </c>
      <c r="N535" s="75">
        <v>10</v>
      </c>
      <c r="O535" s="75">
        <v>10</v>
      </c>
      <c r="P535" s="74" t="s">
        <v>238</v>
      </c>
      <c r="Q535" s="74" t="s">
        <v>3146</v>
      </c>
      <c r="R535" s="74" t="s">
        <v>239</v>
      </c>
      <c r="S535" s="74"/>
      <c r="T535" s="74" t="s">
        <v>114</v>
      </c>
      <c r="U535" s="74" t="s">
        <v>202</v>
      </c>
      <c r="V535" s="74" t="s">
        <v>125</v>
      </c>
      <c r="W535" s="74" t="s">
        <v>107</v>
      </c>
      <c r="X535" s="74" t="s">
        <v>127</v>
      </c>
      <c r="Y535" s="74"/>
      <c r="Z535" s="74" t="s">
        <v>192</v>
      </c>
      <c r="AA535" s="76">
        <v>5359</v>
      </c>
      <c r="AB535" s="76">
        <v>0</v>
      </c>
      <c r="AC535" s="76">
        <v>122</v>
      </c>
      <c r="AD535" s="76">
        <v>79</v>
      </c>
      <c r="AE535" s="77">
        <v>0</v>
      </c>
      <c r="AF535" s="76">
        <v>0</v>
      </c>
      <c r="AG535" s="77">
        <v>0</v>
      </c>
      <c r="AH535" s="78">
        <v>17</v>
      </c>
      <c r="AI535" s="78">
        <v>88.9</v>
      </c>
      <c r="AJ535" s="79">
        <v>42782</v>
      </c>
      <c r="AK535" s="79">
        <v>42789</v>
      </c>
      <c r="AL535" s="79">
        <v>42789</v>
      </c>
      <c r="AM535" s="79">
        <v>42789</v>
      </c>
      <c r="AN535" s="77">
        <v>559</v>
      </c>
      <c r="AO535" s="79">
        <v>42770</v>
      </c>
      <c r="AP535" s="76">
        <v>4300</v>
      </c>
      <c r="AQ535" s="76">
        <v>0</v>
      </c>
      <c r="AR535" s="77">
        <v>450</v>
      </c>
      <c r="AS535" s="77">
        <v>9</v>
      </c>
      <c r="AT535" s="78">
        <v>214.3</v>
      </c>
      <c r="AU535" s="77">
        <v>0</v>
      </c>
      <c r="AV535" s="76">
        <v>0</v>
      </c>
      <c r="AW535" s="76">
        <v>0</v>
      </c>
      <c r="AX535" s="76">
        <v>0</v>
      </c>
      <c r="AY535" s="76">
        <v>0.89</v>
      </c>
      <c r="AZ535" s="76">
        <v>0.89</v>
      </c>
      <c r="BA535" s="76">
        <v>1.7</v>
      </c>
      <c r="BB535" s="76">
        <v>1.7</v>
      </c>
      <c r="BC535" s="76">
        <v>0</v>
      </c>
      <c r="BD535" s="76">
        <v>0</v>
      </c>
      <c r="BE535" s="76">
        <v>0</v>
      </c>
      <c r="BF535" s="76">
        <v>6500</v>
      </c>
      <c r="BG535" s="76">
        <v>7500</v>
      </c>
      <c r="BH535" s="74" t="s">
        <v>109</v>
      </c>
      <c r="BI535" s="74"/>
      <c r="BJ535" s="74" t="s">
        <v>4125</v>
      </c>
      <c r="BK535" s="79"/>
      <c r="BL535" s="79"/>
      <c r="BM535" s="74"/>
      <c r="BN535" s="80"/>
      <c r="BO535" s="81"/>
      <c r="BP535" s="82">
        <v>0</v>
      </c>
      <c r="BQ535" s="83"/>
      <c r="BR535" s="84" t="s">
        <v>129</v>
      </c>
      <c r="BS535" s="84">
        <v>23</v>
      </c>
      <c r="BT535" s="85">
        <v>2</v>
      </c>
      <c r="BU535" s="85" t="s">
        <v>134</v>
      </c>
      <c r="BV535" s="85">
        <v>7</v>
      </c>
      <c r="BW535" s="85"/>
      <c r="BX535" s="86" t="s">
        <v>130</v>
      </c>
      <c r="BY535" s="87"/>
      <c r="BZ535" s="88">
        <v>0</v>
      </c>
      <c r="CA535" s="87" t="s">
        <v>111</v>
      </c>
      <c r="CB535" s="89" t="s">
        <v>112</v>
      </c>
      <c r="CC535" s="90">
        <v>19</v>
      </c>
      <c r="CD535" s="91"/>
      <c r="CE535" s="89">
        <f>VLOOKUP(AI535,[1]Plan1!$A$6:$D$52,2,0)</f>
        <v>211</v>
      </c>
      <c r="CF535" s="89">
        <f>VLOOKUP(AI535,[1]Plan1!$A$6:$D$52,4,0)</f>
        <v>4.092307692307692</v>
      </c>
      <c r="CG535" s="89">
        <f t="shared" si="64"/>
        <v>25</v>
      </c>
      <c r="CH535" s="89">
        <f t="shared" si="65"/>
        <v>102</v>
      </c>
      <c r="CI535" s="87" t="s">
        <v>129</v>
      </c>
      <c r="CJ535" s="89">
        <f t="shared" si="66"/>
        <v>102</v>
      </c>
      <c r="CK535" s="87"/>
      <c r="CL535" s="87"/>
      <c r="CM535" s="87"/>
      <c r="CN535" s="80"/>
      <c r="CO535" s="81">
        <v>307</v>
      </c>
      <c r="CP535" s="82"/>
      <c r="CQ535" s="83"/>
      <c r="CR535" s="87">
        <f t="shared" si="67"/>
        <v>0</v>
      </c>
      <c r="CS535" s="40">
        <f t="shared" si="71"/>
        <v>533</v>
      </c>
      <c r="CT535" s="40" t="str">
        <f>VLOOKUP(B535,Linha!$B$2:$C$60,2,FALSE)</f>
        <v>Flow1</v>
      </c>
      <c r="CU535" s="41" t="str">
        <f>IF(AI535&lt;=Parametros!$E$15,"OK","Não")</f>
        <v>OK</v>
      </c>
      <c r="CV535" s="41" t="str">
        <f>IF(AH535&lt;=Parametros!$E$16,"OK","Não")</f>
        <v>Não</v>
      </c>
      <c r="CW535" s="41" t="str">
        <f>IF(AX535&lt;=Parametros!$E$19,"OK","Não")</f>
        <v>OK</v>
      </c>
      <c r="CX535" s="41" t="str">
        <f t="shared" si="68"/>
        <v>Não</v>
      </c>
      <c r="CY535" s="41" t="str">
        <f t="shared" si="69"/>
        <v>Não</v>
      </c>
      <c r="CZ535" s="41" t="str">
        <f>IF(AND(Parametros!$E$17="Sim",Parametros!$E$18="Sim"),IF(AND(OR(CT535="Flow1",AND(CT535="Flow2",Parametros!$H$7="Fechada")),AI535&lt;=Parametros!$E$15,AH535&lt;Parametros!$E$16,AX535&lt;Parametros!$E$19,CX535&lt;&gt;Parametros!$E$17,CY535&lt;&gt;Parametros!$E$18),"Sim","Não"),
IF(AND(Parametros!$E$17="Sim",Parametros!$E$18="Não"),IF(AND(OR(CT535="Flow1",AND(CT535="Flow2",Parametros!$H$7="Fechada")),AI535&lt;=Parametros!$E$15,AH535&lt;Parametros!$E$16,AX535&lt;Parametros!$E$19,CX535&lt;&gt;Parametros!$E$17),"Sim","Não"),
IF(AND(Parametros!$E$17="Não",Parametros!$E$18="Sim"),IF(AND(OR(CT535="Flow1",AND(CT535="Flow2",Parametros!$H$7="Fechada")),AI535&lt;=Parametros!$E$15,AH535&lt;Parametros!$E$16,AX535&lt;Parametros!$E$19,CY535&lt;&gt;Parametros!$E$18),"Sim","Não"),
IF(AND(OR(CT535="Flow1",AND(CT535="Flow2",Parametros!$H$7="Fechada")),AI535&lt;=Parametros!$E$15,AH535&lt;Parametros!$E$16,AX535&lt;Parametros!$E$19),"Sim","Não"))))</f>
        <v>Não</v>
      </c>
      <c r="DA535" s="41" t="str">
        <f t="shared" si="70"/>
        <v>ok</v>
      </c>
      <c r="DB535" s="40">
        <f>IF(AND(CT535="Flow1",CZ535="Sim"),4,IF(CT535=Parametros!$D$6,1,IF(CT535=Parametros!$D$7,IF(Parametros!$H$7="Aberta",2,IF('Sequencia APO'!CZ535="Sim",4,1)),IF(CT535=Parametros!$D$9,3,IF(CT535=Parametros!$D$8,4,"Erro")))))</f>
        <v>1</v>
      </c>
      <c r="DC535" s="40">
        <f>IFERROR(VLOOKUP($Q535,Ferts!$A$1:$B$16,2,FALSE),0)</f>
        <v>0</v>
      </c>
      <c r="DD535" s="42">
        <f>(IF(DB535=1,Parametros!$M$6,IF(DB535=2,Parametros!$M$7,IF(DB535=3,Parametros!$M$8,IF(DB535=4,Parametros!$M$9,"Erro"))))*(DC535+1))*60</f>
        <v>38.112851481411589</v>
      </c>
    </row>
    <row r="536" spans="1:108">
      <c r="A536" s="74" t="s">
        <v>1403</v>
      </c>
      <c r="B536" s="74" t="s">
        <v>160</v>
      </c>
      <c r="C536" s="74" t="s">
        <v>118</v>
      </c>
      <c r="D536" s="74" t="s">
        <v>99</v>
      </c>
      <c r="E536" s="74" t="s">
        <v>4126</v>
      </c>
      <c r="F536" s="74" t="s">
        <v>1207</v>
      </c>
      <c r="G536" s="74" t="s">
        <v>4127</v>
      </c>
      <c r="H536" s="74" t="s">
        <v>235</v>
      </c>
      <c r="I536" s="74" t="s">
        <v>134</v>
      </c>
      <c r="J536" s="74" t="s">
        <v>240</v>
      </c>
      <c r="K536" s="74" t="s">
        <v>236</v>
      </c>
      <c r="L536" s="74" t="s">
        <v>1208</v>
      </c>
      <c r="M536" s="74" t="s">
        <v>237</v>
      </c>
      <c r="N536" s="75">
        <v>10</v>
      </c>
      <c r="O536" s="75">
        <v>10</v>
      </c>
      <c r="P536" s="74" t="s">
        <v>238</v>
      </c>
      <c r="Q536" s="74" t="s">
        <v>3146</v>
      </c>
      <c r="R536" s="74" t="s">
        <v>239</v>
      </c>
      <c r="S536" s="74"/>
      <c r="T536" s="74" t="s">
        <v>114</v>
      </c>
      <c r="U536" s="74" t="s">
        <v>202</v>
      </c>
      <c r="V536" s="74" t="s">
        <v>125</v>
      </c>
      <c r="W536" s="74" t="s">
        <v>107</v>
      </c>
      <c r="X536" s="74" t="s">
        <v>127</v>
      </c>
      <c r="Y536" s="74" t="s">
        <v>231</v>
      </c>
      <c r="Z536" s="74" t="s">
        <v>192</v>
      </c>
      <c r="AA536" s="76">
        <v>1823</v>
      </c>
      <c r="AB536" s="76">
        <v>0</v>
      </c>
      <c r="AC536" s="76">
        <v>122</v>
      </c>
      <c r="AD536" s="76">
        <v>79</v>
      </c>
      <c r="AE536" s="77">
        <v>468</v>
      </c>
      <c r="AF536" s="76">
        <v>2.34</v>
      </c>
      <c r="AG536" s="77">
        <v>5</v>
      </c>
      <c r="AH536" s="78">
        <v>17</v>
      </c>
      <c r="AI536" s="78">
        <v>88.9</v>
      </c>
      <c r="AJ536" s="79">
        <v>42782</v>
      </c>
      <c r="AK536" s="79">
        <v>42789</v>
      </c>
      <c r="AL536" s="79">
        <v>42789</v>
      </c>
      <c r="AM536" s="79">
        <v>42789</v>
      </c>
      <c r="AN536" s="77">
        <v>190</v>
      </c>
      <c r="AO536" s="79">
        <v>42770</v>
      </c>
      <c r="AP536" s="76">
        <v>4300</v>
      </c>
      <c r="AQ536" s="76">
        <v>0</v>
      </c>
      <c r="AR536" s="77">
        <v>450</v>
      </c>
      <c r="AS536" s="77">
        <v>9</v>
      </c>
      <c r="AT536" s="78">
        <v>214.3</v>
      </c>
      <c r="AU536" s="77">
        <v>2</v>
      </c>
      <c r="AV536" s="76">
        <v>6.99</v>
      </c>
      <c r="AW536" s="76">
        <v>6.73</v>
      </c>
      <c r="AX536" s="76">
        <v>7.24</v>
      </c>
      <c r="AY536" s="76">
        <v>0.89</v>
      </c>
      <c r="AZ536" s="76">
        <v>0.89</v>
      </c>
      <c r="BA536" s="76">
        <v>1.7</v>
      </c>
      <c r="BB536" s="76">
        <v>1.7</v>
      </c>
      <c r="BC536" s="76">
        <v>10.8</v>
      </c>
      <c r="BD536" s="76">
        <v>17.690000000000001</v>
      </c>
      <c r="BE536" s="76">
        <v>27.41</v>
      </c>
      <c r="BF536" s="76">
        <v>6500</v>
      </c>
      <c r="BG536" s="76">
        <v>7500</v>
      </c>
      <c r="BH536" s="74" t="s">
        <v>109</v>
      </c>
      <c r="BI536" s="74"/>
      <c r="BJ536" s="74" t="s">
        <v>4128</v>
      </c>
      <c r="BK536" s="79"/>
      <c r="BL536" s="79"/>
      <c r="BM536" s="74"/>
      <c r="BN536" s="80"/>
      <c r="BO536" s="81"/>
      <c r="BP536" s="82">
        <v>10</v>
      </c>
      <c r="BQ536" s="83"/>
      <c r="BR536" s="84" t="s">
        <v>129</v>
      </c>
      <c r="BS536" s="84">
        <v>23</v>
      </c>
      <c r="BT536" s="85">
        <v>2</v>
      </c>
      <c r="BU536" s="85" t="s">
        <v>134</v>
      </c>
      <c r="BV536" s="85">
        <v>7</v>
      </c>
      <c r="BW536" s="85"/>
      <c r="BX536" s="86" t="s">
        <v>130</v>
      </c>
      <c r="BY536" s="87"/>
      <c r="BZ536" s="88">
        <v>10</v>
      </c>
      <c r="CA536" s="87" t="s">
        <v>111</v>
      </c>
      <c r="CB536" s="89" t="s">
        <v>112</v>
      </c>
      <c r="CC536" s="90">
        <v>19</v>
      </c>
      <c r="CD536" s="91"/>
      <c r="CE536" s="89">
        <f>VLOOKUP(AI536,[1]Plan1!$A$6:$D$52,2,0)</f>
        <v>211</v>
      </c>
      <c r="CF536" s="89">
        <f>VLOOKUP(AI536,[1]Plan1!$A$6:$D$52,4,0)</f>
        <v>4.092307692307692</v>
      </c>
      <c r="CG536" s="89">
        <f t="shared" si="64"/>
        <v>9</v>
      </c>
      <c r="CH536" s="89">
        <f t="shared" si="65"/>
        <v>37</v>
      </c>
      <c r="CI536" s="87" t="s">
        <v>129</v>
      </c>
      <c r="CJ536" s="89">
        <f t="shared" si="66"/>
        <v>10</v>
      </c>
      <c r="CK536" s="87"/>
      <c r="CL536" s="87"/>
      <c r="CM536" s="87"/>
      <c r="CN536" s="80"/>
      <c r="CO536" s="81">
        <v>309</v>
      </c>
      <c r="CP536" s="82"/>
      <c r="CQ536" s="83"/>
      <c r="CR536" s="87">
        <f t="shared" si="67"/>
        <v>2340</v>
      </c>
      <c r="CS536" s="40">
        <f t="shared" si="71"/>
        <v>534</v>
      </c>
      <c r="CT536" s="40" t="str">
        <f>VLOOKUP(B536,Linha!$B$2:$C$60,2,FALSE)</f>
        <v>Flow1</v>
      </c>
      <c r="CU536" s="41" t="str">
        <f>IF(AI536&lt;=Parametros!$E$15,"OK","Não")</f>
        <v>OK</v>
      </c>
      <c r="CV536" s="41" t="str">
        <f>IF(AH536&lt;=Parametros!$E$16,"OK","Não")</f>
        <v>Não</v>
      </c>
      <c r="CW536" s="41" t="str">
        <f>IF(AX536&lt;=Parametros!$E$19,"OK","Não")</f>
        <v>OK</v>
      </c>
      <c r="CX536" s="41" t="str">
        <f t="shared" si="68"/>
        <v>Não</v>
      </c>
      <c r="CY536" s="41" t="str">
        <f t="shared" si="69"/>
        <v>Não</v>
      </c>
      <c r="CZ536" s="41" t="str">
        <f>IF(AND(Parametros!$E$17="Sim",Parametros!$E$18="Sim"),IF(AND(OR(CT536="Flow1",AND(CT536="Flow2",Parametros!$H$7="Fechada")),AI536&lt;=Parametros!$E$15,AH536&lt;Parametros!$E$16,AX536&lt;Parametros!$E$19,CX536&lt;&gt;Parametros!$E$17,CY536&lt;&gt;Parametros!$E$18),"Sim","Não"),
IF(AND(Parametros!$E$17="Sim",Parametros!$E$18="Não"),IF(AND(OR(CT536="Flow1",AND(CT536="Flow2",Parametros!$H$7="Fechada")),AI536&lt;=Parametros!$E$15,AH536&lt;Parametros!$E$16,AX536&lt;Parametros!$E$19,CX536&lt;&gt;Parametros!$E$17),"Sim","Não"),
IF(AND(Parametros!$E$17="Não",Parametros!$E$18="Sim"),IF(AND(OR(CT536="Flow1",AND(CT536="Flow2",Parametros!$H$7="Fechada")),AI536&lt;=Parametros!$E$15,AH536&lt;Parametros!$E$16,AX536&lt;Parametros!$E$19,CY536&lt;&gt;Parametros!$E$18),"Sim","Não"),
IF(AND(OR(CT536="Flow1",AND(CT536="Flow2",Parametros!$H$7="Fechada")),AI536&lt;=Parametros!$E$15,AH536&lt;Parametros!$E$16,AX536&lt;Parametros!$E$19),"Sim","Não"))))</f>
        <v>Não</v>
      </c>
      <c r="DA536" s="41" t="str">
        <f t="shared" si="70"/>
        <v>ok</v>
      </c>
      <c r="DB536" s="40">
        <f>IF(AND(CT536="Flow1",CZ536="Sim"),4,IF(CT536=Parametros!$D$6,1,IF(CT536=Parametros!$D$7,IF(Parametros!$H$7="Aberta",2,IF('Sequencia APO'!CZ536="Sim",4,1)),IF(CT536=Parametros!$D$9,3,IF(CT536=Parametros!$D$8,4,"Erro")))))</f>
        <v>1</v>
      </c>
      <c r="DC536" s="40">
        <f>IFERROR(VLOOKUP($Q536,Ferts!$A$1:$B$16,2,FALSE),0)</f>
        <v>0</v>
      </c>
      <c r="DD536" s="42">
        <f>(IF(DB536=1,Parametros!$M$6,IF(DB536=2,Parametros!$M$7,IF(DB536=3,Parametros!$M$8,IF(DB536=4,Parametros!$M$9,"Erro"))))*(DC536+1))*60</f>
        <v>38.112851481411589</v>
      </c>
    </row>
    <row r="537" spans="1:108">
      <c r="A537" s="74" t="s">
        <v>1404</v>
      </c>
      <c r="B537" s="74" t="s">
        <v>98</v>
      </c>
      <c r="C537" s="74"/>
      <c r="D537" s="74"/>
      <c r="E537" s="74" t="s">
        <v>4129</v>
      </c>
      <c r="F537" s="74" t="s">
        <v>1186</v>
      </c>
      <c r="G537" s="74"/>
      <c r="H537" s="74" t="s">
        <v>227</v>
      </c>
      <c r="I537" s="74" t="s">
        <v>134</v>
      </c>
      <c r="J537" s="74" t="s">
        <v>296</v>
      </c>
      <c r="K537" s="74"/>
      <c r="L537" s="74" t="s">
        <v>1187</v>
      </c>
      <c r="M537" s="74" t="s">
        <v>229</v>
      </c>
      <c r="N537" s="75">
        <v>0</v>
      </c>
      <c r="O537" s="75">
        <v>0</v>
      </c>
      <c r="P537" s="74"/>
      <c r="Q537" s="74"/>
      <c r="R537" s="74"/>
      <c r="S537" s="74"/>
      <c r="T537" s="74"/>
      <c r="U537" s="74"/>
      <c r="V537" s="74" t="s">
        <v>252</v>
      </c>
      <c r="W537" s="74" t="s">
        <v>107</v>
      </c>
      <c r="X537" s="74" t="s">
        <v>127</v>
      </c>
      <c r="Y537" s="74"/>
      <c r="Z537" s="74"/>
      <c r="AA537" s="76">
        <v>1673.0719999999999</v>
      </c>
      <c r="AB537" s="76">
        <v>0</v>
      </c>
      <c r="AC537" s="76">
        <v>122</v>
      </c>
      <c r="AD537" s="76">
        <v>75</v>
      </c>
      <c r="AE537" s="77">
        <v>0</v>
      </c>
      <c r="AF537" s="76">
        <v>0</v>
      </c>
      <c r="AG537" s="77">
        <v>0</v>
      </c>
      <c r="AH537" s="78">
        <v>19</v>
      </c>
      <c r="AI537" s="78">
        <v>88.9</v>
      </c>
      <c r="AJ537" s="79"/>
      <c r="AK537" s="79">
        <v>42789</v>
      </c>
      <c r="AL537" s="79">
        <v>42789</v>
      </c>
      <c r="AM537" s="79">
        <v>42789</v>
      </c>
      <c r="AN537" s="77">
        <v>99</v>
      </c>
      <c r="AO537" s="79"/>
      <c r="AP537" s="76">
        <v>0</v>
      </c>
      <c r="AQ537" s="76">
        <v>0</v>
      </c>
      <c r="AR537" s="77">
        <v>637</v>
      </c>
      <c r="AS537" s="77">
        <v>54</v>
      </c>
      <c r="AT537" s="78">
        <v>296.06</v>
      </c>
      <c r="AU537" s="77">
        <v>0</v>
      </c>
      <c r="AV537" s="76">
        <v>0</v>
      </c>
      <c r="AW537" s="76">
        <v>0</v>
      </c>
      <c r="AX537" s="76">
        <v>0</v>
      </c>
      <c r="AY537" s="76">
        <v>0.6</v>
      </c>
      <c r="AZ537" s="76">
        <v>0.6</v>
      </c>
      <c r="BA537" s="76">
        <v>1.52</v>
      </c>
      <c r="BB537" s="76">
        <v>1.52</v>
      </c>
      <c r="BC537" s="76">
        <v>0</v>
      </c>
      <c r="BD537" s="76">
        <v>0</v>
      </c>
      <c r="BE537" s="76">
        <v>0</v>
      </c>
      <c r="BF537" s="76">
        <v>8000</v>
      </c>
      <c r="BG537" s="76">
        <v>12000</v>
      </c>
      <c r="BH537" s="74" t="s">
        <v>109</v>
      </c>
      <c r="BI537" s="74"/>
      <c r="BJ537" s="74" t="s">
        <v>1188</v>
      </c>
      <c r="BK537" s="79"/>
      <c r="BL537" s="79"/>
      <c r="BM537" s="74"/>
      <c r="BN537" s="80">
        <v>0</v>
      </c>
      <c r="BO537" s="81"/>
      <c r="BP537" s="82"/>
      <c r="BQ537" s="83"/>
      <c r="BR537" s="84" t="s">
        <v>75</v>
      </c>
      <c r="BS537" s="84">
        <v>23</v>
      </c>
      <c r="BT537" s="85">
        <v>2</v>
      </c>
      <c r="BU537" s="85" t="s">
        <v>134</v>
      </c>
      <c r="BV537" s="85">
        <v>7</v>
      </c>
      <c r="BW537" s="85"/>
      <c r="BX537" s="86" t="s">
        <v>143</v>
      </c>
      <c r="BY537" s="87"/>
      <c r="BZ537" s="88">
        <v>0</v>
      </c>
      <c r="CA537" s="87" t="s">
        <v>144</v>
      </c>
      <c r="CB537" s="89" t="s">
        <v>112</v>
      </c>
      <c r="CC537" s="90">
        <v>42789</v>
      </c>
      <c r="CD537" s="91"/>
      <c r="CE537" s="89">
        <f>VLOOKUP(AI537,[1]Plan1!$A$6:$D$52,2,0)</f>
        <v>211</v>
      </c>
      <c r="CF537" s="89">
        <f>VLOOKUP(AI537,[1]Plan1!$A$6:$D$52,4,0)</f>
        <v>4.092307692307692</v>
      </c>
      <c r="CG537" s="89">
        <f t="shared" si="64"/>
        <v>8</v>
      </c>
      <c r="CH537" s="89">
        <f t="shared" si="65"/>
        <v>33</v>
      </c>
      <c r="CI537" s="87" t="s">
        <v>75</v>
      </c>
      <c r="CJ537" s="89">
        <f t="shared" si="66"/>
        <v>33</v>
      </c>
      <c r="CK537" s="87"/>
      <c r="CL537" s="87"/>
      <c r="CM537" s="87"/>
      <c r="CN537" s="80"/>
      <c r="CO537" s="81">
        <v>310</v>
      </c>
      <c r="CP537" s="82"/>
      <c r="CQ537" s="83"/>
      <c r="CR537" s="87">
        <f t="shared" si="67"/>
        <v>0</v>
      </c>
      <c r="CS537" s="40">
        <f t="shared" si="71"/>
        <v>535</v>
      </c>
      <c r="CT537" s="40" t="str">
        <f>VLOOKUP(B537,Linha!$B$2:$C$60,2,FALSE)</f>
        <v>Flow1</v>
      </c>
      <c r="CU537" s="41" t="str">
        <f>IF(AI537&lt;=Parametros!$E$15,"OK","Não")</f>
        <v>OK</v>
      </c>
      <c r="CV537" s="41" t="str">
        <f>IF(AH537&lt;=Parametros!$E$16,"OK","Não")</f>
        <v>Não</v>
      </c>
      <c r="CW537" s="41" t="str">
        <f>IF(AX537&lt;=Parametros!$E$19,"OK","Não")</f>
        <v>OK</v>
      </c>
      <c r="CX537" s="41" t="str">
        <f t="shared" si="68"/>
        <v>Não</v>
      </c>
      <c r="CY537" s="41" t="str">
        <f t="shared" si="69"/>
        <v>Não</v>
      </c>
      <c r="CZ537" s="41" t="str">
        <f>IF(AND(Parametros!$E$17="Sim",Parametros!$E$18="Sim"),IF(AND(OR(CT537="Flow1",AND(CT537="Flow2",Parametros!$H$7="Fechada")),AI537&lt;=Parametros!$E$15,AH537&lt;Parametros!$E$16,AX537&lt;Parametros!$E$19,CX537&lt;&gt;Parametros!$E$17,CY537&lt;&gt;Parametros!$E$18),"Sim","Não"),
IF(AND(Parametros!$E$17="Sim",Parametros!$E$18="Não"),IF(AND(OR(CT537="Flow1",AND(CT537="Flow2",Parametros!$H$7="Fechada")),AI537&lt;=Parametros!$E$15,AH537&lt;Parametros!$E$16,AX537&lt;Parametros!$E$19,CX537&lt;&gt;Parametros!$E$17),"Sim","Não"),
IF(AND(Parametros!$E$17="Não",Parametros!$E$18="Sim"),IF(AND(OR(CT537="Flow1",AND(CT537="Flow2",Parametros!$H$7="Fechada")),AI537&lt;=Parametros!$E$15,AH537&lt;Parametros!$E$16,AX537&lt;Parametros!$E$19,CY537&lt;&gt;Parametros!$E$18),"Sim","Não"),
IF(AND(OR(CT537="Flow1",AND(CT537="Flow2",Parametros!$H$7="Fechada")),AI537&lt;=Parametros!$E$15,AH537&lt;Parametros!$E$16,AX537&lt;Parametros!$E$19),"Sim","Não"))))</f>
        <v>Não</v>
      </c>
      <c r="DA537" s="41" t="str">
        <f t="shared" si="70"/>
        <v>ok</v>
      </c>
      <c r="DB537" s="40">
        <f>IF(AND(CT537="Flow1",CZ537="Sim"),4,IF(CT537=Parametros!$D$6,1,IF(CT537=Parametros!$D$7,IF(Parametros!$H$7="Aberta",2,IF('Sequencia APO'!CZ537="Sim",4,1)),IF(CT537=Parametros!$D$9,3,IF(CT537=Parametros!$D$8,4,"Erro")))))</f>
        <v>1</v>
      </c>
      <c r="DC537" s="40">
        <f>IFERROR(VLOOKUP($Q537,Ferts!$A$1:$B$16,2,FALSE),0)</f>
        <v>0</v>
      </c>
      <c r="DD537" s="42">
        <f>(IF(DB537=1,Parametros!$M$6,IF(DB537=2,Parametros!$M$7,IF(DB537=3,Parametros!$M$8,IF(DB537=4,Parametros!$M$9,"Erro"))))*(DC537+1))*60</f>
        <v>38.112851481411589</v>
      </c>
    </row>
    <row r="538" spans="1:108">
      <c r="A538" s="74" t="s">
        <v>1406</v>
      </c>
      <c r="B538" s="74" t="s">
        <v>98</v>
      </c>
      <c r="C538" s="74" t="s">
        <v>99</v>
      </c>
      <c r="D538" s="74" t="s">
        <v>99</v>
      </c>
      <c r="E538" s="74" t="s">
        <v>4130</v>
      </c>
      <c r="F538" s="74" t="s">
        <v>426</v>
      </c>
      <c r="G538" s="74" t="s">
        <v>4131</v>
      </c>
      <c r="H538" s="74" t="s">
        <v>427</v>
      </c>
      <c r="I538" s="74" t="s">
        <v>134</v>
      </c>
      <c r="J538" s="74" t="s">
        <v>422</v>
      </c>
      <c r="K538" s="74" t="s">
        <v>312</v>
      </c>
      <c r="L538" s="74" t="s">
        <v>428</v>
      </c>
      <c r="M538" s="74" t="s">
        <v>429</v>
      </c>
      <c r="N538" s="75">
        <v>10</v>
      </c>
      <c r="O538" s="75">
        <v>10</v>
      </c>
      <c r="P538" s="74" t="s">
        <v>131</v>
      </c>
      <c r="Q538" s="74" t="s">
        <v>430</v>
      </c>
      <c r="R538" s="74" t="s">
        <v>123</v>
      </c>
      <c r="S538" s="74" t="s">
        <v>113</v>
      </c>
      <c r="T538" s="74" t="s">
        <v>114</v>
      </c>
      <c r="U538" s="74" t="s">
        <v>156</v>
      </c>
      <c r="V538" s="74" t="s">
        <v>431</v>
      </c>
      <c r="W538" s="74" t="s">
        <v>337</v>
      </c>
      <c r="X538" s="74" t="s">
        <v>127</v>
      </c>
      <c r="Y538" s="74" t="s">
        <v>231</v>
      </c>
      <c r="Z538" s="74"/>
      <c r="AA538" s="76">
        <v>96367.95</v>
      </c>
      <c r="AB538" s="76">
        <v>0</v>
      </c>
      <c r="AC538" s="76">
        <v>116</v>
      </c>
      <c r="AD538" s="76">
        <v>71</v>
      </c>
      <c r="AE538" s="77">
        <v>698</v>
      </c>
      <c r="AF538" s="76">
        <v>3.49</v>
      </c>
      <c r="AG538" s="77">
        <v>148</v>
      </c>
      <c r="AH538" s="78">
        <v>21.45</v>
      </c>
      <c r="AI538" s="78">
        <v>88.9</v>
      </c>
      <c r="AJ538" s="79">
        <v>42775</v>
      </c>
      <c r="AK538" s="79">
        <v>42789</v>
      </c>
      <c r="AL538" s="79">
        <v>42789</v>
      </c>
      <c r="AM538" s="79">
        <v>42789</v>
      </c>
      <c r="AN538" s="77">
        <v>5663</v>
      </c>
      <c r="AO538" s="79">
        <v>42768</v>
      </c>
      <c r="AP538" s="76">
        <v>30000</v>
      </c>
      <c r="AQ538" s="76">
        <v>0</v>
      </c>
      <c r="AR538" s="77">
        <v>698</v>
      </c>
      <c r="AS538" s="77">
        <v>73</v>
      </c>
      <c r="AT538" s="78">
        <v>431.37</v>
      </c>
      <c r="AU538" s="77">
        <v>3</v>
      </c>
      <c r="AV538" s="76">
        <v>6.12</v>
      </c>
      <c r="AW538" s="76">
        <v>6.05</v>
      </c>
      <c r="AX538" s="76">
        <v>6.54</v>
      </c>
      <c r="AY538" s="76">
        <v>0.89</v>
      </c>
      <c r="AZ538" s="76">
        <v>0.89</v>
      </c>
      <c r="BA538" s="76">
        <v>2.15</v>
      </c>
      <c r="BB538" s="76">
        <v>2.15</v>
      </c>
      <c r="BC538" s="76">
        <v>13.48</v>
      </c>
      <c r="BD538" s="76">
        <v>22.1</v>
      </c>
      <c r="BE538" s="76">
        <v>32.409999999999997</v>
      </c>
      <c r="BF538" s="76">
        <v>465</v>
      </c>
      <c r="BG538" s="76">
        <v>472.69</v>
      </c>
      <c r="BH538" s="74" t="s">
        <v>109</v>
      </c>
      <c r="BI538" s="74"/>
      <c r="BJ538" s="74" t="s">
        <v>1190</v>
      </c>
      <c r="BK538" s="79"/>
      <c r="BL538" s="79"/>
      <c r="BM538" s="74"/>
      <c r="BN538" s="80">
        <v>444</v>
      </c>
      <c r="BO538" s="81"/>
      <c r="BP538" s="82"/>
      <c r="BQ538" s="83"/>
      <c r="BR538" s="84" t="s">
        <v>75</v>
      </c>
      <c r="BS538" s="84">
        <v>23</v>
      </c>
      <c r="BT538" s="85">
        <v>2</v>
      </c>
      <c r="BU538" s="85" t="s">
        <v>134</v>
      </c>
      <c r="BV538" s="85">
        <v>7</v>
      </c>
      <c r="BW538" s="85"/>
      <c r="BX538" s="86" t="s">
        <v>143</v>
      </c>
      <c r="BY538" s="87"/>
      <c r="BZ538" s="88">
        <v>444</v>
      </c>
      <c r="CA538" s="87" t="s">
        <v>144</v>
      </c>
      <c r="CB538" s="89" t="s">
        <v>112</v>
      </c>
      <c r="CC538" s="90">
        <v>21</v>
      </c>
      <c r="CD538" s="91"/>
      <c r="CE538" s="89">
        <f>VLOOKUP(AI538,[1]Plan1!$A$6:$D$52,2,0)</f>
        <v>211</v>
      </c>
      <c r="CF538" s="89">
        <f>VLOOKUP(AI538,[1]Plan1!$A$6:$D$52,4,0)</f>
        <v>4.092307692307692</v>
      </c>
      <c r="CG538" s="89">
        <f t="shared" si="64"/>
        <v>457</v>
      </c>
      <c r="CH538" s="89">
        <f t="shared" si="65"/>
        <v>1870</v>
      </c>
      <c r="CI538" s="87" t="s">
        <v>75</v>
      </c>
      <c r="CJ538" s="89">
        <f t="shared" si="66"/>
        <v>444</v>
      </c>
      <c r="CK538" s="87"/>
      <c r="CL538" s="87"/>
      <c r="CM538" s="87"/>
      <c r="CN538" s="80"/>
      <c r="CO538" s="81">
        <v>311</v>
      </c>
      <c r="CP538" s="82"/>
      <c r="CQ538" s="83"/>
      <c r="CR538" s="87">
        <f t="shared" si="67"/>
        <v>103304</v>
      </c>
      <c r="CS538" s="40">
        <f t="shared" si="71"/>
        <v>536</v>
      </c>
      <c r="CT538" s="40" t="str">
        <f>VLOOKUP(B538,Linha!$B$2:$C$60,2,FALSE)</f>
        <v>Flow1</v>
      </c>
      <c r="CU538" s="41" t="str">
        <f>IF(AI538&lt;=Parametros!$E$15,"OK","Não")</f>
        <v>OK</v>
      </c>
      <c r="CV538" s="41" t="str">
        <f>IF(AH538&lt;=Parametros!$E$16,"OK","Não")</f>
        <v>Não</v>
      </c>
      <c r="CW538" s="41" t="str">
        <f>IF(AX538&lt;=Parametros!$E$19,"OK","Não")</f>
        <v>OK</v>
      </c>
      <c r="CX538" s="41" t="str">
        <f t="shared" si="68"/>
        <v>Não</v>
      </c>
      <c r="CY538" s="41" t="str">
        <f t="shared" si="69"/>
        <v>Não</v>
      </c>
      <c r="CZ538" s="41" t="str">
        <f>IF(AND(Parametros!$E$17="Sim",Parametros!$E$18="Sim"),IF(AND(OR(CT538="Flow1",AND(CT538="Flow2",Parametros!$H$7="Fechada")),AI538&lt;=Parametros!$E$15,AH538&lt;Parametros!$E$16,AX538&lt;Parametros!$E$19,CX538&lt;&gt;Parametros!$E$17,CY538&lt;&gt;Parametros!$E$18),"Sim","Não"),
IF(AND(Parametros!$E$17="Sim",Parametros!$E$18="Não"),IF(AND(OR(CT538="Flow1",AND(CT538="Flow2",Parametros!$H$7="Fechada")),AI538&lt;=Parametros!$E$15,AH538&lt;Parametros!$E$16,AX538&lt;Parametros!$E$19,CX538&lt;&gt;Parametros!$E$17),"Sim","Não"),
IF(AND(Parametros!$E$17="Não",Parametros!$E$18="Sim"),IF(AND(OR(CT538="Flow1",AND(CT538="Flow2",Parametros!$H$7="Fechada")),AI538&lt;=Parametros!$E$15,AH538&lt;Parametros!$E$16,AX538&lt;Parametros!$E$19,CY538&lt;&gt;Parametros!$E$18),"Sim","Não"),
IF(AND(OR(CT538="Flow1",AND(CT538="Flow2",Parametros!$H$7="Fechada")),AI538&lt;=Parametros!$E$15,AH538&lt;Parametros!$E$16,AX538&lt;Parametros!$E$19),"Sim","Não"))))</f>
        <v>Não</v>
      </c>
      <c r="DA538" s="41" t="str">
        <f t="shared" si="70"/>
        <v>ok</v>
      </c>
      <c r="DB538" s="40">
        <f>IF(AND(CT538="Flow1",CZ538="Sim"),4,IF(CT538=Parametros!$D$6,1,IF(CT538=Parametros!$D$7,IF(Parametros!$H$7="Aberta",2,IF('Sequencia APO'!CZ538="Sim",4,1)),IF(CT538=Parametros!$D$9,3,IF(CT538=Parametros!$D$8,4,"Erro")))))</f>
        <v>1</v>
      </c>
      <c r="DC538" s="40">
        <f>IFERROR(VLOOKUP($Q538,Ferts!$A$1:$B$16,2,FALSE),0)</f>
        <v>0</v>
      </c>
      <c r="DD538" s="42">
        <f>(IF(DB538=1,Parametros!$M$6,IF(DB538=2,Parametros!$M$7,IF(DB538=3,Parametros!$M$8,IF(DB538=4,Parametros!$M$9,"Erro"))))*(DC538+1))*60</f>
        <v>38.112851481411589</v>
      </c>
    </row>
    <row r="539" spans="1:108">
      <c r="A539" s="74" t="s">
        <v>1407</v>
      </c>
      <c r="B539" s="74" t="s">
        <v>98</v>
      </c>
      <c r="C539" s="74" t="s">
        <v>99</v>
      </c>
      <c r="D539" s="74" t="s">
        <v>99</v>
      </c>
      <c r="E539" s="74" t="s">
        <v>3147</v>
      </c>
      <c r="F539" s="74" t="s">
        <v>1192</v>
      </c>
      <c r="G539" s="74" t="s">
        <v>3148</v>
      </c>
      <c r="H539" s="74" t="s">
        <v>227</v>
      </c>
      <c r="I539" s="74" t="s">
        <v>134</v>
      </c>
      <c r="J539" s="74" t="s">
        <v>433</v>
      </c>
      <c r="K539" s="74" t="s">
        <v>204</v>
      </c>
      <c r="L539" s="74" t="s">
        <v>1193</v>
      </c>
      <c r="M539" s="74" t="s">
        <v>229</v>
      </c>
      <c r="N539" s="75">
        <v>10</v>
      </c>
      <c r="O539" s="75">
        <v>10</v>
      </c>
      <c r="P539" s="74" t="s">
        <v>137</v>
      </c>
      <c r="Q539" s="74" t="s">
        <v>1194</v>
      </c>
      <c r="R539" s="74" t="s">
        <v>230</v>
      </c>
      <c r="S539" s="74" t="s">
        <v>113</v>
      </c>
      <c r="T539" s="74" t="s">
        <v>114</v>
      </c>
      <c r="U539" s="74" t="s">
        <v>156</v>
      </c>
      <c r="V539" s="74" t="s">
        <v>252</v>
      </c>
      <c r="W539" s="74" t="s">
        <v>107</v>
      </c>
      <c r="X539" s="74" t="s">
        <v>127</v>
      </c>
      <c r="Y539" s="74" t="s">
        <v>231</v>
      </c>
      <c r="Z539" s="74"/>
      <c r="AA539" s="76">
        <v>29596.18</v>
      </c>
      <c r="AB539" s="76">
        <v>0</v>
      </c>
      <c r="AC539" s="76">
        <v>109</v>
      </c>
      <c r="AD539" s="76">
        <v>67</v>
      </c>
      <c r="AE539" s="77">
        <v>741</v>
      </c>
      <c r="AF539" s="76">
        <v>3.7050000000000001</v>
      </c>
      <c r="AG539" s="77">
        <v>46</v>
      </c>
      <c r="AH539" s="78">
        <v>23</v>
      </c>
      <c r="AI539" s="78">
        <v>88.9</v>
      </c>
      <c r="AJ539" s="79">
        <v>42786</v>
      </c>
      <c r="AK539" s="79">
        <v>42789</v>
      </c>
      <c r="AL539" s="79">
        <v>42789</v>
      </c>
      <c r="AM539" s="79">
        <v>42789</v>
      </c>
      <c r="AN539" s="77">
        <v>1807</v>
      </c>
      <c r="AO539" s="79">
        <v>42780</v>
      </c>
      <c r="AP539" s="76">
        <v>20000</v>
      </c>
      <c r="AQ539" s="76">
        <v>3071</v>
      </c>
      <c r="AR539" s="77">
        <v>735</v>
      </c>
      <c r="AS539" s="77">
        <v>47</v>
      </c>
      <c r="AT539" s="78">
        <v>346.7</v>
      </c>
      <c r="AU539" s="77">
        <v>2</v>
      </c>
      <c r="AV539" s="76">
        <v>9.24</v>
      </c>
      <c r="AW539" s="76">
        <v>8.9499999999999993</v>
      </c>
      <c r="AX539" s="76">
        <v>9.5299999999999994</v>
      </c>
      <c r="AY539" s="76">
        <v>0.6</v>
      </c>
      <c r="AZ539" s="76">
        <v>0.6</v>
      </c>
      <c r="BA539" s="76">
        <v>1.61</v>
      </c>
      <c r="BB539" s="76">
        <v>1.61</v>
      </c>
      <c r="BC539" s="76">
        <v>13.49</v>
      </c>
      <c r="BD539" s="76">
        <v>23.9</v>
      </c>
      <c r="BE539" s="76">
        <v>34.5</v>
      </c>
      <c r="BF539" s="76">
        <v>8000</v>
      </c>
      <c r="BG539" s="76">
        <v>12000</v>
      </c>
      <c r="BH539" s="74" t="s">
        <v>109</v>
      </c>
      <c r="BI539" s="74"/>
      <c r="BJ539" s="74" t="s">
        <v>4132</v>
      </c>
      <c r="BK539" s="79"/>
      <c r="BL539" s="79"/>
      <c r="BM539" s="74"/>
      <c r="BN539" s="80">
        <v>92</v>
      </c>
      <c r="BO539" s="81"/>
      <c r="BP539" s="82"/>
      <c r="BQ539" s="83"/>
      <c r="BR539" s="84" t="s">
        <v>75</v>
      </c>
      <c r="BS539" s="84">
        <v>23</v>
      </c>
      <c r="BT539" s="85">
        <v>2</v>
      </c>
      <c r="BU539" s="85" t="s">
        <v>134</v>
      </c>
      <c r="BV539" s="85">
        <v>7</v>
      </c>
      <c r="BW539" s="85"/>
      <c r="BX539" s="86" t="s">
        <v>143</v>
      </c>
      <c r="BY539" s="87"/>
      <c r="BZ539" s="88">
        <v>92</v>
      </c>
      <c r="CA539" s="87" t="s">
        <v>144</v>
      </c>
      <c r="CB539" s="89" t="s">
        <v>145</v>
      </c>
      <c r="CC539" s="90">
        <v>9</v>
      </c>
      <c r="CD539" s="91"/>
      <c r="CE539" s="89">
        <f>VLOOKUP(AI539,[1]Plan1!$A$6:$D$52,2,0)</f>
        <v>211</v>
      </c>
      <c r="CF539" s="89">
        <f>VLOOKUP(AI539,[1]Plan1!$A$6:$D$52,4,0)</f>
        <v>4.092307692307692</v>
      </c>
      <c r="CG539" s="89">
        <f t="shared" si="64"/>
        <v>140</v>
      </c>
      <c r="CH539" s="89">
        <f t="shared" si="65"/>
        <v>573</v>
      </c>
      <c r="CI539" s="87" t="s">
        <v>75</v>
      </c>
      <c r="CJ539" s="89">
        <f t="shared" si="66"/>
        <v>92</v>
      </c>
      <c r="CK539" s="87"/>
      <c r="CL539" s="87"/>
      <c r="CM539" s="87"/>
      <c r="CN539" s="80"/>
      <c r="CO539" s="81">
        <v>312</v>
      </c>
      <c r="CP539" s="82"/>
      <c r="CQ539" s="83"/>
      <c r="CR539" s="87">
        <f t="shared" si="67"/>
        <v>34086</v>
      </c>
      <c r="CS539" s="40">
        <f t="shared" si="71"/>
        <v>537</v>
      </c>
      <c r="CT539" s="40" t="str">
        <f>VLOOKUP(B539,Linha!$B$2:$C$60,2,FALSE)</f>
        <v>Flow1</v>
      </c>
      <c r="CU539" s="41" t="str">
        <f>IF(AI539&lt;=Parametros!$E$15,"OK","Não")</f>
        <v>OK</v>
      </c>
      <c r="CV539" s="41" t="str">
        <f>IF(AH539&lt;=Parametros!$E$16,"OK","Não")</f>
        <v>Não</v>
      </c>
      <c r="CW539" s="41" t="str">
        <f>IF(AX539&lt;=Parametros!$E$19,"OK","Não")</f>
        <v>OK</v>
      </c>
      <c r="CX539" s="41" t="str">
        <f t="shared" si="68"/>
        <v>Não</v>
      </c>
      <c r="CY539" s="41" t="str">
        <f t="shared" si="69"/>
        <v>Não</v>
      </c>
      <c r="CZ539" s="41" t="str">
        <f>IF(AND(Parametros!$E$17="Sim",Parametros!$E$18="Sim"),IF(AND(OR(CT539="Flow1",AND(CT539="Flow2",Parametros!$H$7="Fechada")),AI539&lt;=Parametros!$E$15,AH539&lt;Parametros!$E$16,AX539&lt;Parametros!$E$19,CX539&lt;&gt;Parametros!$E$17,CY539&lt;&gt;Parametros!$E$18),"Sim","Não"),
IF(AND(Parametros!$E$17="Sim",Parametros!$E$18="Não"),IF(AND(OR(CT539="Flow1",AND(CT539="Flow2",Parametros!$H$7="Fechada")),AI539&lt;=Parametros!$E$15,AH539&lt;Parametros!$E$16,AX539&lt;Parametros!$E$19,CX539&lt;&gt;Parametros!$E$17),"Sim","Não"),
IF(AND(Parametros!$E$17="Não",Parametros!$E$18="Sim"),IF(AND(OR(CT539="Flow1",AND(CT539="Flow2",Parametros!$H$7="Fechada")),AI539&lt;=Parametros!$E$15,AH539&lt;Parametros!$E$16,AX539&lt;Parametros!$E$19,CY539&lt;&gt;Parametros!$E$18),"Sim","Não"),
IF(AND(OR(CT539="Flow1",AND(CT539="Flow2",Parametros!$H$7="Fechada")),AI539&lt;=Parametros!$E$15,AH539&lt;Parametros!$E$16,AX539&lt;Parametros!$E$19),"Sim","Não"))))</f>
        <v>Não</v>
      </c>
      <c r="DA539" s="41" t="str">
        <f t="shared" si="70"/>
        <v>ok</v>
      </c>
      <c r="DB539" s="40">
        <f>IF(AND(CT539="Flow1",CZ539="Sim"),4,IF(CT539=Parametros!$D$6,1,IF(CT539=Parametros!$D$7,IF(Parametros!$H$7="Aberta",2,IF('Sequencia APO'!CZ539="Sim",4,1)),IF(CT539=Parametros!$D$9,3,IF(CT539=Parametros!$D$8,4,"Erro")))))</f>
        <v>1</v>
      </c>
      <c r="DC539" s="40">
        <f>IFERROR(VLOOKUP($Q539,Ferts!$A$1:$B$16,2,FALSE),0)</f>
        <v>0</v>
      </c>
      <c r="DD539" s="42">
        <f>(IF(DB539=1,Parametros!$M$6,IF(DB539=2,Parametros!$M$7,IF(DB539=3,Parametros!$M$8,IF(DB539=4,Parametros!$M$9,"Erro"))))*(DC539+1))*60</f>
        <v>38.112851481411589</v>
      </c>
    </row>
    <row r="540" spans="1:108">
      <c r="A540" s="74" t="s">
        <v>1408</v>
      </c>
      <c r="B540" s="74" t="s">
        <v>159</v>
      </c>
      <c r="C540" s="74" t="s">
        <v>99</v>
      </c>
      <c r="D540" s="74" t="s">
        <v>99</v>
      </c>
      <c r="E540" s="74" t="s">
        <v>4133</v>
      </c>
      <c r="F540" s="74" t="s">
        <v>4134</v>
      </c>
      <c r="G540" s="74" t="s">
        <v>4135</v>
      </c>
      <c r="H540" s="74" t="s">
        <v>225</v>
      </c>
      <c r="I540" s="74" t="s">
        <v>134</v>
      </c>
      <c r="J540" s="74" t="s">
        <v>213</v>
      </c>
      <c r="K540" s="74" t="s">
        <v>152</v>
      </c>
      <c r="L540" s="74" t="s">
        <v>4136</v>
      </c>
      <c r="M540" s="74" t="s">
        <v>226</v>
      </c>
      <c r="N540" s="75">
        <v>10</v>
      </c>
      <c r="O540" s="75">
        <v>10</v>
      </c>
      <c r="P540" s="74" t="s">
        <v>154</v>
      </c>
      <c r="Q540" s="74" t="s">
        <v>4137</v>
      </c>
      <c r="R540" s="74" t="s">
        <v>155</v>
      </c>
      <c r="S540" s="74" t="s">
        <v>113</v>
      </c>
      <c r="T540" s="74" t="s">
        <v>114</v>
      </c>
      <c r="U540" s="74" t="s">
        <v>156</v>
      </c>
      <c r="V540" s="74" t="s">
        <v>157</v>
      </c>
      <c r="W540" s="74" t="s">
        <v>107</v>
      </c>
      <c r="X540" s="74" t="s">
        <v>127</v>
      </c>
      <c r="Y540" s="74" t="s">
        <v>219</v>
      </c>
      <c r="Z540" s="74" t="s">
        <v>158</v>
      </c>
      <c r="AA540" s="76">
        <v>5221.32</v>
      </c>
      <c r="AB540" s="76">
        <v>0</v>
      </c>
      <c r="AC540" s="76">
        <v>146</v>
      </c>
      <c r="AD540" s="76">
        <v>99</v>
      </c>
      <c r="AE540" s="77">
        <v>470</v>
      </c>
      <c r="AF540" s="76">
        <v>2.35</v>
      </c>
      <c r="AG540" s="77">
        <v>13</v>
      </c>
      <c r="AH540" s="78">
        <v>8</v>
      </c>
      <c r="AI540" s="78">
        <v>96.5</v>
      </c>
      <c r="AJ540" s="79">
        <v>42787</v>
      </c>
      <c r="AK540" s="79">
        <v>42789</v>
      </c>
      <c r="AL540" s="79">
        <v>42789</v>
      </c>
      <c r="AM540" s="79">
        <v>42789</v>
      </c>
      <c r="AN540" s="77">
        <v>411</v>
      </c>
      <c r="AO540" s="79">
        <v>42781</v>
      </c>
      <c r="AP540" s="76">
        <v>5000</v>
      </c>
      <c r="AQ540" s="76">
        <v>0</v>
      </c>
      <c r="AR540" s="77">
        <v>486</v>
      </c>
      <c r="AS540" s="77">
        <v>26</v>
      </c>
      <c r="AT540" s="78">
        <v>154.58000000000001</v>
      </c>
      <c r="AU540" s="77">
        <v>2</v>
      </c>
      <c r="AV540" s="76">
        <v>12.95</v>
      </c>
      <c r="AW540" s="76">
        <v>12.18</v>
      </c>
      <c r="AX540" s="76">
        <v>12.98</v>
      </c>
      <c r="AY540" s="76">
        <v>0.97</v>
      </c>
      <c r="AZ540" s="76">
        <v>0.97</v>
      </c>
      <c r="BA540" s="76">
        <v>1</v>
      </c>
      <c r="BB540" s="76">
        <v>9.99</v>
      </c>
      <c r="BC540" s="76">
        <v>22.39</v>
      </c>
      <c r="BD540" s="76">
        <v>7.81</v>
      </c>
      <c r="BE540" s="76">
        <v>16.7</v>
      </c>
      <c r="BF540" s="76">
        <v>8000</v>
      </c>
      <c r="BG540" s="76">
        <v>13000</v>
      </c>
      <c r="BH540" s="74" t="s">
        <v>109</v>
      </c>
      <c r="BI540" s="74"/>
      <c r="BJ540" s="74" t="s">
        <v>4138</v>
      </c>
      <c r="BK540" s="79"/>
      <c r="BL540" s="79"/>
      <c r="BM540" s="74"/>
      <c r="BN540" s="80"/>
      <c r="BO540" s="81"/>
      <c r="BP540" s="82"/>
      <c r="BQ540" s="92">
        <v>26</v>
      </c>
      <c r="BR540" s="84" t="s">
        <v>78</v>
      </c>
      <c r="BS540" s="84">
        <v>23</v>
      </c>
      <c r="BT540" s="85">
        <v>2</v>
      </c>
      <c r="BU540" s="85" t="s">
        <v>134</v>
      </c>
      <c r="BV540" s="85">
        <v>7</v>
      </c>
      <c r="BW540" s="85"/>
      <c r="BX540" s="86" t="s">
        <v>143</v>
      </c>
      <c r="BY540" s="87"/>
      <c r="BZ540" s="88">
        <v>26</v>
      </c>
      <c r="CA540" s="87" t="s">
        <v>144</v>
      </c>
      <c r="CB540" s="89" t="s">
        <v>145</v>
      </c>
      <c r="CC540" s="90">
        <v>8</v>
      </c>
      <c r="CD540" s="91"/>
      <c r="CE540" s="89">
        <f>VLOOKUP(AI540,[1]Plan1!$A$6:$D$52,2,0)</f>
        <v>389</v>
      </c>
      <c r="CF540" s="89">
        <f>VLOOKUP(AI540,[1]Plan1!$A$6:$D$52,4,0)</f>
        <v>1.8666666666666667</v>
      </c>
      <c r="CG540" s="89">
        <f t="shared" si="64"/>
        <v>13</v>
      </c>
      <c r="CH540" s="89">
        <f t="shared" si="65"/>
        <v>24</v>
      </c>
      <c r="CI540" s="87" t="s">
        <v>76</v>
      </c>
      <c r="CJ540" s="89">
        <f t="shared" si="66"/>
        <v>26</v>
      </c>
      <c r="CK540" s="87"/>
      <c r="CL540" s="87"/>
      <c r="CM540" s="87"/>
      <c r="CN540" s="80"/>
      <c r="CO540" s="81">
        <v>313</v>
      </c>
      <c r="CP540" s="82"/>
      <c r="CQ540" s="83"/>
      <c r="CR540" s="87">
        <f t="shared" si="67"/>
        <v>6110</v>
      </c>
      <c r="CS540" s="40">
        <f t="shared" si="71"/>
        <v>538</v>
      </c>
      <c r="CT540" s="40" t="str">
        <f>VLOOKUP(B540,Linha!$B$2:$C$60,2,FALSE)</f>
        <v>Flow2</v>
      </c>
      <c r="CU540" s="41" t="str">
        <f>IF(AI540&lt;=Parametros!$E$15,"OK","Não")</f>
        <v>OK</v>
      </c>
      <c r="CV540" s="41" t="str">
        <f>IF(AH540&lt;=Parametros!$E$16,"OK","Não")</f>
        <v>OK</v>
      </c>
      <c r="CW540" s="41" t="str">
        <f>IF(AX540&lt;=Parametros!$E$19,"OK","Não")</f>
        <v>OK</v>
      </c>
      <c r="CX540" s="41" t="str">
        <f t="shared" si="68"/>
        <v>Não</v>
      </c>
      <c r="CY540" s="41" t="str">
        <f t="shared" si="69"/>
        <v>Não</v>
      </c>
      <c r="CZ540" s="41" t="str">
        <f>IF(AND(Parametros!$E$17="Sim",Parametros!$E$18="Sim"),IF(AND(OR(CT540="Flow1",AND(CT540="Flow2",Parametros!$H$7="Fechada")),AI540&lt;=Parametros!$E$15,AH540&lt;Parametros!$E$16,AX540&lt;Parametros!$E$19,CX540&lt;&gt;Parametros!$E$17,CY540&lt;&gt;Parametros!$E$18),"Sim","Não"),
IF(AND(Parametros!$E$17="Sim",Parametros!$E$18="Não"),IF(AND(OR(CT540="Flow1",AND(CT540="Flow2",Parametros!$H$7="Fechada")),AI540&lt;=Parametros!$E$15,AH540&lt;Parametros!$E$16,AX540&lt;Parametros!$E$19,CX540&lt;&gt;Parametros!$E$17),"Sim","Não"),
IF(AND(Parametros!$E$17="Não",Parametros!$E$18="Sim"),IF(AND(OR(CT540="Flow1",AND(CT540="Flow2",Parametros!$H$7="Fechada")),AI540&lt;=Parametros!$E$15,AH540&lt;Parametros!$E$16,AX540&lt;Parametros!$E$19,CY540&lt;&gt;Parametros!$E$18),"Sim","Não"),
IF(AND(OR(CT540="Flow1",AND(CT540="Flow2",Parametros!$H$7="Fechada")),AI540&lt;=Parametros!$E$15,AH540&lt;Parametros!$E$16,AX540&lt;Parametros!$E$19),"Sim","Não"))))</f>
        <v>Sim</v>
      </c>
      <c r="DA540" s="41" t="str">
        <f t="shared" si="70"/>
        <v>ok</v>
      </c>
      <c r="DB540" s="40">
        <f>IF(AND(CT540="Flow1",CZ540="Sim"),4,IF(CT540=Parametros!$D$6,1,IF(CT540=Parametros!$D$7,IF(Parametros!$H$7="Aberta",2,IF('Sequencia APO'!CZ540="Sim",4,1)),IF(CT540=Parametros!$D$9,3,IF(CT540=Parametros!$D$8,4,"Erro")))))</f>
        <v>4</v>
      </c>
      <c r="DC540" s="40">
        <f>IFERROR(VLOOKUP($Q540,Ferts!$A$1:$B$16,2,FALSE),0)</f>
        <v>0</v>
      </c>
      <c r="DD540" s="42">
        <f>(IF(DB540=1,Parametros!$M$6,IF(DB540=2,Parametros!$M$7,IF(DB540=3,Parametros!$M$8,IF(DB540=4,Parametros!$M$9,"Erro"))))*(DC540+1))*60</f>
        <v>102.85714285714285</v>
      </c>
    </row>
    <row r="541" spans="1:108">
      <c r="A541" s="74" t="s">
        <v>1409</v>
      </c>
      <c r="B541" s="74" t="s">
        <v>268</v>
      </c>
      <c r="C541" s="74" t="s">
        <v>99</v>
      </c>
      <c r="D541" s="74" t="s">
        <v>99</v>
      </c>
      <c r="E541" s="74" t="s">
        <v>4139</v>
      </c>
      <c r="F541" s="74" t="s">
        <v>3149</v>
      </c>
      <c r="G541" s="74" t="s">
        <v>3150</v>
      </c>
      <c r="H541" s="74" t="s">
        <v>170</v>
      </c>
      <c r="I541" s="74" t="s">
        <v>134</v>
      </c>
      <c r="J541" s="74" t="s">
        <v>323</v>
      </c>
      <c r="K541" s="74" t="s">
        <v>336</v>
      </c>
      <c r="L541" s="74" t="s">
        <v>3151</v>
      </c>
      <c r="M541" s="74" t="s">
        <v>172</v>
      </c>
      <c r="N541" s="75">
        <v>10</v>
      </c>
      <c r="O541" s="75">
        <v>10</v>
      </c>
      <c r="P541" s="74" t="s">
        <v>154</v>
      </c>
      <c r="Q541" s="74" t="s">
        <v>3152</v>
      </c>
      <c r="R541" s="74" t="s">
        <v>155</v>
      </c>
      <c r="S541" s="74" t="s">
        <v>113</v>
      </c>
      <c r="T541" s="74" t="s">
        <v>114</v>
      </c>
      <c r="U541" s="74" t="s">
        <v>156</v>
      </c>
      <c r="V541" s="74" t="s">
        <v>157</v>
      </c>
      <c r="W541" s="74" t="s">
        <v>107</v>
      </c>
      <c r="X541" s="74" t="s">
        <v>127</v>
      </c>
      <c r="Y541" s="74" t="s">
        <v>219</v>
      </c>
      <c r="Z541" s="74" t="s">
        <v>158</v>
      </c>
      <c r="AA541" s="76">
        <v>5218.2349999999997</v>
      </c>
      <c r="AB541" s="76">
        <v>0</v>
      </c>
      <c r="AC541" s="76">
        <v>146</v>
      </c>
      <c r="AD541" s="76">
        <v>97</v>
      </c>
      <c r="AE541" s="77">
        <v>518</v>
      </c>
      <c r="AF541" s="76">
        <v>2.59</v>
      </c>
      <c r="AG541" s="77">
        <v>11</v>
      </c>
      <c r="AH541" s="78">
        <v>9.5</v>
      </c>
      <c r="AI541" s="78">
        <v>96.5</v>
      </c>
      <c r="AJ541" s="79">
        <v>42680</v>
      </c>
      <c r="AK541" s="79">
        <v>42789</v>
      </c>
      <c r="AL541" s="79">
        <v>42789</v>
      </c>
      <c r="AM541" s="79">
        <v>42789</v>
      </c>
      <c r="AN541" s="77">
        <v>352</v>
      </c>
      <c r="AO541" s="79">
        <v>42673</v>
      </c>
      <c r="AP541" s="76">
        <v>5000</v>
      </c>
      <c r="AQ541" s="76">
        <v>3536</v>
      </c>
      <c r="AR541" s="77">
        <v>532</v>
      </c>
      <c r="AS541" s="77">
        <v>63</v>
      </c>
      <c r="AT541" s="78">
        <v>254.75</v>
      </c>
      <c r="AU541" s="77">
        <v>2</v>
      </c>
      <c r="AV541" s="76">
        <v>12.12</v>
      </c>
      <c r="AW541" s="76">
        <v>11.75</v>
      </c>
      <c r="AX541" s="76">
        <v>12.5</v>
      </c>
      <c r="AY541" s="76">
        <v>0.97</v>
      </c>
      <c r="AZ541" s="76">
        <v>0.97</v>
      </c>
      <c r="BA541" s="76">
        <v>1.19</v>
      </c>
      <c r="BB541" s="76">
        <v>9.99</v>
      </c>
      <c r="BC541" s="76">
        <v>21.08</v>
      </c>
      <c r="BD541" s="76">
        <v>9.26</v>
      </c>
      <c r="BE541" s="76">
        <v>18.239999999999998</v>
      </c>
      <c r="BF541" s="76">
        <v>11000</v>
      </c>
      <c r="BG541" s="76">
        <v>13000</v>
      </c>
      <c r="BH541" s="74" t="s">
        <v>3475</v>
      </c>
      <c r="BI541" s="74"/>
      <c r="BJ541" s="74" t="s">
        <v>3153</v>
      </c>
      <c r="BK541" s="79"/>
      <c r="BL541" s="79"/>
      <c r="BM541" s="74"/>
      <c r="BN541" s="80"/>
      <c r="BO541" s="81"/>
      <c r="BP541" s="82"/>
      <c r="BQ541" s="83">
        <v>22</v>
      </c>
      <c r="BR541" s="84" t="s">
        <v>78</v>
      </c>
      <c r="BS541" s="84">
        <v>23</v>
      </c>
      <c r="BT541" s="85">
        <v>2</v>
      </c>
      <c r="BU541" s="85" t="s">
        <v>134</v>
      </c>
      <c r="BV541" s="85">
        <v>7</v>
      </c>
      <c r="BW541" s="85"/>
      <c r="BX541" s="86" t="s">
        <v>143</v>
      </c>
      <c r="BY541" s="87"/>
      <c r="BZ541" s="88">
        <v>22</v>
      </c>
      <c r="CA541" s="87" t="s">
        <v>144</v>
      </c>
      <c r="CB541" s="89" t="s">
        <v>112</v>
      </c>
      <c r="CC541" s="90">
        <v>116</v>
      </c>
      <c r="CD541" s="91"/>
      <c r="CE541" s="89">
        <f>VLOOKUP(AI541,[1]Plan1!$A$6:$D$52,2,0)</f>
        <v>389</v>
      </c>
      <c r="CF541" s="89">
        <f>VLOOKUP(AI541,[1]Plan1!$A$6:$D$52,4,0)</f>
        <v>1.8666666666666667</v>
      </c>
      <c r="CG541" s="89">
        <f t="shared" si="64"/>
        <v>13</v>
      </c>
      <c r="CH541" s="89">
        <f t="shared" si="65"/>
        <v>24</v>
      </c>
      <c r="CI541" s="87" t="s">
        <v>78</v>
      </c>
      <c r="CJ541" s="89">
        <f t="shared" si="66"/>
        <v>22</v>
      </c>
      <c r="CK541" s="87"/>
      <c r="CL541" s="87"/>
      <c r="CM541" s="87"/>
      <c r="CN541" s="80"/>
      <c r="CO541" s="81">
        <v>314</v>
      </c>
      <c r="CP541" s="82"/>
      <c r="CQ541" s="83"/>
      <c r="CR541" s="87">
        <f t="shared" si="67"/>
        <v>5698</v>
      </c>
      <c r="CS541" s="40">
        <f t="shared" si="71"/>
        <v>539</v>
      </c>
      <c r="CT541" s="40" t="str">
        <f>VLOOKUP(B541,Linha!$B$2:$C$60,2,FALSE)</f>
        <v>Tubing Line</v>
      </c>
      <c r="CU541" s="41" t="str">
        <f>IF(AI541&lt;=Parametros!$E$15,"OK","Não")</f>
        <v>OK</v>
      </c>
      <c r="CV541" s="41" t="str">
        <f>IF(AH541&lt;=Parametros!$E$16,"OK","Não")</f>
        <v>OK</v>
      </c>
      <c r="CW541" s="41" t="str">
        <f>IF(AX541&lt;=Parametros!$E$19,"OK","Não")</f>
        <v>OK</v>
      </c>
      <c r="CX541" s="41" t="str">
        <f t="shared" si="68"/>
        <v>Não</v>
      </c>
      <c r="CY541" s="41" t="str">
        <f t="shared" si="69"/>
        <v>Não</v>
      </c>
      <c r="CZ541" s="41" t="str">
        <f>IF(AND(Parametros!$E$17="Sim",Parametros!$E$18="Sim"),IF(AND(OR(CT541="Flow1",AND(CT541="Flow2",Parametros!$H$7="Fechada")),AI541&lt;=Parametros!$E$15,AH541&lt;Parametros!$E$16,AX541&lt;Parametros!$E$19,CX541&lt;&gt;Parametros!$E$17,CY541&lt;&gt;Parametros!$E$18),"Sim","Não"),
IF(AND(Parametros!$E$17="Sim",Parametros!$E$18="Não"),IF(AND(OR(CT541="Flow1",AND(CT541="Flow2",Parametros!$H$7="Fechada")),AI541&lt;=Parametros!$E$15,AH541&lt;Parametros!$E$16,AX541&lt;Parametros!$E$19,CX541&lt;&gt;Parametros!$E$17),"Sim","Não"),
IF(AND(Parametros!$E$17="Não",Parametros!$E$18="Sim"),IF(AND(OR(CT541="Flow1",AND(CT541="Flow2",Parametros!$H$7="Fechada")),AI541&lt;=Parametros!$E$15,AH541&lt;Parametros!$E$16,AX541&lt;Parametros!$E$19,CY541&lt;&gt;Parametros!$E$18),"Sim","Não"),
IF(AND(OR(CT541="Flow1",AND(CT541="Flow2",Parametros!$H$7="Fechada")),AI541&lt;=Parametros!$E$15,AH541&lt;Parametros!$E$16,AX541&lt;Parametros!$E$19),"Sim","Não"))))</f>
        <v>Não</v>
      </c>
      <c r="DA541" s="41" t="str">
        <f t="shared" si="70"/>
        <v>ok</v>
      </c>
      <c r="DB541" s="40">
        <f>IF(AND(CT541="Flow1",CZ541="Sim"),4,IF(CT541=Parametros!$D$6,1,IF(CT541=Parametros!$D$7,IF(Parametros!$H$7="Aberta",2,IF('Sequencia APO'!CZ541="Sim",4,1)),IF(CT541=Parametros!$D$9,3,IF(CT541=Parametros!$D$8,4,"Erro")))))</f>
        <v>4</v>
      </c>
      <c r="DC541" s="40">
        <f>IFERROR(VLOOKUP($Q541,Ferts!$A$1:$B$16,2,FALSE),0)</f>
        <v>0</v>
      </c>
      <c r="DD541" s="42">
        <f>(IF(DB541=1,Parametros!$M$6,IF(DB541=2,Parametros!$M$7,IF(DB541=3,Parametros!$M$8,IF(DB541=4,Parametros!$M$9,"Erro"))))*(DC541+1))*60</f>
        <v>102.85714285714285</v>
      </c>
    </row>
    <row r="542" spans="1:108">
      <c r="A542" s="74" t="s">
        <v>1410</v>
      </c>
      <c r="B542" s="74" t="s">
        <v>98</v>
      </c>
      <c r="C542" s="74" t="s">
        <v>99</v>
      </c>
      <c r="D542" s="74" t="s">
        <v>99</v>
      </c>
      <c r="E542" s="74" t="s">
        <v>4140</v>
      </c>
      <c r="F542" s="74" t="s">
        <v>3149</v>
      </c>
      <c r="G542" s="74" t="s">
        <v>3154</v>
      </c>
      <c r="H542" s="74" t="s">
        <v>170</v>
      </c>
      <c r="I542" s="74" t="s">
        <v>134</v>
      </c>
      <c r="J542" s="74" t="s">
        <v>323</v>
      </c>
      <c r="K542" s="74" t="s">
        <v>336</v>
      </c>
      <c r="L542" s="74" t="s">
        <v>3151</v>
      </c>
      <c r="M542" s="74" t="s">
        <v>172</v>
      </c>
      <c r="N542" s="75">
        <v>10</v>
      </c>
      <c r="O542" s="75">
        <v>10</v>
      </c>
      <c r="P542" s="74" t="s">
        <v>154</v>
      </c>
      <c r="Q542" s="74" t="s">
        <v>3152</v>
      </c>
      <c r="R542" s="74" t="s">
        <v>155</v>
      </c>
      <c r="S542" s="74" t="s">
        <v>113</v>
      </c>
      <c r="T542" s="74" t="s">
        <v>114</v>
      </c>
      <c r="U542" s="74" t="s">
        <v>156</v>
      </c>
      <c r="V542" s="74" t="s">
        <v>157</v>
      </c>
      <c r="W542" s="74" t="s">
        <v>107</v>
      </c>
      <c r="X542" s="74" t="s">
        <v>127</v>
      </c>
      <c r="Y542" s="74" t="s">
        <v>219</v>
      </c>
      <c r="Z542" s="74" t="s">
        <v>158</v>
      </c>
      <c r="AA542" s="76">
        <v>5741.7780000000002</v>
      </c>
      <c r="AB542" s="76">
        <v>0</v>
      </c>
      <c r="AC542" s="76">
        <v>146</v>
      </c>
      <c r="AD542" s="76">
        <v>97</v>
      </c>
      <c r="AE542" s="77">
        <v>523</v>
      </c>
      <c r="AF542" s="76">
        <v>2.6150000000000002</v>
      </c>
      <c r="AG542" s="77">
        <v>13</v>
      </c>
      <c r="AH542" s="78">
        <v>9.5</v>
      </c>
      <c r="AI542" s="78">
        <v>96.5</v>
      </c>
      <c r="AJ542" s="79">
        <v>42790</v>
      </c>
      <c r="AK542" s="79">
        <v>42789</v>
      </c>
      <c r="AL542" s="79">
        <v>42789</v>
      </c>
      <c r="AM542" s="79">
        <v>42789</v>
      </c>
      <c r="AN542" s="77">
        <v>386</v>
      </c>
      <c r="AO542" s="79">
        <v>42784</v>
      </c>
      <c r="AP542" s="76">
        <v>5000</v>
      </c>
      <c r="AQ542" s="76">
        <v>0</v>
      </c>
      <c r="AR542" s="77">
        <v>532</v>
      </c>
      <c r="AS542" s="77">
        <v>63</v>
      </c>
      <c r="AT542" s="78">
        <v>254.75</v>
      </c>
      <c r="AU542" s="77">
        <v>2</v>
      </c>
      <c r="AV542" s="76">
        <v>12.24</v>
      </c>
      <c r="AW542" s="76">
        <v>11.86</v>
      </c>
      <c r="AX542" s="76">
        <v>12.62</v>
      </c>
      <c r="AY542" s="76">
        <v>0.97</v>
      </c>
      <c r="AZ542" s="76">
        <v>0.97</v>
      </c>
      <c r="BA542" s="76">
        <v>1.19</v>
      </c>
      <c r="BB542" s="76">
        <v>9.99</v>
      </c>
      <c r="BC542" s="76">
        <v>21.28</v>
      </c>
      <c r="BD542" s="76">
        <v>9.26</v>
      </c>
      <c r="BE542" s="76">
        <v>18.239999999999998</v>
      </c>
      <c r="BF542" s="76">
        <v>11000</v>
      </c>
      <c r="BG542" s="76">
        <v>13000</v>
      </c>
      <c r="BH542" s="74" t="s">
        <v>109</v>
      </c>
      <c r="BI542" s="74"/>
      <c r="BJ542" s="74" t="s">
        <v>3155</v>
      </c>
      <c r="BK542" s="79"/>
      <c r="BL542" s="79"/>
      <c r="BM542" s="74"/>
      <c r="BN542" s="80"/>
      <c r="BO542" s="81"/>
      <c r="BP542" s="82"/>
      <c r="BQ542" s="93">
        <v>26</v>
      </c>
      <c r="BR542" s="84" t="s">
        <v>78</v>
      </c>
      <c r="BS542" s="84">
        <v>23</v>
      </c>
      <c r="BT542" s="85">
        <v>2</v>
      </c>
      <c r="BU542" s="85" t="s">
        <v>134</v>
      </c>
      <c r="BV542" s="85">
        <v>7</v>
      </c>
      <c r="BW542" s="85"/>
      <c r="BX542" s="86" t="s">
        <v>143</v>
      </c>
      <c r="BY542" s="87"/>
      <c r="BZ542" s="88">
        <v>26</v>
      </c>
      <c r="CA542" s="87" t="s">
        <v>144</v>
      </c>
      <c r="CB542" s="89" t="s">
        <v>145</v>
      </c>
      <c r="CC542" s="90">
        <v>5</v>
      </c>
      <c r="CD542" s="91"/>
      <c r="CE542" s="89">
        <f>VLOOKUP(AI542,[1]Plan1!$A$6:$D$52,2,0)</f>
        <v>389</v>
      </c>
      <c r="CF542" s="89">
        <f>VLOOKUP(AI542,[1]Plan1!$A$6:$D$52,4,0)</f>
        <v>1.8666666666666667</v>
      </c>
      <c r="CG542" s="89">
        <f t="shared" si="64"/>
        <v>15</v>
      </c>
      <c r="CH542" s="89">
        <f t="shared" si="65"/>
        <v>28</v>
      </c>
      <c r="CI542" s="87" t="s">
        <v>75</v>
      </c>
      <c r="CJ542" s="89">
        <f t="shared" si="66"/>
        <v>26</v>
      </c>
      <c r="CK542" s="87"/>
      <c r="CL542" s="87"/>
      <c r="CM542" s="87"/>
      <c r="CN542" s="80"/>
      <c r="CO542" s="81">
        <v>315</v>
      </c>
      <c r="CP542" s="82"/>
      <c r="CQ542" s="83"/>
      <c r="CR542" s="87">
        <f t="shared" si="67"/>
        <v>6799</v>
      </c>
      <c r="CS542" s="40">
        <f t="shared" si="71"/>
        <v>540</v>
      </c>
      <c r="CT542" s="40" t="str">
        <f>VLOOKUP(B542,Linha!$B$2:$C$60,2,FALSE)</f>
        <v>Flow1</v>
      </c>
      <c r="CU542" s="41" t="str">
        <f>IF(AI542&lt;=Parametros!$E$15,"OK","Não")</f>
        <v>OK</v>
      </c>
      <c r="CV542" s="41" t="str">
        <f>IF(AH542&lt;=Parametros!$E$16,"OK","Não")</f>
        <v>OK</v>
      </c>
      <c r="CW542" s="41" t="str">
        <f>IF(AX542&lt;=Parametros!$E$19,"OK","Não")</f>
        <v>OK</v>
      </c>
      <c r="CX542" s="41" t="str">
        <f t="shared" si="68"/>
        <v>Não</v>
      </c>
      <c r="CY542" s="41" t="str">
        <f t="shared" si="69"/>
        <v>Não</v>
      </c>
      <c r="CZ542" s="41" t="str">
        <f>IF(AND(Parametros!$E$17="Sim",Parametros!$E$18="Sim"),IF(AND(OR(CT542="Flow1",AND(CT542="Flow2",Parametros!$H$7="Fechada")),AI542&lt;=Parametros!$E$15,AH542&lt;Parametros!$E$16,AX542&lt;Parametros!$E$19,CX542&lt;&gt;Parametros!$E$17,CY542&lt;&gt;Parametros!$E$18),"Sim","Não"),
IF(AND(Parametros!$E$17="Sim",Parametros!$E$18="Não"),IF(AND(OR(CT542="Flow1",AND(CT542="Flow2",Parametros!$H$7="Fechada")),AI542&lt;=Parametros!$E$15,AH542&lt;Parametros!$E$16,AX542&lt;Parametros!$E$19,CX542&lt;&gt;Parametros!$E$17),"Sim","Não"),
IF(AND(Parametros!$E$17="Não",Parametros!$E$18="Sim"),IF(AND(OR(CT542="Flow1",AND(CT542="Flow2",Parametros!$H$7="Fechada")),AI542&lt;=Parametros!$E$15,AH542&lt;Parametros!$E$16,AX542&lt;Parametros!$E$19,CY542&lt;&gt;Parametros!$E$18),"Sim","Não"),
IF(AND(OR(CT542="Flow1",AND(CT542="Flow2",Parametros!$H$7="Fechada")),AI542&lt;=Parametros!$E$15,AH542&lt;Parametros!$E$16,AX542&lt;Parametros!$E$19),"Sim","Não"))))</f>
        <v>Sim</v>
      </c>
      <c r="DA542" s="41" t="str">
        <f t="shared" si="70"/>
        <v>Moveu para tubing</v>
      </c>
      <c r="DB542" s="40">
        <f>IF(AND(CT542="Flow1",CZ542="Sim"),4,IF(CT542=Parametros!$D$6,1,IF(CT542=Parametros!$D$7,IF(Parametros!$H$7="Aberta",2,IF('Sequencia APO'!CZ542="Sim",4,1)),IF(CT542=Parametros!$D$9,3,IF(CT542=Parametros!$D$8,4,"Erro")))))</f>
        <v>4</v>
      </c>
      <c r="DC542" s="40">
        <f>IFERROR(VLOOKUP($Q542,Ferts!$A$1:$B$16,2,FALSE),0)</f>
        <v>0</v>
      </c>
      <c r="DD542" s="42">
        <f>(IF(DB542=1,Parametros!$M$6,IF(DB542=2,Parametros!$M$7,IF(DB542=3,Parametros!$M$8,IF(DB542=4,Parametros!$M$9,"Erro"))))*(DC542+1))*60</f>
        <v>102.85714285714285</v>
      </c>
    </row>
    <row r="543" spans="1:108">
      <c r="A543" s="74" t="s">
        <v>1413</v>
      </c>
      <c r="B543" s="74" t="s">
        <v>98</v>
      </c>
      <c r="C543" s="74" t="s">
        <v>99</v>
      </c>
      <c r="D543" s="74" t="s">
        <v>99</v>
      </c>
      <c r="E543" s="74" t="s">
        <v>3156</v>
      </c>
      <c r="F543" s="74" t="s">
        <v>3157</v>
      </c>
      <c r="G543" s="74" t="s">
        <v>3158</v>
      </c>
      <c r="H543" s="74" t="s">
        <v>170</v>
      </c>
      <c r="I543" s="74" t="s">
        <v>134</v>
      </c>
      <c r="J543" s="74" t="s">
        <v>348</v>
      </c>
      <c r="K543" s="74" t="s">
        <v>152</v>
      </c>
      <c r="L543" s="74" t="s">
        <v>3159</v>
      </c>
      <c r="M543" s="74" t="s">
        <v>172</v>
      </c>
      <c r="N543" s="75">
        <v>10</v>
      </c>
      <c r="O543" s="75">
        <v>10</v>
      </c>
      <c r="P543" s="74" t="s">
        <v>154</v>
      </c>
      <c r="Q543" s="74" t="s">
        <v>3160</v>
      </c>
      <c r="R543" s="74" t="s">
        <v>155</v>
      </c>
      <c r="S543" s="74" t="s">
        <v>113</v>
      </c>
      <c r="T543" s="74" t="s">
        <v>114</v>
      </c>
      <c r="U543" s="74" t="s">
        <v>156</v>
      </c>
      <c r="V543" s="74" t="s">
        <v>157</v>
      </c>
      <c r="W543" s="74" t="s">
        <v>107</v>
      </c>
      <c r="X543" s="74" t="s">
        <v>127</v>
      </c>
      <c r="Y543" s="74" t="s">
        <v>231</v>
      </c>
      <c r="Z543" s="74" t="s">
        <v>158</v>
      </c>
      <c r="AA543" s="76">
        <v>5214.0550000000003</v>
      </c>
      <c r="AB543" s="76">
        <v>0</v>
      </c>
      <c r="AC543" s="76">
        <v>138</v>
      </c>
      <c r="AD543" s="76">
        <v>93</v>
      </c>
      <c r="AE543" s="77">
        <v>570</v>
      </c>
      <c r="AF543" s="76">
        <v>2.85</v>
      </c>
      <c r="AG543" s="77">
        <v>10</v>
      </c>
      <c r="AH543" s="78">
        <v>11</v>
      </c>
      <c r="AI543" s="78">
        <v>96.5</v>
      </c>
      <c r="AJ543" s="79">
        <v>42787</v>
      </c>
      <c r="AK543" s="79">
        <v>42789</v>
      </c>
      <c r="AL543" s="79">
        <v>42789</v>
      </c>
      <c r="AM543" s="79">
        <v>42789</v>
      </c>
      <c r="AN543" s="77">
        <v>584</v>
      </c>
      <c r="AO543" s="79">
        <v>42781</v>
      </c>
      <c r="AP543" s="76">
        <v>5000</v>
      </c>
      <c r="AQ543" s="76">
        <v>0</v>
      </c>
      <c r="AR543" s="77">
        <v>310</v>
      </c>
      <c r="AS543" s="77">
        <v>40</v>
      </c>
      <c r="AT543" s="78">
        <v>293.07</v>
      </c>
      <c r="AU543" s="77">
        <v>2</v>
      </c>
      <c r="AV543" s="76">
        <v>11.71</v>
      </c>
      <c r="AW543" s="76">
        <v>11.35</v>
      </c>
      <c r="AX543" s="76">
        <v>12.07</v>
      </c>
      <c r="AY543" s="76">
        <v>0.97</v>
      </c>
      <c r="AZ543" s="76">
        <v>0.97</v>
      </c>
      <c r="BA543" s="76">
        <v>1.38</v>
      </c>
      <c r="BB543" s="76">
        <v>9.99</v>
      </c>
      <c r="BC543" s="76">
        <v>20.02</v>
      </c>
      <c r="BD543" s="76">
        <v>10.89</v>
      </c>
      <c r="BE543" s="76">
        <v>19.98</v>
      </c>
      <c r="BF543" s="76">
        <v>11000</v>
      </c>
      <c r="BG543" s="76">
        <v>13000</v>
      </c>
      <c r="BH543" s="74" t="s">
        <v>109</v>
      </c>
      <c r="BI543" s="74"/>
      <c r="BJ543" s="74" t="s">
        <v>3161</v>
      </c>
      <c r="BK543" s="79"/>
      <c r="BL543" s="79"/>
      <c r="BM543" s="74"/>
      <c r="BN543" s="80"/>
      <c r="BO543" s="81"/>
      <c r="BP543" s="82"/>
      <c r="BQ543" s="93">
        <v>20</v>
      </c>
      <c r="BR543" s="84" t="s">
        <v>78</v>
      </c>
      <c r="BS543" s="84">
        <v>23</v>
      </c>
      <c r="BT543" s="85">
        <v>2</v>
      </c>
      <c r="BU543" s="85" t="s">
        <v>134</v>
      </c>
      <c r="BV543" s="85">
        <v>7</v>
      </c>
      <c r="BW543" s="85"/>
      <c r="BX543" s="86" t="s">
        <v>143</v>
      </c>
      <c r="BY543" s="87"/>
      <c r="BZ543" s="88">
        <v>20</v>
      </c>
      <c r="CA543" s="87" t="s">
        <v>144</v>
      </c>
      <c r="CB543" s="89" t="s">
        <v>145</v>
      </c>
      <c r="CC543" s="90">
        <v>8</v>
      </c>
      <c r="CD543" s="91"/>
      <c r="CE543" s="89">
        <f>VLOOKUP(AI543,[1]Plan1!$A$6:$D$52,2,0)</f>
        <v>389</v>
      </c>
      <c r="CF543" s="89">
        <f>VLOOKUP(AI543,[1]Plan1!$A$6:$D$52,4,0)</f>
        <v>1.8666666666666667</v>
      </c>
      <c r="CG543" s="89">
        <f t="shared" si="64"/>
        <v>13</v>
      </c>
      <c r="CH543" s="89">
        <f t="shared" si="65"/>
        <v>24</v>
      </c>
      <c r="CI543" s="87" t="s">
        <v>75</v>
      </c>
      <c r="CJ543" s="89">
        <f t="shared" si="66"/>
        <v>20</v>
      </c>
      <c r="CK543" s="87"/>
      <c r="CL543" s="87"/>
      <c r="CM543" s="87"/>
      <c r="CN543" s="80"/>
      <c r="CO543" s="81">
        <v>316</v>
      </c>
      <c r="CP543" s="82"/>
      <c r="CQ543" s="83"/>
      <c r="CR543" s="87">
        <f t="shared" si="67"/>
        <v>5700</v>
      </c>
      <c r="CS543" s="40">
        <f t="shared" si="71"/>
        <v>541</v>
      </c>
      <c r="CT543" s="40" t="str">
        <f>VLOOKUP(B543,Linha!$B$2:$C$60,2,FALSE)</f>
        <v>Flow1</v>
      </c>
      <c r="CU543" s="41" t="str">
        <f>IF(AI543&lt;=Parametros!$E$15,"OK","Não")</f>
        <v>OK</v>
      </c>
      <c r="CV543" s="41" t="str">
        <f>IF(AH543&lt;=Parametros!$E$16,"OK","Não")</f>
        <v>OK</v>
      </c>
      <c r="CW543" s="41" t="str">
        <f>IF(AX543&lt;=Parametros!$E$19,"OK","Não")</f>
        <v>OK</v>
      </c>
      <c r="CX543" s="41" t="str">
        <f t="shared" si="68"/>
        <v>Não</v>
      </c>
      <c r="CY543" s="41" t="str">
        <f t="shared" si="69"/>
        <v>Não</v>
      </c>
      <c r="CZ543" s="41" t="str">
        <f>IF(AND(Parametros!$E$17="Sim",Parametros!$E$18="Sim"),IF(AND(OR(CT543="Flow1",AND(CT543="Flow2",Parametros!$H$7="Fechada")),AI543&lt;=Parametros!$E$15,AH543&lt;Parametros!$E$16,AX543&lt;Parametros!$E$19,CX543&lt;&gt;Parametros!$E$17,CY543&lt;&gt;Parametros!$E$18),"Sim","Não"),
IF(AND(Parametros!$E$17="Sim",Parametros!$E$18="Não"),IF(AND(OR(CT543="Flow1",AND(CT543="Flow2",Parametros!$H$7="Fechada")),AI543&lt;=Parametros!$E$15,AH543&lt;Parametros!$E$16,AX543&lt;Parametros!$E$19,CX543&lt;&gt;Parametros!$E$17),"Sim","Não"),
IF(AND(Parametros!$E$17="Não",Parametros!$E$18="Sim"),IF(AND(OR(CT543="Flow1",AND(CT543="Flow2",Parametros!$H$7="Fechada")),AI543&lt;=Parametros!$E$15,AH543&lt;Parametros!$E$16,AX543&lt;Parametros!$E$19,CY543&lt;&gt;Parametros!$E$18),"Sim","Não"),
IF(AND(OR(CT543="Flow1",AND(CT543="Flow2",Parametros!$H$7="Fechada")),AI543&lt;=Parametros!$E$15,AH543&lt;Parametros!$E$16,AX543&lt;Parametros!$E$19),"Sim","Não"))))</f>
        <v>Sim</v>
      </c>
      <c r="DA543" s="41" t="str">
        <f t="shared" si="70"/>
        <v>Moveu para tubing</v>
      </c>
      <c r="DB543" s="40">
        <f>IF(AND(CT543="Flow1",CZ543="Sim"),4,IF(CT543=Parametros!$D$6,1,IF(CT543=Parametros!$D$7,IF(Parametros!$H$7="Aberta",2,IF('Sequencia APO'!CZ543="Sim",4,1)),IF(CT543=Parametros!$D$9,3,IF(CT543=Parametros!$D$8,4,"Erro")))))</f>
        <v>4</v>
      </c>
      <c r="DC543" s="40">
        <f>IFERROR(VLOOKUP($Q543,Ferts!$A$1:$B$16,2,FALSE),0)</f>
        <v>0</v>
      </c>
      <c r="DD543" s="42">
        <f>(IF(DB543=1,Parametros!$M$6,IF(DB543=2,Parametros!$M$7,IF(DB543=3,Parametros!$M$8,IF(DB543=4,Parametros!$M$9,"Erro"))))*(DC543+1))*60</f>
        <v>102.85714285714285</v>
      </c>
    </row>
    <row r="544" spans="1:108">
      <c r="A544" s="74" t="s">
        <v>1417</v>
      </c>
      <c r="B544" s="74" t="s">
        <v>159</v>
      </c>
      <c r="C544" s="74" t="s">
        <v>99</v>
      </c>
      <c r="D544" s="74" t="s">
        <v>99</v>
      </c>
      <c r="E544" s="74" t="s">
        <v>3162</v>
      </c>
      <c r="F544" s="74" t="s">
        <v>1221</v>
      </c>
      <c r="G544" s="74" t="s">
        <v>3163</v>
      </c>
      <c r="H544" s="74" t="s">
        <v>227</v>
      </c>
      <c r="I544" s="74" t="s">
        <v>134</v>
      </c>
      <c r="J544" s="74" t="s">
        <v>240</v>
      </c>
      <c r="K544" s="74" t="s">
        <v>329</v>
      </c>
      <c r="L544" s="74" t="s">
        <v>1222</v>
      </c>
      <c r="M544" s="74" t="s">
        <v>229</v>
      </c>
      <c r="N544" s="75">
        <v>10</v>
      </c>
      <c r="O544" s="75">
        <v>10</v>
      </c>
      <c r="P544" s="74" t="s">
        <v>137</v>
      </c>
      <c r="Q544" s="74" t="s">
        <v>1223</v>
      </c>
      <c r="R544" s="74" t="s">
        <v>230</v>
      </c>
      <c r="S544" s="74" t="s">
        <v>113</v>
      </c>
      <c r="T544" s="74" t="s">
        <v>114</v>
      </c>
      <c r="U544" s="74" t="s">
        <v>156</v>
      </c>
      <c r="V544" s="74" t="s">
        <v>252</v>
      </c>
      <c r="W544" s="74" t="s">
        <v>107</v>
      </c>
      <c r="X544" s="74" t="s">
        <v>127</v>
      </c>
      <c r="Y544" s="74" t="s">
        <v>231</v>
      </c>
      <c r="Z544" s="74"/>
      <c r="AA544" s="76">
        <v>3198.3240000000001</v>
      </c>
      <c r="AB544" s="76">
        <v>0</v>
      </c>
      <c r="AC544" s="76">
        <v>138</v>
      </c>
      <c r="AD544" s="76">
        <v>91</v>
      </c>
      <c r="AE544" s="77">
        <v>581</v>
      </c>
      <c r="AF544" s="76">
        <v>2.9049999999999998</v>
      </c>
      <c r="AG544" s="77">
        <v>6</v>
      </c>
      <c r="AH544" s="78">
        <v>12.2</v>
      </c>
      <c r="AI544" s="78">
        <v>96.5</v>
      </c>
      <c r="AJ544" s="79">
        <v>42787</v>
      </c>
      <c r="AK544" s="79">
        <v>42789</v>
      </c>
      <c r="AL544" s="79">
        <v>42789</v>
      </c>
      <c r="AM544" s="79">
        <v>42789</v>
      </c>
      <c r="AN544" s="77">
        <v>203</v>
      </c>
      <c r="AO544" s="79">
        <v>42781</v>
      </c>
      <c r="AP544" s="76">
        <v>5000</v>
      </c>
      <c r="AQ544" s="76">
        <v>1410</v>
      </c>
      <c r="AR544" s="77">
        <v>596</v>
      </c>
      <c r="AS544" s="77">
        <v>29</v>
      </c>
      <c r="AT544" s="78">
        <v>283.14</v>
      </c>
      <c r="AU544" s="77">
        <v>2</v>
      </c>
      <c r="AV544" s="76">
        <v>10.69</v>
      </c>
      <c r="AW544" s="76">
        <v>10.31</v>
      </c>
      <c r="AX544" s="76">
        <v>11.07</v>
      </c>
      <c r="AY544" s="76">
        <v>0.7</v>
      </c>
      <c r="AZ544" s="76">
        <v>0.7</v>
      </c>
      <c r="BA544" s="76">
        <v>0.98</v>
      </c>
      <c r="BB544" s="76">
        <v>0.98</v>
      </c>
      <c r="BC544" s="76">
        <v>18.41</v>
      </c>
      <c r="BD544" s="76">
        <v>12.23</v>
      </c>
      <c r="BE544" s="76">
        <v>21.42</v>
      </c>
      <c r="BF544" s="76">
        <v>8000</v>
      </c>
      <c r="BG544" s="76">
        <v>12000</v>
      </c>
      <c r="BH544" s="74" t="s">
        <v>109</v>
      </c>
      <c r="BI544" s="74"/>
      <c r="BJ544" s="74" t="s">
        <v>4141</v>
      </c>
      <c r="BK544" s="79"/>
      <c r="BL544" s="79"/>
      <c r="BM544" s="74"/>
      <c r="BN544" s="80"/>
      <c r="BO544" s="81"/>
      <c r="BP544" s="82"/>
      <c r="BQ544" s="92">
        <v>12</v>
      </c>
      <c r="BR544" s="84" t="s">
        <v>78</v>
      </c>
      <c r="BS544" s="84">
        <v>23</v>
      </c>
      <c r="BT544" s="85">
        <v>2</v>
      </c>
      <c r="BU544" s="85" t="s">
        <v>134</v>
      </c>
      <c r="BV544" s="85">
        <v>7</v>
      </c>
      <c r="BW544" s="85"/>
      <c r="BX544" s="86" t="s">
        <v>143</v>
      </c>
      <c r="BY544" s="87"/>
      <c r="BZ544" s="88">
        <v>12</v>
      </c>
      <c r="CA544" s="87" t="s">
        <v>144</v>
      </c>
      <c r="CB544" s="89" t="s">
        <v>145</v>
      </c>
      <c r="CC544" s="90">
        <v>8</v>
      </c>
      <c r="CD544" s="91"/>
      <c r="CE544" s="89">
        <f>VLOOKUP(AI544,[1]Plan1!$A$6:$D$52,2,0)</f>
        <v>389</v>
      </c>
      <c r="CF544" s="89">
        <f>VLOOKUP(AI544,[1]Plan1!$A$6:$D$52,4,0)</f>
        <v>1.8666666666666667</v>
      </c>
      <c r="CG544" s="89">
        <f t="shared" si="64"/>
        <v>8</v>
      </c>
      <c r="CH544" s="89">
        <f t="shared" si="65"/>
        <v>15</v>
      </c>
      <c r="CI544" s="87" t="s">
        <v>76</v>
      </c>
      <c r="CJ544" s="89">
        <f t="shared" si="66"/>
        <v>12</v>
      </c>
      <c r="CK544" s="87"/>
      <c r="CL544" s="87"/>
      <c r="CM544" s="87"/>
      <c r="CN544" s="80"/>
      <c r="CO544" s="81">
        <v>317</v>
      </c>
      <c r="CP544" s="82"/>
      <c r="CQ544" s="83"/>
      <c r="CR544" s="87">
        <f t="shared" si="67"/>
        <v>3486</v>
      </c>
      <c r="CS544" s="40">
        <f t="shared" si="71"/>
        <v>542</v>
      </c>
      <c r="CT544" s="40" t="str">
        <f>VLOOKUP(B544,Linha!$B$2:$C$60,2,FALSE)</f>
        <v>Flow2</v>
      </c>
      <c r="CU544" s="41" t="str">
        <f>IF(AI544&lt;=Parametros!$E$15,"OK","Não")</f>
        <v>OK</v>
      </c>
      <c r="CV544" s="41" t="str">
        <f>IF(AH544&lt;=Parametros!$E$16,"OK","Não")</f>
        <v>OK</v>
      </c>
      <c r="CW544" s="41" t="str">
        <f>IF(AX544&lt;=Parametros!$E$19,"OK","Não")</f>
        <v>OK</v>
      </c>
      <c r="CX544" s="41" t="str">
        <f t="shared" si="68"/>
        <v>Não</v>
      </c>
      <c r="CY544" s="41" t="str">
        <f t="shared" si="69"/>
        <v>Não</v>
      </c>
      <c r="CZ544" s="41" t="str">
        <f>IF(AND(Parametros!$E$17="Sim",Parametros!$E$18="Sim"),IF(AND(OR(CT544="Flow1",AND(CT544="Flow2",Parametros!$H$7="Fechada")),AI544&lt;=Parametros!$E$15,AH544&lt;Parametros!$E$16,AX544&lt;Parametros!$E$19,CX544&lt;&gt;Parametros!$E$17,CY544&lt;&gt;Parametros!$E$18),"Sim","Não"),
IF(AND(Parametros!$E$17="Sim",Parametros!$E$18="Não"),IF(AND(OR(CT544="Flow1",AND(CT544="Flow2",Parametros!$H$7="Fechada")),AI544&lt;=Parametros!$E$15,AH544&lt;Parametros!$E$16,AX544&lt;Parametros!$E$19,CX544&lt;&gt;Parametros!$E$17),"Sim","Não"),
IF(AND(Parametros!$E$17="Não",Parametros!$E$18="Sim"),IF(AND(OR(CT544="Flow1",AND(CT544="Flow2",Parametros!$H$7="Fechada")),AI544&lt;=Parametros!$E$15,AH544&lt;Parametros!$E$16,AX544&lt;Parametros!$E$19,CY544&lt;&gt;Parametros!$E$18),"Sim","Não"),
IF(AND(OR(CT544="Flow1",AND(CT544="Flow2",Parametros!$H$7="Fechada")),AI544&lt;=Parametros!$E$15,AH544&lt;Parametros!$E$16,AX544&lt;Parametros!$E$19),"Sim","Não"))))</f>
        <v>Sim</v>
      </c>
      <c r="DA544" s="41" t="str">
        <f t="shared" si="70"/>
        <v>ok</v>
      </c>
      <c r="DB544" s="40">
        <f>IF(AND(CT544="Flow1",CZ544="Sim"),4,IF(CT544=Parametros!$D$6,1,IF(CT544=Parametros!$D$7,IF(Parametros!$H$7="Aberta",2,IF('Sequencia APO'!CZ544="Sim",4,1)),IF(CT544=Parametros!$D$9,3,IF(CT544=Parametros!$D$8,4,"Erro")))))</f>
        <v>4</v>
      </c>
      <c r="DC544" s="40">
        <f>IFERROR(VLOOKUP($Q544,Ferts!$A$1:$B$16,2,FALSE),0)</f>
        <v>0</v>
      </c>
      <c r="DD544" s="42">
        <f>(IF(DB544=1,Parametros!$M$6,IF(DB544=2,Parametros!$M$7,IF(DB544=3,Parametros!$M$8,IF(DB544=4,Parametros!$M$9,"Erro"))))*(DC544+1))*60</f>
        <v>102.85714285714285</v>
      </c>
    </row>
    <row r="545" spans="1:108">
      <c r="A545" s="74" t="s">
        <v>1418</v>
      </c>
      <c r="B545" s="74" t="s">
        <v>160</v>
      </c>
      <c r="C545" s="74" t="s">
        <v>118</v>
      </c>
      <c r="D545" s="74" t="s">
        <v>99</v>
      </c>
      <c r="E545" s="74" t="s">
        <v>4142</v>
      </c>
      <c r="F545" s="74" t="s">
        <v>3368</v>
      </c>
      <c r="G545" s="74" t="s">
        <v>4143</v>
      </c>
      <c r="H545" s="74" t="s">
        <v>285</v>
      </c>
      <c r="I545" s="74" t="s">
        <v>464</v>
      </c>
      <c r="J545" s="74" t="s">
        <v>474</v>
      </c>
      <c r="K545" s="74" t="s">
        <v>364</v>
      </c>
      <c r="L545" s="74" t="s">
        <v>3369</v>
      </c>
      <c r="M545" s="74" t="s">
        <v>288</v>
      </c>
      <c r="N545" s="75">
        <v>10</v>
      </c>
      <c r="O545" s="75">
        <v>10</v>
      </c>
      <c r="P545" s="74" t="s">
        <v>365</v>
      </c>
      <c r="Q545" s="74" t="s">
        <v>3370</v>
      </c>
      <c r="R545" s="74" t="s">
        <v>283</v>
      </c>
      <c r="S545" s="74"/>
      <c r="T545" s="74" t="s">
        <v>114</v>
      </c>
      <c r="U545" s="74" t="s">
        <v>124</v>
      </c>
      <c r="V545" s="74" t="s">
        <v>125</v>
      </c>
      <c r="W545" s="74" t="s">
        <v>107</v>
      </c>
      <c r="X545" s="74" t="s">
        <v>127</v>
      </c>
      <c r="Y545" s="74" t="s">
        <v>477</v>
      </c>
      <c r="Z545" s="74" t="s">
        <v>128</v>
      </c>
      <c r="AA545" s="76">
        <v>5400.0020000000004</v>
      </c>
      <c r="AB545" s="76">
        <v>0</v>
      </c>
      <c r="AC545" s="76">
        <v>145</v>
      </c>
      <c r="AD545" s="76">
        <v>118</v>
      </c>
      <c r="AE545" s="77">
        <v>661</v>
      </c>
      <c r="AF545" s="76">
        <v>3.3050000000000002</v>
      </c>
      <c r="AG545" s="77">
        <v>10</v>
      </c>
      <c r="AH545" s="78">
        <v>14.5</v>
      </c>
      <c r="AI545" s="78">
        <v>96.5</v>
      </c>
      <c r="AJ545" s="79">
        <v>42848</v>
      </c>
      <c r="AK545" s="79">
        <v>42789</v>
      </c>
      <c r="AL545" s="79">
        <v>42789</v>
      </c>
      <c r="AM545" s="79">
        <v>42789</v>
      </c>
      <c r="AN545" s="77">
        <v>422</v>
      </c>
      <c r="AO545" s="79">
        <v>42830</v>
      </c>
      <c r="AP545" s="76">
        <v>5000</v>
      </c>
      <c r="AQ545" s="76">
        <v>0</v>
      </c>
      <c r="AR545" s="77">
        <v>652</v>
      </c>
      <c r="AS545" s="77">
        <v>7</v>
      </c>
      <c r="AT545" s="78">
        <v>292.17</v>
      </c>
      <c r="AU545" s="77">
        <v>2</v>
      </c>
      <c r="AV545" s="76">
        <v>10.15</v>
      </c>
      <c r="AW545" s="76">
        <v>9.5399999999999991</v>
      </c>
      <c r="AX545" s="76">
        <v>10.28</v>
      </c>
      <c r="AY545" s="76">
        <v>0.96</v>
      </c>
      <c r="AZ545" s="76">
        <v>0.96</v>
      </c>
      <c r="BA545" s="76">
        <v>1.45</v>
      </c>
      <c r="BB545" s="76">
        <v>1.45</v>
      </c>
      <c r="BC545" s="76">
        <v>12.86</v>
      </c>
      <c r="BD545" s="76">
        <v>15.52</v>
      </c>
      <c r="BE545" s="76">
        <v>25.49</v>
      </c>
      <c r="BF545" s="76">
        <v>9300</v>
      </c>
      <c r="BG545" s="76">
        <v>10300</v>
      </c>
      <c r="BH545" s="74" t="s">
        <v>109</v>
      </c>
      <c r="BI545" s="74"/>
      <c r="BJ545" s="74" t="s">
        <v>4144</v>
      </c>
      <c r="BK545" s="79"/>
      <c r="BL545" s="79"/>
      <c r="BM545" s="74"/>
      <c r="BN545" s="80"/>
      <c r="BO545" s="81"/>
      <c r="BP545" s="82">
        <v>20</v>
      </c>
      <c r="BQ545" s="83"/>
      <c r="BR545" s="84" t="s">
        <v>129</v>
      </c>
      <c r="BS545" s="84">
        <v>23</v>
      </c>
      <c r="BT545" s="85">
        <v>2</v>
      </c>
      <c r="BU545" s="85" t="s">
        <v>464</v>
      </c>
      <c r="BV545" s="85">
        <v>8</v>
      </c>
      <c r="BW545" s="85"/>
      <c r="BX545" s="86" t="s">
        <v>130</v>
      </c>
      <c r="BY545" s="87"/>
      <c r="BZ545" s="88">
        <v>20</v>
      </c>
      <c r="CA545" s="87" t="s">
        <v>111</v>
      </c>
      <c r="CB545" s="89" t="s">
        <v>116</v>
      </c>
      <c r="CC545" s="90">
        <v>-41</v>
      </c>
      <c r="CD545" s="91"/>
      <c r="CE545" s="89">
        <f>VLOOKUP(AI545,[1]Plan1!$A$6:$D$52,2,0)</f>
        <v>389</v>
      </c>
      <c r="CF545" s="89">
        <f>VLOOKUP(AI545,[1]Plan1!$A$6:$D$52,4,0)</f>
        <v>1.8666666666666667</v>
      </c>
      <c r="CG545" s="89">
        <f t="shared" si="64"/>
        <v>14</v>
      </c>
      <c r="CH545" s="89">
        <f t="shared" si="65"/>
        <v>26</v>
      </c>
      <c r="CI545" s="87" t="s">
        <v>129</v>
      </c>
      <c r="CJ545" s="89">
        <f t="shared" si="66"/>
        <v>20</v>
      </c>
      <c r="CK545" s="87"/>
      <c r="CL545" s="87"/>
      <c r="CM545" s="87"/>
      <c r="CN545" s="80"/>
      <c r="CO545" s="81">
        <v>318</v>
      </c>
      <c r="CP545" s="82"/>
      <c r="CQ545" s="83"/>
      <c r="CR545" s="87">
        <f t="shared" si="67"/>
        <v>6610</v>
      </c>
      <c r="CS545" s="40">
        <f t="shared" si="71"/>
        <v>543</v>
      </c>
      <c r="CT545" s="40" t="str">
        <f>VLOOKUP(B545,Linha!$B$2:$C$60,2,FALSE)</f>
        <v>Flow1</v>
      </c>
      <c r="CU545" s="41" t="str">
        <f>IF(AI545&lt;=Parametros!$E$15,"OK","Não")</f>
        <v>OK</v>
      </c>
      <c r="CV545" s="41" t="str">
        <f>IF(AH545&lt;=Parametros!$E$16,"OK","Não")</f>
        <v>Não</v>
      </c>
      <c r="CW545" s="41" t="str">
        <f>IF(AX545&lt;=Parametros!$E$19,"OK","Não")</f>
        <v>OK</v>
      </c>
      <c r="CX545" s="41" t="str">
        <f t="shared" si="68"/>
        <v>Não</v>
      </c>
      <c r="CY545" s="41" t="str">
        <f t="shared" si="69"/>
        <v>Não</v>
      </c>
      <c r="CZ545" s="41" t="str">
        <f>IF(AND(Parametros!$E$17="Sim",Parametros!$E$18="Sim"),IF(AND(OR(CT545="Flow1",AND(CT545="Flow2",Parametros!$H$7="Fechada")),AI545&lt;=Parametros!$E$15,AH545&lt;Parametros!$E$16,AX545&lt;Parametros!$E$19,CX545&lt;&gt;Parametros!$E$17,CY545&lt;&gt;Parametros!$E$18),"Sim","Não"),
IF(AND(Parametros!$E$17="Sim",Parametros!$E$18="Não"),IF(AND(OR(CT545="Flow1",AND(CT545="Flow2",Parametros!$H$7="Fechada")),AI545&lt;=Parametros!$E$15,AH545&lt;Parametros!$E$16,AX545&lt;Parametros!$E$19,CX545&lt;&gt;Parametros!$E$17),"Sim","Não"),
IF(AND(Parametros!$E$17="Não",Parametros!$E$18="Sim"),IF(AND(OR(CT545="Flow1",AND(CT545="Flow2",Parametros!$H$7="Fechada")),AI545&lt;=Parametros!$E$15,AH545&lt;Parametros!$E$16,AX545&lt;Parametros!$E$19,CY545&lt;&gt;Parametros!$E$18),"Sim","Não"),
IF(AND(OR(CT545="Flow1",AND(CT545="Flow2",Parametros!$H$7="Fechada")),AI545&lt;=Parametros!$E$15,AH545&lt;Parametros!$E$16,AX545&lt;Parametros!$E$19),"Sim","Não"))))</f>
        <v>Não</v>
      </c>
      <c r="DA545" s="41" t="str">
        <f t="shared" si="70"/>
        <v>ok</v>
      </c>
      <c r="DB545" s="40">
        <f>IF(AND(CT545="Flow1",CZ545="Sim"),4,IF(CT545=Parametros!$D$6,1,IF(CT545=Parametros!$D$7,IF(Parametros!$H$7="Aberta",2,IF('Sequencia APO'!CZ545="Sim",4,1)),IF(CT545=Parametros!$D$9,3,IF(CT545=Parametros!$D$8,4,"Erro")))))</f>
        <v>1</v>
      </c>
      <c r="DC545" s="40">
        <f>IFERROR(VLOOKUP($Q545,Ferts!$A$1:$B$16,2,FALSE),0)</f>
        <v>0</v>
      </c>
      <c r="DD545" s="42">
        <f>(IF(DB545=1,Parametros!$M$6,IF(DB545=2,Parametros!$M$7,IF(DB545=3,Parametros!$M$8,IF(DB545=4,Parametros!$M$9,"Erro"))))*(DC545+1))*60</f>
        <v>38.112851481411589</v>
      </c>
    </row>
    <row r="546" spans="1:108">
      <c r="A546" s="74" t="s">
        <v>1420</v>
      </c>
      <c r="B546" s="74" t="s">
        <v>397</v>
      </c>
      <c r="C546" s="74" t="s">
        <v>398</v>
      </c>
      <c r="D546" s="74" t="s">
        <v>99</v>
      </c>
      <c r="E546" s="74" t="s">
        <v>4145</v>
      </c>
      <c r="F546" s="74" t="s">
        <v>417</v>
      </c>
      <c r="G546" s="74" t="s">
        <v>4146</v>
      </c>
      <c r="H546" s="74" t="s">
        <v>119</v>
      </c>
      <c r="I546" s="74" t="s">
        <v>134</v>
      </c>
      <c r="J546" s="74" t="s">
        <v>240</v>
      </c>
      <c r="K546" s="74" t="s">
        <v>400</v>
      </c>
      <c r="L546" s="74" t="s">
        <v>418</v>
      </c>
      <c r="M546" s="74" t="s">
        <v>402</v>
      </c>
      <c r="N546" s="75">
        <v>10</v>
      </c>
      <c r="O546" s="75">
        <v>10</v>
      </c>
      <c r="P546" s="74" t="s">
        <v>131</v>
      </c>
      <c r="Q546" s="74" t="s">
        <v>419</v>
      </c>
      <c r="R546" s="74" t="s">
        <v>123</v>
      </c>
      <c r="S546" s="74"/>
      <c r="T546" s="74" t="s">
        <v>114</v>
      </c>
      <c r="U546" s="74" t="s">
        <v>124</v>
      </c>
      <c r="V546" s="74" t="s">
        <v>398</v>
      </c>
      <c r="W546" s="74" t="s">
        <v>337</v>
      </c>
      <c r="X546" s="74" t="s">
        <v>127</v>
      </c>
      <c r="Y546" s="74" t="s">
        <v>231</v>
      </c>
      <c r="Z546" s="74" t="s">
        <v>404</v>
      </c>
      <c r="AA546" s="76">
        <v>1412.8579999999999</v>
      </c>
      <c r="AB546" s="76">
        <v>0</v>
      </c>
      <c r="AC546" s="76">
        <v>130</v>
      </c>
      <c r="AD546" s="76">
        <v>83</v>
      </c>
      <c r="AE546" s="77">
        <v>660</v>
      </c>
      <c r="AF546" s="76">
        <v>3.3</v>
      </c>
      <c r="AG546" s="77">
        <v>3</v>
      </c>
      <c r="AH546" s="78">
        <v>16.25</v>
      </c>
      <c r="AI546" s="78">
        <v>96.5</v>
      </c>
      <c r="AJ546" s="79">
        <v>42807</v>
      </c>
      <c r="AK546" s="79">
        <v>42789</v>
      </c>
      <c r="AL546" s="79">
        <v>42789</v>
      </c>
      <c r="AM546" s="79">
        <v>42789</v>
      </c>
      <c r="AN546" s="77">
        <v>80</v>
      </c>
      <c r="AO546" s="79">
        <v>42797</v>
      </c>
      <c r="AP546" s="76">
        <v>957.6</v>
      </c>
      <c r="AQ546" s="76">
        <v>0</v>
      </c>
      <c r="AR546" s="77">
        <v>661</v>
      </c>
      <c r="AS546" s="77">
        <v>51</v>
      </c>
      <c r="AT546" s="78">
        <v>342.92</v>
      </c>
      <c r="AU546" s="77">
        <v>2</v>
      </c>
      <c r="AV546" s="76">
        <v>9.85</v>
      </c>
      <c r="AW546" s="76">
        <v>9.7899999999999991</v>
      </c>
      <c r="AX546" s="76">
        <v>10.27</v>
      </c>
      <c r="AY546" s="76">
        <v>0.96</v>
      </c>
      <c r="AZ546" s="76">
        <v>0.96</v>
      </c>
      <c r="BA546" s="76">
        <v>1.63</v>
      </c>
      <c r="BB546" s="76">
        <v>1.63</v>
      </c>
      <c r="BC546" s="76">
        <v>16.38</v>
      </c>
      <c r="BD546" s="76">
        <v>16.22</v>
      </c>
      <c r="BE546" s="76">
        <v>25.78</v>
      </c>
      <c r="BF546" s="76">
        <v>885</v>
      </c>
      <c r="BG546" s="76">
        <v>885</v>
      </c>
      <c r="BH546" s="74" t="s">
        <v>109</v>
      </c>
      <c r="BI546" s="74"/>
      <c r="BJ546" s="74" t="s">
        <v>4147</v>
      </c>
      <c r="BK546" s="79"/>
      <c r="BL546" s="79"/>
      <c r="BM546" s="74"/>
      <c r="BN546" s="80"/>
      <c r="BO546" s="81"/>
      <c r="BP546" s="82">
        <v>6</v>
      </c>
      <c r="BQ546" s="83"/>
      <c r="BR546" s="84" t="s">
        <v>129</v>
      </c>
      <c r="BS546" s="84">
        <v>23</v>
      </c>
      <c r="BT546" s="85">
        <v>2</v>
      </c>
      <c r="BU546" s="85" t="s">
        <v>134</v>
      </c>
      <c r="BV546" s="85">
        <v>9</v>
      </c>
      <c r="BW546" s="85"/>
      <c r="BX546" s="86" t="s">
        <v>405</v>
      </c>
      <c r="BY546" s="87"/>
      <c r="BZ546" s="88">
        <v>6</v>
      </c>
      <c r="CA546" s="87" t="s">
        <v>111</v>
      </c>
      <c r="CB546" s="89" t="s">
        <v>145</v>
      </c>
      <c r="CC546" s="90">
        <v>-8</v>
      </c>
      <c r="CD546" s="91"/>
      <c r="CE546" s="89">
        <f>VLOOKUP(AI546,[1]Plan1!$A$6:$D$52,2,0)</f>
        <v>389</v>
      </c>
      <c r="CF546" s="89">
        <f>VLOOKUP(AI546,[1]Plan1!$A$6:$D$52,4,0)</f>
        <v>1.8666666666666667</v>
      </c>
      <c r="CG546" s="89">
        <f t="shared" si="64"/>
        <v>4</v>
      </c>
      <c r="CH546" s="89">
        <f t="shared" si="65"/>
        <v>7</v>
      </c>
      <c r="CI546" s="87" t="s">
        <v>129</v>
      </c>
      <c r="CJ546" s="89">
        <f t="shared" si="66"/>
        <v>6</v>
      </c>
      <c r="CK546" s="87"/>
      <c r="CL546" s="87"/>
      <c r="CM546" s="87"/>
      <c r="CN546" s="80"/>
      <c r="CO546" s="81">
        <v>319</v>
      </c>
      <c r="CP546" s="82"/>
      <c r="CQ546" s="83"/>
      <c r="CR546" s="87">
        <f t="shared" si="67"/>
        <v>1980</v>
      </c>
      <c r="CS546" s="40">
        <f t="shared" si="71"/>
        <v>544</v>
      </c>
      <c r="CT546" s="40" t="str">
        <f>VLOOKUP(B546,Linha!$B$2:$C$60,2,FALSE)</f>
        <v>Despacho direto</v>
      </c>
      <c r="CU546" s="41" t="str">
        <f>IF(AI546&lt;=Parametros!$E$15,"OK","Não")</f>
        <v>OK</v>
      </c>
      <c r="CV546" s="41" t="str">
        <f>IF(AH546&lt;=Parametros!$E$16,"OK","Não")</f>
        <v>Não</v>
      </c>
      <c r="CW546" s="41" t="str">
        <f>IF(AX546&lt;=Parametros!$E$19,"OK","Não")</f>
        <v>OK</v>
      </c>
      <c r="CX546" s="41" t="str">
        <f t="shared" si="68"/>
        <v>Não</v>
      </c>
      <c r="CY546" s="41" t="str">
        <f t="shared" si="69"/>
        <v>Não</v>
      </c>
      <c r="CZ546" s="41" t="str">
        <f>IF(AND(Parametros!$E$17="Sim",Parametros!$E$18="Sim"),IF(AND(OR(CT546="Flow1",AND(CT546="Flow2",Parametros!$H$7="Fechada")),AI546&lt;=Parametros!$E$15,AH546&lt;Parametros!$E$16,AX546&lt;Parametros!$E$19,CX546&lt;&gt;Parametros!$E$17,CY546&lt;&gt;Parametros!$E$18),"Sim","Não"),
IF(AND(Parametros!$E$17="Sim",Parametros!$E$18="Não"),IF(AND(OR(CT546="Flow1",AND(CT546="Flow2",Parametros!$H$7="Fechada")),AI546&lt;=Parametros!$E$15,AH546&lt;Parametros!$E$16,AX546&lt;Parametros!$E$19,CX546&lt;&gt;Parametros!$E$17),"Sim","Não"),
IF(AND(Parametros!$E$17="Não",Parametros!$E$18="Sim"),IF(AND(OR(CT546="Flow1",AND(CT546="Flow2",Parametros!$H$7="Fechada")),AI546&lt;=Parametros!$E$15,AH546&lt;Parametros!$E$16,AX546&lt;Parametros!$E$19,CY546&lt;&gt;Parametros!$E$18),"Sim","Não"),
IF(AND(OR(CT546="Flow1",AND(CT546="Flow2",Parametros!$H$7="Fechada")),AI546&lt;=Parametros!$E$15,AH546&lt;Parametros!$E$16,AX546&lt;Parametros!$E$19),"Sim","Não"))))</f>
        <v>Não</v>
      </c>
      <c r="DA546" s="41" t="str">
        <f t="shared" si="70"/>
        <v>ok</v>
      </c>
      <c r="DB546" s="40">
        <f>IF(AND(CT546="Flow1",CZ546="Sim"),4,IF(CT546=Parametros!$D$6,1,IF(CT546=Parametros!$D$7,IF(Parametros!$H$7="Aberta",2,IF('Sequencia APO'!CZ546="Sim",4,1)),IF(CT546=Parametros!$D$9,3,IF(CT546=Parametros!$D$8,4,"Erro")))))</f>
        <v>3</v>
      </c>
      <c r="DC546" s="40">
        <f>IFERROR(VLOOKUP($Q546,Ferts!$A$1:$B$16,2,FALSE),0)</f>
        <v>0</v>
      </c>
      <c r="DD546" s="42">
        <f>(IF(DB546=1,Parametros!$M$6,IF(DB546=2,Parametros!$M$7,IF(DB546=3,Parametros!$M$8,IF(DB546=4,Parametros!$M$9,"Erro"))))*(DC546+1))*60</f>
        <v>33.660000000000004</v>
      </c>
    </row>
    <row r="547" spans="1:108">
      <c r="A547" s="74" t="s">
        <v>1426</v>
      </c>
      <c r="B547" s="74" t="s">
        <v>397</v>
      </c>
      <c r="C547" s="74" t="s">
        <v>398</v>
      </c>
      <c r="D547" s="74" t="s">
        <v>99</v>
      </c>
      <c r="E547" s="74" t="s">
        <v>4148</v>
      </c>
      <c r="F547" s="74" t="s">
        <v>413</v>
      </c>
      <c r="G547" s="74" t="s">
        <v>4149</v>
      </c>
      <c r="H547" s="74" t="s">
        <v>119</v>
      </c>
      <c r="I547" s="74" t="s">
        <v>134</v>
      </c>
      <c r="J547" s="74" t="s">
        <v>240</v>
      </c>
      <c r="K547" s="74" t="s">
        <v>400</v>
      </c>
      <c r="L547" s="74" t="s">
        <v>414</v>
      </c>
      <c r="M547" s="74" t="s">
        <v>402</v>
      </c>
      <c r="N547" s="75">
        <v>10</v>
      </c>
      <c r="O547" s="75">
        <v>10</v>
      </c>
      <c r="P547" s="74" t="s">
        <v>131</v>
      </c>
      <c r="Q547" s="74" t="s">
        <v>415</v>
      </c>
      <c r="R547" s="74" t="s">
        <v>123</v>
      </c>
      <c r="S547" s="74"/>
      <c r="T547" s="74" t="s">
        <v>114</v>
      </c>
      <c r="U547" s="74" t="s">
        <v>124</v>
      </c>
      <c r="V547" s="74" t="s">
        <v>398</v>
      </c>
      <c r="W547" s="74" t="s">
        <v>337</v>
      </c>
      <c r="X547" s="74" t="s">
        <v>127</v>
      </c>
      <c r="Y547" s="74" t="s">
        <v>231</v>
      </c>
      <c r="Z547" s="74" t="s">
        <v>404</v>
      </c>
      <c r="AA547" s="76">
        <v>1488.913</v>
      </c>
      <c r="AB547" s="76">
        <v>0</v>
      </c>
      <c r="AC547" s="76">
        <v>130</v>
      </c>
      <c r="AD547" s="76">
        <v>83</v>
      </c>
      <c r="AE547" s="77">
        <v>674</v>
      </c>
      <c r="AF547" s="76">
        <v>3.37</v>
      </c>
      <c r="AG547" s="77">
        <v>3</v>
      </c>
      <c r="AH547" s="78">
        <v>16.25</v>
      </c>
      <c r="AI547" s="78">
        <v>96.5</v>
      </c>
      <c r="AJ547" s="79">
        <v>42768</v>
      </c>
      <c r="AK547" s="79">
        <v>42789</v>
      </c>
      <c r="AL547" s="79">
        <v>42789</v>
      </c>
      <c r="AM547" s="79">
        <v>42789</v>
      </c>
      <c r="AN547" s="77">
        <v>83</v>
      </c>
      <c r="AO547" s="79">
        <v>42758</v>
      </c>
      <c r="AP547" s="76">
        <v>912.6</v>
      </c>
      <c r="AQ547" s="76">
        <v>750.36</v>
      </c>
      <c r="AR547" s="77">
        <v>673</v>
      </c>
      <c r="AS547" s="77">
        <v>51</v>
      </c>
      <c r="AT547" s="78">
        <v>345.75</v>
      </c>
      <c r="AU547" s="77">
        <v>3</v>
      </c>
      <c r="AV547" s="76">
        <v>6.7</v>
      </c>
      <c r="AW547" s="76">
        <v>6.66</v>
      </c>
      <c r="AX547" s="76">
        <v>7.15</v>
      </c>
      <c r="AY547" s="76">
        <v>0.96</v>
      </c>
      <c r="AZ547" s="76">
        <v>0.96</v>
      </c>
      <c r="BA547" s="76">
        <v>1.63</v>
      </c>
      <c r="BB547" s="76">
        <v>1.63</v>
      </c>
      <c r="BC547" s="76">
        <v>16.72</v>
      </c>
      <c r="BD547" s="76">
        <v>16.22</v>
      </c>
      <c r="BE547" s="76">
        <v>25.78</v>
      </c>
      <c r="BF547" s="76">
        <v>827</v>
      </c>
      <c r="BG547" s="76">
        <v>832</v>
      </c>
      <c r="BH547" s="74" t="s">
        <v>109</v>
      </c>
      <c r="BI547" s="74"/>
      <c r="BJ547" s="74" t="s">
        <v>4150</v>
      </c>
      <c r="BK547" s="79"/>
      <c r="BL547" s="79"/>
      <c r="BM547" s="74"/>
      <c r="BN547" s="80"/>
      <c r="BO547" s="81"/>
      <c r="BP547" s="82">
        <v>9</v>
      </c>
      <c r="BQ547" s="83"/>
      <c r="BR547" s="84" t="s">
        <v>129</v>
      </c>
      <c r="BS547" s="84">
        <v>23</v>
      </c>
      <c r="BT547" s="85">
        <v>2</v>
      </c>
      <c r="BU547" s="85" t="s">
        <v>134</v>
      </c>
      <c r="BV547" s="85">
        <v>9</v>
      </c>
      <c r="BW547" s="85"/>
      <c r="BX547" s="86" t="s">
        <v>405</v>
      </c>
      <c r="BY547" s="87"/>
      <c r="BZ547" s="88">
        <v>9</v>
      </c>
      <c r="CA547" s="87" t="s">
        <v>111</v>
      </c>
      <c r="CB547" s="89" t="s">
        <v>112</v>
      </c>
      <c r="CC547" s="90">
        <v>31</v>
      </c>
      <c r="CD547" s="91"/>
      <c r="CE547" s="89">
        <f>VLOOKUP(AI547,[1]Plan1!$A$6:$D$52,2,0)</f>
        <v>389</v>
      </c>
      <c r="CF547" s="89">
        <f>VLOOKUP(AI547,[1]Plan1!$A$6:$D$52,4,0)</f>
        <v>1.8666666666666667</v>
      </c>
      <c r="CG547" s="89">
        <f t="shared" si="64"/>
        <v>4</v>
      </c>
      <c r="CH547" s="89">
        <f t="shared" si="65"/>
        <v>7</v>
      </c>
      <c r="CI547" s="87" t="s">
        <v>129</v>
      </c>
      <c r="CJ547" s="89">
        <f t="shared" si="66"/>
        <v>9</v>
      </c>
      <c r="CK547" s="87"/>
      <c r="CL547" s="87"/>
      <c r="CM547" s="87"/>
      <c r="CN547" s="80"/>
      <c r="CO547" s="81">
        <v>320</v>
      </c>
      <c r="CP547" s="82"/>
      <c r="CQ547" s="83"/>
      <c r="CR547" s="87">
        <f t="shared" si="67"/>
        <v>2022</v>
      </c>
      <c r="CS547" s="40">
        <f t="shared" si="71"/>
        <v>545</v>
      </c>
      <c r="CT547" s="40" t="str">
        <f>VLOOKUP(B547,Linha!$B$2:$C$60,2,FALSE)</f>
        <v>Despacho direto</v>
      </c>
      <c r="CU547" s="41" t="str">
        <f>IF(AI547&lt;=Parametros!$E$15,"OK","Não")</f>
        <v>OK</v>
      </c>
      <c r="CV547" s="41" t="str">
        <f>IF(AH547&lt;=Parametros!$E$16,"OK","Não")</f>
        <v>Não</v>
      </c>
      <c r="CW547" s="41" t="str">
        <f>IF(AX547&lt;=Parametros!$E$19,"OK","Não")</f>
        <v>OK</v>
      </c>
      <c r="CX547" s="41" t="str">
        <f t="shared" si="68"/>
        <v>Não</v>
      </c>
      <c r="CY547" s="41" t="str">
        <f t="shared" si="69"/>
        <v>Não</v>
      </c>
      <c r="CZ547" s="41" t="str">
        <f>IF(AND(Parametros!$E$17="Sim",Parametros!$E$18="Sim"),IF(AND(OR(CT547="Flow1",AND(CT547="Flow2",Parametros!$H$7="Fechada")),AI547&lt;=Parametros!$E$15,AH547&lt;Parametros!$E$16,AX547&lt;Parametros!$E$19,CX547&lt;&gt;Parametros!$E$17,CY547&lt;&gt;Parametros!$E$18),"Sim","Não"),
IF(AND(Parametros!$E$17="Sim",Parametros!$E$18="Não"),IF(AND(OR(CT547="Flow1",AND(CT547="Flow2",Parametros!$H$7="Fechada")),AI547&lt;=Parametros!$E$15,AH547&lt;Parametros!$E$16,AX547&lt;Parametros!$E$19,CX547&lt;&gt;Parametros!$E$17),"Sim","Não"),
IF(AND(Parametros!$E$17="Não",Parametros!$E$18="Sim"),IF(AND(OR(CT547="Flow1",AND(CT547="Flow2",Parametros!$H$7="Fechada")),AI547&lt;=Parametros!$E$15,AH547&lt;Parametros!$E$16,AX547&lt;Parametros!$E$19,CY547&lt;&gt;Parametros!$E$18),"Sim","Não"),
IF(AND(OR(CT547="Flow1",AND(CT547="Flow2",Parametros!$H$7="Fechada")),AI547&lt;=Parametros!$E$15,AH547&lt;Parametros!$E$16,AX547&lt;Parametros!$E$19),"Sim","Não"))))</f>
        <v>Não</v>
      </c>
      <c r="DA547" s="41" t="str">
        <f t="shared" si="70"/>
        <v>ok</v>
      </c>
      <c r="DB547" s="40">
        <f>IF(AND(CT547="Flow1",CZ547="Sim"),4,IF(CT547=Parametros!$D$6,1,IF(CT547=Parametros!$D$7,IF(Parametros!$H$7="Aberta",2,IF('Sequencia APO'!CZ547="Sim",4,1)),IF(CT547=Parametros!$D$9,3,IF(CT547=Parametros!$D$8,4,"Erro")))))</f>
        <v>3</v>
      </c>
      <c r="DC547" s="40">
        <f>IFERROR(VLOOKUP($Q547,Ferts!$A$1:$B$16,2,FALSE),0)</f>
        <v>0</v>
      </c>
      <c r="DD547" s="42">
        <f>(IF(DB547=1,Parametros!$M$6,IF(DB547=2,Parametros!$M$7,IF(DB547=3,Parametros!$M$8,IF(DB547=4,Parametros!$M$9,"Erro"))))*(DC547+1))*60</f>
        <v>33.660000000000004</v>
      </c>
    </row>
    <row r="548" spans="1:108">
      <c r="A548" s="74" t="s">
        <v>1431</v>
      </c>
      <c r="B548" s="74" t="s">
        <v>397</v>
      </c>
      <c r="C548" s="74" t="s">
        <v>398</v>
      </c>
      <c r="D548" s="74" t="s">
        <v>99</v>
      </c>
      <c r="E548" s="74" t="s">
        <v>4151</v>
      </c>
      <c r="F548" s="74" t="s">
        <v>417</v>
      </c>
      <c r="G548" s="74" t="s">
        <v>4152</v>
      </c>
      <c r="H548" s="74" t="s">
        <v>119</v>
      </c>
      <c r="I548" s="74" t="s">
        <v>134</v>
      </c>
      <c r="J548" s="74" t="s">
        <v>240</v>
      </c>
      <c r="K548" s="74" t="s">
        <v>400</v>
      </c>
      <c r="L548" s="74" t="s">
        <v>418</v>
      </c>
      <c r="M548" s="74" t="s">
        <v>402</v>
      </c>
      <c r="N548" s="75">
        <v>10</v>
      </c>
      <c r="O548" s="75">
        <v>10</v>
      </c>
      <c r="P548" s="74" t="s">
        <v>131</v>
      </c>
      <c r="Q548" s="74" t="s">
        <v>419</v>
      </c>
      <c r="R548" s="74" t="s">
        <v>123</v>
      </c>
      <c r="S548" s="74"/>
      <c r="T548" s="74" t="s">
        <v>114</v>
      </c>
      <c r="U548" s="74" t="s">
        <v>124</v>
      </c>
      <c r="V548" s="74" t="s">
        <v>398</v>
      </c>
      <c r="W548" s="74" t="s">
        <v>337</v>
      </c>
      <c r="X548" s="74" t="s">
        <v>127</v>
      </c>
      <c r="Y548" s="74" t="s">
        <v>231</v>
      </c>
      <c r="Z548" s="74" t="s">
        <v>404</v>
      </c>
      <c r="AA548" s="76">
        <v>1421.079</v>
      </c>
      <c r="AB548" s="76">
        <v>0</v>
      </c>
      <c r="AC548" s="76">
        <v>130</v>
      </c>
      <c r="AD548" s="76">
        <v>83</v>
      </c>
      <c r="AE548" s="77">
        <v>660</v>
      </c>
      <c r="AF548" s="76">
        <v>3.3</v>
      </c>
      <c r="AG548" s="77">
        <v>3</v>
      </c>
      <c r="AH548" s="78">
        <v>16.25</v>
      </c>
      <c r="AI548" s="78">
        <v>96.5</v>
      </c>
      <c r="AJ548" s="79">
        <v>42814</v>
      </c>
      <c r="AK548" s="79">
        <v>42789</v>
      </c>
      <c r="AL548" s="79">
        <v>42789</v>
      </c>
      <c r="AM548" s="79">
        <v>42789</v>
      </c>
      <c r="AN548" s="77">
        <v>80</v>
      </c>
      <c r="AO548" s="79">
        <v>42804</v>
      </c>
      <c r="AP548" s="76">
        <v>957.6</v>
      </c>
      <c r="AQ548" s="76">
        <v>0</v>
      </c>
      <c r="AR548" s="77">
        <v>661</v>
      </c>
      <c r="AS548" s="77">
        <v>51</v>
      </c>
      <c r="AT548" s="78">
        <v>342.92</v>
      </c>
      <c r="AU548" s="77">
        <v>2</v>
      </c>
      <c r="AV548" s="76">
        <v>9.85</v>
      </c>
      <c r="AW548" s="76">
        <v>9.7899999999999991</v>
      </c>
      <c r="AX548" s="76">
        <v>10.27</v>
      </c>
      <c r="AY548" s="76">
        <v>0.96</v>
      </c>
      <c r="AZ548" s="76">
        <v>0.96</v>
      </c>
      <c r="BA548" s="76">
        <v>1.63</v>
      </c>
      <c r="BB548" s="76">
        <v>1.63</v>
      </c>
      <c r="BC548" s="76">
        <v>16.38</v>
      </c>
      <c r="BD548" s="76">
        <v>16.22</v>
      </c>
      <c r="BE548" s="76">
        <v>25.78</v>
      </c>
      <c r="BF548" s="76">
        <v>885</v>
      </c>
      <c r="BG548" s="76">
        <v>885</v>
      </c>
      <c r="BH548" s="74" t="s">
        <v>109</v>
      </c>
      <c r="BI548" s="74"/>
      <c r="BJ548" s="74" t="s">
        <v>4153</v>
      </c>
      <c r="BK548" s="79"/>
      <c r="BL548" s="79"/>
      <c r="BM548" s="74"/>
      <c r="BN548" s="80"/>
      <c r="BO548" s="81"/>
      <c r="BP548" s="82">
        <v>6</v>
      </c>
      <c r="BQ548" s="83"/>
      <c r="BR548" s="84" t="s">
        <v>129</v>
      </c>
      <c r="BS548" s="84">
        <v>23</v>
      </c>
      <c r="BT548" s="85">
        <v>2</v>
      </c>
      <c r="BU548" s="85" t="s">
        <v>134</v>
      </c>
      <c r="BV548" s="85">
        <v>9</v>
      </c>
      <c r="BW548" s="85"/>
      <c r="BX548" s="86" t="s">
        <v>405</v>
      </c>
      <c r="BY548" s="87"/>
      <c r="BZ548" s="88">
        <v>6</v>
      </c>
      <c r="CA548" s="87" t="s">
        <v>111</v>
      </c>
      <c r="CB548" s="89" t="s">
        <v>116</v>
      </c>
      <c r="CC548" s="90">
        <v>-15</v>
      </c>
      <c r="CD548" s="91"/>
      <c r="CE548" s="89">
        <f>VLOOKUP(AI548,[1]Plan1!$A$6:$D$52,2,0)</f>
        <v>389</v>
      </c>
      <c r="CF548" s="89">
        <f>VLOOKUP(AI548,[1]Plan1!$A$6:$D$52,4,0)</f>
        <v>1.8666666666666667</v>
      </c>
      <c r="CG548" s="89">
        <f t="shared" si="64"/>
        <v>4</v>
      </c>
      <c r="CH548" s="89">
        <f t="shared" si="65"/>
        <v>7</v>
      </c>
      <c r="CI548" s="87" t="s">
        <v>129</v>
      </c>
      <c r="CJ548" s="89">
        <f t="shared" si="66"/>
        <v>6</v>
      </c>
      <c r="CK548" s="87"/>
      <c r="CL548" s="87"/>
      <c r="CM548" s="87"/>
      <c r="CN548" s="80"/>
      <c r="CO548" s="81">
        <v>321</v>
      </c>
      <c r="CP548" s="82"/>
      <c r="CQ548" s="83"/>
      <c r="CR548" s="87">
        <f t="shared" si="67"/>
        <v>1980</v>
      </c>
      <c r="CS548" s="40">
        <f t="shared" si="71"/>
        <v>546</v>
      </c>
      <c r="CT548" s="40" t="str">
        <f>VLOOKUP(B548,Linha!$B$2:$C$60,2,FALSE)</f>
        <v>Despacho direto</v>
      </c>
      <c r="CU548" s="41" t="str">
        <f>IF(AI548&lt;=Parametros!$E$15,"OK","Não")</f>
        <v>OK</v>
      </c>
      <c r="CV548" s="41" t="str">
        <f>IF(AH548&lt;=Parametros!$E$16,"OK","Não")</f>
        <v>Não</v>
      </c>
      <c r="CW548" s="41" t="str">
        <f>IF(AX548&lt;=Parametros!$E$19,"OK","Não")</f>
        <v>OK</v>
      </c>
      <c r="CX548" s="41" t="str">
        <f t="shared" si="68"/>
        <v>Não</v>
      </c>
      <c r="CY548" s="41" t="str">
        <f t="shared" si="69"/>
        <v>Não</v>
      </c>
      <c r="CZ548" s="41" t="str">
        <f>IF(AND(Parametros!$E$17="Sim",Parametros!$E$18="Sim"),IF(AND(OR(CT548="Flow1",AND(CT548="Flow2",Parametros!$H$7="Fechada")),AI548&lt;=Parametros!$E$15,AH548&lt;Parametros!$E$16,AX548&lt;Parametros!$E$19,CX548&lt;&gt;Parametros!$E$17,CY548&lt;&gt;Parametros!$E$18),"Sim","Não"),
IF(AND(Parametros!$E$17="Sim",Parametros!$E$18="Não"),IF(AND(OR(CT548="Flow1",AND(CT548="Flow2",Parametros!$H$7="Fechada")),AI548&lt;=Parametros!$E$15,AH548&lt;Parametros!$E$16,AX548&lt;Parametros!$E$19,CX548&lt;&gt;Parametros!$E$17),"Sim","Não"),
IF(AND(Parametros!$E$17="Não",Parametros!$E$18="Sim"),IF(AND(OR(CT548="Flow1",AND(CT548="Flow2",Parametros!$H$7="Fechada")),AI548&lt;=Parametros!$E$15,AH548&lt;Parametros!$E$16,AX548&lt;Parametros!$E$19,CY548&lt;&gt;Parametros!$E$18),"Sim","Não"),
IF(AND(OR(CT548="Flow1",AND(CT548="Flow2",Parametros!$H$7="Fechada")),AI548&lt;=Parametros!$E$15,AH548&lt;Parametros!$E$16,AX548&lt;Parametros!$E$19),"Sim","Não"))))</f>
        <v>Não</v>
      </c>
      <c r="DA548" s="41" t="str">
        <f t="shared" si="70"/>
        <v>ok</v>
      </c>
      <c r="DB548" s="40">
        <f>IF(AND(CT548="Flow1",CZ548="Sim"),4,IF(CT548=Parametros!$D$6,1,IF(CT548=Parametros!$D$7,IF(Parametros!$H$7="Aberta",2,IF('Sequencia APO'!CZ548="Sim",4,1)),IF(CT548=Parametros!$D$9,3,IF(CT548=Parametros!$D$8,4,"Erro")))))</f>
        <v>3</v>
      </c>
      <c r="DC548" s="40">
        <f>IFERROR(VLOOKUP($Q548,Ferts!$A$1:$B$16,2,FALSE),0)</f>
        <v>0</v>
      </c>
      <c r="DD548" s="42">
        <f>(IF(DB548=1,Parametros!$M$6,IF(DB548=2,Parametros!$M$7,IF(DB548=3,Parametros!$M$8,IF(DB548=4,Parametros!$M$9,"Erro"))))*(DC548+1))*60</f>
        <v>33.660000000000004</v>
      </c>
    </row>
    <row r="549" spans="1:108">
      <c r="A549" s="74" t="s">
        <v>1436</v>
      </c>
      <c r="B549" s="74" t="s">
        <v>397</v>
      </c>
      <c r="C549" s="74" t="s">
        <v>398</v>
      </c>
      <c r="D549" s="74" t="s">
        <v>99</v>
      </c>
      <c r="E549" s="74" t="s">
        <v>4154</v>
      </c>
      <c r="F549" s="74" t="s">
        <v>413</v>
      </c>
      <c r="G549" s="74" t="s">
        <v>4155</v>
      </c>
      <c r="H549" s="74" t="s">
        <v>119</v>
      </c>
      <c r="I549" s="74" t="s">
        <v>134</v>
      </c>
      <c r="J549" s="74" t="s">
        <v>240</v>
      </c>
      <c r="K549" s="74" t="s">
        <v>400</v>
      </c>
      <c r="L549" s="74" t="s">
        <v>414</v>
      </c>
      <c r="M549" s="74" t="s">
        <v>402</v>
      </c>
      <c r="N549" s="75">
        <v>10</v>
      </c>
      <c r="O549" s="75">
        <v>10</v>
      </c>
      <c r="P549" s="74" t="s">
        <v>131</v>
      </c>
      <c r="Q549" s="74" t="s">
        <v>415</v>
      </c>
      <c r="R549" s="74" t="s">
        <v>123</v>
      </c>
      <c r="S549" s="74"/>
      <c r="T549" s="74" t="s">
        <v>114</v>
      </c>
      <c r="U549" s="74" t="s">
        <v>124</v>
      </c>
      <c r="V549" s="74" t="s">
        <v>398</v>
      </c>
      <c r="W549" s="74" t="s">
        <v>337</v>
      </c>
      <c r="X549" s="74" t="s">
        <v>127</v>
      </c>
      <c r="Y549" s="74" t="s">
        <v>231</v>
      </c>
      <c r="Z549" s="74" t="s">
        <v>404</v>
      </c>
      <c r="AA549" s="76">
        <v>1373.463</v>
      </c>
      <c r="AB549" s="76">
        <v>0</v>
      </c>
      <c r="AC549" s="76">
        <v>130</v>
      </c>
      <c r="AD549" s="76">
        <v>83</v>
      </c>
      <c r="AE549" s="77">
        <v>453</v>
      </c>
      <c r="AF549" s="76">
        <v>2.2650000000000001</v>
      </c>
      <c r="AG549" s="77">
        <v>4</v>
      </c>
      <c r="AH549" s="78">
        <v>16.25</v>
      </c>
      <c r="AI549" s="78">
        <v>96.5</v>
      </c>
      <c r="AJ549" s="79">
        <v>42814</v>
      </c>
      <c r="AK549" s="79">
        <v>42789</v>
      </c>
      <c r="AL549" s="79">
        <v>42789</v>
      </c>
      <c r="AM549" s="79">
        <v>42789</v>
      </c>
      <c r="AN549" s="77">
        <v>76</v>
      </c>
      <c r="AO549" s="79">
        <v>42804</v>
      </c>
      <c r="AP549" s="76">
        <v>912.6</v>
      </c>
      <c r="AQ549" s="76">
        <v>0</v>
      </c>
      <c r="AR549" s="77">
        <v>673</v>
      </c>
      <c r="AS549" s="77">
        <v>51</v>
      </c>
      <c r="AT549" s="78">
        <v>345.75</v>
      </c>
      <c r="AU549" s="77">
        <v>2</v>
      </c>
      <c r="AV549" s="76">
        <v>6.71</v>
      </c>
      <c r="AW549" s="76">
        <v>6.66</v>
      </c>
      <c r="AX549" s="76">
        <v>7.03</v>
      </c>
      <c r="AY549" s="76">
        <v>0.96</v>
      </c>
      <c r="AZ549" s="76">
        <v>0.96</v>
      </c>
      <c r="BA549" s="76">
        <v>1.63</v>
      </c>
      <c r="BB549" s="76">
        <v>1.63</v>
      </c>
      <c r="BC549" s="76">
        <v>11.24</v>
      </c>
      <c r="BD549" s="76">
        <v>16.22</v>
      </c>
      <c r="BE549" s="76">
        <v>25.78</v>
      </c>
      <c r="BF549" s="76">
        <v>827</v>
      </c>
      <c r="BG549" s="76">
        <v>832</v>
      </c>
      <c r="BH549" s="74" t="s">
        <v>109</v>
      </c>
      <c r="BI549" s="74"/>
      <c r="BJ549" s="74" t="s">
        <v>4156</v>
      </c>
      <c r="BK549" s="79"/>
      <c r="BL549" s="79"/>
      <c r="BM549" s="74"/>
      <c r="BN549" s="80"/>
      <c r="BO549" s="81"/>
      <c r="BP549" s="82">
        <v>8</v>
      </c>
      <c r="BQ549" s="83"/>
      <c r="BR549" s="84" t="s">
        <v>129</v>
      </c>
      <c r="BS549" s="84">
        <v>23</v>
      </c>
      <c r="BT549" s="85">
        <v>2</v>
      </c>
      <c r="BU549" s="85" t="s">
        <v>134</v>
      </c>
      <c r="BV549" s="85">
        <v>9</v>
      </c>
      <c r="BW549" s="85"/>
      <c r="BX549" s="86" t="s">
        <v>405</v>
      </c>
      <c r="BY549" s="87"/>
      <c r="BZ549" s="88">
        <v>8</v>
      </c>
      <c r="CA549" s="87" t="s">
        <v>111</v>
      </c>
      <c r="CB549" s="89" t="s">
        <v>116</v>
      </c>
      <c r="CC549" s="90">
        <v>-15</v>
      </c>
      <c r="CD549" s="91"/>
      <c r="CE549" s="89">
        <f>VLOOKUP(AI549,[1]Plan1!$A$6:$D$52,2,0)</f>
        <v>389</v>
      </c>
      <c r="CF549" s="89">
        <f>VLOOKUP(AI549,[1]Plan1!$A$6:$D$52,4,0)</f>
        <v>1.8666666666666667</v>
      </c>
      <c r="CG549" s="89">
        <f t="shared" si="64"/>
        <v>4</v>
      </c>
      <c r="CH549" s="89">
        <f t="shared" si="65"/>
        <v>7</v>
      </c>
      <c r="CI549" s="87" t="s">
        <v>129</v>
      </c>
      <c r="CJ549" s="89">
        <f t="shared" si="66"/>
        <v>8</v>
      </c>
      <c r="CK549" s="87"/>
      <c r="CL549" s="87"/>
      <c r="CM549" s="87"/>
      <c r="CN549" s="80"/>
      <c r="CO549" s="81">
        <v>322</v>
      </c>
      <c r="CP549" s="82"/>
      <c r="CQ549" s="83"/>
      <c r="CR549" s="87">
        <f t="shared" si="67"/>
        <v>1812</v>
      </c>
      <c r="CS549" s="40">
        <f t="shared" si="71"/>
        <v>547</v>
      </c>
      <c r="CT549" s="40" t="str">
        <f>VLOOKUP(B549,Linha!$B$2:$C$60,2,FALSE)</f>
        <v>Despacho direto</v>
      </c>
      <c r="CU549" s="41" t="str">
        <f>IF(AI549&lt;=Parametros!$E$15,"OK","Não")</f>
        <v>OK</v>
      </c>
      <c r="CV549" s="41" t="str">
        <f>IF(AH549&lt;=Parametros!$E$16,"OK","Não")</f>
        <v>Não</v>
      </c>
      <c r="CW549" s="41" t="str">
        <f>IF(AX549&lt;=Parametros!$E$19,"OK","Não")</f>
        <v>OK</v>
      </c>
      <c r="CX549" s="41" t="str">
        <f t="shared" si="68"/>
        <v>Não</v>
      </c>
      <c r="CY549" s="41" t="str">
        <f t="shared" si="69"/>
        <v>Não</v>
      </c>
      <c r="CZ549" s="41" t="str">
        <f>IF(AND(Parametros!$E$17="Sim",Parametros!$E$18="Sim"),IF(AND(OR(CT549="Flow1",AND(CT549="Flow2",Parametros!$H$7="Fechada")),AI549&lt;=Parametros!$E$15,AH549&lt;Parametros!$E$16,AX549&lt;Parametros!$E$19,CX549&lt;&gt;Parametros!$E$17,CY549&lt;&gt;Parametros!$E$18),"Sim","Não"),
IF(AND(Parametros!$E$17="Sim",Parametros!$E$18="Não"),IF(AND(OR(CT549="Flow1",AND(CT549="Flow2",Parametros!$H$7="Fechada")),AI549&lt;=Parametros!$E$15,AH549&lt;Parametros!$E$16,AX549&lt;Parametros!$E$19,CX549&lt;&gt;Parametros!$E$17),"Sim","Não"),
IF(AND(Parametros!$E$17="Não",Parametros!$E$18="Sim"),IF(AND(OR(CT549="Flow1",AND(CT549="Flow2",Parametros!$H$7="Fechada")),AI549&lt;=Parametros!$E$15,AH549&lt;Parametros!$E$16,AX549&lt;Parametros!$E$19,CY549&lt;&gt;Parametros!$E$18),"Sim","Não"),
IF(AND(OR(CT549="Flow1",AND(CT549="Flow2",Parametros!$H$7="Fechada")),AI549&lt;=Parametros!$E$15,AH549&lt;Parametros!$E$16,AX549&lt;Parametros!$E$19),"Sim","Não"))))</f>
        <v>Não</v>
      </c>
      <c r="DA549" s="41" t="str">
        <f t="shared" si="70"/>
        <v>ok</v>
      </c>
      <c r="DB549" s="40">
        <f>IF(AND(CT549="Flow1",CZ549="Sim"),4,IF(CT549=Parametros!$D$6,1,IF(CT549=Parametros!$D$7,IF(Parametros!$H$7="Aberta",2,IF('Sequencia APO'!CZ549="Sim",4,1)),IF(CT549=Parametros!$D$9,3,IF(CT549=Parametros!$D$8,4,"Erro")))))</f>
        <v>3</v>
      </c>
      <c r="DC549" s="40">
        <f>IFERROR(VLOOKUP($Q549,Ferts!$A$1:$B$16,2,FALSE),0)</f>
        <v>0</v>
      </c>
      <c r="DD549" s="42">
        <f>(IF(DB549=1,Parametros!$M$6,IF(DB549=2,Parametros!$M$7,IF(DB549=3,Parametros!$M$8,IF(DB549=4,Parametros!$M$9,"Erro"))))*(DC549+1))*60</f>
        <v>33.660000000000004</v>
      </c>
    </row>
    <row r="550" spans="1:108">
      <c r="A550" s="74" t="s">
        <v>1438</v>
      </c>
      <c r="B550" s="74" t="s">
        <v>397</v>
      </c>
      <c r="C550" s="74" t="s">
        <v>398</v>
      </c>
      <c r="D550" s="74" t="s">
        <v>99</v>
      </c>
      <c r="E550" s="74" t="s">
        <v>4157</v>
      </c>
      <c r="F550" s="74" t="s">
        <v>421</v>
      </c>
      <c r="G550" s="74" t="s">
        <v>4158</v>
      </c>
      <c r="H550" s="74" t="s">
        <v>119</v>
      </c>
      <c r="I550" s="74" t="s">
        <v>134</v>
      </c>
      <c r="J550" s="74" t="s">
        <v>422</v>
      </c>
      <c r="K550" s="74" t="s">
        <v>400</v>
      </c>
      <c r="L550" s="74" t="s">
        <v>423</v>
      </c>
      <c r="M550" s="74" t="s">
        <v>402</v>
      </c>
      <c r="N550" s="75">
        <v>10</v>
      </c>
      <c r="O550" s="75">
        <v>10</v>
      </c>
      <c r="P550" s="74" t="s">
        <v>131</v>
      </c>
      <c r="Q550" s="74" t="s">
        <v>424</v>
      </c>
      <c r="R550" s="74" t="s">
        <v>123</v>
      </c>
      <c r="S550" s="74"/>
      <c r="T550" s="74" t="s">
        <v>114</v>
      </c>
      <c r="U550" s="74" t="s">
        <v>124</v>
      </c>
      <c r="V550" s="74" t="s">
        <v>398</v>
      </c>
      <c r="W550" s="74" t="s">
        <v>337</v>
      </c>
      <c r="X550" s="74" t="s">
        <v>127</v>
      </c>
      <c r="Y550" s="74" t="s">
        <v>231</v>
      </c>
      <c r="Z550" s="74" t="s">
        <v>404</v>
      </c>
      <c r="AA550" s="76">
        <v>376.13099999999997</v>
      </c>
      <c r="AB550" s="76">
        <v>0</v>
      </c>
      <c r="AC550" s="76">
        <v>116</v>
      </c>
      <c r="AD550" s="76">
        <v>71</v>
      </c>
      <c r="AE550" s="77">
        <v>661</v>
      </c>
      <c r="AF550" s="76">
        <v>3.3050000000000002</v>
      </c>
      <c r="AG550" s="77">
        <v>2</v>
      </c>
      <c r="AH550" s="78">
        <v>21.75</v>
      </c>
      <c r="AI550" s="78">
        <v>96.5</v>
      </c>
      <c r="AJ550" s="79">
        <v>42807</v>
      </c>
      <c r="AK550" s="79">
        <v>42789</v>
      </c>
      <c r="AL550" s="79">
        <v>42789</v>
      </c>
      <c r="AM550" s="79">
        <v>42789</v>
      </c>
      <c r="AN550" s="77">
        <v>24</v>
      </c>
      <c r="AO550" s="79">
        <v>42797</v>
      </c>
      <c r="AP550" s="76">
        <v>984.8</v>
      </c>
      <c r="AQ550" s="76">
        <v>0</v>
      </c>
      <c r="AR550" s="77">
        <v>677</v>
      </c>
      <c r="AS550" s="77">
        <v>50</v>
      </c>
      <c r="AT550" s="78">
        <v>437.78</v>
      </c>
      <c r="AU550" s="77">
        <v>2</v>
      </c>
      <c r="AV550" s="76">
        <v>7.9</v>
      </c>
      <c r="AW550" s="76">
        <v>7.85</v>
      </c>
      <c r="AX550" s="76">
        <v>8.25</v>
      </c>
      <c r="AY550" s="76">
        <v>1.5</v>
      </c>
      <c r="AZ550" s="76">
        <v>1.5</v>
      </c>
      <c r="BA550" s="76">
        <v>2.17</v>
      </c>
      <c r="BB550" s="76">
        <v>2.17</v>
      </c>
      <c r="BC550" s="76">
        <v>12.8</v>
      </c>
      <c r="BD550" s="76">
        <v>22.03</v>
      </c>
      <c r="BE550" s="76">
        <v>32.33</v>
      </c>
      <c r="BF550" s="76">
        <v>780</v>
      </c>
      <c r="BG550" s="76">
        <v>785</v>
      </c>
      <c r="BH550" s="74" t="s">
        <v>109</v>
      </c>
      <c r="BI550" s="74"/>
      <c r="BJ550" s="74" t="s">
        <v>4159</v>
      </c>
      <c r="BK550" s="79"/>
      <c r="BL550" s="79"/>
      <c r="BM550" s="74"/>
      <c r="BN550" s="80"/>
      <c r="BO550" s="81"/>
      <c r="BP550" s="82">
        <v>4</v>
      </c>
      <c r="BQ550" s="83"/>
      <c r="BR550" s="84" t="s">
        <v>129</v>
      </c>
      <c r="BS550" s="84">
        <v>23</v>
      </c>
      <c r="BT550" s="85">
        <v>2</v>
      </c>
      <c r="BU550" s="85" t="s">
        <v>134</v>
      </c>
      <c r="BV550" s="85">
        <v>9</v>
      </c>
      <c r="BW550" s="85"/>
      <c r="BX550" s="86" t="s">
        <v>405</v>
      </c>
      <c r="BY550" s="87"/>
      <c r="BZ550" s="88">
        <v>4</v>
      </c>
      <c r="CA550" s="87" t="s">
        <v>111</v>
      </c>
      <c r="CB550" s="89" t="s">
        <v>145</v>
      </c>
      <c r="CC550" s="90">
        <v>-8</v>
      </c>
      <c r="CD550" s="91"/>
      <c r="CE550" s="89">
        <f>VLOOKUP(AI550,[1]Plan1!$A$6:$D$52,2,0)</f>
        <v>389</v>
      </c>
      <c r="CF550" s="89">
        <f>VLOOKUP(AI550,[1]Plan1!$A$6:$D$52,4,0)</f>
        <v>1.8666666666666667</v>
      </c>
      <c r="CG550" s="89">
        <f t="shared" si="64"/>
        <v>1</v>
      </c>
      <c r="CH550" s="89">
        <f t="shared" si="65"/>
        <v>2</v>
      </c>
      <c r="CI550" s="87" t="s">
        <v>129</v>
      </c>
      <c r="CJ550" s="89">
        <f t="shared" si="66"/>
        <v>4</v>
      </c>
      <c r="CK550" s="87"/>
      <c r="CL550" s="87"/>
      <c r="CM550" s="87"/>
      <c r="CN550" s="80"/>
      <c r="CO550" s="81">
        <v>323</v>
      </c>
      <c r="CP550" s="82"/>
      <c r="CQ550" s="83"/>
      <c r="CR550" s="87">
        <f t="shared" si="67"/>
        <v>1322</v>
      </c>
      <c r="CS550" s="40">
        <f t="shared" si="71"/>
        <v>548</v>
      </c>
      <c r="CT550" s="40" t="str">
        <f>VLOOKUP(B550,Linha!$B$2:$C$60,2,FALSE)</f>
        <v>Despacho direto</v>
      </c>
      <c r="CU550" s="41" t="str">
        <f>IF(AI550&lt;=Parametros!$E$15,"OK","Não")</f>
        <v>OK</v>
      </c>
      <c r="CV550" s="41" t="str">
        <f>IF(AH550&lt;=Parametros!$E$16,"OK","Não")</f>
        <v>Não</v>
      </c>
      <c r="CW550" s="41" t="str">
        <f>IF(AX550&lt;=Parametros!$E$19,"OK","Não")</f>
        <v>OK</v>
      </c>
      <c r="CX550" s="41" t="str">
        <f t="shared" si="68"/>
        <v>Não</v>
      </c>
      <c r="CY550" s="41" t="str">
        <f t="shared" si="69"/>
        <v>Não</v>
      </c>
      <c r="CZ550" s="41" t="str">
        <f>IF(AND(Parametros!$E$17="Sim",Parametros!$E$18="Sim"),IF(AND(OR(CT550="Flow1",AND(CT550="Flow2",Parametros!$H$7="Fechada")),AI550&lt;=Parametros!$E$15,AH550&lt;Parametros!$E$16,AX550&lt;Parametros!$E$19,CX550&lt;&gt;Parametros!$E$17,CY550&lt;&gt;Parametros!$E$18),"Sim","Não"),
IF(AND(Parametros!$E$17="Sim",Parametros!$E$18="Não"),IF(AND(OR(CT550="Flow1",AND(CT550="Flow2",Parametros!$H$7="Fechada")),AI550&lt;=Parametros!$E$15,AH550&lt;Parametros!$E$16,AX550&lt;Parametros!$E$19,CX550&lt;&gt;Parametros!$E$17),"Sim","Não"),
IF(AND(Parametros!$E$17="Não",Parametros!$E$18="Sim"),IF(AND(OR(CT550="Flow1",AND(CT550="Flow2",Parametros!$H$7="Fechada")),AI550&lt;=Parametros!$E$15,AH550&lt;Parametros!$E$16,AX550&lt;Parametros!$E$19,CY550&lt;&gt;Parametros!$E$18),"Sim","Não"),
IF(AND(OR(CT550="Flow1",AND(CT550="Flow2",Parametros!$H$7="Fechada")),AI550&lt;=Parametros!$E$15,AH550&lt;Parametros!$E$16,AX550&lt;Parametros!$E$19),"Sim","Não"))))</f>
        <v>Não</v>
      </c>
      <c r="DA550" s="41" t="str">
        <f t="shared" si="70"/>
        <v>ok</v>
      </c>
      <c r="DB550" s="40">
        <f>IF(AND(CT550="Flow1",CZ550="Sim"),4,IF(CT550=Parametros!$D$6,1,IF(CT550=Parametros!$D$7,IF(Parametros!$H$7="Aberta",2,IF('Sequencia APO'!CZ550="Sim",4,1)),IF(CT550=Parametros!$D$9,3,IF(CT550=Parametros!$D$8,4,"Erro")))))</f>
        <v>3</v>
      </c>
      <c r="DC550" s="40">
        <f>IFERROR(VLOOKUP($Q550,Ferts!$A$1:$B$16,2,FALSE),0)</f>
        <v>0</v>
      </c>
      <c r="DD550" s="42">
        <f>(IF(DB550=1,Parametros!$M$6,IF(DB550=2,Parametros!$M$7,IF(DB550=3,Parametros!$M$8,IF(DB550=4,Parametros!$M$9,"Erro"))))*(DC550+1))*60</f>
        <v>33.660000000000004</v>
      </c>
    </row>
    <row r="551" spans="1:108">
      <c r="A551" s="74" t="s">
        <v>1439</v>
      </c>
      <c r="B551" s="74" t="s">
        <v>98</v>
      </c>
      <c r="C551" s="74" t="s">
        <v>99</v>
      </c>
      <c r="D551" s="74" t="s">
        <v>99</v>
      </c>
      <c r="E551" s="74" t="s">
        <v>4160</v>
      </c>
      <c r="F551" s="74" t="s">
        <v>3164</v>
      </c>
      <c r="G551" s="74" t="s">
        <v>3165</v>
      </c>
      <c r="H551" s="74" t="s">
        <v>227</v>
      </c>
      <c r="I551" s="74" t="s">
        <v>134</v>
      </c>
      <c r="J551" s="74" t="s">
        <v>433</v>
      </c>
      <c r="K551" s="74" t="s">
        <v>264</v>
      </c>
      <c r="L551" s="74" t="s">
        <v>3166</v>
      </c>
      <c r="M551" s="74" t="s">
        <v>229</v>
      </c>
      <c r="N551" s="75">
        <v>0</v>
      </c>
      <c r="O551" s="75">
        <v>10</v>
      </c>
      <c r="P551" s="74" t="s">
        <v>137</v>
      </c>
      <c r="Q551" s="74" t="s">
        <v>3167</v>
      </c>
      <c r="R551" s="74" t="s">
        <v>230</v>
      </c>
      <c r="S551" s="74" t="s">
        <v>113</v>
      </c>
      <c r="T551" s="74" t="s">
        <v>114</v>
      </c>
      <c r="U551" s="74" t="s">
        <v>156</v>
      </c>
      <c r="V551" s="74" t="s">
        <v>252</v>
      </c>
      <c r="W551" s="74" t="s">
        <v>107</v>
      </c>
      <c r="X551" s="74" t="s">
        <v>127</v>
      </c>
      <c r="Y551" s="74" t="s">
        <v>231</v>
      </c>
      <c r="Z551" s="74"/>
      <c r="AA551" s="76">
        <v>5218.68</v>
      </c>
      <c r="AB551" s="76">
        <v>0</v>
      </c>
      <c r="AC551" s="76">
        <v>109</v>
      </c>
      <c r="AD551" s="76">
        <v>67</v>
      </c>
      <c r="AE551" s="77">
        <v>520</v>
      </c>
      <c r="AF551" s="76">
        <v>2.6</v>
      </c>
      <c r="AG551" s="77">
        <v>12</v>
      </c>
      <c r="AH551" s="78">
        <v>23.2</v>
      </c>
      <c r="AI551" s="78">
        <v>96.5</v>
      </c>
      <c r="AJ551" s="79">
        <v>42787</v>
      </c>
      <c r="AK551" s="79">
        <v>42789</v>
      </c>
      <c r="AL551" s="79">
        <v>42789</v>
      </c>
      <c r="AM551" s="79">
        <v>42789</v>
      </c>
      <c r="AN551" s="77">
        <v>322</v>
      </c>
      <c r="AO551" s="79">
        <v>42781</v>
      </c>
      <c r="AP551" s="76">
        <v>5000</v>
      </c>
      <c r="AQ551" s="76">
        <v>0</v>
      </c>
      <c r="AR551" s="77">
        <v>735</v>
      </c>
      <c r="AS551" s="77">
        <v>47</v>
      </c>
      <c r="AT551" s="78">
        <v>346.84</v>
      </c>
      <c r="AU551" s="77">
        <v>1</v>
      </c>
      <c r="AV551" s="76">
        <v>0</v>
      </c>
      <c r="AW551" s="76">
        <v>11.1</v>
      </c>
      <c r="AX551" s="76">
        <v>11.58</v>
      </c>
      <c r="AY551" s="76">
        <v>0.7</v>
      </c>
      <c r="AZ551" s="76">
        <v>0.7</v>
      </c>
      <c r="BA551" s="76">
        <v>1.86</v>
      </c>
      <c r="BB551" s="76">
        <v>1.86</v>
      </c>
      <c r="BC551" s="76">
        <v>9.51</v>
      </c>
      <c r="BD551" s="76">
        <v>23.74</v>
      </c>
      <c r="BE551" s="76">
        <v>34.32</v>
      </c>
      <c r="BF551" s="76">
        <v>8000</v>
      </c>
      <c r="BG551" s="76">
        <v>12000</v>
      </c>
      <c r="BH551" s="74" t="s">
        <v>109</v>
      </c>
      <c r="BI551" s="74"/>
      <c r="BJ551" s="74" t="s">
        <v>3168</v>
      </c>
      <c r="BK551" s="79"/>
      <c r="BL551" s="79"/>
      <c r="BM551" s="74"/>
      <c r="BN551" s="80">
        <v>12</v>
      </c>
      <c r="BO551" s="81"/>
      <c r="BP551" s="82"/>
      <c r="BQ551" s="83"/>
      <c r="BR551" s="84" t="s">
        <v>75</v>
      </c>
      <c r="BS551" s="84">
        <v>23</v>
      </c>
      <c r="BT551" s="85">
        <v>2</v>
      </c>
      <c r="BU551" s="85" t="s">
        <v>134</v>
      </c>
      <c r="BV551" s="85">
        <v>9</v>
      </c>
      <c r="BW551" s="85"/>
      <c r="BX551" s="86" t="s">
        <v>143</v>
      </c>
      <c r="BY551" s="87"/>
      <c r="BZ551" s="88">
        <v>12</v>
      </c>
      <c r="CA551" s="87" t="s">
        <v>144</v>
      </c>
      <c r="CB551" s="89" t="s">
        <v>145</v>
      </c>
      <c r="CC551" s="90">
        <v>8</v>
      </c>
      <c r="CD551" s="91"/>
      <c r="CE551" s="89">
        <f>VLOOKUP(AI551,[1]Plan1!$A$6:$D$52,2,0)</f>
        <v>389</v>
      </c>
      <c r="CF551" s="89">
        <f>VLOOKUP(AI551,[1]Plan1!$A$6:$D$52,4,0)</f>
        <v>1.8666666666666667</v>
      </c>
      <c r="CG551" s="89">
        <f t="shared" si="64"/>
        <v>13</v>
      </c>
      <c r="CH551" s="89">
        <f t="shared" si="65"/>
        <v>24</v>
      </c>
      <c r="CI551" s="87" t="s">
        <v>75</v>
      </c>
      <c r="CJ551" s="89">
        <f t="shared" si="66"/>
        <v>12</v>
      </c>
      <c r="CK551" s="87"/>
      <c r="CL551" s="87"/>
      <c r="CM551" s="87"/>
      <c r="CN551" s="80"/>
      <c r="CO551" s="81">
        <v>324</v>
      </c>
      <c r="CP551" s="82"/>
      <c r="CQ551" s="83"/>
      <c r="CR551" s="87">
        <f t="shared" si="67"/>
        <v>6240</v>
      </c>
      <c r="CS551" s="40">
        <f t="shared" si="71"/>
        <v>549</v>
      </c>
      <c r="CT551" s="40" t="str">
        <f>VLOOKUP(B551,Linha!$B$2:$C$60,2,FALSE)</f>
        <v>Flow1</v>
      </c>
      <c r="CU551" s="41" t="str">
        <f>IF(AI551&lt;=Parametros!$E$15,"OK","Não")</f>
        <v>OK</v>
      </c>
      <c r="CV551" s="41" t="str">
        <f>IF(AH551&lt;=Parametros!$E$16,"OK","Não")</f>
        <v>Não</v>
      </c>
      <c r="CW551" s="41" t="str">
        <f>IF(AX551&lt;=Parametros!$E$19,"OK","Não")</f>
        <v>OK</v>
      </c>
      <c r="CX551" s="41" t="str">
        <f t="shared" si="68"/>
        <v>Não</v>
      </c>
      <c r="CY551" s="41" t="str">
        <f t="shared" si="69"/>
        <v>Não</v>
      </c>
      <c r="CZ551" s="41" t="str">
        <f>IF(AND(Parametros!$E$17="Sim",Parametros!$E$18="Sim"),IF(AND(OR(CT551="Flow1",AND(CT551="Flow2",Parametros!$H$7="Fechada")),AI551&lt;=Parametros!$E$15,AH551&lt;Parametros!$E$16,AX551&lt;Parametros!$E$19,CX551&lt;&gt;Parametros!$E$17,CY551&lt;&gt;Parametros!$E$18),"Sim","Não"),
IF(AND(Parametros!$E$17="Sim",Parametros!$E$18="Não"),IF(AND(OR(CT551="Flow1",AND(CT551="Flow2",Parametros!$H$7="Fechada")),AI551&lt;=Parametros!$E$15,AH551&lt;Parametros!$E$16,AX551&lt;Parametros!$E$19,CX551&lt;&gt;Parametros!$E$17),"Sim","Não"),
IF(AND(Parametros!$E$17="Não",Parametros!$E$18="Sim"),IF(AND(OR(CT551="Flow1",AND(CT551="Flow2",Parametros!$H$7="Fechada")),AI551&lt;=Parametros!$E$15,AH551&lt;Parametros!$E$16,AX551&lt;Parametros!$E$19,CY551&lt;&gt;Parametros!$E$18),"Sim","Não"),
IF(AND(OR(CT551="Flow1",AND(CT551="Flow2",Parametros!$H$7="Fechada")),AI551&lt;=Parametros!$E$15,AH551&lt;Parametros!$E$16,AX551&lt;Parametros!$E$19),"Sim","Não"))))</f>
        <v>Não</v>
      </c>
      <c r="DA551" s="41" t="str">
        <f t="shared" si="70"/>
        <v>ok</v>
      </c>
      <c r="DB551" s="40">
        <f>IF(AND(CT551="Flow1",CZ551="Sim"),4,IF(CT551=Parametros!$D$6,1,IF(CT551=Parametros!$D$7,IF(Parametros!$H$7="Aberta",2,IF('Sequencia APO'!CZ551="Sim",4,1)),IF(CT551=Parametros!$D$9,3,IF(CT551=Parametros!$D$8,4,"Erro")))))</f>
        <v>1</v>
      </c>
      <c r="DC551" s="40">
        <f>IFERROR(VLOOKUP($Q551,Ferts!$A$1:$B$16,2,FALSE),0)</f>
        <v>0</v>
      </c>
      <c r="DD551" s="42">
        <f>(IF(DB551=1,Parametros!$M$6,IF(DB551=2,Parametros!$M$7,IF(DB551=3,Parametros!$M$8,IF(DB551=4,Parametros!$M$9,"Erro"))))*(DC551+1))*60</f>
        <v>38.112851481411589</v>
      </c>
    </row>
    <row r="552" spans="1:108">
      <c r="A552" s="74" t="s">
        <v>1446</v>
      </c>
      <c r="B552" s="74" t="s">
        <v>159</v>
      </c>
      <c r="C552" s="74" t="s">
        <v>99</v>
      </c>
      <c r="D552" s="74" t="s">
        <v>99</v>
      </c>
      <c r="E552" s="74" t="s">
        <v>1235</v>
      </c>
      <c r="F552" s="74" t="s">
        <v>1231</v>
      </c>
      <c r="G552" s="74" t="s">
        <v>3170</v>
      </c>
      <c r="H552" s="74" t="s">
        <v>227</v>
      </c>
      <c r="I552" s="74" t="s">
        <v>134</v>
      </c>
      <c r="J552" s="74" t="s">
        <v>422</v>
      </c>
      <c r="K552" s="74" t="s">
        <v>204</v>
      </c>
      <c r="L552" s="74" t="s">
        <v>1232</v>
      </c>
      <c r="M552" s="74" t="s">
        <v>452</v>
      </c>
      <c r="N552" s="75">
        <v>10</v>
      </c>
      <c r="O552" s="75">
        <v>10</v>
      </c>
      <c r="P552" s="74" t="s">
        <v>137</v>
      </c>
      <c r="Q552" s="74" t="s">
        <v>1233</v>
      </c>
      <c r="R552" s="74" t="s">
        <v>230</v>
      </c>
      <c r="S552" s="74" t="s">
        <v>113</v>
      </c>
      <c r="T552" s="74" t="s">
        <v>114</v>
      </c>
      <c r="U552" s="74" t="s">
        <v>156</v>
      </c>
      <c r="V552" s="74" t="s">
        <v>252</v>
      </c>
      <c r="W552" s="74" t="s">
        <v>107</v>
      </c>
      <c r="X552" s="74" t="s">
        <v>127</v>
      </c>
      <c r="Y552" s="74" t="s">
        <v>231</v>
      </c>
      <c r="Z552" s="74"/>
      <c r="AA552" s="76">
        <v>15303.058999999999</v>
      </c>
      <c r="AB552" s="76">
        <v>15400</v>
      </c>
      <c r="AC552" s="76">
        <v>109</v>
      </c>
      <c r="AD552" s="76">
        <v>65</v>
      </c>
      <c r="AE552" s="77">
        <v>550</v>
      </c>
      <c r="AF552" s="76">
        <v>2.75</v>
      </c>
      <c r="AG552" s="77">
        <v>31</v>
      </c>
      <c r="AH552" s="78">
        <v>25.2</v>
      </c>
      <c r="AI552" s="78">
        <v>96.5</v>
      </c>
      <c r="AJ552" s="79">
        <v>42786</v>
      </c>
      <c r="AK552" s="79">
        <v>42789</v>
      </c>
      <c r="AL552" s="79">
        <v>42789</v>
      </c>
      <c r="AM552" s="79">
        <v>42789</v>
      </c>
      <c r="AN552" s="77">
        <v>1006</v>
      </c>
      <c r="AO552" s="79">
        <v>42780</v>
      </c>
      <c r="AP552" s="76">
        <v>10000</v>
      </c>
      <c r="AQ552" s="76">
        <v>0</v>
      </c>
      <c r="AR552" s="77">
        <v>786</v>
      </c>
      <c r="AS552" s="77">
        <v>22</v>
      </c>
      <c r="AT552" s="78">
        <v>371.1</v>
      </c>
      <c r="AU552" s="77">
        <v>1</v>
      </c>
      <c r="AV552" s="76">
        <v>0</v>
      </c>
      <c r="AW552" s="76">
        <v>11.18</v>
      </c>
      <c r="AX552" s="76">
        <v>11.59</v>
      </c>
      <c r="AY552" s="76">
        <v>0.7</v>
      </c>
      <c r="AZ552" s="76">
        <v>0.7</v>
      </c>
      <c r="BA552" s="76">
        <v>2.02</v>
      </c>
      <c r="BB552" s="76">
        <v>2.02</v>
      </c>
      <c r="BC552" s="76">
        <v>9.41</v>
      </c>
      <c r="BD552" s="76">
        <v>25.99</v>
      </c>
      <c r="BE552" s="76">
        <v>36.979999999999997</v>
      </c>
      <c r="BF552" s="76">
        <v>8000</v>
      </c>
      <c r="BG552" s="76">
        <v>12000</v>
      </c>
      <c r="BH552" s="74" t="s">
        <v>109</v>
      </c>
      <c r="BI552" s="74"/>
      <c r="BJ552" s="74" t="s">
        <v>4161</v>
      </c>
      <c r="BK552" s="79"/>
      <c r="BL552" s="79"/>
      <c r="BM552" s="74"/>
      <c r="BN552" s="80"/>
      <c r="BO552" s="81">
        <v>31</v>
      </c>
      <c r="BP552" s="82"/>
      <c r="BQ552" s="83"/>
      <c r="BR552" s="84" t="s">
        <v>76</v>
      </c>
      <c r="BS552" s="84">
        <v>23</v>
      </c>
      <c r="BT552" s="85">
        <v>2</v>
      </c>
      <c r="BU552" s="85" t="s">
        <v>134</v>
      </c>
      <c r="BV552" s="85">
        <v>9</v>
      </c>
      <c r="BW552" s="85"/>
      <c r="BX552" s="86" t="s">
        <v>143</v>
      </c>
      <c r="BY552" s="87"/>
      <c r="BZ552" s="88">
        <v>31</v>
      </c>
      <c r="CA552" s="87" t="s">
        <v>144</v>
      </c>
      <c r="CB552" s="89" t="s">
        <v>145</v>
      </c>
      <c r="CC552" s="90">
        <v>9</v>
      </c>
      <c r="CD552" s="91"/>
      <c r="CE552" s="89">
        <f>VLOOKUP(AI552,[1]Plan1!$A$6:$D$52,2,0)</f>
        <v>389</v>
      </c>
      <c r="CF552" s="89">
        <f>VLOOKUP(AI552,[1]Plan1!$A$6:$D$52,4,0)</f>
        <v>1.8666666666666667</v>
      </c>
      <c r="CG552" s="89">
        <f t="shared" si="64"/>
        <v>39</v>
      </c>
      <c r="CH552" s="89">
        <f t="shared" si="65"/>
        <v>73</v>
      </c>
      <c r="CI552" s="87" t="s">
        <v>76</v>
      </c>
      <c r="CJ552" s="89">
        <f t="shared" si="66"/>
        <v>31</v>
      </c>
      <c r="CK552" s="87"/>
      <c r="CL552" s="87"/>
      <c r="CM552" s="87"/>
      <c r="CN552" s="80"/>
      <c r="CO552" s="81">
        <v>325</v>
      </c>
      <c r="CP552" s="82"/>
      <c r="CQ552" s="83"/>
      <c r="CR552" s="87">
        <f t="shared" si="67"/>
        <v>17050</v>
      </c>
      <c r="CS552" s="40">
        <f t="shared" si="71"/>
        <v>550</v>
      </c>
      <c r="CT552" s="40" t="str">
        <f>VLOOKUP(B552,Linha!$B$2:$C$60,2,FALSE)</f>
        <v>Flow2</v>
      </c>
      <c r="CU552" s="41" t="str">
        <f>IF(AI552&lt;=Parametros!$E$15,"OK","Não")</f>
        <v>OK</v>
      </c>
      <c r="CV552" s="41" t="str">
        <f>IF(AH552&lt;=Parametros!$E$16,"OK","Não")</f>
        <v>Não</v>
      </c>
      <c r="CW552" s="41" t="str">
        <f>IF(AX552&lt;=Parametros!$E$19,"OK","Não")</f>
        <v>OK</v>
      </c>
      <c r="CX552" s="41" t="str">
        <f t="shared" si="68"/>
        <v>Não</v>
      </c>
      <c r="CY552" s="41" t="str">
        <f t="shared" si="69"/>
        <v>Não</v>
      </c>
      <c r="CZ552" s="41" t="str">
        <f>IF(AND(Parametros!$E$17="Sim",Parametros!$E$18="Sim"),IF(AND(OR(CT552="Flow1",AND(CT552="Flow2",Parametros!$H$7="Fechada")),AI552&lt;=Parametros!$E$15,AH552&lt;Parametros!$E$16,AX552&lt;Parametros!$E$19,CX552&lt;&gt;Parametros!$E$17,CY552&lt;&gt;Parametros!$E$18),"Sim","Não"),
IF(AND(Parametros!$E$17="Sim",Parametros!$E$18="Não"),IF(AND(OR(CT552="Flow1",AND(CT552="Flow2",Parametros!$H$7="Fechada")),AI552&lt;=Parametros!$E$15,AH552&lt;Parametros!$E$16,AX552&lt;Parametros!$E$19,CX552&lt;&gt;Parametros!$E$17),"Sim","Não"),
IF(AND(Parametros!$E$17="Não",Parametros!$E$18="Sim"),IF(AND(OR(CT552="Flow1",AND(CT552="Flow2",Parametros!$H$7="Fechada")),AI552&lt;=Parametros!$E$15,AH552&lt;Parametros!$E$16,AX552&lt;Parametros!$E$19,CY552&lt;&gt;Parametros!$E$18),"Sim","Não"),
IF(AND(OR(CT552="Flow1",AND(CT552="Flow2",Parametros!$H$7="Fechada")),AI552&lt;=Parametros!$E$15,AH552&lt;Parametros!$E$16,AX552&lt;Parametros!$E$19),"Sim","Não"))))</f>
        <v>Não</v>
      </c>
      <c r="DA552" s="41" t="str">
        <f t="shared" si="70"/>
        <v>ok</v>
      </c>
      <c r="DB552" s="40">
        <f>IF(AND(CT552="Flow1",CZ552="Sim"),4,IF(CT552=Parametros!$D$6,1,IF(CT552=Parametros!$D$7,IF(Parametros!$H$7="Aberta",2,IF('Sequencia APO'!CZ552="Sim",4,1)),IF(CT552=Parametros!$D$9,3,IF(CT552=Parametros!$D$8,4,"Erro")))))</f>
        <v>1</v>
      </c>
      <c r="DC552" s="40">
        <f>IFERROR(VLOOKUP($Q552,Ferts!$A$1:$B$16,2,FALSE),0)</f>
        <v>0</v>
      </c>
      <c r="DD552" s="42">
        <f>(IF(DB552=1,Parametros!$M$6,IF(DB552=2,Parametros!$M$7,IF(DB552=3,Parametros!$M$8,IF(DB552=4,Parametros!$M$9,"Erro"))))*(DC552+1))*60</f>
        <v>38.112851481411589</v>
      </c>
    </row>
    <row r="553" spans="1:108">
      <c r="A553" s="74" t="s">
        <v>1453</v>
      </c>
      <c r="B553" s="74" t="s">
        <v>159</v>
      </c>
      <c r="C553" s="74" t="s">
        <v>99</v>
      </c>
      <c r="D553" s="74" t="s">
        <v>99</v>
      </c>
      <c r="E553" s="74" t="s">
        <v>3169</v>
      </c>
      <c r="F553" s="74" t="s">
        <v>1231</v>
      </c>
      <c r="G553" s="74" t="s">
        <v>3170</v>
      </c>
      <c r="H553" s="74" t="s">
        <v>227</v>
      </c>
      <c r="I553" s="74" t="s">
        <v>134</v>
      </c>
      <c r="J553" s="74" t="s">
        <v>422</v>
      </c>
      <c r="K553" s="74" t="s">
        <v>204</v>
      </c>
      <c r="L553" s="74" t="s">
        <v>1232</v>
      </c>
      <c r="M553" s="74" t="s">
        <v>452</v>
      </c>
      <c r="N553" s="75">
        <v>10</v>
      </c>
      <c r="O553" s="75">
        <v>10</v>
      </c>
      <c r="P553" s="74" t="s">
        <v>137</v>
      </c>
      <c r="Q553" s="74" t="s">
        <v>1233</v>
      </c>
      <c r="R553" s="74" t="s">
        <v>230</v>
      </c>
      <c r="S553" s="74" t="s">
        <v>113</v>
      </c>
      <c r="T553" s="74" t="s">
        <v>114</v>
      </c>
      <c r="U553" s="74" t="s">
        <v>156</v>
      </c>
      <c r="V553" s="74" t="s">
        <v>252</v>
      </c>
      <c r="W553" s="74" t="s">
        <v>107</v>
      </c>
      <c r="X553" s="74" t="s">
        <v>127</v>
      </c>
      <c r="Y553" s="74" t="s">
        <v>231</v>
      </c>
      <c r="Z553" s="74"/>
      <c r="AA553" s="76">
        <v>5024.0659999999998</v>
      </c>
      <c r="AB553" s="76">
        <v>0</v>
      </c>
      <c r="AC553" s="76">
        <v>109</v>
      </c>
      <c r="AD553" s="76">
        <v>65</v>
      </c>
      <c r="AE553" s="77">
        <v>562</v>
      </c>
      <c r="AF553" s="76">
        <v>2.81</v>
      </c>
      <c r="AG553" s="77">
        <v>10</v>
      </c>
      <c r="AH553" s="78">
        <v>25.2</v>
      </c>
      <c r="AI553" s="78">
        <v>96.5</v>
      </c>
      <c r="AJ553" s="79">
        <v>42786</v>
      </c>
      <c r="AK553" s="79">
        <v>42789</v>
      </c>
      <c r="AL553" s="79">
        <v>42789</v>
      </c>
      <c r="AM553" s="79">
        <v>42789</v>
      </c>
      <c r="AN553" s="77">
        <v>330</v>
      </c>
      <c r="AO553" s="79">
        <v>42780</v>
      </c>
      <c r="AP553" s="76">
        <v>10000</v>
      </c>
      <c r="AQ553" s="76">
        <v>0</v>
      </c>
      <c r="AR553" s="77">
        <v>786</v>
      </c>
      <c r="AS553" s="77">
        <v>22</v>
      </c>
      <c r="AT553" s="78">
        <v>371.1</v>
      </c>
      <c r="AU553" s="77">
        <v>1</v>
      </c>
      <c r="AV553" s="76">
        <v>0</v>
      </c>
      <c r="AW553" s="76">
        <v>11.38</v>
      </c>
      <c r="AX553" s="76">
        <v>11.86</v>
      </c>
      <c r="AY553" s="76">
        <v>0.7</v>
      </c>
      <c r="AZ553" s="76">
        <v>0.7</v>
      </c>
      <c r="BA553" s="76">
        <v>2.02</v>
      </c>
      <c r="BB553" s="76">
        <v>2.02</v>
      </c>
      <c r="BC553" s="76">
        <v>9.6199999999999992</v>
      </c>
      <c r="BD553" s="76">
        <v>25.99</v>
      </c>
      <c r="BE553" s="76">
        <v>36.979999999999997</v>
      </c>
      <c r="BF553" s="76">
        <v>8000</v>
      </c>
      <c r="BG553" s="76">
        <v>12000</v>
      </c>
      <c r="BH553" s="74" t="s">
        <v>109</v>
      </c>
      <c r="BI553" s="74"/>
      <c r="BJ553" s="74" t="s">
        <v>4161</v>
      </c>
      <c r="BK553" s="79"/>
      <c r="BL553" s="79"/>
      <c r="BM553" s="74"/>
      <c r="BN553" s="80"/>
      <c r="BO553" s="81">
        <v>10</v>
      </c>
      <c r="BP553" s="82"/>
      <c r="BQ553" s="83"/>
      <c r="BR553" s="84" t="s">
        <v>76</v>
      </c>
      <c r="BS553" s="84">
        <v>23</v>
      </c>
      <c r="BT553" s="85">
        <v>2</v>
      </c>
      <c r="BU553" s="85" t="s">
        <v>134</v>
      </c>
      <c r="BV553" s="85">
        <v>9</v>
      </c>
      <c r="BW553" s="85"/>
      <c r="BX553" s="86" t="s">
        <v>143</v>
      </c>
      <c r="BY553" s="87"/>
      <c r="BZ553" s="88">
        <v>10</v>
      </c>
      <c r="CA553" s="87" t="s">
        <v>144</v>
      </c>
      <c r="CB553" s="89" t="s">
        <v>145</v>
      </c>
      <c r="CC553" s="90">
        <v>9</v>
      </c>
      <c r="CD553" s="91"/>
      <c r="CE553" s="89">
        <f>VLOOKUP(AI553,[1]Plan1!$A$6:$D$52,2,0)</f>
        <v>389</v>
      </c>
      <c r="CF553" s="89">
        <f>VLOOKUP(AI553,[1]Plan1!$A$6:$D$52,4,0)</f>
        <v>1.8666666666666667</v>
      </c>
      <c r="CG553" s="89">
        <f>ROUND(AA553/CE553,0)</f>
        <v>13</v>
      </c>
      <c r="CH553" s="89">
        <f>ROUND(CG553*CF553,0)</f>
        <v>24</v>
      </c>
      <c r="CI553" s="87" t="s">
        <v>76</v>
      </c>
      <c r="CJ553" s="89">
        <f>IF(BZ553=0,CH553,BZ553)</f>
        <v>10</v>
      </c>
      <c r="CK553" s="87"/>
      <c r="CL553" s="87"/>
      <c r="CM553" s="87"/>
      <c r="CN553" s="80"/>
      <c r="CO553" s="81">
        <v>326</v>
      </c>
      <c r="CP553" s="82"/>
      <c r="CQ553" s="83"/>
      <c r="CR553" s="87">
        <f>+AG553*AE553</f>
        <v>5620</v>
      </c>
      <c r="CS553" s="40">
        <f t="shared" si="71"/>
        <v>551</v>
      </c>
      <c r="CT553" s="40" t="str">
        <f>VLOOKUP(B553,Linha!$B$2:$C$60,2,FALSE)</f>
        <v>Flow2</v>
      </c>
      <c r="CU553" s="41" t="str">
        <f>IF(AI553&lt;=Parametros!$E$15,"OK","Não")</f>
        <v>OK</v>
      </c>
      <c r="CV553" s="41" t="str">
        <f>IF(AH553&lt;=Parametros!$E$16,"OK","Não")</f>
        <v>Não</v>
      </c>
      <c r="CW553" s="41" t="str">
        <f>IF(AX553&lt;=Parametros!$E$19,"OK","Não")</f>
        <v>OK</v>
      </c>
      <c r="CX553" s="41" t="str">
        <f t="shared" si="68"/>
        <v>Não</v>
      </c>
      <c r="CY553" s="41" t="str">
        <f t="shared" si="69"/>
        <v>Não</v>
      </c>
      <c r="CZ553" s="41" t="str">
        <f>IF(AND(Parametros!$E$17="Sim",Parametros!$E$18="Sim"),IF(AND(OR(CT553="Flow1",AND(CT553="Flow2",Parametros!$H$7="Fechada")),AI553&lt;=Parametros!$E$15,AH553&lt;Parametros!$E$16,AX553&lt;Parametros!$E$19,CX553&lt;&gt;Parametros!$E$17,CY553&lt;&gt;Parametros!$E$18),"Sim","Não"),
IF(AND(Parametros!$E$17="Sim",Parametros!$E$18="Não"),IF(AND(OR(CT553="Flow1",AND(CT553="Flow2",Parametros!$H$7="Fechada")),AI553&lt;=Parametros!$E$15,AH553&lt;Parametros!$E$16,AX553&lt;Parametros!$E$19,CX553&lt;&gt;Parametros!$E$17),"Sim","Não"),
IF(AND(Parametros!$E$17="Não",Parametros!$E$18="Sim"),IF(AND(OR(CT553="Flow1",AND(CT553="Flow2",Parametros!$H$7="Fechada")),AI553&lt;=Parametros!$E$15,AH553&lt;Parametros!$E$16,AX553&lt;Parametros!$E$19,CY553&lt;&gt;Parametros!$E$18),"Sim","Não"),
IF(AND(OR(CT553="Flow1",AND(CT553="Flow2",Parametros!$H$7="Fechada")),AI553&lt;=Parametros!$E$15,AH553&lt;Parametros!$E$16,AX553&lt;Parametros!$E$19),"Sim","Não"))))</f>
        <v>Não</v>
      </c>
      <c r="DA553" s="41" t="str">
        <f t="shared" si="70"/>
        <v>ok</v>
      </c>
      <c r="DB553" s="40">
        <f>IF(AND(CT553="Flow1",CZ553="Sim"),4,IF(CT553=Parametros!$D$6,1,IF(CT553=Parametros!$D$7,IF(Parametros!$H$7="Aberta",2,IF('Sequencia APO'!CZ553="Sim",4,1)),IF(CT553=Parametros!$D$9,3,IF(CT553=Parametros!$D$8,4,"Erro")))))</f>
        <v>1</v>
      </c>
      <c r="DC553" s="40">
        <f>IFERROR(VLOOKUP($Q553,Ferts!$A$1:$B$16,2,FALSE),0)</f>
        <v>0</v>
      </c>
      <c r="DD553" s="42">
        <f>(IF(DB553=1,Parametros!$M$6,IF(DB553=2,Parametros!$M$7,IF(DB553=3,Parametros!$M$8,IF(DB553=4,Parametros!$M$9,"Erro"))))*(DC553+1))*60</f>
        <v>38.112851481411589</v>
      </c>
    </row>
    <row r="554" spans="1:108">
      <c r="A554" s="74" t="s">
        <v>1460</v>
      </c>
      <c r="B554" s="74" t="s">
        <v>160</v>
      </c>
      <c r="C554" s="74" t="s">
        <v>118</v>
      </c>
      <c r="D554" s="74" t="s">
        <v>99</v>
      </c>
      <c r="E554" s="74" t="s">
        <v>4162</v>
      </c>
      <c r="F554" s="74" t="s">
        <v>1246</v>
      </c>
      <c r="G554" s="74" t="s">
        <v>3171</v>
      </c>
      <c r="H554" s="74" t="s">
        <v>1247</v>
      </c>
      <c r="I554" s="74" t="s">
        <v>134</v>
      </c>
      <c r="J554" s="74" t="s">
        <v>240</v>
      </c>
      <c r="K554" s="74" t="s">
        <v>1248</v>
      </c>
      <c r="L554" s="74" t="s">
        <v>1249</v>
      </c>
      <c r="M554" s="74" t="s">
        <v>1250</v>
      </c>
      <c r="N554" s="75">
        <v>10</v>
      </c>
      <c r="O554" s="75">
        <v>10</v>
      </c>
      <c r="P554" s="74" t="s">
        <v>131</v>
      </c>
      <c r="Q554" s="74" t="s">
        <v>1251</v>
      </c>
      <c r="R554" s="74" t="s">
        <v>175</v>
      </c>
      <c r="S554" s="74"/>
      <c r="T554" s="74" t="s">
        <v>114</v>
      </c>
      <c r="U554" s="74" t="s">
        <v>124</v>
      </c>
      <c r="V554" s="74" t="s">
        <v>125</v>
      </c>
      <c r="W554" s="74" t="s">
        <v>126</v>
      </c>
      <c r="X554" s="74" t="s">
        <v>127</v>
      </c>
      <c r="Y554" s="74" t="s">
        <v>231</v>
      </c>
      <c r="Z554" s="74" t="s">
        <v>163</v>
      </c>
      <c r="AA554" s="76">
        <v>6593.24</v>
      </c>
      <c r="AB554" s="76">
        <v>0</v>
      </c>
      <c r="AC554" s="76">
        <v>138</v>
      </c>
      <c r="AD554" s="76">
        <v>91</v>
      </c>
      <c r="AE554" s="77">
        <v>519</v>
      </c>
      <c r="AF554" s="76">
        <v>2.5950000000000002</v>
      </c>
      <c r="AG554" s="77">
        <v>15</v>
      </c>
      <c r="AH554" s="78">
        <v>12.5</v>
      </c>
      <c r="AI554" s="78">
        <v>101.6</v>
      </c>
      <c r="AJ554" s="79">
        <v>42796</v>
      </c>
      <c r="AK554" s="79">
        <v>42789</v>
      </c>
      <c r="AL554" s="79">
        <v>42789</v>
      </c>
      <c r="AM554" s="79">
        <v>42789</v>
      </c>
      <c r="AN554" s="77">
        <v>604</v>
      </c>
      <c r="AO554" s="79">
        <v>42781</v>
      </c>
      <c r="AP554" s="76">
        <v>6500</v>
      </c>
      <c r="AQ554" s="76">
        <v>0</v>
      </c>
      <c r="AR554" s="77">
        <v>521</v>
      </c>
      <c r="AS554" s="77">
        <v>9</v>
      </c>
      <c r="AT554" s="78">
        <v>236.24</v>
      </c>
      <c r="AU554" s="77">
        <v>2</v>
      </c>
      <c r="AV554" s="76">
        <v>8.67</v>
      </c>
      <c r="AW554" s="76">
        <v>8.99</v>
      </c>
      <c r="AX554" s="76">
        <v>9.5500000000000007</v>
      </c>
      <c r="AY554" s="76">
        <v>1.02</v>
      </c>
      <c r="AZ554" s="76">
        <v>1.02</v>
      </c>
      <c r="BA554" s="76">
        <v>1.1200000000000001</v>
      </c>
      <c r="BB554" s="76">
        <v>1.1299999999999999</v>
      </c>
      <c r="BC554" s="76">
        <v>16.34</v>
      </c>
      <c r="BD554" s="76">
        <v>12.32</v>
      </c>
      <c r="BE554" s="76">
        <v>21.52</v>
      </c>
      <c r="BF554" s="76">
        <v>8600</v>
      </c>
      <c r="BG554" s="76">
        <v>8686</v>
      </c>
      <c r="BH554" s="74" t="s">
        <v>109</v>
      </c>
      <c r="BI554" s="74"/>
      <c r="BJ554" s="74" t="s">
        <v>4163</v>
      </c>
      <c r="BK554" s="79"/>
      <c r="BL554" s="79"/>
      <c r="BM554" s="74"/>
      <c r="BN554" s="80"/>
      <c r="BO554" s="81"/>
      <c r="BP554" s="82">
        <v>30</v>
      </c>
      <c r="BQ554" s="83"/>
      <c r="BR554" s="84" t="s">
        <v>129</v>
      </c>
      <c r="BS554" s="84">
        <v>23</v>
      </c>
      <c r="BT554" s="85">
        <v>2</v>
      </c>
      <c r="BU554" s="85" t="s">
        <v>134</v>
      </c>
      <c r="BV554" s="85">
        <v>9</v>
      </c>
      <c r="BW554" s="85"/>
      <c r="BX554" s="86" t="s">
        <v>130</v>
      </c>
      <c r="BY554" s="87"/>
      <c r="BZ554" s="88">
        <v>30</v>
      </c>
      <c r="CA554" s="87" t="s">
        <v>111</v>
      </c>
      <c r="CB554" s="89" t="s">
        <v>145</v>
      </c>
      <c r="CC554" s="90">
        <v>8</v>
      </c>
      <c r="CD554" s="91"/>
      <c r="CE554" s="89">
        <f>VLOOKUP(AI554,[1]Plan1!$A$6:$D$52,2,0)</f>
        <v>309</v>
      </c>
      <c r="CF554" s="89">
        <f>VLOOKUP(AI554,[1]Plan1!$A$6:$D$52,4,0)</f>
        <v>2.4347826086956523</v>
      </c>
      <c r="CG554" s="89">
        <f>ROUND(AA554/CE554,0)</f>
        <v>21</v>
      </c>
      <c r="CH554" s="89">
        <f>ROUND(CG554*CF554,0)</f>
        <v>51</v>
      </c>
      <c r="CI554" s="87" t="s">
        <v>129</v>
      </c>
      <c r="CJ554" s="89">
        <f>IF(BZ554=0,CH554,BZ554)</f>
        <v>30</v>
      </c>
      <c r="CK554" s="87"/>
      <c r="CL554" s="87"/>
      <c r="CM554" s="87"/>
      <c r="CN554" s="80"/>
      <c r="CO554" s="81">
        <v>327</v>
      </c>
      <c r="CP554" s="82"/>
      <c r="CQ554" s="83"/>
      <c r="CR554" s="87">
        <f>+AG554*AE554</f>
        <v>7785</v>
      </c>
      <c r="CS554" s="40">
        <f t="shared" si="71"/>
        <v>552</v>
      </c>
      <c r="CT554" s="40" t="str">
        <f>VLOOKUP(B554,Linha!$B$2:$C$60,2,FALSE)</f>
        <v>Flow1</v>
      </c>
      <c r="CU554" s="41" t="str">
        <f>IF(AI554&lt;=Parametros!$E$15,"OK","Não")</f>
        <v>OK</v>
      </c>
      <c r="CV554" s="41" t="str">
        <f>IF(AH554&lt;=Parametros!$E$16,"OK","Não")</f>
        <v>OK</v>
      </c>
      <c r="CW554" s="41" t="str">
        <f>IF(AX554&lt;=Parametros!$E$19,"OK","Não")</f>
        <v>OK</v>
      </c>
      <c r="CX554" s="41" t="str">
        <f t="shared" si="68"/>
        <v>Não</v>
      </c>
      <c r="CY554" s="41" t="str">
        <f t="shared" si="69"/>
        <v>Não</v>
      </c>
      <c r="CZ554" s="41" t="str">
        <f>IF(AND(Parametros!$E$17="Sim",Parametros!$E$18="Sim"),IF(AND(OR(CT554="Flow1",AND(CT554="Flow2",Parametros!$H$7="Fechada")),AI554&lt;=Parametros!$E$15,AH554&lt;Parametros!$E$16,AX554&lt;Parametros!$E$19,CX554&lt;&gt;Parametros!$E$17,CY554&lt;&gt;Parametros!$E$18),"Sim","Não"),
IF(AND(Parametros!$E$17="Sim",Parametros!$E$18="Não"),IF(AND(OR(CT554="Flow1",AND(CT554="Flow2",Parametros!$H$7="Fechada")),AI554&lt;=Parametros!$E$15,AH554&lt;Parametros!$E$16,AX554&lt;Parametros!$E$19,CX554&lt;&gt;Parametros!$E$17),"Sim","Não"),
IF(AND(Parametros!$E$17="Não",Parametros!$E$18="Sim"),IF(AND(OR(CT554="Flow1",AND(CT554="Flow2",Parametros!$H$7="Fechada")),AI554&lt;=Parametros!$E$15,AH554&lt;Parametros!$E$16,AX554&lt;Parametros!$E$19,CY554&lt;&gt;Parametros!$E$18),"Sim","Não"),
IF(AND(OR(CT554="Flow1",AND(CT554="Flow2",Parametros!$H$7="Fechada")),AI554&lt;=Parametros!$E$15,AH554&lt;Parametros!$E$16,AX554&lt;Parametros!$E$19),"Sim","Não"))))</f>
        <v>Sim</v>
      </c>
      <c r="DA554" s="41" t="str">
        <f t="shared" si="70"/>
        <v>ok</v>
      </c>
      <c r="DB554" s="40">
        <f>IF(AND(CT554="Flow1",CZ554="Sim"),4,IF(CT554=Parametros!$D$6,1,IF(CT554=Parametros!$D$7,IF(Parametros!$H$7="Aberta",2,IF('Sequencia APO'!CZ554="Sim",4,1)),IF(CT554=Parametros!$D$9,3,IF(CT554=Parametros!$D$8,4,"Erro")))))</f>
        <v>4</v>
      </c>
      <c r="DC554" s="40">
        <f>IFERROR(VLOOKUP($Q554,Ferts!$A$1:$B$16,2,FALSE),0)</f>
        <v>0</v>
      </c>
      <c r="DD554" s="42">
        <f>(IF(DB554=1,Parametros!$M$6,IF(DB554=2,Parametros!$M$7,IF(DB554=3,Parametros!$M$8,IF(DB554=4,Parametros!$M$9,"Erro"))))*(DC554+1))*60</f>
        <v>102.85714285714285</v>
      </c>
    </row>
    <row r="555" spans="1:108">
      <c r="A555" s="74" t="s">
        <v>1461</v>
      </c>
      <c r="B555" s="74" t="s">
        <v>98</v>
      </c>
      <c r="C555" s="74" t="s">
        <v>118</v>
      </c>
      <c r="D555" s="74" t="s">
        <v>99</v>
      </c>
      <c r="E555" s="74" t="s">
        <v>4164</v>
      </c>
      <c r="F555" s="74" t="s">
        <v>1253</v>
      </c>
      <c r="G555" s="74" t="s">
        <v>4165</v>
      </c>
      <c r="H555" s="74" t="s">
        <v>261</v>
      </c>
      <c r="I555" s="74" t="s">
        <v>134</v>
      </c>
      <c r="J555" s="74" t="s">
        <v>240</v>
      </c>
      <c r="K555" s="74" t="s">
        <v>262</v>
      </c>
      <c r="L555" s="74" t="s">
        <v>1254</v>
      </c>
      <c r="M555" s="74" t="s">
        <v>263</v>
      </c>
      <c r="N555" s="75">
        <v>10</v>
      </c>
      <c r="O555" s="75">
        <v>10</v>
      </c>
      <c r="P555" s="74" t="s">
        <v>131</v>
      </c>
      <c r="Q555" s="74" t="s">
        <v>1255</v>
      </c>
      <c r="R555" s="74" t="s">
        <v>175</v>
      </c>
      <c r="S555" s="74"/>
      <c r="T555" s="74" t="s">
        <v>114</v>
      </c>
      <c r="U555" s="74" t="s">
        <v>124</v>
      </c>
      <c r="V555" s="74" t="s">
        <v>125</v>
      </c>
      <c r="W555" s="74" t="s">
        <v>107</v>
      </c>
      <c r="X555" s="74" t="s">
        <v>250</v>
      </c>
      <c r="Y555" s="74" t="s">
        <v>231</v>
      </c>
      <c r="Z555" s="74" t="s">
        <v>163</v>
      </c>
      <c r="AA555" s="76">
        <v>2457.4259999999999</v>
      </c>
      <c r="AB555" s="76">
        <v>0</v>
      </c>
      <c r="AC555" s="76">
        <v>138</v>
      </c>
      <c r="AD555" s="76">
        <v>89</v>
      </c>
      <c r="AE555" s="77">
        <v>309</v>
      </c>
      <c r="AF555" s="76">
        <v>1.5449999999999999</v>
      </c>
      <c r="AG555" s="77">
        <v>10</v>
      </c>
      <c r="AH555" s="78">
        <v>13</v>
      </c>
      <c r="AI555" s="78">
        <v>101.6</v>
      </c>
      <c r="AJ555" s="79">
        <v>42800</v>
      </c>
      <c r="AK555" s="79">
        <v>42789</v>
      </c>
      <c r="AL555" s="79">
        <v>42789</v>
      </c>
      <c r="AM555" s="79">
        <v>42789</v>
      </c>
      <c r="AN555" s="77">
        <v>274</v>
      </c>
      <c r="AO555" s="79">
        <v>42783</v>
      </c>
      <c r="AP555" s="76">
        <v>16070</v>
      </c>
      <c r="AQ555" s="76">
        <v>0</v>
      </c>
      <c r="AR555" s="77">
        <v>315</v>
      </c>
      <c r="AS555" s="77">
        <v>41</v>
      </c>
      <c r="AT555" s="78">
        <v>294.33</v>
      </c>
      <c r="AU555" s="77">
        <v>1</v>
      </c>
      <c r="AV555" s="76">
        <v>0</v>
      </c>
      <c r="AW555" s="76">
        <v>9.8000000000000007</v>
      </c>
      <c r="AX555" s="76">
        <v>10.26</v>
      </c>
      <c r="AY555" s="76">
        <v>1.02</v>
      </c>
      <c r="AZ555" s="76">
        <v>1.02</v>
      </c>
      <c r="BA555" s="76">
        <v>1.3</v>
      </c>
      <c r="BB555" s="76">
        <v>1.3</v>
      </c>
      <c r="BC555" s="76">
        <v>9.39</v>
      </c>
      <c r="BD555" s="76">
        <v>12.81</v>
      </c>
      <c r="BE555" s="76">
        <v>22.05</v>
      </c>
      <c r="BF555" s="76">
        <v>9500</v>
      </c>
      <c r="BG555" s="76">
        <v>10500</v>
      </c>
      <c r="BH555" s="74" t="s">
        <v>109</v>
      </c>
      <c r="BI555" s="74"/>
      <c r="BJ555" s="74" t="s">
        <v>4166</v>
      </c>
      <c r="BK555" s="79"/>
      <c r="BL555" s="79"/>
      <c r="BM555" s="74"/>
      <c r="BN555" s="80">
        <v>10</v>
      </c>
      <c r="BO555" s="81"/>
      <c r="BP555" s="82"/>
      <c r="BQ555" s="83"/>
      <c r="BR555" s="84" t="s">
        <v>75</v>
      </c>
      <c r="BS555" s="84">
        <v>23</v>
      </c>
      <c r="BT555" s="85">
        <v>2</v>
      </c>
      <c r="BU555" s="85" t="s">
        <v>134</v>
      </c>
      <c r="BV555" s="85">
        <v>9</v>
      </c>
      <c r="BW555" s="85"/>
      <c r="BX555" s="86" t="s">
        <v>130</v>
      </c>
      <c r="BY555" s="87"/>
      <c r="BZ555" s="88">
        <v>10</v>
      </c>
      <c r="CA555" s="87" t="s">
        <v>111</v>
      </c>
      <c r="CB555" s="89" t="s">
        <v>145</v>
      </c>
      <c r="CC555" s="90">
        <v>6</v>
      </c>
      <c r="CD555" s="91"/>
      <c r="CE555" s="89">
        <f>VLOOKUP(AI555,[1]Plan1!$A$6:$D$52,2,0)</f>
        <v>309</v>
      </c>
      <c r="CF555" s="89">
        <f>VLOOKUP(AI555,[1]Plan1!$A$6:$D$52,4,0)</f>
        <v>2.4347826086956523</v>
      </c>
      <c r="CG555" s="89">
        <f>ROUND(AA555/CE555,0)</f>
        <v>8</v>
      </c>
      <c r="CH555" s="89">
        <f>ROUND(CG555*CF555,0)</f>
        <v>19</v>
      </c>
      <c r="CI555" s="87" t="s">
        <v>75</v>
      </c>
      <c r="CJ555" s="89">
        <f>IF(BZ555=0,CH555,BZ555)</f>
        <v>10</v>
      </c>
      <c r="CK555" s="87"/>
      <c r="CL555" s="87"/>
      <c r="CM555" s="87"/>
      <c r="CN555" s="80"/>
      <c r="CO555" s="81">
        <v>328</v>
      </c>
      <c r="CP555" s="82"/>
      <c r="CQ555" s="83"/>
      <c r="CR555" s="87">
        <f>+AG555*AE555</f>
        <v>3090</v>
      </c>
      <c r="CS555" s="40">
        <f t="shared" si="71"/>
        <v>553</v>
      </c>
      <c r="CT555" s="40" t="str">
        <f>VLOOKUP(B555,Linha!$B$2:$C$60,2,FALSE)</f>
        <v>Flow1</v>
      </c>
      <c r="CU555" s="41" t="str">
        <f>IF(AI555&lt;=Parametros!$E$15,"OK","Não")</f>
        <v>OK</v>
      </c>
      <c r="CV555" s="41" t="str">
        <f>IF(AH555&lt;=Parametros!$E$16,"OK","Não")</f>
        <v>OK</v>
      </c>
      <c r="CW555" s="41" t="str">
        <f>IF(AX555&lt;=Parametros!$E$19,"OK","Não")</f>
        <v>OK</v>
      </c>
      <c r="CX555" s="41" t="str">
        <f t="shared" si="68"/>
        <v>Não</v>
      </c>
      <c r="CY555" s="41" t="str">
        <f t="shared" si="69"/>
        <v>Não</v>
      </c>
      <c r="CZ555" s="41" t="str">
        <f>IF(AND(Parametros!$E$17="Sim",Parametros!$E$18="Sim"),IF(AND(OR(CT555="Flow1",AND(CT555="Flow2",Parametros!$H$7="Fechada")),AI555&lt;=Parametros!$E$15,AH555&lt;Parametros!$E$16,AX555&lt;Parametros!$E$19,CX555&lt;&gt;Parametros!$E$17,CY555&lt;&gt;Parametros!$E$18),"Sim","Não"),
IF(AND(Parametros!$E$17="Sim",Parametros!$E$18="Não"),IF(AND(OR(CT555="Flow1",AND(CT555="Flow2",Parametros!$H$7="Fechada")),AI555&lt;=Parametros!$E$15,AH555&lt;Parametros!$E$16,AX555&lt;Parametros!$E$19,CX555&lt;&gt;Parametros!$E$17),"Sim","Não"),
IF(AND(Parametros!$E$17="Não",Parametros!$E$18="Sim"),IF(AND(OR(CT555="Flow1",AND(CT555="Flow2",Parametros!$H$7="Fechada")),AI555&lt;=Parametros!$E$15,AH555&lt;Parametros!$E$16,AX555&lt;Parametros!$E$19,CY555&lt;&gt;Parametros!$E$18),"Sim","Não"),
IF(AND(OR(CT555="Flow1",AND(CT555="Flow2",Parametros!$H$7="Fechada")),AI555&lt;=Parametros!$E$15,AH555&lt;Parametros!$E$16,AX555&lt;Parametros!$E$19),"Sim","Não"))))</f>
        <v>Não</v>
      </c>
      <c r="DA555" s="41" t="str">
        <f t="shared" si="70"/>
        <v>ok</v>
      </c>
      <c r="DB555" s="40">
        <f>IF(AND(CT555="Flow1",CZ555="Sim"),4,IF(CT555=Parametros!$D$6,1,IF(CT555=Parametros!$D$7,IF(Parametros!$H$7="Aberta",2,IF('Sequencia APO'!CZ555="Sim",4,1)),IF(CT555=Parametros!$D$9,3,IF(CT555=Parametros!$D$8,4,"Erro")))))</f>
        <v>1</v>
      </c>
      <c r="DC555" s="40">
        <f>IFERROR(VLOOKUP($Q555,Ferts!$A$1:$B$16,2,FALSE),0)</f>
        <v>0</v>
      </c>
      <c r="DD555" s="42">
        <f>(IF(DB555=1,Parametros!$M$6,IF(DB555=2,Parametros!$M$7,IF(DB555=3,Parametros!$M$8,IF(DB555=4,Parametros!$M$9,"Erro"))))*(DC555+1))*60</f>
        <v>38.112851481411589</v>
      </c>
    </row>
    <row r="556" spans="1:108">
      <c r="A556" s="74" t="s">
        <v>1462</v>
      </c>
      <c r="B556" s="74" t="s">
        <v>160</v>
      </c>
      <c r="C556" s="74" t="s">
        <v>118</v>
      </c>
      <c r="D556" s="74" t="s">
        <v>99</v>
      </c>
      <c r="E556" s="74" t="s">
        <v>4167</v>
      </c>
      <c r="F556" s="74" t="s">
        <v>1257</v>
      </c>
      <c r="G556" s="74" t="s">
        <v>4168</v>
      </c>
      <c r="H556" s="74" t="s">
        <v>285</v>
      </c>
      <c r="I556" s="74" t="s">
        <v>134</v>
      </c>
      <c r="J556" s="74" t="s">
        <v>296</v>
      </c>
      <c r="K556" s="74" t="s">
        <v>361</v>
      </c>
      <c r="L556" s="74" t="s">
        <v>1258</v>
      </c>
      <c r="M556" s="74" t="s">
        <v>288</v>
      </c>
      <c r="N556" s="75">
        <v>10</v>
      </c>
      <c r="O556" s="75">
        <v>10</v>
      </c>
      <c r="P556" s="74" t="s">
        <v>362</v>
      </c>
      <c r="Q556" s="74" t="s">
        <v>1259</v>
      </c>
      <c r="R556" s="74" t="s">
        <v>289</v>
      </c>
      <c r="S556" s="74"/>
      <c r="T556" s="74" t="s">
        <v>114</v>
      </c>
      <c r="U556" s="74" t="s">
        <v>124</v>
      </c>
      <c r="V556" s="74" t="s">
        <v>125</v>
      </c>
      <c r="W556" s="74" t="s">
        <v>107</v>
      </c>
      <c r="X556" s="74" t="s">
        <v>127</v>
      </c>
      <c r="Y556" s="74" t="s">
        <v>231</v>
      </c>
      <c r="Z556" s="74" t="s">
        <v>128</v>
      </c>
      <c r="AA556" s="76">
        <v>1726.8230000000001</v>
      </c>
      <c r="AB556" s="76">
        <v>0</v>
      </c>
      <c r="AC556" s="76">
        <v>130</v>
      </c>
      <c r="AD556" s="76">
        <v>87</v>
      </c>
      <c r="AE556" s="77">
        <v>602</v>
      </c>
      <c r="AF556" s="76">
        <v>3.01</v>
      </c>
      <c r="AG556" s="77">
        <v>3</v>
      </c>
      <c r="AH556" s="78">
        <v>14</v>
      </c>
      <c r="AI556" s="78">
        <v>101.6</v>
      </c>
      <c r="AJ556" s="79">
        <v>42807</v>
      </c>
      <c r="AK556" s="79">
        <v>42789</v>
      </c>
      <c r="AL556" s="79">
        <v>42789</v>
      </c>
      <c r="AM556" s="79">
        <v>42789</v>
      </c>
      <c r="AN556" s="77">
        <v>98</v>
      </c>
      <c r="AO556" s="79">
        <v>42794</v>
      </c>
      <c r="AP556" s="76">
        <v>2000</v>
      </c>
      <c r="AQ556" s="76">
        <v>0</v>
      </c>
      <c r="AR556" s="77">
        <v>640</v>
      </c>
      <c r="AS556" s="77">
        <v>53</v>
      </c>
      <c r="AT556" s="78">
        <v>204.42</v>
      </c>
      <c r="AU556" s="77">
        <v>3</v>
      </c>
      <c r="AV556" s="76">
        <v>6.28</v>
      </c>
      <c r="AW556" s="76">
        <v>6</v>
      </c>
      <c r="AX556" s="76">
        <v>6.67</v>
      </c>
      <c r="AY556" s="76">
        <v>1.02</v>
      </c>
      <c r="AZ556" s="76">
        <v>1.02</v>
      </c>
      <c r="BA556" s="76">
        <v>1.26</v>
      </c>
      <c r="BB556" s="76">
        <v>1.26</v>
      </c>
      <c r="BC556" s="76">
        <v>17.149999999999999</v>
      </c>
      <c r="BD556" s="76">
        <v>13.8</v>
      </c>
      <c r="BE556" s="76">
        <v>23.12</v>
      </c>
      <c r="BF556" s="76">
        <v>6000</v>
      </c>
      <c r="BG556" s="76">
        <v>7000</v>
      </c>
      <c r="BH556" s="74" t="s">
        <v>109</v>
      </c>
      <c r="BI556" s="74"/>
      <c r="BJ556" s="74" t="s">
        <v>4169</v>
      </c>
      <c r="BK556" s="79"/>
      <c r="BL556" s="79"/>
      <c r="BM556" s="74"/>
      <c r="BN556" s="80"/>
      <c r="BO556" s="81"/>
      <c r="BP556" s="82">
        <v>9</v>
      </c>
      <c r="BQ556" s="83"/>
      <c r="BR556" s="84" t="s">
        <v>129</v>
      </c>
      <c r="BS556" s="84">
        <v>23</v>
      </c>
      <c r="BT556" s="85">
        <v>2</v>
      </c>
      <c r="BU556" s="85" t="s">
        <v>134</v>
      </c>
      <c r="BV556" s="85">
        <v>9</v>
      </c>
      <c r="BW556" s="85"/>
      <c r="BX556" s="86" t="s">
        <v>130</v>
      </c>
      <c r="BY556" s="87"/>
      <c r="BZ556" s="88">
        <v>9</v>
      </c>
      <c r="CA556" s="87" t="s">
        <v>111</v>
      </c>
      <c r="CB556" s="89" t="s">
        <v>145</v>
      </c>
      <c r="CC556" s="90">
        <v>-5</v>
      </c>
      <c r="CD556" s="91"/>
      <c r="CE556" s="89">
        <f>VLOOKUP(AI556,[1]Plan1!$A$6:$D$52,2,0)</f>
        <v>309</v>
      </c>
      <c r="CF556" s="89">
        <f>VLOOKUP(AI556,[1]Plan1!$A$6:$D$52,4,0)</f>
        <v>2.4347826086956523</v>
      </c>
      <c r="CG556" s="89">
        <f>ROUND(AA556/CE556,0)</f>
        <v>6</v>
      </c>
      <c r="CH556" s="89">
        <f>ROUND(CG556*CF556,0)</f>
        <v>15</v>
      </c>
      <c r="CI556" s="87" t="s">
        <v>129</v>
      </c>
      <c r="CJ556" s="89">
        <f>IF(BZ556=0,CH556,BZ556)</f>
        <v>9</v>
      </c>
      <c r="CK556" s="87"/>
      <c r="CL556" s="87"/>
      <c r="CM556" s="87"/>
      <c r="CN556" s="80"/>
      <c r="CO556" s="81">
        <v>329</v>
      </c>
      <c r="CP556" s="82"/>
      <c r="CQ556" s="83"/>
      <c r="CR556" s="87">
        <f>+AG556*AE556</f>
        <v>1806</v>
      </c>
      <c r="CS556" s="40">
        <f t="shared" si="71"/>
        <v>554</v>
      </c>
      <c r="CT556" s="40" t="str">
        <f>VLOOKUP(B556,Linha!$B$2:$C$60,2,FALSE)</f>
        <v>Flow1</v>
      </c>
      <c r="CU556" s="41" t="str">
        <f>IF(AI556&lt;=Parametros!$E$15,"OK","Não")</f>
        <v>OK</v>
      </c>
      <c r="CV556" s="41" t="str">
        <f>IF(AH556&lt;=Parametros!$E$16,"OK","Não")</f>
        <v>Não</v>
      </c>
      <c r="CW556" s="41" t="str">
        <f>IF(AX556&lt;=Parametros!$E$19,"OK","Não")</f>
        <v>OK</v>
      </c>
      <c r="CX556" s="41" t="str">
        <f t="shared" si="68"/>
        <v>Não</v>
      </c>
      <c r="CY556" s="41" t="str">
        <f t="shared" si="69"/>
        <v>Não</v>
      </c>
      <c r="CZ556" s="41" t="str">
        <f>IF(AND(Parametros!$E$17="Sim",Parametros!$E$18="Sim"),IF(AND(OR(CT556="Flow1",AND(CT556="Flow2",Parametros!$H$7="Fechada")),AI556&lt;=Parametros!$E$15,AH556&lt;Parametros!$E$16,AX556&lt;Parametros!$E$19,CX556&lt;&gt;Parametros!$E$17,CY556&lt;&gt;Parametros!$E$18),"Sim","Não"),
IF(AND(Parametros!$E$17="Sim",Parametros!$E$18="Não"),IF(AND(OR(CT556="Flow1",AND(CT556="Flow2",Parametros!$H$7="Fechada")),AI556&lt;=Parametros!$E$15,AH556&lt;Parametros!$E$16,AX556&lt;Parametros!$E$19,CX556&lt;&gt;Parametros!$E$17),"Sim","Não"),
IF(AND(Parametros!$E$17="Não",Parametros!$E$18="Sim"),IF(AND(OR(CT556="Flow1",AND(CT556="Flow2",Parametros!$H$7="Fechada")),AI556&lt;=Parametros!$E$15,AH556&lt;Parametros!$E$16,AX556&lt;Parametros!$E$19,CY556&lt;&gt;Parametros!$E$18),"Sim","Não"),
IF(AND(OR(CT556="Flow1",AND(CT556="Flow2",Parametros!$H$7="Fechada")),AI556&lt;=Parametros!$E$15,AH556&lt;Parametros!$E$16,AX556&lt;Parametros!$E$19),"Sim","Não"))))</f>
        <v>Não</v>
      </c>
      <c r="DA556" s="41" t="str">
        <f t="shared" si="70"/>
        <v>ok</v>
      </c>
      <c r="DB556" s="40">
        <f>IF(AND(CT556="Flow1",CZ556="Sim"),4,IF(CT556=Parametros!$D$6,1,IF(CT556=Parametros!$D$7,IF(Parametros!$H$7="Aberta",2,IF('Sequencia APO'!CZ556="Sim",4,1)),IF(CT556=Parametros!$D$9,3,IF(CT556=Parametros!$D$8,4,"Erro")))))</f>
        <v>1</v>
      </c>
      <c r="DC556" s="40">
        <f>IFERROR(VLOOKUP($Q556,Ferts!$A$1:$B$16,2,FALSE),0)</f>
        <v>0</v>
      </c>
      <c r="DD556" s="42">
        <f>(IF(DB556=1,Parametros!$M$6,IF(DB556=2,Parametros!$M$7,IF(DB556=3,Parametros!$M$8,IF(DB556=4,Parametros!$M$9,"Erro"))))*(DC556+1))*60</f>
        <v>38.112851481411589</v>
      </c>
    </row>
    <row r="557" spans="1:108">
      <c r="A557" s="74" t="s">
        <v>1463</v>
      </c>
      <c r="B557" s="74" t="s">
        <v>98</v>
      </c>
      <c r="C557" s="74" t="s">
        <v>99</v>
      </c>
      <c r="D557" s="74" t="s">
        <v>99</v>
      </c>
      <c r="E557" s="74" t="s">
        <v>4170</v>
      </c>
      <c r="F557" s="74" t="s">
        <v>1261</v>
      </c>
      <c r="G557" s="74" t="s">
        <v>4171</v>
      </c>
      <c r="H557" s="74" t="s">
        <v>227</v>
      </c>
      <c r="I557" s="74" t="s">
        <v>134</v>
      </c>
      <c r="J557" s="74" t="s">
        <v>296</v>
      </c>
      <c r="K557" s="74" t="s">
        <v>204</v>
      </c>
      <c r="L557" s="74" t="s">
        <v>1262</v>
      </c>
      <c r="M557" s="74" t="s">
        <v>229</v>
      </c>
      <c r="N557" s="75">
        <v>10</v>
      </c>
      <c r="O557" s="75">
        <v>10</v>
      </c>
      <c r="P557" s="74" t="s">
        <v>137</v>
      </c>
      <c r="Q557" s="74" t="s">
        <v>1263</v>
      </c>
      <c r="R557" s="74" t="s">
        <v>230</v>
      </c>
      <c r="S557" s="74" t="s">
        <v>113</v>
      </c>
      <c r="T557" s="74" t="s">
        <v>114</v>
      </c>
      <c r="U557" s="74" t="s">
        <v>156</v>
      </c>
      <c r="V557" s="74" t="s">
        <v>252</v>
      </c>
      <c r="W557" s="74" t="s">
        <v>107</v>
      </c>
      <c r="X557" s="74" t="s">
        <v>127</v>
      </c>
      <c r="Y557" s="74" t="s">
        <v>231</v>
      </c>
      <c r="Z557" s="74"/>
      <c r="AA557" s="76">
        <v>15565</v>
      </c>
      <c r="AB557" s="76">
        <v>0</v>
      </c>
      <c r="AC557" s="76">
        <v>130</v>
      </c>
      <c r="AD557" s="76">
        <v>81.5</v>
      </c>
      <c r="AE557" s="77">
        <v>707</v>
      </c>
      <c r="AF557" s="76">
        <v>3.5350000000000001</v>
      </c>
      <c r="AG557" s="77">
        <v>25</v>
      </c>
      <c r="AH557" s="78">
        <v>16.899999999999999</v>
      </c>
      <c r="AI557" s="78">
        <v>101.6</v>
      </c>
      <c r="AJ557" s="79">
        <v>42786</v>
      </c>
      <c r="AK557" s="79">
        <v>42789</v>
      </c>
      <c r="AL557" s="79">
        <v>42789</v>
      </c>
      <c r="AM557" s="79">
        <v>42789</v>
      </c>
      <c r="AN557" s="77">
        <v>876</v>
      </c>
      <c r="AO557" s="79">
        <v>42780</v>
      </c>
      <c r="AP557" s="76">
        <v>10000</v>
      </c>
      <c r="AQ557" s="76">
        <v>0</v>
      </c>
      <c r="AR557" s="77">
        <v>706</v>
      </c>
      <c r="AS557" s="77">
        <v>48</v>
      </c>
      <c r="AT557" s="78">
        <v>338.35</v>
      </c>
      <c r="AU557" s="77">
        <v>2</v>
      </c>
      <c r="AV557" s="76">
        <v>9.51</v>
      </c>
      <c r="AW557" s="76">
        <v>9.2100000000000009</v>
      </c>
      <c r="AX557" s="76">
        <v>9.8000000000000007</v>
      </c>
      <c r="AY557" s="76">
        <v>0.76</v>
      </c>
      <c r="AZ557" s="76">
        <v>0.76</v>
      </c>
      <c r="BA557" s="76">
        <v>1.35</v>
      </c>
      <c r="BB557" s="76">
        <v>1.35</v>
      </c>
      <c r="BC557" s="76">
        <v>17.03</v>
      </c>
      <c r="BD557" s="76">
        <v>16.809999999999999</v>
      </c>
      <c r="BE557" s="76">
        <v>26.43</v>
      </c>
      <c r="BF557" s="76">
        <v>8000</v>
      </c>
      <c r="BG557" s="76">
        <v>12000</v>
      </c>
      <c r="BH557" s="74" t="s">
        <v>109</v>
      </c>
      <c r="BI557" s="74"/>
      <c r="BJ557" s="74" t="s">
        <v>4172</v>
      </c>
      <c r="BK557" s="79"/>
      <c r="BL557" s="79"/>
      <c r="BM557" s="74"/>
      <c r="BN557" s="80">
        <v>50</v>
      </c>
      <c r="BO557" s="81"/>
      <c r="BP557" s="82"/>
      <c r="BQ557" s="83"/>
      <c r="BR557" s="84" t="s">
        <v>75</v>
      </c>
      <c r="BS557" s="84">
        <v>23</v>
      </c>
      <c r="BT557" s="85">
        <v>2</v>
      </c>
      <c r="BU557" s="85" t="s">
        <v>134</v>
      </c>
      <c r="BV557" s="85">
        <v>9</v>
      </c>
      <c r="BW557" s="85"/>
      <c r="BX557" s="86" t="s">
        <v>143</v>
      </c>
      <c r="BY557" s="87"/>
      <c r="BZ557" s="88">
        <v>50</v>
      </c>
      <c r="CA557" s="87" t="s">
        <v>144</v>
      </c>
      <c r="CB557" s="89" t="s">
        <v>145</v>
      </c>
      <c r="CC557" s="90">
        <v>9</v>
      </c>
      <c r="CD557" s="91"/>
      <c r="CE557" s="89">
        <f>VLOOKUP(AI557,[1]Plan1!$A$6:$D$52,2,0)</f>
        <v>309</v>
      </c>
      <c r="CF557" s="89">
        <f>VLOOKUP(AI557,[1]Plan1!$A$6:$D$52,4,0)</f>
        <v>2.4347826086956523</v>
      </c>
      <c r="CG557" s="89">
        <f>ROUND(AA557/CE557,0)</f>
        <v>50</v>
      </c>
      <c r="CH557" s="89">
        <f>ROUND(CG557*CF557,0)</f>
        <v>122</v>
      </c>
      <c r="CI557" s="87" t="s">
        <v>75</v>
      </c>
      <c r="CJ557" s="89">
        <f>IF(BZ557=0,CH557,BZ557)</f>
        <v>50</v>
      </c>
      <c r="CK557" s="87"/>
      <c r="CL557" s="87"/>
      <c r="CM557" s="87"/>
      <c r="CN557" s="80"/>
      <c r="CO557" s="81">
        <v>330</v>
      </c>
      <c r="CP557" s="82"/>
      <c r="CQ557" s="83"/>
      <c r="CR557" s="87">
        <f>+AG557*AE557</f>
        <v>17675</v>
      </c>
      <c r="CS557" s="40">
        <f t="shared" si="71"/>
        <v>555</v>
      </c>
      <c r="CT557" s="40" t="str">
        <f>VLOOKUP(B557,Linha!$B$2:$C$60,2,FALSE)</f>
        <v>Flow1</v>
      </c>
      <c r="CU557" s="41" t="str">
        <f>IF(AI557&lt;=Parametros!$E$15,"OK","Não")</f>
        <v>OK</v>
      </c>
      <c r="CV557" s="41" t="str">
        <f>IF(AH557&lt;=Parametros!$E$16,"OK","Não")</f>
        <v>Não</v>
      </c>
      <c r="CW557" s="41" t="str">
        <f>IF(AX557&lt;=Parametros!$E$19,"OK","Não")</f>
        <v>OK</v>
      </c>
      <c r="CX557" s="41" t="str">
        <f t="shared" si="68"/>
        <v>Não</v>
      </c>
      <c r="CY557" s="41" t="str">
        <f t="shared" si="69"/>
        <v>Não</v>
      </c>
      <c r="CZ557" s="41" t="str">
        <f>IF(AND(Parametros!$E$17="Sim",Parametros!$E$18="Sim"),IF(AND(OR(CT557="Flow1",AND(CT557="Flow2",Parametros!$H$7="Fechada")),AI557&lt;=Parametros!$E$15,AH557&lt;Parametros!$E$16,AX557&lt;Parametros!$E$19,CX557&lt;&gt;Parametros!$E$17,CY557&lt;&gt;Parametros!$E$18),"Sim","Não"),
IF(AND(Parametros!$E$17="Sim",Parametros!$E$18="Não"),IF(AND(OR(CT557="Flow1",AND(CT557="Flow2",Parametros!$H$7="Fechada")),AI557&lt;=Parametros!$E$15,AH557&lt;Parametros!$E$16,AX557&lt;Parametros!$E$19,CX557&lt;&gt;Parametros!$E$17),"Sim","Não"),
IF(AND(Parametros!$E$17="Não",Parametros!$E$18="Sim"),IF(AND(OR(CT557="Flow1",AND(CT557="Flow2",Parametros!$H$7="Fechada")),AI557&lt;=Parametros!$E$15,AH557&lt;Parametros!$E$16,AX557&lt;Parametros!$E$19,CY557&lt;&gt;Parametros!$E$18),"Sim","Não"),
IF(AND(OR(CT557="Flow1",AND(CT557="Flow2",Parametros!$H$7="Fechada")),AI557&lt;=Parametros!$E$15,AH557&lt;Parametros!$E$16,AX557&lt;Parametros!$E$19),"Sim","Não"))))</f>
        <v>Não</v>
      </c>
      <c r="DA557" s="41" t="str">
        <f t="shared" si="70"/>
        <v>ok</v>
      </c>
      <c r="DB557" s="40">
        <f>IF(AND(CT557="Flow1",CZ557="Sim"),4,IF(CT557=Parametros!$D$6,1,IF(CT557=Parametros!$D$7,IF(Parametros!$H$7="Aberta",2,IF('Sequencia APO'!CZ557="Sim",4,1)),IF(CT557=Parametros!$D$9,3,IF(CT557=Parametros!$D$8,4,"Erro")))))</f>
        <v>1</v>
      </c>
      <c r="DC557" s="40">
        <f>IFERROR(VLOOKUP($Q557,Ferts!$A$1:$B$16,2,FALSE),0)</f>
        <v>0</v>
      </c>
      <c r="DD557" s="42">
        <f>(IF(DB557=1,Parametros!$M$6,IF(DB557=2,Parametros!$M$7,IF(DB557=3,Parametros!$M$8,IF(DB557=4,Parametros!$M$9,"Erro"))))*(DC557+1))*60</f>
        <v>38.112851481411589</v>
      </c>
    </row>
    <row r="558" spans="1:108">
      <c r="A558" s="74" t="s">
        <v>1470</v>
      </c>
      <c r="B558" s="74" t="s">
        <v>98</v>
      </c>
      <c r="C558" s="74" t="s">
        <v>118</v>
      </c>
      <c r="D558" s="74" t="s">
        <v>99</v>
      </c>
      <c r="E558" s="74" t="s">
        <v>4173</v>
      </c>
      <c r="F558" s="74" t="s">
        <v>1241</v>
      </c>
      <c r="G558" s="74" t="s">
        <v>1242</v>
      </c>
      <c r="H558" s="74" t="s">
        <v>256</v>
      </c>
      <c r="I558" s="74" t="s">
        <v>134</v>
      </c>
      <c r="J558" s="74" t="s">
        <v>422</v>
      </c>
      <c r="K558" s="74" t="s">
        <v>257</v>
      </c>
      <c r="L558" s="74" t="s">
        <v>1243</v>
      </c>
      <c r="M558" s="74" t="s">
        <v>259</v>
      </c>
      <c r="N558" s="75">
        <v>10</v>
      </c>
      <c r="O558" s="75">
        <v>10</v>
      </c>
      <c r="P558" s="74" t="s">
        <v>186</v>
      </c>
      <c r="Q558" s="74" t="s">
        <v>1244</v>
      </c>
      <c r="R558" s="74" t="s">
        <v>230</v>
      </c>
      <c r="S558" s="74"/>
      <c r="T558" s="74" t="s">
        <v>114</v>
      </c>
      <c r="U558" s="74" t="s">
        <v>124</v>
      </c>
      <c r="V558" s="74" t="s">
        <v>125</v>
      </c>
      <c r="W558" s="74" t="s">
        <v>107</v>
      </c>
      <c r="X558" s="74" t="s">
        <v>127</v>
      </c>
      <c r="Y558" s="74" t="s">
        <v>231</v>
      </c>
      <c r="Z558" s="74" t="s">
        <v>128</v>
      </c>
      <c r="AA558" s="76">
        <v>6512.9219999999996</v>
      </c>
      <c r="AB558" s="76">
        <v>0</v>
      </c>
      <c r="AC558" s="76">
        <v>116</v>
      </c>
      <c r="AD558" s="76">
        <v>75</v>
      </c>
      <c r="AE558" s="77">
        <v>371</v>
      </c>
      <c r="AF558" s="76">
        <v>1.855</v>
      </c>
      <c r="AG558" s="77">
        <v>21</v>
      </c>
      <c r="AH558" s="78">
        <v>20.5</v>
      </c>
      <c r="AI558" s="78">
        <v>101.6</v>
      </c>
      <c r="AJ558" s="79">
        <v>42796</v>
      </c>
      <c r="AK558" s="79">
        <v>42789</v>
      </c>
      <c r="AL558" s="79">
        <v>42789</v>
      </c>
      <c r="AM558" s="79">
        <v>42789</v>
      </c>
      <c r="AN558" s="77">
        <v>858</v>
      </c>
      <c r="AO558" s="79">
        <v>42767</v>
      </c>
      <c r="AP558" s="76">
        <v>5000</v>
      </c>
      <c r="AQ558" s="76">
        <v>0</v>
      </c>
      <c r="AR558" s="77">
        <v>360</v>
      </c>
      <c r="AS558" s="77">
        <v>12</v>
      </c>
      <c r="AT558" s="78">
        <v>336.2</v>
      </c>
      <c r="AU558" s="77">
        <v>1</v>
      </c>
      <c r="AV558" s="76">
        <v>0</v>
      </c>
      <c r="AW558" s="76">
        <v>8.09</v>
      </c>
      <c r="AX558" s="76">
        <v>8.48</v>
      </c>
      <c r="AY558" s="76">
        <v>1.02</v>
      </c>
      <c r="AZ558" s="76">
        <v>1.02</v>
      </c>
      <c r="BA558" s="76">
        <v>1.44</v>
      </c>
      <c r="BB558" s="76">
        <v>1.85</v>
      </c>
      <c r="BC558" s="76">
        <v>7.63</v>
      </c>
      <c r="BD558" s="76">
        <v>20.41</v>
      </c>
      <c r="BE558" s="76">
        <v>30.47</v>
      </c>
      <c r="BF558" s="76">
        <v>7500</v>
      </c>
      <c r="BG558" s="76">
        <v>8500</v>
      </c>
      <c r="BH558" s="74" t="s">
        <v>109</v>
      </c>
      <c r="BI558" s="74"/>
      <c r="BJ558" s="74" t="s">
        <v>3172</v>
      </c>
      <c r="BK558" s="79"/>
      <c r="BL558" s="79"/>
      <c r="BM558" s="74"/>
      <c r="BN558" s="80">
        <v>21</v>
      </c>
      <c r="BO558" s="81"/>
      <c r="BP558" s="82"/>
      <c r="BQ558" s="83"/>
      <c r="BR558" s="84" t="s">
        <v>75</v>
      </c>
      <c r="BS558" s="84">
        <v>23</v>
      </c>
      <c r="BT558" s="85">
        <v>2</v>
      </c>
      <c r="BU558" s="85" t="s">
        <v>134</v>
      </c>
      <c r="BV558" s="85">
        <v>9</v>
      </c>
      <c r="BW558" s="85"/>
      <c r="BX558" s="86" t="s">
        <v>130</v>
      </c>
      <c r="BY558" s="87"/>
      <c r="BZ558" s="88">
        <v>21</v>
      </c>
      <c r="CA558" s="87" t="s">
        <v>111</v>
      </c>
      <c r="CB558" s="89" t="s">
        <v>112</v>
      </c>
      <c r="CC558" s="90">
        <v>22</v>
      </c>
      <c r="CD558" s="91"/>
      <c r="CE558" s="89">
        <f>VLOOKUP(AI558,[1]Plan1!$A$6:$D$52,2,0)</f>
        <v>309</v>
      </c>
      <c r="CF558" s="89">
        <f>VLOOKUP(AI558,[1]Plan1!$A$6:$D$52,4,0)</f>
        <v>2.4347826086956523</v>
      </c>
      <c r="CG558" s="89">
        <f t="shared" ref="CG558:CG621" si="72">ROUND(AA558/CE558,0)</f>
        <v>21</v>
      </c>
      <c r="CH558" s="89">
        <f t="shared" ref="CH558:CH621" si="73">ROUND(CG558*CF558,0)</f>
        <v>51</v>
      </c>
      <c r="CI558" s="87" t="s">
        <v>75</v>
      </c>
      <c r="CJ558" s="89">
        <f t="shared" ref="CJ558:CJ621" si="74">IF(BZ558=0,CH558,BZ558)</f>
        <v>21</v>
      </c>
      <c r="CK558" s="87"/>
      <c r="CL558" s="87"/>
      <c r="CM558" s="87"/>
      <c r="CN558" s="80"/>
      <c r="CO558" s="81">
        <v>331</v>
      </c>
      <c r="CP558" s="82"/>
      <c r="CQ558" s="83"/>
      <c r="CR558" s="87">
        <f t="shared" ref="CR558:CR621" si="75">+AG558*AE558</f>
        <v>7791</v>
      </c>
      <c r="CS558" s="40">
        <f t="shared" si="71"/>
        <v>556</v>
      </c>
      <c r="CT558" s="40" t="str">
        <f>VLOOKUP(B558,Linha!$B$2:$C$60,2,FALSE)</f>
        <v>Flow1</v>
      </c>
      <c r="CU558" s="41" t="str">
        <f>IF(AI558&lt;=Parametros!$E$15,"OK","Não")</f>
        <v>OK</v>
      </c>
      <c r="CV558" s="41" t="str">
        <f>IF(AH558&lt;=Parametros!$E$16,"OK","Não")</f>
        <v>Não</v>
      </c>
      <c r="CW558" s="41" t="str">
        <f>IF(AX558&lt;=Parametros!$E$19,"OK","Não")</f>
        <v>OK</v>
      </c>
      <c r="CX558" s="41" t="str">
        <f t="shared" si="68"/>
        <v>Não</v>
      </c>
      <c r="CY558" s="41" t="str">
        <f t="shared" si="69"/>
        <v>Não</v>
      </c>
      <c r="CZ558" s="41" t="str">
        <f>IF(AND(Parametros!$E$17="Sim",Parametros!$E$18="Sim"),IF(AND(OR(CT558="Flow1",AND(CT558="Flow2",Parametros!$H$7="Fechada")),AI558&lt;=Parametros!$E$15,AH558&lt;Parametros!$E$16,AX558&lt;Parametros!$E$19,CX558&lt;&gt;Parametros!$E$17,CY558&lt;&gt;Parametros!$E$18),"Sim","Não"),
IF(AND(Parametros!$E$17="Sim",Parametros!$E$18="Não"),IF(AND(OR(CT558="Flow1",AND(CT558="Flow2",Parametros!$H$7="Fechada")),AI558&lt;=Parametros!$E$15,AH558&lt;Parametros!$E$16,AX558&lt;Parametros!$E$19,CX558&lt;&gt;Parametros!$E$17),"Sim","Não"),
IF(AND(Parametros!$E$17="Não",Parametros!$E$18="Sim"),IF(AND(OR(CT558="Flow1",AND(CT558="Flow2",Parametros!$H$7="Fechada")),AI558&lt;=Parametros!$E$15,AH558&lt;Parametros!$E$16,AX558&lt;Parametros!$E$19,CY558&lt;&gt;Parametros!$E$18),"Sim","Não"),
IF(AND(OR(CT558="Flow1",AND(CT558="Flow2",Parametros!$H$7="Fechada")),AI558&lt;=Parametros!$E$15,AH558&lt;Parametros!$E$16,AX558&lt;Parametros!$E$19),"Sim","Não"))))</f>
        <v>Não</v>
      </c>
      <c r="DA558" s="41" t="str">
        <f t="shared" si="70"/>
        <v>ok</v>
      </c>
      <c r="DB558" s="40">
        <f>IF(AND(CT558="Flow1",CZ558="Sim"),4,IF(CT558=Parametros!$D$6,1,IF(CT558=Parametros!$D$7,IF(Parametros!$H$7="Aberta",2,IF('Sequencia APO'!CZ558="Sim",4,1)),IF(CT558=Parametros!$D$9,3,IF(CT558=Parametros!$D$8,4,"Erro")))))</f>
        <v>1</v>
      </c>
      <c r="DC558" s="40">
        <f>IFERROR(VLOOKUP($Q558,Ferts!$A$1:$B$16,2,FALSE),0)</f>
        <v>0</v>
      </c>
      <c r="DD558" s="42">
        <f>(IF(DB558=1,Parametros!$M$6,IF(DB558=2,Parametros!$M$7,IF(DB558=3,Parametros!$M$8,IF(DB558=4,Parametros!$M$9,"Erro"))))*(DC558+1))*60</f>
        <v>38.112851481411589</v>
      </c>
    </row>
    <row r="559" spans="1:108">
      <c r="A559" s="74" t="s">
        <v>1471</v>
      </c>
      <c r="B559" s="74" t="s">
        <v>98</v>
      </c>
      <c r="C559" s="74" t="s">
        <v>99</v>
      </c>
      <c r="D559" s="74" t="s">
        <v>99</v>
      </c>
      <c r="E559" s="74" t="s">
        <v>4174</v>
      </c>
      <c r="F559" s="74" t="s">
        <v>3173</v>
      </c>
      <c r="G559" s="74" t="s">
        <v>3174</v>
      </c>
      <c r="H559" s="74" t="s">
        <v>281</v>
      </c>
      <c r="I559" s="74" t="s">
        <v>134</v>
      </c>
      <c r="J559" s="74" t="s">
        <v>422</v>
      </c>
      <c r="K559" s="74" t="s">
        <v>312</v>
      </c>
      <c r="L559" s="74" t="s">
        <v>3175</v>
      </c>
      <c r="M559" s="74" t="s">
        <v>280</v>
      </c>
      <c r="N559" s="75">
        <v>10</v>
      </c>
      <c r="O559" s="75">
        <v>10</v>
      </c>
      <c r="P559" s="74" t="s">
        <v>131</v>
      </c>
      <c r="Q559" s="74" t="s">
        <v>3176</v>
      </c>
      <c r="R559" s="74" t="s">
        <v>123</v>
      </c>
      <c r="S559" s="74" t="s">
        <v>113</v>
      </c>
      <c r="T559" s="74" t="s">
        <v>114</v>
      </c>
      <c r="U559" s="74" t="s">
        <v>156</v>
      </c>
      <c r="V559" s="74" t="s">
        <v>431</v>
      </c>
      <c r="W559" s="74" t="s">
        <v>107</v>
      </c>
      <c r="X559" s="74" t="s">
        <v>176</v>
      </c>
      <c r="Y559" s="74" t="s">
        <v>231</v>
      </c>
      <c r="Z559" s="74"/>
      <c r="AA559" s="76">
        <v>10516.047</v>
      </c>
      <c r="AB559" s="76">
        <v>0</v>
      </c>
      <c r="AC559" s="76">
        <v>116</v>
      </c>
      <c r="AD559" s="76">
        <v>71</v>
      </c>
      <c r="AE559" s="77">
        <v>540</v>
      </c>
      <c r="AF559" s="76">
        <v>2.7</v>
      </c>
      <c r="AG559" s="77">
        <v>22</v>
      </c>
      <c r="AH559" s="78">
        <v>22</v>
      </c>
      <c r="AI559" s="78">
        <v>101.6</v>
      </c>
      <c r="AJ559" s="79">
        <v>42794</v>
      </c>
      <c r="AK559" s="79">
        <v>42789</v>
      </c>
      <c r="AL559" s="79">
        <v>42789</v>
      </c>
      <c r="AM559" s="79">
        <v>42789</v>
      </c>
      <c r="AN559" s="77">
        <v>813</v>
      </c>
      <c r="AO559" s="79">
        <v>42787</v>
      </c>
      <c r="AP559" s="76">
        <v>5000</v>
      </c>
      <c r="AQ559" s="76">
        <v>0</v>
      </c>
      <c r="AR559" s="77">
        <v>540</v>
      </c>
      <c r="AS559" s="77">
        <v>93</v>
      </c>
      <c r="AT559" s="78">
        <v>259.14</v>
      </c>
      <c r="AU559" s="77">
        <v>1</v>
      </c>
      <c r="AV559" s="76">
        <v>0</v>
      </c>
      <c r="AW559" s="76">
        <v>11.56</v>
      </c>
      <c r="AX559" s="76">
        <v>11.98</v>
      </c>
      <c r="AY559" s="76">
        <v>0.8</v>
      </c>
      <c r="AZ559" s="76">
        <v>0.8</v>
      </c>
      <c r="BA559" s="76">
        <v>2.2000000000000002</v>
      </c>
      <c r="BB559" s="76">
        <v>2.2000000000000002</v>
      </c>
      <c r="BC559" s="76">
        <v>10.48</v>
      </c>
      <c r="BD559" s="76">
        <v>21.96</v>
      </c>
      <c r="BE559" s="76">
        <v>32.25</v>
      </c>
      <c r="BF559" s="76">
        <v>4000</v>
      </c>
      <c r="BG559" s="76">
        <v>6000</v>
      </c>
      <c r="BH559" s="74" t="s">
        <v>109</v>
      </c>
      <c r="BI559" s="74"/>
      <c r="BJ559" s="74" t="s">
        <v>3177</v>
      </c>
      <c r="BK559" s="79"/>
      <c r="BL559" s="79"/>
      <c r="BM559" s="74"/>
      <c r="BN559" s="80">
        <v>22</v>
      </c>
      <c r="BO559" s="81"/>
      <c r="BP559" s="82"/>
      <c r="BQ559" s="83"/>
      <c r="BR559" s="84" t="s">
        <v>75</v>
      </c>
      <c r="BS559" s="84">
        <v>23</v>
      </c>
      <c r="BT559" s="85">
        <v>2</v>
      </c>
      <c r="BU559" s="85" t="s">
        <v>134</v>
      </c>
      <c r="BV559" s="85">
        <v>9</v>
      </c>
      <c r="BW559" s="85"/>
      <c r="BX559" s="86" t="s">
        <v>143</v>
      </c>
      <c r="BY559" s="87"/>
      <c r="BZ559" s="88">
        <v>22</v>
      </c>
      <c r="CA559" s="87" t="s">
        <v>144</v>
      </c>
      <c r="CB559" s="89" t="s">
        <v>145</v>
      </c>
      <c r="CC559" s="90">
        <v>2</v>
      </c>
      <c r="CD559" s="91"/>
      <c r="CE559" s="89">
        <f>VLOOKUP(AI559,[1]Plan1!$A$6:$D$52,2,0)</f>
        <v>309</v>
      </c>
      <c r="CF559" s="89">
        <f>VLOOKUP(AI559,[1]Plan1!$A$6:$D$52,4,0)</f>
        <v>2.4347826086956523</v>
      </c>
      <c r="CG559" s="89">
        <f t="shared" si="72"/>
        <v>34</v>
      </c>
      <c r="CH559" s="89">
        <f t="shared" si="73"/>
        <v>83</v>
      </c>
      <c r="CI559" s="87" t="s">
        <v>75</v>
      </c>
      <c r="CJ559" s="89">
        <f t="shared" si="74"/>
        <v>22</v>
      </c>
      <c r="CK559" s="87"/>
      <c r="CL559" s="87"/>
      <c r="CM559" s="87"/>
      <c r="CN559" s="80"/>
      <c r="CO559" s="81">
        <v>332</v>
      </c>
      <c r="CP559" s="82"/>
      <c r="CQ559" s="83"/>
      <c r="CR559" s="87">
        <f t="shared" si="75"/>
        <v>11880</v>
      </c>
      <c r="CS559" s="40">
        <f t="shared" si="71"/>
        <v>557</v>
      </c>
      <c r="CT559" s="40" t="str">
        <f>VLOOKUP(B559,Linha!$B$2:$C$60,2,FALSE)</f>
        <v>Flow1</v>
      </c>
      <c r="CU559" s="41" t="str">
        <f>IF(AI559&lt;=Parametros!$E$15,"OK","Não")</f>
        <v>OK</v>
      </c>
      <c r="CV559" s="41" t="str">
        <f>IF(AH559&lt;=Parametros!$E$16,"OK","Não")</f>
        <v>Não</v>
      </c>
      <c r="CW559" s="41" t="str">
        <f>IF(AX559&lt;=Parametros!$E$19,"OK","Não")</f>
        <v>OK</v>
      </c>
      <c r="CX559" s="41" t="str">
        <f t="shared" si="68"/>
        <v>Não</v>
      </c>
      <c r="CY559" s="41" t="str">
        <f t="shared" si="69"/>
        <v>Não</v>
      </c>
      <c r="CZ559" s="41" t="str">
        <f>IF(AND(Parametros!$E$17="Sim",Parametros!$E$18="Sim"),IF(AND(OR(CT559="Flow1",AND(CT559="Flow2",Parametros!$H$7="Fechada")),AI559&lt;=Parametros!$E$15,AH559&lt;Parametros!$E$16,AX559&lt;Parametros!$E$19,CX559&lt;&gt;Parametros!$E$17,CY559&lt;&gt;Parametros!$E$18),"Sim","Não"),
IF(AND(Parametros!$E$17="Sim",Parametros!$E$18="Não"),IF(AND(OR(CT559="Flow1",AND(CT559="Flow2",Parametros!$H$7="Fechada")),AI559&lt;=Parametros!$E$15,AH559&lt;Parametros!$E$16,AX559&lt;Parametros!$E$19,CX559&lt;&gt;Parametros!$E$17),"Sim","Não"),
IF(AND(Parametros!$E$17="Não",Parametros!$E$18="Sim"),IF(AND(OR(CT559="Flow1",AND(CT559="Flow2",Parametros!$H$7="Fechada")),AI559&lt;=Parametros!$E$15,AH559&lt;Parametros!$E$16,AX559&lt;Parametros!$E$19,CY559&lt;&gt;Parametros!$E$18),"Sim","Não"),
IF(AND(OR(CT559="Flow1",AND(CT559="Flow2",Parametros!$H$7="Fechada")),AI559&lt;=Parametros!$E$15,AH559&lt;Parametros!$E$16,AX559&lt;Parametros!$E$19),"Sim","Não"))))</f>
        <v>Não</v>
      </c>
      <c r="DA559" s="41" t="str">
        <f t="shared" si="70"/>
        <v>ok</v>
      </c>
      <c r="DB559" s="40">
        <f>IF(AND(CT559="Flow1",CZ559="Sim"),4,IF(CT559=Parametros!$D$6,1,IF(CT559=Parametros!$D$7,IF(Parametros!$H$7="Aberta",2,IF('Sequencia APO'!CZ559="Sim",4,1)),IF(CT559=Parametros!$D$9,3,IF(CT559=Parametros!$D$8,4,"Erro")))))</f>
        <v>1</v>
      </c>
      <c r="DC559" s="40">
        <f>IFERROR(VLOOKUP($Q559,Ferts!$A$1:$B$16,2,FALSE),0)</f>
        <v>0</v>
      </c>
      <c r="DD559" s="42">
        <f>(IF(DB559=1,Parametros!$M$6,IF(DB559=2,Parametros!$M$7,IF(DB559=3,Parametros!$M$8,IF(DB559=4,Parametros!$M$9,"Erro"))))*(DC559+1))*60</f>
        <v>38.112851481411589</v>
      </c>
    </row>
    <row r="560" spans="1:108">
      <c r="A560" s="74" t="s">
        <v>1472</v>
      </c>
      <c r="B560" s="74" t="s">
        <v>159</v>
      </c>
      <c r="C560" s="74" t="s">
        <v>99</v>
      </c>
      <c r="D560" s="74" t="s">
        <v>99</v>
      </c>
      <c r="E560" s="74" t="s">
        <v>3178</v>
      </c>
      <c r="F560" s="74" t="s">
        <v>1237</v>
      </c>
      <c r="G560" s="74" t="s">
        <v>4175</v>
      </c>
      <c r="H560" s="74" t="s">
        <v>227</v>
      </c>
      <c r="I560" s="74" t="s">
        <v>134</v>
      </c>
      <c r="J560" s="74" t="s">
        <v>433</v>
      </c>
      <c r="K560" s="74" t="s">
        <v>204</v>
      </c>
      <c r="L560" s="74" t="s">
        <v>1238</v>
      </c>
      <c r="M560" s="74" t="s">
        <v>229</v>
      </c>
      <c r="N560" s="75">
        <v>10</v>
      </c>
      <c r="O560" s="75">
        <v>10</v>
      </c>
      <c r="P560" s="74" t="s">
        <v>137</v>
      </c>
      <c r="Q560" s="74" t="s">
        <v>1239</v>
      </c>
      <c r="R560" s="74" t="s">
        <v>230</v>
      </c>
      <c r="S560" s="74" t="s">
        <v>113</v>
      </c>
      <c r="T560" s="74" t="s">
        <v>114</v>
      </c>
      <c r="U560" s="74" t="s">
        <v>156</v>
      </c>
      <c r="V560" s="74" t="s">
        <v>252</v>
      </c>
      <c r="W560" s="74" t="s">
        <v>107</v>
      </c>
      <c r="X560" s="74" t="s">
        <v>127</v>
      </c>
      <c r="Y560" s="74" t="s">
        <v>231</v>
      </c>
      <c r="Z560" s="74"/>
      <c r="AA560" s="76">
        <v>3788.6970000000001</v>
      </c>
      <c r="AB560" s="76">
        <v>0</v>
      </c>
      <c r="AC560" s="76">
        <v>109</v>
      </c>
      <c r="AD560" s="76">
        <v>65</v>
      </c>
      <c r="AE560" s="77">
        <v>701</v>
      </c>
      <c r="AF560" s="76">
        <v>3.5049999999999999</v>
      </c>
      <c r="AG560" s="77">
        <v>6</v>
      </c>
      <c r="AH560" s="78">
        <v>24.8</v>
      </c>
      <c r="AI560" s="78">
        <v>101.6</v>
      </c>
      <c r="AJ560" s="79">
        <v>42758</v>
      </c>
      <c r="AK560" s="79">
        <v>42789</v>
      </c>
      <c r="AL560" s="79">
        <v>42789</v>
      </c>
      <c r="AM560" s="79">
        <v>42789</v>
      </c>
      <c r="AN560" s="77">
        <v>238</v>
      </c>
      <c r="AO560" s="79">
        <v>42751</v>
      </c>
      <c r="AP560" s="76">
        <v>10000</v>
      </c>
      <c r="AQ560" s="76">
        <v>2130</v>
      </c>
      <c r="AR560" s="77">
        <v>765</v>
      </c>
      <c r="AS560" s="77">
        <v>44</v>
      </c>
      <c r="AT560" s="78">
        <v>365.43</v>
      </c>
      <c r="AU560" s="77">
        <v>2</v>
      </c>
      <c r="AV560" s="76">
        <v>7.03</v>
      </c>
      <c r="AW560" s="76">
        <v>6.78</v>
      </c>
      <c r="AX560" s="76">
        <v>7.28</v>
      </c>
      <c r="AY560" s="76">
        <v>0.8</v>
      </c>
      <c r="AZ560" s="76">
        <v>0.8</v>
      </c>
      <c r="BA560" s="76">
        <v>1.98</v>
      </c>
      <c r="BB560" s="76">
        <v>1.98</v>
      </c>
      <c r="BC560" s="76">
        <v>12.32</v>
      </c>
      <c r="BD560" s="76">
        <v>25.05</v>
      </c>
      <c r="BE560" s="76">
        <v>35.86</v>
      </c>
      <c r="BF560" s="76">
        <v>6000</v>
      </c>
      <c r="BG560" s="76">
        <v>10000</v>
      </c>
      <c r="BH560" s="74" t="s">
        <v>3475</v>
      </c>
      <c r="BI560" s="74"/>
      <c r="BJ560" s="74" t="s">
        <v>4176</v>
      </c>
      <c r="BK560" s="79"/>
      <c r="BL560" s="79"/>
      <c r="BM560" s="74"/>
      <c r="BN560" s="80"/>
      <c r="BO560" s="81">
        <v>12</v>
      </c>
      <c r="BP560" s="82"/>
      <c r="BQ560" s="83"/>
      <c r="BR560" s="84" t="s">
        <v>76</v>
      </c>
      <c r="BS560" s="84">
        <v>23</v>
      </c>
      <c r="BT560" s="85">
        <v>2</v>
      </c>
      <c r="BU560" s="85" t="s">
        <v>134</v>
      </c>
      <c r="BV560" s="85">
        <v>9</v>
      </c>
      <c r="BW560" s="85"/>
      <c r="BX560" s="86" t="s">
        <v>143</v>
      </c>
      <c r="BY560" s="87"/>
      <c r="BZ560" s="88">
        <v>12</v>
      </c>
      <c r="CA560" s="87" t="s">
        <v>144</v>
      </c>
      <c r="CB560" s="89" t="s">
        <v>112</v>
      </c>
      <c r="CC560" s="90">
        <v>38</v>
      </c>
      <c r="CD560" s="91"/>
      <c r="CE560" s="89">
        <f>VLOOKUP(AI560,[1]Plan1!$A$6:$D$52,2,0)</f>
        <v>309</v>
      </c>
      <c r="CF560" s="89">
        <f>VLOOKUP(AI560,[1]Plan1!$A$6:$D$52,4,0)</f>
        <v>2.4347826086956523</v>
      </c>
      <c r="CG560" s="89">
        <f t="shared" si="72"/>
        <v>12</v>
      </c>
      <c r="CH560" s="89">
        <f t="shared" si="73"/>
        <v>29</v>
      </c>
      <c r="CI560" s="87" t="s">
        <v>76</v>
      </c>
      <c r="CJ560" s="89">
        <f t="shared" si="74"/>
        <v>12</v>
      </c>
      <c r="CK560" s="87"/>
      <c r="CL560" s="87"/>
      <c r="CM560" s="87"/>
      <c r="CN560" s="80"/>
      <c r="CO560" s="81">
        <v>333</v>
      </c>
      <c r="CP560" s="82"/>
      <c r="CQ560" s="83"/>
      <c r="CR560" s="87">
        <f t="shared" si="75"/>
        <v>4206</v>
      </c>
      <c r="CS560" s="40">
        <f t="shared" si="71"/>
        <v>558</v>
      </c>
      <c r="CT560" s="40" t="str">
        <f>VLOOKUP(B560,Linha!$B$2:$C$60,2,FALSE)</f>
        <v>Flow2</v>
      </c>
      <c r="CU560" s="41" t="str">
        <f>IF(AI560&lt;=Parametros!$E$15,"OK","Não")</f>
        <v>OK</v>
      </c>
      <c r="CV560" s="41" t="str">
        <f>IF(AH560&lt;=Parametros!$E$16,"OK","Não")</f>
        <v>Não</v>
      </c>
      <c r="CW560" s="41" t="str">
        <f>IF(AX560&lt;=Parametros!$E$19,"OK","Não")</f>
        <v>OK</v>
      </c>
      <c r="CX560" s="41" t="str">
        <f t="shared" si="68"/>
        <v>Não</v>
      </c>
      <c r="CY560" s="41" t="str">
        <f t="shared" si="69"/>
        <v>Não</v>
      </c>
      <c r="CZ560" s="41" t="str">
        <f>IF(AND(Parametros!$E$17="Sim",Parametros!$E$18="Sim"),IF(AND(OR(CT560="Flow1",AND(CT560="Flow2",Parametros!$H$7="Fechada")),AI560&lt;=Parametros!$E$15,AH560&lt;Parametros!$E$16,AX560&lt;Parametros!$E$19,CX560&lt;&gt;Parametros!$E$17,CY560&lt;&gt;Parametros!$E$18),"Sim","Não"),
IF(AND(Parametros!$E$17="Sim",Parametros!$E$18="Não"),IF(AND(OR(CT560="Flow1",AND(CT560="Flow2",Parametros!$H$7="Fechada")),AI560&lt;=Parametros!$E$15,AH560&lt;Parametros!$E$16,AX560&lt;Parametros!$E$19,CX560&lt;&gt;Parametros!$E$17),"Sim","Não"),
IF(AND(Parametros!$E$17="Não",Parametros!$E$18="Sim"),IF(AND(OR(CT560="Flow1",AND(CT560="Flow2",Parametros!$H$7="Fechada")),AI560&lt;=Parametros!$E$15,AH560&lt;Parametros!$E$16,AX560&lt;Parametros!$E$19,CY560&lt;&gt;Parametros!$E$18),"Sim","Não"),
IF(AND(OR(CT560="Flow1",AND(CT560="Flow2",Parametros!$H$7="Fechada")),AI560&lt;=Parametros!$E$15,AH560&lt;Parametros!$E$16,AX560&lt;Parametros!$E$19),"Sim","Não"))))</f>
        <v>Não</v>
      </c>
      <c r="DA560" s="41" t="str">
        <f t="shared" si="70"/>
        <v>ok</v>
      </c>
      <c r="DB560" s="40">
        <f>IF(AND(CT560="Flow1",CZ560="Sim"),4,IF(CT560=Parametros!$D$6,1,IF(CT560=Parametros!$D$7,IF(Parametros!$H$7="Aberta",2,IF('Sequencia APO'!CZ560="Sim",4,1)),IF(CT560=Parametros!$D$9,3,IF(CT560=Parametros!$D$8,4,"Erro")))))</f>
        <v>1</v>
      </c>
      <c r="DC560" s="40">
        <f>IFERROR(VLOOKUP($Q560,Ferts!$A$1:$B$16,2,FALSE),0)</f>
        <v>0</v>
      </c>
      <c r="DD560" s="42">
        <f>(IF(DB560=1,Parametros!$M$6,IF(DB560=2,Parametros!$M$7,IF(DB560=3,Parametros!$M$8,IF(DB560=4,Parametros!$M$9,"Erro"))))*(DC560+1))*60</f>
        <v>38.112851481411589</v>
      </c>
    </row>
    <row r="561" spans="1:108">
      <c r="A561" s="74" t="s">
        <v>1477</v>
      </c>
      <c r="B561" s="74" t="s">
        <v>98</v>
      </c>
      <c r="C561" s="74" t="s">
        <v>99</v>
      </c>
      <c r="D561" s="74" t="s">
        <v>99</v>
      </c>
      <c r="E561" s="74" t="s">
        <v>4177</v>
      </c>
      <c r="F561" s="74" t="s">
        <v>1237</v>
      </c>
      <c r="G561" s="74" t="s">
        <v>4178</v>
      </c>
      <c r="H561" s="74" t="s">
        <v>227</v>
      </c>
      <c r="I561" s="74" t="s">
        <v>134</v>
      </c>
      <c r="J561" s="74" t="s">
        <v>433</v>
      </c>
      <c r="K561" s="74" t="s">
        <v>204</v>
      </c>
      <c r="L561" s="74" t="s">
        <v>1238</v>
      </c>
      <c r="M561" s="74" t="s">
        <v>229</v>
      </c>
      <c r="N561" s="75">
        <v>10</v>
      </c>
      <c r="O561" s="75">
        <v>10</v>
      </c>
      <c r="P561" s="74" t="s">
        <v>137</v>
      </c>
      <c r="Q561" s="74" t="s">
        <v>1239</v>
      </c>
      <c r="R561" s="74" t="s">
        <v>230</v>
      </c>
      <c r="S561" s="74" t="s">
        <v>113</v>
      </c>
      <c r="T561" s="74" t="s">
        <v>114</v>
      </c>
      <c r="U561" s="74" t="s">
        <v>156</v>
      </c>
      <c r="V561" s="74" t="s">
        <v>252</v>
      </c>
      <c r="W561" s="74" t="s">
        <v>107</v>
      </c>
      <c r="X561" s="74" t="s">
        <v>127</v>
      </c>
      <c r="Y561" s="74" t="s">
        <v>231</v>
      </c>
      <c r="Z561" s="74"/>
      <c r="AA561" s="76">
        <v>5849.1139999999996</v>
      </c>
      <c r="AB561" s="76">
        <v>0</v>
      </c>
      <c r="AC561" s="76">
        <v>109</v>
      </c>
      <c r="AD561" s="76">
        <v>65</v>
      </c>
      <c r="AE561" s="77">
        <v>721</v>
      </c>
      <c r="AF561" s="76">
        <v>3.605</v>
      </c>
      <c r="AG561" s="77">
        <v>9</v>
      </c>
      <c r="AH561" s="78">
        <v>24.8</v>
      </c>
      <c r="AI561" s="78">
        <v>101.6</v>
      </c>
      <c r="AJ561" s="79">
        <v>42786</v>
      </c>
      <c r="AK561" s="79">
        <v>42789</v>
      </c>
      <c r="AL561" s="79">
        <v>42789</v>
      </c>
      <c r="AM561" s="79">
        <v>42789</v>
      </c>
      <c r="AN561" s="77">
        <v>366</v>
      </c>
      <c r="AO561" s="79">
        <v>42780</v>
      </c>
      <c r="AP561" s="76">
        <v>5000</v>
      </c>
      <c r="AQ561" s="76">
        <v>0</v>
      </c>
      <c r="AR561" s="77">
        <v>765</v>
      </c>
      <c r="AS561" s="77">
        <v>44</v>
      </c>
      <c r="AT561" s="78">
        <v>365.43</v>
      </c>
      <c r="AU561" s="77">
        <v>2</v>
      </c>
      <c r="AV561" s="76">
        <v>7.24</v>
      </c>
      <c r="AW561" s="76">
        <v>6.98</v>
      </c>
      <c r="AX561" s="76">
        <v>7.49</v>
      </c>
      <c r="AY561" s="76">
        <v>0.8</v>
      </c>
      <c r="AZ561" s="76">
        <v>0.8</v>
      </c>
      <c r="BA561" s="76">
        <v>1.98</v>
      </c>
      <c r="BB561" s="76">
        <v>1.98</v>
      </c>
      <c r="BC561" s="76">
        <v>12.67</v>
      </c>
      <c r="BD561" s="76">
        <v>25.05</v>
      </c>
      <c r="BE561" s="76">
        <v>35.86</v>
      </c>
      <c r="BF561" s="76">
        <v>6000</v>
      </c>
      <c r="BG561" s="76">
        <v>10000</v>
      </c>
      <c r="BH561" s="74" t="s">
        <v>109</v>
      </c>
      <c r="BI561" s="74"/>
      <c r="BJ561" s="74" t="s">
        <v>3179</v>
      </c>
      <c r="BK561" s="79"/>
      <c r="BL561" s="79"/>
      <c r="BM561" s="74"/>
      <c r="BN561" s="80">
        <v>18</v>
      </c>
      <c r="BO561" s="81"/>
      <c r="BP561" s="82"/>
      <c r="BQ561" s="83"/>
      <c r="BR561" s="84" t="s">
        <v>75</v>
      </c>
      <c r="BS561" s="84">
        <v>23</v>
      </c>
      <c r="BT561" s="85">
        <v>2</v>
      </c>
      <c r="BU561" s="85" t="s">
        <v>134</v>
      </c>
      <c r="BV561" s="85">
        <v>9</v>
      </c>
      <c r="BW561" s="85"/>
      <c r="BX561" s="86" t="s">
        <v>143</v>
      </c>
      <c r="BY561" s="87"/>
      <c r="BZ561" s="88">
        <v>18</v>
      </c>
      <c r="CA561" s="87" t="s">
        <v>144</v>
      </c>
      <c r="CB561" s="89" t="s">
        <v>145</v>
      </c>
      <c r="CC561" s="90">
        <v>9</v>
      </c>
      <c r="CD561" s="91"/>
      <c r="CE561" s="89">
        <f>VLOOKUP(AI561,[1]Plan1!$A$6:$D$52,2,0)</f>
        <v>309</v>
      </c>
      <c r="CF561" s="89">
        <f>VLOOKUP(AI561,[1]Plan1!$A$6:$D$52,4,0)</f>
        <v>2.4347826086956523</v>
      </c>
      <c r="CG561" s="89">
        <f t="shared" si="72"/>
        <v>19</v>
      </c>
      <c r="CH561" s="89">
        <f t="shared" si="73"/>
        <v>46</v>
      </c>
      <c r="CI561" s="87" t="s">
        <v>75</v>
      </c>
      <c r="CJ561" s="89">
        <f t="shared" si="74"/>
        <v>18</v>
      </c>
      <c r="CK561" s="87"/>
      <c r="CL561" s="87"/>
      <c r="CM561" s="87"/>
      <c r="CN561" s="80"/>
      <c r="CO561" s="81">
        <v>334</v>
      </c>
      <c r="CP561" s="82"/>
      <c r="CQ561" s="83"/>
      <c r="CR561" s="87">
        <f t="shared" si="75"/>
        <v>6489</v>
      </c>
      <c r="CS561" s="40">
        <f t="shared" si="71"/>
        <v>559</v>
      </c>
      <c r="CT561" s="40" t="str">
        <f>VLOOKUP(B561,Linha!$B$2:$C$60,2,FALSE)</f>
        <v>Flow1</v>
      </c>
      <c r="CU561" s="41" t="str">
        <f>IF(AI561&lt;=Parametros!$E$15,"OK","Não")</f>
        <v>OK</v>
      </c>
      <c r="CV561" s="41" t="str">
        <f>IF(AH561&lt;=Parametros!$E$16,"OK","Não")</f>
        <v>Não</v>
      </c>
      <c r="CW561" s="41" t="str">
        <f>IF(AX561&lt;=Parametros!$E$19,"OK","Não")</f>
        <v>OK</v>
      </c>
      <c r="CX561" s="41" t="str">
        <f t="shared" si="68"/>
        <v>Não</v>
      </c>
      <c r="CY561" s="41" t="str">
        <f t="shared" si="69"/>
        <v>Não</v>
      </c>
      <c r="CZ561" s="41" t="str">
        <f>IF(AND(Parametros!$E$17="Sim",Parametros!$E$18="Sim"),IF(AND(OR(CT561="Flow1",AND(CT561="Flow2",Parametros!$H$7="Fechada")),AI561&lt;=Parametros!$E$15,AH561&lt;Parametros!$E$16,AX561&lt;Parametros!$E$19,CX561&lt;&gt;Parametros!$E$17,CY561&lt;&gt;Parametros!$E$18),"Sim","Não"),
IF(AND(Parametros!$E$17="Sim",Parametros!$E$18="Não"),IF(AND(OR(CT561="Flow1",AND(CT561="Flow2",Parametros!$H$7="Fechada")),AI561&lt;=Parametros!$E$15,AH561&lt;Parametros!$E$16,AX561&lt;Parametros!$E$19,CX561&lt;&gt;Parametros!$E$17),"Sim","Não"),
IF(AND(Parametros!$E$17="Não",Parametros!$E$18="Sim"),IF(AND(OR(CT561="Flow1",AND(CT561="Flow2",Parametros!$H$7="Fechada")),AI561&lt;=Parametros!$E$15,AH561&lt;Parametros!$E$16,AX561&lt;Parametros!$E$19,CY561&lt;&gt;Parametros!$E$18),"Sim","Não"),
IF(AND(OR(CT561="Flow1",AND(CT561="Flow2",Parametros!$H$7="Fechada")),AI561&lt;=Parametros!$E$15,AH561&lt;Parametros!$E$16,AX561&lt;Parametros!$E$19),"Sim","Não"))))</f>
        <v>Não</v>
      </c>
      <c r="DA561" s="41" t="str">
        <f t="shared" si="70"/>
        <v>ok</v>
      </c>
      <c r="DB561" s="40">
        <f>IF(AND(CT561="Flow1",CZ561="Sim"),4,IF(CT561=Parametros!$D$6,1,IF(CT561=Parametros!$D$7,IF(Parametros!$H$7="Aberta",2,IF('Sequencia APO'!CZ561="Sim",4,1)),IF(CT561=Parametros!$D$9,3,IF(CT561=Parametros!$D$8,4,"Erro")))))</f>
        <v>1</v>
      </c>
      <c r="DC561" s="40">
        <f>IFERROR(VLOOKUP($Q561,Ferts!$A$1:$B$16,2,FALSE),0)</f>
        <v>0</v>
      </c>
      <c r="DD561" s="42">
        <f>(IF(DB561=1,Parametros!$M$6,IF(DB561=2,Parametros!$M$7,IF(DB561=3,Parametros!$M$8,IF(DB561=4,Parametros!$M$9,"Erro"))))*(DC561+1))*60</f>
        <v>38.112851481411589</v>
      </c>
    </row>
    <row r="562" spans="1:108">
      <c r="A562" s="74" t="s">
        <v>1481</v>
      </c>
      <c r="B562" s="74" t="s">
        <v>98</v>
      </c>
      <c r="C562" s="74" t="s">
        <v>99</v>
      </c>
      <c r="D562" s="74" t="s">
        <v>99</v>
      </c>
      <c r="E562" s="74" t="s">
        <v>2420</v>
      </c>
      <c r="F562" s="74" t="s">
        <v>2421</v>
      </c>
      <c r="G562" s="74" t="s">
        <v>2422</v>
      </c>
      <c r="H562" s="74" t="s">
        <v>326</v>
      </c>
      <c r="I562" s="74" t="s">
        <v>134</v>
      </c>
      <c r="J562" s="74" t="s">
        <v>213</v>
      </c>
      <c r="K562" s="74" t="s">
        <v>152</v>
      </c>
      <c r="L562" s="74" t="s">
        <v>2423</v>
      </c>
      <c r="M562" s="74" t="s">
        <v>327</v>
      </c>
      <c r="N562" s="75">
        <v>10</v>
      </c>
      <c r="O562" s="75">
        <v>10</v>
      </c>
      <c r="P562" s="74" t="s">
        <v>154</v>
      </c>
      <c r="Q562" s="74" t="s">
        <v>2424</v>
      </c>
      <c r="R562" s="74" t="s">
        <v>155</v>
      </c>
      <c r="S562" s="74" t="s">
        <v>113</v>
      </c>
      <c r="T562" s="74" t="s">
        <v>114</v>
      </c>
      <c r="U562" s="74" t="s">
        <v>156</v>
      </c>
      <c r="V562" s="74" t="s">
        <v>252</v>
      </c>
      <c r="W562" s="74" t="s">
        <v>107</v>
      </c>
      <c r="X562" s="74" t="s">
        <v>127</v>
      </c>
      <c r="Y562" s="74" t="s">
        <v>219</v>
      </c>
      <c r="Z562" s="74"/>
      <c r="AA562" s="76">
        <v>5739.6959999999999</v>
      </c>
      <c r="AB562" s="76">
        <v>5994.9979999999996</v>
      </c>
      <c r="AC562" s="76">
        <v>146</v>
      </c>
      <c r="AD562" s="76">
        <v>97</v>
      </c>
      <c r="AE562" s="77">
        <v>524</v>
      </c>
      <c r="AF562" s="76">
        <v>2.62</v>
      </c>
      <c r="AG562" s="77">
        <v>13</v>
      </c>
      <c r="AH562" s="78">
        <v>9.5</v>
      </c>
      <c r="AI562" s="78">
        <v>108</v>
      </c>
      <c r="AJ562" s="79">
        <v>42782</v>
      </c>
      <c r="AK562" s="79">
        <v>42789</v>
      </c>
      <c r="AL562" s="79">
        <v>42789</v>
      </c>
      <c r="AM562" s="79">
        <v>42789</v>
      </c>
      <c r="AN562" s="77">
        <v>475</v>
      </c>
      <c r="AO562" s="79">
        <v>42776</v>
      </c>
      <c r="AP562" s="76">
        <v>5500</v>
      </c>
      <c r="AQ562" s="76">
        <v>0</v>
      </c>
      <c r="AR562" s="77">
        <v>520</v>
      </c>
      <c r="AS562" s="77">
        <v>33</v>
      </c>
      <c r="AT562" s="78">
        <v>248.92</v>
      </c>
      <c r="AU562" s="77">
        <v>2</v>
      </c>
      <c r="AV562" s="76">
        <v>10.81</v>
      </c>
      <c r="AW562" s="76">
        <v>10.47</v>
      </c>
      <c r="AX562" s="76">
        <v>11.15</v>
      </c>
      <c r="AY562" s="76">
        <v>0.8</v>
      </c>
      <c r="AZ562" s="76">
        <v>0.8</v>
      </c>
      <c r="BA562" s="76">
        <v>1.19</v>
      </c>
      <c r="BB562" s="76">
        <v>1.42</v>
      </c>
      <c r="BC562" s="76">
        <v>21.05</v>
      </c>
      <c r="BD562" s="76">
        <v>9.39</v>
      </c>
      <c r="BE562" s="76">
        <v>18.38</v>
      </c>
      <c r="BF562" s="76">
        <v>8000</v>
      </c>
      <c r="BG562" s="76">
        <v>13000</v>
      </c>
      <c r="BH562" s="74" t="s">
        <v>109</v>
      </c>
      <c r="BI562" s="74"/>
      <c r="BJ562" s="74" t="s">
        <v>2425</v>
      </c>
      <c r="BK562" s="79"/>
      <c r="BL562" s="79"/>
      <c r="BM562" s="74"/>
      <c r="BN562" s="80"/>
      <c r="BO562" s="81"/>
      <c r="BP562" s="82"/>
      <c r="BQ562" s="93">
        <v>26</v>
      </c>
      <c r="BR562" s="84" t="s">
        <v>78</v>
      </c>
      <c r="BS562" s="84">
        <v>23</v>
      </c>
      <c r="BT562" s="85">
        <v>2</v>
      </c>
      <c r="BU562" s="85" t="s">
        <v>134</v>
      </c>
      <c r="BV562" s="85">
        <v>9</v>
      </c>
      <c r="BW562" s="85"/>
      <c r="BX562" s="86" t="s">
        <v>143</v>
      </c>
      <c r="BY562" s="87"/>
      <c r="BZ562" s="88">
        <v>26</v>
      </c>
      <c r="CA562" s="87" t="s">
        <v>144</v>
      </c>
      <c r="CB562" s="89" t="s">
        <v>112</v>
      </c>
      <c r="CC562" s="90">
        <v>13</v>
      </c>
      <c r="CD562" s="91"/>
      <c r="CE562" s="89">
        <f>VLOOKUP(AI562,[1]Plan1!$A$6:$D$52,2,0)</f>
        <v>293</v>
      </c>
      <c r="CF562" s="89">
        <f>VLOOKUP(AI562,[1]Plan1!$A$6:$D$52,4,0)</f>
        <v>1.7941176470588236</v>
      </c>
      <c r="CG562" s="89">
        <f t="shared" si="72"/>
        <v>20</v>
      </c>
      <c r="CH562" s="89">
        <f t="shared" si="73"/>
        <v>36</v>
      </c>
      <c r="CI562" s="87" t="s">
        <v>75</v>
      </c>
      <c r="CJ562" s="89">
        <f t="shared" si="74"/>
        <v>26</v>
      </c>
      <c r="CK562" s="87"/>
      <c r="CL562" s="87"/>
      <c r="CM562" s="87"/>
      <c r="CN562" s="80"/>
      <c r="CO562" s="81">
        <v>335</v>
      </c>
      <c r="CP562" s="82"/>
      <c r="CQ562" s="83"/>
      <c r="CR562" s="87">
        <f t="shared" si="75"/>
        <v>6812</v>
      </c>
      <c r="CS562" s="40">
        <f t="shared" si="71"/>
        <v>560</v>
      </c>
      <c r="CT562" s="40" t="str">
        <f>VLOOKUP(B562,Linha!$B$2:$C$60,2,FALSE)</f>
        <v>Flow1</v>
      </c>
      <c r="CU562" s="41" t="str">
        <f>IF(AI562&lt;=Parametros!$E$15,"OK","Não")</f>
        <v>OK</v>
      </c>
      <c r="CV562" s="41" t="str">
        <f>IF(AH562&lt;=Parametros!$E$16,"OK","Não")</f>
        <v>OK</v>
      </c>
      <c r="CW562" s="41" t="str">
        <f>IF(AX562&lt;=Parametros!$E$19,"OK","Não")</f>
        <v>OK</v>
      </c>
      <c r="CX562" s="41" t="str">
        <f t="shared" si="68"/>
        <v>Não</v>
      </c>
      <c r="CY562" s="41" t="str">
        <f t="shared" si="69"/>
        <v>Não</v>
      </c>
      <c r="CZ562" s="41" t="str">
        <f>IF(AND(Parametros!$E$17="Sim",Parametros!$E$18="Sim"),IF(AND(OR(CT562="Flow1",AND(CT562="Flow2",Parametros!$H$7="Fechada")),AI562&lt;=Parametros!$E$15,AH562&lt;Parametros!$E$16,AX562&lt;Parametros!$E$19,CX562&lt;&gt;Parametros!$E$17,CY562&lt;&gt;Parametros!$E$18),"Sim","Não"),
IF(AND(Parametros!$E$17="Sim",Parametros!$E$18="Não"),IF(AND(OR(CT562="Flow1",AND(CT562="Flow2",Parametros!$H$7="Fechada")),AI562&lt;=Parametros!$E$15,AH562&lt;Parametros!$E$16,AX562&lt;Parametros!$E$19,CX562&lt;&gt;Parametros!$E$17),"Sim","Não"),
IF(AND(Parametros!$E$17="Não",Parametros!$E$18="Sim"),IF(AND(OR(CT562="Flow1",AND(CT562="Flow2",Parametros!$H$7="Fechada")),AI562&lt;=Parametros!$E$15,AH562&lt;Parametros!$E$16,AX562&lt;Parametros!$E$19,CY562&lt;&gt;Parametros!$E$18),"Sim","Não"),
IF(AND(OR(CT562="Flow1",AND(CT562="Flow2",Parametros!$H$7="Fechada")),AI562&lt;=Parametros!$E$15,AH562&lt;Parametros!$E$16,AX562&lt;Parametros!$E$19),"Sim","Não"))))</f>
        <v>Sim</v>
      </c>
      <c r="DA562" s="41" t="str">
        <f t="shared" si="70"/>
        <v>Moveu para tubing</v>
      </c>
      <c r="DB562" s="40">
        <f>IF(AND(CT562="Flow1",CZ562="Sim"),4,IF(CT562=Parametros!$D$6,1,IF(CT562=Parametros!$D$7,IF(Parametros!$H$7="Aberta",2,IF('Sequencia APO'!CZ562="Sim",4,1)),IF(CT562=Parametros!$D$9,3,IF(CT562=Parametros!$D$8,4,"Erro")))))</f>
        <v>4</v>
      </c>
      <c r="DC562" s="40">
        <f>IFERROR(VLOOKUP($Q562,Ferts!$A$1:$B$16,2,FALSE),0)</f>
        <v>0</v>
      </c>
      <c r="DD562" s="42">
        <f>(IF(DB562=1,Parametros!$M$6,IF(DB562=2,Parametros!$M$7,IF(DB562=3,Parametros!$M$8,IF(DB562=4,Parametros!$M$9,"Erro"))))*(DC562+1))*60</f>
        <v>102.85714285714285</v>
      </c>
    </row>
    <row r="563" spans="1:108">
      <c r="A563" s="74" t="s">
        <v>1483</v>
      </c>
      <c r="B563" s="74" t="s">
        <v>98</v>
      </c>
      <c r="C563" s="74" t="s">
        <v>99</v>
      </c>
      <c r="D563" s="74" t="s">
        <v>99</v>
      </c>
      <c r="E563" s="74" t="s">
        <v>2426</v>
      </c>
      <c r="F563" s="74" t="s">
        <v>2427</v>
      </c>
      <c r="G563" s="74" t="s">
        <v>2428</v>
      </c>
      <c r="H563" s="74" t="s">
        <v>326</v>
      </c>
      <c r="I563" s="74" t="s">
        <v>134</v>
      </c>
      <c r="J563" s="74" t="s">
        <v>240</v>
      </c>
      <c r="K563" s="74" t="s">
        <v>152</v>
      </c>
      <c r="L563" s="74" t="s">
        <v>2429</v>
      </c>
      <c r="M563" s="74" t="s">
        <v>327</v>
      </c>
      <c r="N563" s="75">
        <v>10</v>
      </c>
      <c r="O563" s="75">
        <v>10</v>
      </c>
      <c r="P563" s="74" t="s">
        <v>154</v>
      </c>
      <c r="Q563" s="74" t="s">
        <v>2430</v>
      </c>
      <c r="R563" s="74" t="s">
        <v>155</v>
      </c>
      <c r="S563" s="74" t="s">
        <v>113</v>
      </c>
      <c r="T563" s="74" t="s">
        <v>114</v>
      </c>
      <c r="U563" s="74" t="s">
        <v>156</v>
      </c>
      <c r="V563" s="74" t="s">
        <v>252</v>
      </c>
      <c r="W563" s="74" t="s">
        <v>107</v>
      </c>
      <c r="X563" s="74" t="s">
        <v>127</v>
      </c>
      <c r="Y563" s="74" t="s">
        <v>231</v>
      </c>
      <c r="Z563" s="74"/>
      <c r="AA563" s="76">
        <v>5740.0259999999998</v>
      </c>
      <c r="AB563" s="76">
        <v>5989.5</v>
      </c>
      <c r="AC563" s="76">
        <v>138</v>
      </c>
      <c r="AD563" s="76">
        <v>93</v>
      </c>
      <c r="AE563" s="77">
        <v>564</v>
      </c>
      <c r="AF563" s="76">
        <v>2.82</v>
      </c>
      <c r="AG563" s="77">
        <v>11</v>
      </c>
      <c r="AH563" s="78">
        <v>11</v>
      </c>
      <c r="AI563" s="78">
        <v>108</v>
      </c>
      <c r="AJ563" s="79">
        <v>42782</v>
      </c>
      <c r="AK563" s="79">
        <v>42789</v>
      </c>
      <c r="AL563" s="79">
        <v>42789</v>
      </c>
      <c r="AM563" s="79">
        <v>42789</v>
      </c>
      <c r="AN563" s="77">
        <v>378</v>
      </c>
      <c r="AO563" s="79">
        <v>42776</v>
      </c>
      <c r="AP563" s="76">
        <v>5500</v>
      </c>
      <c r="AQ563" s="76">
        <v>0</v>
      </c>
      <c r="AR563" s="77">
        <v>570</v>
      </c>
      <c r="AS563" s="77">
        <v>30</v>
      </c>
      <c r="AT563" s="78">
        <v>272.97000000000003</v>
      </c>
      <c r="AU563" s="77">
        <v>2</v>
      </c>
      <c r="AV563" s="76">
        <v>10.210000000000001</v>
      </c>
      <c r="AW563" s="76">
        <v>9.89</v>
      </c>
      <c r="AX563" s="76">
        <v>10.53</v>
      </c>
      <c r="AY563" s="76">
        <v>0.8</v>
      </c>
      <c r="AZ563" s="76">
        <v>0.8</v>
      </c>
      <c r="BA563" s="76">
        <v>1.37</v>
      </c>
      <c r="BB563" s="76">
        <v>1.65</v>
      </c>
      <c r="BC563" s="76">
        <v>19.809999999999999</v>
      </c>
      <c r="BD563" s="76">
        <v>10.89</v>
      </c>
      <c r="BE563" s="76">
        <v>19.98</v>
      </c>
      <c r="BF563" s="76">
        <v>8000</v>
      </c>
      <c r="BG563" s="76">
        <v>13000</v>
      </c>
      <c r="BH563" s="74" t="s">
        <v>109</v>
      </c>
      <c r="BI563" s="74"/>
      <c r="BJ563" s="74" t="s">
        <v>2431</v>
      </c>
      <c r="BK563" s="79"/>
      <c r="BL563" s="79"/>
      <c r="BM563" s="74"/>
      <c r="BN563" s="80"/>
      <c r="BO563" s="81"/>
      <c r="BP563" s="82"/>
      <c r="BQ563" s="93">
        <v>22</v>
      </c>
      <c r="BR563" s="84" t="s">
        <v>78</v>
      </c>
      <c r="BS563" s="84">
        <v>23</v>
      </c>
      <c r="BT563" s="85">
        <v>2</v>
      </c>
      <c r="BU563" s="85" t="s">
        <v>134</v>
      </c>
      <c r="BV563" s="85">
        <v>9</v>
      </c>
      <c r="BW563" s="85"/>
      <c r="BX563" s="86" t="s">
        <v>143</v>
      </c>
      <c r="BY563" s="87"/>
      <c r="BZ563" s="88">
        <v>22</v>
      </c>
      <c r="CA563" s="87" t="s">
        <v>144</v>
      </c>
      <c r="CB563" s="89" t="s">
        <v>112</v>
      </c>
      <c r="CC563" s="90">
        <v>13</v>
      </c>
      <c r="CD563" s="91"/>
      <c r="CE563" s="89">
        <f>VLOOKUP(AI563,[1]Plan1!$A$6:$D$52,2,0)</f>
        <v>293</v>
      </c>
      <c r="CF563" s="89">
        <f>VLOOKUP(AI563,[1]Plan1!$A$6:$D$52,4,0)</f>
        <v>1.7941176470588236</v>
      </c>
      <c r="CG563" s="89">
        <f t="shared" si="72"/>
        <v>20</v>
      </c>
      <c r="CH563" s="89">
        <f t="shared" si="73"/>
        <v>36</v>
      </c>
      <c r="CI563" s="87" t="s">
        <v>75</v>
      </c>
      <c r="CJ563" s="89">
        <f t="shared" si="74"/>
        <v>22</v>
      </c>
      <c r="CK563" s="87"/>
      <c r="CL563" s="87"/>
      <c r="CM563" s="87"/>
      <c r="CN563" s="80"/>
      <c r="CO563" s="81">
        <v>336</v>
      </c>
      <c r="CP563" s="82"/>
      <c r="CQ563" s="83"/>
      <c r="CR563" s="87">
        <f t="shared" si="75"/>
        <v>6204</v>
      </c>
      <c r="CS563" s="40">
        <f t="shared" si="71"/>
        <v>561</v>
      </c>
      <c r="CT563" s="40" t="str">
        <f>VLOOKUP(B563,Linha!$B$2:$C$60,2,FALSE)</f>
        <v>Flow1</v>
      </c>
      <c r="CU563" s="41" t="str">
        <f>IF(AI563&lt;=Parametros!$E$15,"OK","Não")</f>
        <v>OK</v>
      </c>
      <c r="CV563" s="41" t="str">
        <f>IF(AH563&lt;=Parametros!$E$16,"OK","Não")</f>
        <v>OK</v>
      </c>
      <c r="CW563" s="41" t="str">
        <f>IF(AX563&lt;=Parametros!$E$19,"OK","Não")</f>
        <v>OK</v>
      </c>
      <c r="CX563" s="41" t="str">
        <f t="shared" si="68"/>
        <v>Não</v>
      </c>
      <c r="CY563" s="41" t="str">
        <f t="shared" si="69"/>
        <v>Não</v>
      </c>
      <c r="CZ563" s="41" t="str">
        <f>IF(AND(Parametros!$E$17="Sim",Parametros!$E$18="Sim"),IF(AND(OR(CT563="Flow1",AND(CT563="Flow2",Parametros!$H$7="Fechada")),AI563&lt;=Parametros!$E$15,AH563&lt;Parametros!$E$16,AX563&lt;Parametros!$E$19,CX563&lt;&gt;Parametros!$E$17,CY563&lt;&gt;Parametros!$E$18),"Sim","Não"),
IF(AND(Parametros!$E$17="Sim",Parametros!$E$18="Não"),IF(AND(OR(CT563="Flow1",AND(CT563="Flow2",Parametros!$H$7="Fechada")),AI563&lt;=Parametros!$E$15,AH563&lt;Parametros!$E$16,AX563&lt;Parametros!$E$19,CX563&lt;&gt;Parametros!$E$17),"Sim","Não"),
IF(AND(Parametros!$E$17="Não",Parametros!$E$18="Sim"),IF(AND(OR(CT563="Flow1",AND(CT563="Flow2",Parametros!$H$7="Fechada")),AI563&lt;=Parametros!$E$15,AH563&lt;Parametros!$E$16,AX563&lt;Parametros!$E$19,CY563&lt;&gt;Parametros!$E$18),"Sim","Não"),
IF(AND(OR(CT563="Flow1",AND(CT563="Flow2",Parametros!$H$7="Fechada")),AI563&lt;=Parametros!$E$15,AH563&lt;Parametros!$E$16,AX563&lt;Parametros!$E$19),"Sim","Não"))))</f>
        <v>Sim</v>
      </c>
      <c r="DA563" s="41" t="str">
        <f t="shared" si="70"/>
        <v>Moveu para tubing</v>
      </c>
      <c r="DB563" s="40">
        <f>IF(AND(CT563="Flow1",CZ563="Sim"),4,IF(CT563=Parametros!$D$6,1,IF(CT563=Parametros!$D$7,IF(Parametros!$H$7="Aberta",2,IF('Sequencia APO'!CZ563="Sim",4,1)),IF(CT563=Parametros!$D$9,3,IF(CT563=Parametros!$D$8,4,"Erro")))))</f>
        <v>4</v>
      </c>
      <c r="DC563" s="40">
        <f>IFERROR(VLOOKUP($Q563,Ferts!$A$1:$B$16,2,FALSE),0)</f>
        <v>0</v>
      </c>
      <c r="DD563" s="42">
        <f>(IF(DB563=1,Parametros!$M$6,IF(DB563=2,Parametros!$M$7,IF(DB563=3,Parametros!$M$8,IF(DB563=4,Parametros!$M$9,"Erro"))))*(DC563+1))*60</f>
        <v>102.85714285714285</v>
      </c>
    </row>
    <row r="564" spans="1:108">
      <c r="A564" s="74" t="s">
        <v>1487</v>
      </c>
      <c r="B564" s="74" t="s">
        <v>98</v>
      </c>
      <c r="C564" s="74" t="s">
        <v>99</v>
      </c>
      <c r="D564" s="74" t="s">
        <v>99</v>
      </c>
      <c r="E564" s="74" t="s">
        <v>2432</v>
      </c>
      <c r="F564" s="74" t="s">
        <v>2433</v>
      </c>
      <c r="G564" s="74" t="s">
        <v>2434</v>
      </c>
      <c r="H564" s="74" t="s">
        <v>326</v>
      </c>
      <c r="I564" s="74" t="s">
        <v>134</v>
      </c>
      <c r="J564" s="74" t="s">
        <v>240</v>
      </c>
      <c r="K564" s="74" t="s">
        <v>152</v>
      </c>
      <c r="L564" s="74" t="s">
        <v>2435</v>
      </c>
      <c r="M564" s="74" t="s">
        <v>327</v>
      </c>
      <c r="N564" s="75">
        <v>10</v>
      </c>
      <c r="O564" s="75">
        <v>10</v>
      </c>
      <c r="P564" s="74" t="s">
        <v>154</v>
      </c>
      <c r="Q564" s="74" t="s">
        <v>2436</v>
      </c>
      <c r="R564" s="74" t="s">
        <v>155</v>
      </c>
      <c r="S564" s="74" t="s">
        <v>113</v>
      </c>
      <c r="T564" s="74" t="s">
        <v>114</v>
      </c>
      <c r="U564" s="74" t="s">
        <v>156</v>
      </c>
      <c r="V564" s="74" t="s">
        <v>252</v>
      </c>
      <c r="W564" s="74" t="s">
        <v>107</v>
      </c>
      <c r="X564" s="74" t="s">
        <v>127</v>
      </c>
      <c r="Y564" s="74" t="s">
        <v>231</v>
      </c>
      <c r="Z564" s="74"/>
      <c r="AA564" s="76">
        <v>5740.0259999999998</v>
      </c>
      <c r="AB564" s="76">
        <v>0</v>
      </c>
      <c r="AC564" s="76">
        <v>138</v>
      </c>
      <c r="AD564" s="76">
        <v>91</v>
      </c>
      <c r="AE564" s="77">
        <v>562</v>
      </c>
      <c r="AF564" s="76">
        <v>2.81</v>
      </c>
      <c r="AG564" s="77">
        <v>13</v>
      </c>
      <c r="AH564" s="78">
        <v>12.5</v>
      </c>
      <c r="AI564" s="78">
        <v>108</v>
      </c>
      <c r="AJ564" s="79">
        <v>42782</v>
      </c>
      <c r="AK564" s="79">
        <v>42789</v>
      </c>
      <c r="AL564" s="79">
        <v>42789</v>
      </c>
      <c r="AM564" s="79">
        <v>42789</v>
      </c>
      <c r="AN564" s="77">
        <v>378</v>
      </c>
      <c r="AO564" s="79">
        <v>42776</v>
      </c>
      <c r="AP564" s="76">
        <v>5500</v>
      </c>
      <c r="AQ564" s="76">
        <v>0</v>
      </c>
      <c r="AR564" s="77">
        <v>591</v>
      </c>
      <c r="AS564" s="77">
        <v>29</v>
      </c>
      <c r="AT564" s="78">
        <v>282.92</v>
      </c>
      <c r="AU564" s="77">
        <v>2</v>
      </c>
      <c r="AV564" s="76">
        <v>9.08</v>
      </c>
      <c r="AW564" s="76">
        <v>8.8000000000000007</v>
      </c>
      <c r="AX564" s="76">
        <v>9.36</v>
      </c>
      <c r="AY564" s="76">
        <v>0.8</v>
      </c>
      <c r="AZ564" s="76">
        <v>0.8</v>
      </c>
      <c r="BA564" s="76">
        <v>1.56</v>
      </c>
      <c r="BB564" s="76">
        <v>1.87</v>
      </c>
      <c r="BC564" s="76">
        <v>17.61</v>
      </c>
      <c r="BD564" s="76">
        <v>12.38</v>
      </c>
      <c r="BE564" s="76">
        <v>21.58</v>
      </c>
      <c r="BF564" s="76">
        <v>8000</v>
      </c>
      <c r="BG564" s="76">
        <v>13000</v>
      </c>
      <c r="BH564" s="74" t="s">
        <v>109</v>
      </c>
      <c r="BI564" s="74"/>
      <c r="BJ564" s="74" t="s">
        <v>2437</v>
      </c>
      <c r="BK564" s="79"/>
      <c r="BL564" s="79"/>
      <c r="BM564" s="74"/>
      <c r="BN564" s="80"/>
      <c r="BO564" s="81"/>
      <c r="BP564" s="82"/>
      <c r="BQ564" s="93">
        <v>26</v>
      </c>
      <c r="BR564" s="84" t="s">
        <v>78</v>
      </c>
      <c r="BS564" s="84">
        <v>23</v>
      </c>
      <c r="BT564" s="85">
        <v>2</v>
      </c>
      <c r="BU564" s="85" t="s">
        <v>134</v>
      </c>
      <c r="BV564" s="85">
        <v>9</v>
      </c>
      <c r="BW564" s="85"/>
      <c r="BX564" s="86" t="s">
        <v>143</v>
      </c>
      <c r="BY564" s="87"/>
      <c r="BZ564" s="88">
        <v>26</v>
      </c>
      <c r="CA564" s="87" t="s">
        <v>144</v>
      </c>
      <c r="CB564" s="89" t="s">
        <v>112</v>
      </c>
      <c r="CC564" s="90">
        <v>13</v>
      </c>
      <c r="CD564" s="91"/>
      <c r="CE564" s="89">
        <f>VLOOKUP(AI564,[1]Plan1!$A$6:$D$52,2,0)</f>
        <v>293</v>
      </c>
      <c r="CF564" s="89">
        <f>VLOOKUP(AI564,[1]Plan1!$A$6:$D$52,4,0)</f>
        <v>1.7941176470588236</v>
      </c>
      <c r="CG564" s="89">
        <f t="shared" si="72"/>
        <v>20</v>
      </c>
      <c r="CH564" s="89">
        <f t="shared" si="73"/>
        <v>36</v>
      </c>
      <c r="CI564" s="87" t="s">
        <v>75</v>
      </c>
      <c r="CJ564" s="89">
        <f t="shared" si="74"/>
        <v>26</v>
      </c>
      <c r="CK564" s="87"/>
      <c r="CL564" s="87"/>
      <c r="CM564" s="87"/>
      <c r="CN564" s="80"/>
      <c r="CO564" s="81">
        <v>337</v>
      </c>
      <c r="CP564" s="82"/>
      <c r="CQ564" s="83"/>
      <c r="CR564" s="87">
        <f t="shared" si="75"/>
        <v>7306</v>
      </c>
      <c r="CS564" s="40">
        <f t="shared" si="71"/>
        <v>562</v>
      </c>
      <c r="CT564" s="40" t="str">
        <f>VLOOKUP(B564,Linha!$B$2:$C$60,2,FALSE)</f>
        <v>Flow1</v>
      </c>
      <c r="CU564" s="41" t="str">
        <f>IF(AI564&lt;=Parametros!$E$15,"OK","Não")</f>
        <v>OK</v>
      </c>
      <c r="CV564" s="41" t="str">
        <f>IF(AH564&lt;=Parametros!$E$16,"OK","Não")</f>
        <v>OK</v>
      </c>
      <c r="CW564" s="41" t="str">
        <f>IF(AX564&lt;=Parametros!$E$19,"OK","Não")</f>
        <v>OK</v>
      </c>
      <c r="CX564" s="41" t="str">
        <f t="shared" si="68"/>
        <v>Não</v>
      </c>
      <c r="CY564" s="41" t="str">
        <f t="shared" si="69"/>
        <v>Não</v>
      </c>
      <c r="CZ564" s="41" t="str">
        <f>IF(AND(Parametros!$E$17="Sim",Parametros!$E$18="Sim"),IF(AND(OR(CT564="Flow1",AND(CT564="Flow2",Parametros!$H$7="Fechada")),AI564&lt;=Parametros!$E$15,AH564&lt;Parametros!$E$16,AX564&lt;Parametros!$E$19,CX564&lt;&gt;Parametros!$E$17,CY564&lt;&gt;Parametros!$E$18),"Sim","Não"),
IF(AND(Parametros!$E$17="Sim",Parametros!$E$18="Não"),IF(AND(OR(CT564="Flow1",AND(CT564="Flow2",Parametros!$H$7="Fechada")),AI564&lt;=Parametros!$E$15,AH564&lt;Parametros!$E$16,AX564&lt;Parametros!$E$19,CX564&lt;&gt;Parametros!$E$17),"Sim","Não"),
IF(AND(Parametros!$E$17="Não",Parametros!$E$18="Sim"),IF(AND(OR(CT564="Flow1",AND(CT564="Flow2",Parametros!$H$7="Fechada")),AI564&lt;=Parametros!$E$15,AH564&lt;Parametros!$E$16,AX564&lt;Parametros!$E$19,CY564&lt;&gt;Parametros!$E$18),"Sim","Não"),
IF(AND(OR(CT564="Flow1",AND(CT564="Flow2",Parametros!$H$7="Fechada")),AI564&lt;=Parametros!$E$15,AH564&lt;Parametros!$E$16,AX564&lt;Parametros!$E$19),"Sim","Não"))))</f>
        <v>Sim</v>
      </c>
      <c r="DA564" s="41" t="str">
        <f t="shared" si="70"/>
        <v>Moveu para tubing</v>
      </c>
      <c r="DB564" s="40">
        <f>IF(AND(CT564="Flow1",CZ564="Sim"),4,IF(CT564=Parametros!$D$6,1,IF(CT564=Parametros!$D$7,IF(Parametros!$H$7="Aberta",2,IF('Sequencia APO'!CZ564="Sim",4,1)),IF(CT564=Parametros!$D$9,3,IF(CT564=Parametros!$D$8,4,"Erro")))))</f>
        <v>4</v>
      </c>
      <c r="DC564" s="40">
        <f>IFERROR(VLOOKUP($Q564,Ferts!$A$1:$B$16,2,FALSE),0)</f>
        <v>0</v>
      </c>
      <c r="DD564" s="42">
        <f>(IF(DB564=1,Parametros!$M$6,IF(DB564=2,Parametros!$M$7,IF(DB564=3,Parametros!$M$8,IF(DB564=4,Parametros!$M$9,"Erro"))))*(DC564+1))*60</f>
        <v>102.85714285714285</v>
      </c>
    </row>
    <row r="565" spans="1:108">
      <c r="A565" s="74" t="s">
        <v>1490</v>
      </c>
      <c r="B565" s="74" t="s">
        <v>160</v>
      </c>
      <c r="C565" s="74" t="s">
        <v>118</v>
      </c>
      <c r="D565" s="74" t="s">
        <v>99</v>
      </c>
      <c r="E565" s="74" t="s">
        <v>4179</v>
      </c>
      <c r="F565" s="74" t="s">
        <v>379</v>
      </c>
      <c r="G565" s="74" t="s">
        <v>3181</v>
      </c>
      <c r="H565" s="74" t="s">
        <v>285</v>
      </c>
      <c r="I565" s="74" t="s">
        <v>134</v>
      </c>
      <c r="J565" s="74" t="s">
        <v>213</v>
      </c>
      <c r="K565" s="74" t="s">
        <v>321</v>
      </c>
      <c r="L565" s="74" t="s">
        <v>381</v>
      </c>
      <c r="M565" s="74" t="s">
        <v>288</v>
      </c>
      <c r="N565" s="75">
        <v>10</v>
      </c>
      <c r="O565" s="75">
        <v>10</v>
      </c>
      <c r="P565" s="74" t="s">
        <v>137</v>
      </c>
      <c r="Q565" s="74" t="s">
        <v>3182</v>
      </c>
      <c r="R565" s="74" t="s">
        <v>289</v>
      </c>
      <c r="S565" s="74"/>
      <c r="T565" s="74" t="s">
        <v>114</v>
      </c>
      <c r="U565" s="74" t="s">
        <v>124</v>
      </c>
      <c r="V565" s="74" t="s">
        <v>125</v>
      </c>
      <c r="W565" s="74" t="s">
        <v>107</v>
      </c>
      <c r="X565" s="74" t="s">
        <v>127</v>
      </c>
      <c r="Y565" s="74" t="s">
        <v>219</v>
      </c>
      <c r="Z565" s="74" t="s">
        <v>128</v>
      </c>
      <c r="AA565" s="76">
        <v>3019.7689999999998</v>
      </c>
      <c r="AB565" s="76">
        <v>0</v>
      </c>
      <c r="AC565" s="76">
        <v>146</v>
      </c>
      <c r="AD565" s="76">
        <v>99</v>
      </c>
      <c r="AE565" s="77">
        <v>385</v>
      </c>
      <c r="AF565" s="76">
        <v>1.925</v>
      </c>
      <c r="AG565" s="77">
        <v>9</v>
      </c>
      <c r="AH565" s="78">
        <v>8</v>
      </c>
      <c r="AI565" s="78">
        <v>108</v>
      </c>
      <c r="AJ565" s="79">
        <v>42805</v>
      </c>
      <c r="AK565" s="79">
        <v>42789</v>
      </c>
      <c r="AL565" s="79">
        <v>42789</v>
      </c>
      <c r="AM565" s="79">
        <v>42789</v>
      </c>
      <c r="AN565" s="77">
        <v>342</v>
      </c>
      <c r="AO565" s="79">
        <v>42790</v>
      </c>
      <c r="AP565" s="76">
        <v>1900</v>
      </c>
      <c r="AQ565" s="76">
        <v>0</v>
      </c>
      <c r="AR565" s="77">
        <v>383</v>
      </c>
      <c r="AS565" s="77">
        <v>11</v>
      </c>
      <c r="AT565" s="78">
        <v>181.22</v>
      </c>
      <c r="AU565" s="77">
        <v>2</v>
      </c>
      <c r="AV565" s="76">
        <v>9.1999999999999993</v>
      </c>
      <c r="AW565" s="76">
        <v>8.8000000000000007</v>
      </c>
      <c r="AX565" s="76">
        <v>9.4499999999999993</v>
      </c>
      <c r="AY565" s="76">
        <v>1.08</v>
      </c>
      <c r="AZ565" s="76">
        <v>1.08</v>
      </c>
      <c r="BA565" s="76">
        <v>0.8</v>
      </c>
      <c r="BB565" s="76">
        <v>0.8</v>
      </c>
      <c r="BC565" s="76">
        <v>18.11</v>
      </c>
      <c r="BD565" s="76">
        <v>7.92</v>
      </c>
      <c r="BE565" s="76">
        <v>16.82</v>
      </c>
      <c r="BF565" s="76">
        <v>8800</v>
      </c>
      <c r="BG565" s="76">
        <v>9300</v>
      </c>
      <c r="BH565" s="74" t="s">
        <v>109</v>
      </c>
      <c r="BI565" s="74"/>
      <c r="BJ565" s="74" t="s">
        <v>4180</v>
      </c>
      <c r="BK565" s="79"/>
      <c r="BL565" s="79"/>
      <c r="BM565" s="74"/>
      <c r="BN565" s="80"/>
      <c r="BO565" s="81"/>
      <c r="BP565" s="82">
        <v>18</v>
      </c>
      <c r="BQ565" s="83"/>
      <c r="BR565" s="84" t="s">
        <v>129</v>
      </c>
      <c r="BS565" s="84">
        <v>23</v>
      </c>
      <c r="BT565" s="85">
        <v>2</v>
      </c>
      <c r="BU565" s="85" t="s">
        <v>134</v>
      </c>
      <c r="BV565" s="85">
        <v>9</v>
      </c>
      <c r="BW565" s="85"/>
      <c r="BX565" s="86" t="s">
        <v>130</v>
      </c>
      <c r="BY565" s="87"/>
      <c r="BZ565" s="88">
        <v>18</v>
      </c>
      <c r="CA565" s="87" t="s">
        <v>111</v>
      </c>
      <c r="CB565" s="89" t="s">
        <v>145</v>
      </c>
      <c r="CC565" s="90">
        <v>-1</v>
      </c>
      <c r="CD565" s="91"/>
      <c r="CE565" s="89">
        <f>VLOOKUP(AI565,[1]Plan1!$A$6:$D$52,2,0)</f>
        <v>293</v>
      </c>
      <c r="CF565" s="89">
        <f>VLOOKUP(AI565,[1]Plan1!$A$6:$D$52,4,0)</f>
        <v>1.7941176470588236</v>
      </c>
      <c r="CG565" s="89">
        <f t="shared" si="72"/>
        <v>10</v>
      </c>
      <c r="CH565" s="89">
        <f t="shared" si="73"/>
        <v>18</v>
      </c>
      <c r="CI565" s="87" t="s">
        <v>129</v>
      </c>
      <c r="CJ565" s="89">
        <f t="shared" si="74"/>
        <v>18</v>
      </c>
      <c r="CK565" s="87"/>
      <c r="CL565" s="87"/>
      <c r="CM565" s="87"/>
      <c r="CN565" s="80"/>
      <c r="CO565" s="81">
        <v>338</v>
      </c>
      <c r="CP565" s="82"/>
      <c r="CQ565" s="83"/>
      <c r="CR565" s="87">
        <f t="shared" si="75"/>
        <v>3465</v>
      </c>
      <c r="CS565" s="40">
        <f t="shared" si="71"/>
        <v>563</v>
      </c>
      <c r="CT565" s="40" t="str">
        <f>VLOOKUP(B565,Linha!$B$2:$C$60,2,FALSE)</f>
        <v>Flow1</v>
      </c>
      <c r="CU565" s="41" t="str">
        <f>IF(AI565&lt;=Parametros!$E$15,"OK","Não")</f>
        <v>OK</v>
      </c>
      <c r="CV565" s="41" t="str">
        <f>IF(AH565&lt;=Parametros!$E$16,"OK","Não")</f>
        <v>OK</v>
      </c>
      <c r="CW565" s="41" t="str">
        <f>IF(AX565&lt;=Parametros!$E$19,"OK","Não")</f>
        <v>OK</v>
      </c>
      <c r="CX565" s="41" t="str">
        <f t="shared" si="68"/>
        <v>Não</v>
      </c>
      <c r="CY565" s="41" t="str">
        <f t="shared" si="69"/>
        <v>Não</v>
      </c>
      <c r="CZ565" s="41" t="str">
        <f>IF(AND(Parametros!$E$17="Sim",Parametros!$E$18="Sim"),IF(AND(OR(CT565="Flow1",AND(CT565="Flow2",Parametros!$H$7="Fechada")),AI565&lt;=Parametros!$E$15,AH565&lt;Parametros!$E$16,AX565&lt;Parametros!$E$19,CX565&lt;&gt;Parametros!$E$17,CY565&lt;&gt;Parametros!$E$18),"Sim","Não"),
IF(AND(Parametros!$E$17="Sim",Parametros!$E$18="Não"),IF(AND(OR(CT565="Flow1",AND(CT565="Flow2",Parametros!$H$7="Fechada")),AI565&lt;=Parametros!$E$15,AH565&lt;Parametros!$E$16,AX565&lt;Parametros!$E$19,CX565&lt;&gt;Parametros!$E$17),"Sim","Não"),
IF(AND(Parametros!$E$17="Não",Parametros!$E$18="Sim"),IF(AND(OR(CT565="Flow1",AND(CT565="Flow2",Parametros!$H$7="Fechada")),AI565&lt;=Parametros!$E$15,AH565&lt;Parametros!$E$16,AX565&lt;Parametros!$E$19,CY565&lt;&gt;Parametros!$E$18),"Sim","Não"),
IF(AND(OR(CT565="Flow1",AND(CT565="Flow2",Parametros!$H$7="Fechada")),AI565&lt;=Parametros!$E$15,AH565&lt;Parametros!$E$16,AX565&lt;Parametros!$E$19),"Sim","Não"))))</f>
        <v>Sim</v>
      </c>
      <c r="DA565" s="41" t="str">
        <f t="shared" si="70"/>
        <v>ok</v>
      </c>
      <c r="DB565" s="40">
        <f>IF(AND(CT565="Flow1",CZ565="Sim"),4,IF(CT565=Parametros!$D$6,1,IF(CT565=Parametros!$D$7,IF(Parametros!$H$7="Aberta",2,IF('Sequencia APO'!CZ565="Sim",4,1)),IF(CT565=Parametros!$D$9,3,IF(CT565=Parametros!$D$8,4,"Erro")))))</f>
        <v>4</v>
      </c>
      <c r="DC565" s="40">
        <f>IFERROR(VLOOKUP($Q565,Ferts!$A$1:$B$16,2,FALSE),0)</f>
        <v>0</v>
      </c>
      <c r="DD565" s="42">
        <f>(IF(DB565=1,Parametros!$M$6,IF(DB565=2,Parametros!$M$7,IF(DB565=3,Parametros!$M$8,IF(DB565=4,Parametros!$M$9,"Erro"))))*(DC565+1))*60</f>
        <v>102.85714285714285</v>
      </c>
    </row>
    <row r="566" spans="1:108">
      <c r="A566" s="74" t="s">
        <v>1491</v>
      </c>
      <c r="B566" s="74" t="s">
        <v>2416</v>
      </c>
      <c r="C566" s="74" t="s">
        <v>118</v>
      </c>
      <c r="D566" s="74" t="s">
        <v>99</v>
      </c>
      <c r="E566" s="74" t="s">
        <v>4181</v>
      </c>
      <c r="F566" s="74" t="s">
        <v>2417</v>
      </c>
      <c r="G566" s="74" t="s">
        <v>3183</v>
      </c>
      <c r="H566" s="74" t="s">
        <v>1531</v>
      </c>
      <c r="I566" s="74" t="s">
        <v>134</v>
      </c>
      <c r="J566" s="74" t="s">
        <v>213</v>
      </c>
      <c r="K566" s="74" t="s">
        <v>1532</v>
      </c>
      <c r="L566" s="74" t="s">
        <v>2418</v>
      </c>
      <c r="M566" s="74" t="s">
        <v>1534</v>
      </c>
      <c r="N566" s="75">
        <v>10</v>
      </c>
      <c r="O566" s="75">
        <v>10</v>
      </c>
      <c r="P566" s="74" t="s">
        <v>521</v>
      </c>
      <c r="Q566" s="74" t="s">
        <v>2419</v>
      </c>
      <c r="R566" s="74" t="s">
        <v>522</v>
      </c>
      <c r="S566" s="74"/>
      <c r="T566" s="74" t="s">
        <v>114</v>
      </c>
      <c r="U566" s="74" t="s">
        <v>124</v>
      </c>
      <c r="V566" s="74" t="s">
        <v>125</v>
      </c>
      <c r="W566" s="74" t="s">
        <v>126</v>
      </c>
      <c r="X566" s="74" t="s">
        <v>176</v>
      </c>
      <c r="Y566" s="74" t="s">
        <v>219</v>
      </c>
      <c r="Z566" s="74" t="s">
        <v>192</v>
      </c>
      <c r="AA566" s="76">
        <v>16998</v>
      </c>
      <c r="AB566" s="76">
        <v>0</v>
      </c>
      <c r="AC566" s="76">
        <v>146</v>
      </c>
      <c r="AD566" s="76">
        <v>99</v>
      </c>
      <c r="AE566" s="77">
        <v>335</v>
      </c>
      <c r="AF566" s="76">
        <v>1.675</v>
      </c>
      <c r="AG566" s="77">
        <v>61</v>
      </c>
      <c r="AH566" s="78">
        <v>8.5</v>
      </c>
      <c r="AI566" s="78">
        <v>108</v>
      </c>
      <c r="AJ566" s="79">
        <v>42801</v>
      </c>
      <c r="AK566" s="79">
        <v>42789</v>
      </c>
      <c r="AL566" s="79">
        <v>42789</v>
      </c>
      <c r="AM566" s="79">
        <v>42789</v>
      </c>
      <c r="AN566" s="77">
        <v>2549</v>
      </c>
      <c r="AO566" s="79">
        <v>42781</v>
      </c>
      <c r="AP566" s="76">
        <v>19000</v>
      </c>
      <c r="AQ566" s="76">
        <v>0</v>
      </c>
      <c r="AR566" s="77">
        <v>336</v>
      </c>
      <c r="AS566" s="77">
        <v>13</v>
      </c>
      <c r="AT566" s="78">
        <v>151.22999999999999</v>
      </c>
      <c r="AU566" s="77">
        <v>2</v>
      </c>
      <c r="AV566" s="76">
        <v>7.28</v>
      </c>
      <c r="AW566" s="76">
        <v>7.63</v>
      </c>
      <c r="AX566" s="76">
        <v>8.1</v>
      </c>
      <c r="AY566" s="76">
        <v>1.08</v>
      </c>
      <c r="AZ566" s="76">
        <v>1.08</v>
      </c>
      <c r="BA566" s="76">
        <v>0.85</v>
      </c>
      <c r="BB566" s="76">
        <v>0.85</v>
      </c>
      <c r="BC566" s="76">
        <v>14.89</v>
      </c>
      <c r="BD566" s="76">
        <v>8.41</v>
      </c>
      <c r="BE566" s="76">
        <v>17.34</v>
      </c>
      <c r="BF566" s="76">
        <v>7200</v>
      </c>
      <c r="BG566" s="76">
        <v>7300</v>
      </c>
      <c r="BH566" s="74" t="s">
        <v>109</v>
      </c>
      <c r="BI566" s="74"/>
      <c r="BJ566" s="74" t="s">
        <v>4182</v>
      </c>
      <c r="BK566" s="79"/>
      <c r="BL566" s="79"/>
      <c r="BM566" s="74"/>
      <c r="BN566" s="80"/>
      <c r="BO566" s="81"/>
      <c r="BP566" s="82">
        <v>122</v>
      </c>
      <c r="BQ566" s="83"/>
      <c r="BR566" s="84" t="s">
        <v>129</v>
      </c>
      <c r="BS566" s="84">
        <v>23</v>
      </c>
      <c r="BT566" s="85">
        <v>2</v>
      </c>
      <c r="BU566" s="85" t="s">
        <v>134</v>
      </c>
      <c r="BV566" s="85">
        <v>9</v>
      </c>
      <c r="BW566" s="85"/>
      <c r="BX566" s="86" t="s">
        <v>130</v>
      </c>
      <c r="BY566" s="87"/>
      <c r="BZ566" s="88">
        <v>122</v>
      </c>
      <c r="CA566" s="87" t="s">
        <v>111</v>
      </c>
      <c r="CB566" s="89" t="s">
        <v>145</v>
      </c>
      <c r="CC566" s="90">
        <v>8</v>
      </c>
      <c r="CD566" s="91"/>
      <c r="CE566" s="89">
        <f>VLOOKUP(AI566,[1]Plan1!$A$6:$D$52,2,0)</f>
        <v>293</v>
      </c>
      <c r="CF566" s="89">
        <f>VLOOKUP(AI566,[1]Plan1!$A$6:$D$52,4,0)</f>
        <v>1.7941176470588236</v>
      </c>
      <c r="CG566" s="89">
        <f t="shared" si="72"/>
        <v>58</v>
      </c>
      <c r="CH566" s="89">
        <f t="shared" si="73"/>
        <v>104</v>
      </c>
      <c r="CI566" s="87" t="s">
        <v>129</v>
      </c>
      <c r="CJ566" s="89">
        <f t="shared" si="74"/>
        <v>122</v>
      </c>
      <c r="CK566" s="87"/>
      <c r="CL566" s="87"/>
      <c r="CM566" s="87"/>
      <c r="CN566" s="80"/>
      <c r="CO566" s="81">
        <v>339</v>
      </c>
      <c r="CP566" s="82"/>
      <c r="CQ566" s="83"/>
      <c r="CR566" s="87">
        <f t="shared" si="75"/>
        <v>20435</v>
      </c>
      <c r="CS566" s="40">
        <f t="shared" si="71"/>
        <v>564</v>
      </c>
      <c r="CT566" s="40" t="str">
        <f>VLOOKUP(B566,Linha!$B$2:$C$60,2,FALSE)</f>
        <v>Despacho direto</v>
      </c>
      <c r="CU566" s="41" t="str">
        <f>IF(AI566&lt;=Parametros!$E$15,"OK","Não")</f>
        <v>OK</v>
      </c>
      <c r="CV566" s="41" t="str">
        <f>IF(AH566&lt;=Parametros!$E$16,"OK","Não")</f>
        <v>OK</v>
      </c>
      <c r="CW566" s="41" t="str">
        <f>IF(AX566&lt;=Parametros!$E$19,"OK","Não")</f>
        <v>OK</v>
      </c>
      <c r="CX566" s="41" t="str">
        <f t="shared" si="68"/>
        <v>Não</v>
      </c>
      <c r="CY566" s="41" t="str">
        <f t="shared" si="69"/>
        <v>Não</v>
      </c>
      <c r="CZ566" s="41" t="str">
        <f>IF(AND(Parametros!$E$17="Sim",Parametros!$E$18="Sim"),IF(AND(OR(CT566="Flow1",AND(CT566="Flow2",Parametros!$H$7="Fechada")),AI566&lt;=Parametros!$E$15,AH566&lt;Parametros!$E$16,AX566&lt;Parametros!$E$19,CX566&lt;&gt;Parametros!$E$17,CY566&lt;&gt;Parametros!$E$18),"Sim","Não"),
IF(AND(Parametros!$E$17="Sim",Parametros!$E$18="Não"),IF(AND(OR(CT566="Flow1",AND(CT566="Flow2",Parametros!$H$7="Fechada")),AI566&lt;=Parametros!$E$15,AH566&lt;Parametros!$E$16,AX566&lt;Parametros!$E$19,CX566&lt;&gt;Parametros!$E$17),"Sim","Não"),
IF(AND(Parametros!$E$17="Não",Parametros!$E$18="Sim"),IF(AND(OR(CT566="Flow1",AND(CT566="Flow2",Parametros!$H$7="Fechada")),AI566&lt;=Parametros!$E$15,AH566&lt;Parametros!$E$16,AX566&lt;Parametros!$E$19,CY566&lt;&gt;Parametros!$E$18),"Sim","Não"),
IF(AND(OR(CT566="Flow1",AND(CT566="Flow2",Parametros!$H$7="Fechada")),AI566&lt;=Parametros!$E$15,AH566&lt;Parametros!$E$16,AX566&lt;Parametros!$E$19),"Sim","Não"))))</f>
        <v>Não</v>
      </c>
      <c r="DA566" s="41" t="str">
        <f t="shared" si="70"/>
        <v>ok</v>
      </c>
      <c r="DB566" s="40">
        <f>IF(AND(CT566="Flow1",CZ566="Sim"),4,IF(CT566=Parametros!$D$6,1,IF(CT566=Parametros!$D$7,IF(Parametros!$H$7="Aberta",2,IF('Sequencia APO'!CZ566="Sim",4,1)),IF(CT566=Parametros!$D$9,3,IF(CT566=Parametros!$D$8,4,"Erro")))))</f>
        <v>3</v>
      </c>
      <c r="DC566" s="40">
        <f>IFERROR(VLOOKUP($Q566,Ferts!$A$1:$B$16,2,FALSE),0)</f>
        <v>0</v>
      </c>
      <c r="DD566" s="42">
        <f>(IF(DB566=1,Parametros!$M$6,IF(DB566=2,Parametros!$M$7,IF(DB566=3,Parametros!$M$8,IF(DB566=4,Parametros!$M$9,"Erro"))))*(DC566+1))*60</f>
        <v>33.660000000000004</v>
      </c>
    </row>
    <row r="567" spans="1:108">
      <c r="A567" s="74" t="s">
        <v>1492</v>
      </c>
      <c r="B567" s="74" t="s">
        <v>160</v>
      </c>
      <c r="C567" s="74" t="s">
        <v>118</v>
      </c>
      <c r="D567" s="74" t="s">
        <v>99</v>
      </c>
      <c r="E567" s="74" t="s">
        <v>4183</v>
      </c>
      <c r="F567" s="74" t="s">
        <v>4184</v>
      </c>
      <c r="G567" s="74" t="s">
        <v>4185</v>
      </c>
      <c r="H567" s="74" t="s">
        <v>285</v>
      </c>
      <c r="I567" s="74" t="s">
        <v>134</v>
      </c>
      <c r="J567" s="74" t="s">
        <v>213</v>
      </c>
      <c r="K567" s="74" t="s">
        <v>321</v>
      </c>
      <c r="L567" s="74" t="s">
        <v>4186</v>
      </c>
      <c r="M567" s="74" t="s">
        <v>288</v>
      </c>
      <c r="N567" s="75">
        <v>10</v>
      </c>
      <c r="O567" s="75">
        <v>10</v>
      </c>
      <c r="P567" s="74" t="s">
        <v>137</v>
      </c>
      <c r="Q567" s="74" t="s">
        <v>389</v>
      </c>
      <c r="R567" s="74" t="s">
        <v>289</v>
      </c>
      <c r="S567" s="74"/>
      <c r="T567" s="74" t="s">
        <v>114</v>
      </c>
      <c r="U567" s="74" t="s">
        <v>124</v>
      </c>
      <c r="V567" s="74" t="s">
        <v>125</v>
      </c>
      <c r="W567" s="74" t="s">
        <v>107</v>
      </c>
      <c r="X567" s="74" t="s">
        <v>127</v>
      </c>
      <c r="Y567" s="74" t="s">
        <v>219</v>
      </c>
      <c r="Z567" s="74" t="s">
        <v>128</v>
      </c>
      <c r="AA567" s="76">
        <v>1984.76</v>
      </c>
      <c r="AB567" s="76">
        <v>0</v>
      </c>
      <c r="AC567" s="76">
        <v>146</v>
      </c>
      <c r="AD567" s="76">
        <v>95</v>
      </c>
      <c r="AE567" s="77">
        <v>489</v>
      </c>
      <c r="AF567" s="76">
        <v>2.4449999999999998</v>
      </c>
      <c r="AG567" s="77">
        <v>5</v>
      </c>
      <c r="AH567" s="78">
        <v>10</v>
      </c>
      <c r="AI567" s="78">
        <v>108</v>
      </c>
      <c r="AJ567" s="79">
        <v>42815</v>
      </c>
      <c r="AK567" s="79">
        <v>42789</v>
      </c>
      <c r="AL567" s="79">
        <v>42789</v>
      </c>
      <c r="AM567" s="79">
        <v>42789</v>
      </c>
      <c r="AN567" s="77">
        <v>200</v>
      </c>
      <c r="AO567" s="79">
        <v>42800</v>
      </c>
      <c r="AP567" s="76">
        <v>1900</v>
      </c>
      <c r="AQ567" s="76">
        <v>0</v>
      </c>
      <c r="AR567" s="77">
        <v>518</v>
      </c>
      <c r="AS567" s="77">
        <v>8</v>
      </c>
      <c r="AT567" s="78">
        <v>247.86</v>
      </c>
      <c r="AU567" s="77">
        <v>2</v>
      </c>
      <c r="AV567" s="76">
        <v>9.59</v>
      </c>
      <c r="AW567" s="76">
        <v>9.26</v>
      </c>
      <c r="AX567" s="76">
        <v>9.93</v>
      </c>
      <c r="AY567" s="76">
        <v>1.08</v>
      </c>
      <c r="AZ567" s="76">
        <v>1.08</v>
      </c>
      <c r="BA567" s="76">
        <v>1</v>
      </c>
      <c r="BB567" s="76">
        <v>1</v>
      </c>
      <c r="BC567" s="76">
        <v>18.760000000000002</v>
      </c>
      <c r="BD567" s="76">
        <v>9.8800000000000008</v>
      </c>
      <c r="BE567" s="76">
        <v>18.899999999999999</v>
      </c>
      <c r="BF567" s="76">
        <v>8900</v>
      </c>
      <c r="BG567" s="76">
        <v>10500</v>
      </c>
      <c r="BH567" s="74" t="s">
        <v>109</v>
      </c>
      <c r="BI567" s="74"/>
      <c r="BJ567" s="74" t="s">
        <v>4187</v>
      </c>
      <c r="BK567" s="79"/>
      <c r="BL567" s="79"/>
      <c r="BM567" s="74"/>
      <c r="BN567" s="80"/>
      <c r="BO567" s="81"/>
      <c r="BP567" s="82">
        <v>10</v>
      </c>
      <c r="BQ567" s="83"/>
      <c r="BR567" s="84" t="s">
        <v>129</v>
      </c>
      <c r="BS567" s="84">
        <v>23</v>
      </c>
      <c r="BT567" s="85">
        <v>2</v>
      </c>
      <c r="BU567" s="85" t="s">
        <v>134</v>
      </c>
      <c r="BV567" s="85">
        <v>9</v>
      </c>
      <c r="BW567" s="85"/>
      <c r="BX567" s="86" t="s">
        <v>130</v>
      </c>
      <c r="BY567" s="87"/>
      <c r="BZ567" s="88">
        <v>10</v>
      </c>
      <c r="CA567" s="87" t="s">
        <v>111</v>
      </c>
      <c r="CB567" s="89" t="s">
        <v>145</v>
      </c>
      <c r="CC567" s="90">
        <v>-11</v>
      </c>
      <c r="CD567" s="91"/>
      <c r="CE567" s="89">
        <f>VLOOKUP(AI567,[1]Plan1!$A$6:$D$52,2,0)</f>
        <v>293</v>
      </c>
      <c r="CF567" s="89">
        <f>VLOOKUP(AI567,[1]Plan1!$A$6:$D$52,4,0)</f>
        <v>1.7941176470588236</v>
      </c>
      <c r="CG567" s="89">
        <f t="shared" si="72"/>
        <v>7</v>
      </c>
      <c r="CH567" s="89">
        <f t="shared" si="73"/>
        <v>13</v>
      </c>
      <c r="CI567" s="87" t="s">
        <v>129</v>
      </c>
      <c r="CJ567" s="89">
        <f t="shared" si="74"/>
        <v>10</v>
      </c>
      <c r="CK567" s="87"/>
      <c r="CL567" s="87"/>
      <c r="CM567" s="87"/>
      <c r="CN567" s="80"/>
      <c r="CO567" s="81">
        <v>340</v>
      </c>
      <c r="CP567" s="82"/>
      <c r="CQ567" s="83"/>
      <c r="CR567" s="87">
        <f t="shared" si="75"/>
        <v>2445</v>
      </c>
      <c r="CS567" s="40">
        <f t="shared" si="71"/>
        <v>565</v>
      </c>
      <c r="CT567" s="40" t="str">
        <f>VLOOKUP(B567,Linha!$B$2:$C$60,2,FALSE)</f>
        <v>Flow1</v>
      </c>
      <c r="CU567" s="41" t="str">
        <f>IF(AI567&lt;=Parametros!$E$15,"OK","Não")</f>
        <v>OK</v>
      </c>
      <c r="CV567" s="41" t="str">
        <f>IF(AH567&lt;=Parametros!$E$16,"OK","Não")</f>
        <v>OK</v>
      </c>
      <c r="CW567" s="41" t="str">
        <f>IF(AX567&lt;=Parametros!$E$19,"OK","Não")</f>
        <v>OK</v>
      </c>
      <c r="CX567" s="41" t="str">
        <f t="shared" si="68"/>
        <v>Não</v>
      </c>
      <c r="CY567" s="41" t="str">
        <f t="shared" si="69"/>
        <v>Não</v>
      </c>
      <c r="CZ567" s="41" t="str">
        <f>IF(AND(Parametros!$E$17="Sim",Parametros!$E$18="Sim"),IF(AND(OR(CT567="Flow1",AND(CT567="Flow2",Parametros!$H$7="Fechada")),AI567&lt;=Parametros!$E$15,AH567&lt;Parametros!$E$16,AX567&lt;Parametros!$E$19,CX567&lt;&gt;Parametros!$E$17,CY567&lt;&gt;Parametros!$E$18),"Sim","Não"),
IF(AND(Parametros!$E$17="Sim",Parametros!$E$18="Não"),IF(AND(OR(CT567="Flow1",AND(CT567="Flow2",Parametros!$H$7="Fechada")),AI567&lt;=Parametros!$E$15,AH567&lt;Parametros!$E$16,AX567&lt;Parametros!$E$19,CX567&lt;&gt;Parametros!$E$17),"Sim","Não"),
IF(AND(Parametros!$E$17="Não",Parametros!$E$18="Sim"),IF(AND(OR(CT567="Flow1",AND(CT567="Flow2",Parametros!$H$7="Fechada")),AI567&lt;=Parametros!$E$15,AH567&lt;Parametros!$E$16,AX567&lt;Parametros!$E$19,CY567&lt;&gt;Parametros!$E$18),"Sim","Não"),
IF(AND(OR(CT567="Flow1",AND(CT567="Flow2",Parametros!$H$7="Fechada")),AI567&lt;=Parametros!$E$15,AH567&lt;Parametros!$E$16,AX567&lt;Parametros!$E$19),"Sim","Não"))))</f>
        <v>Sim</v>
      </c>
      <c r="DA567" s="41" t="str">
        <f t="shared" si="70"/>
        <v>ok</v>
      </c>
      <c r="DB567" s="40">
        <f>IF(AND(CT567="Flow1",CZ567="Sim"),4,IF(CT567=Parametros!$D$6,1,IF(CT567=Parametros!$D$7,IF(Parametros!$H$7="Aberta",2,IF('Sequencia APO'!CZ567="Sim",4,1)),IF(CT567=Parametros!$D$9,3,IF(CT567=Parametros!$D$8,4,"Erro")))))</f>
        <v>4</v>
      </c>
      <c r="DC567" s="40">
        <f>IFERROR(VLOOKUP($Q567,Ferts!$A$1:$B$16,2,FALSE),0)</f>
        <v>0</v>
      </c>
      <c r="DD567" s="42">
        <f>(IF(DB567=1,Parametros!$M$6,IF(DB567=2,Parametros!$M$7,IF(DB567=3,Parametros!$M$8,IF(DB567=4,Parametros!$M$9,"Erro"))))*(DC567+1))*60</f>
        <v>102.85714285714285</v>
      </c>
    </row>
    <row r="568" spans="1:108">
      <c r="A568" s="74" t="s">
        <v>1496</v>
      </c>
      <c r="B568" s="74" t="s">
        <v>98</v>
      </c>
      <c r="C568" s="74" t="s">
        <v>99</v>
      </c>
      <c r="D568" s="74" t="s">
        <v>99</v>
      </c>
      <c r="E568" s="74" t="s">
        <v>2438</v>
      </c>
      <c r="F568" s="74" t="s">
        <v>2439</v>
      </c>
      <c r="G568" s="74" t="s">
        <v>2440</v>
      </c>
      <c r="H568" s="74" t="s">
        <v>326</v>
      </c>
      <c r="I568" s="74" t="s">
        <v>134</v>
      </c>
      <c r="J568" s="74" t="s">
        <v>240</v>
      </c>
      <c r="K568" s="74" t="s">
        <v>152</v>
      </c>
      <c r="L568" s="74" t="s">
        <v>2441</v>
      </c>
      <c r="M568" s="74" t="s">
        <v>327</v>
      </c>
      <c r="N568" s="75">
        <v>10</v>
      </c>
      <c r="O568" s="75">
        <v>10</v>
      </c>
      <c r="P568" s="74" t="s">
        <v>154</v>
      </c>
      <c r="Q568" s="74" t="s">
        <v>2442</v>
      </c>
      <c r="R568" s="74" t="s">
        <v>155</v>
      </c>
      <c r="S568" s="74" t="s">
        <v>113</v>
      </c>
      <c r="T568" s="74" t="s">
        <v>114</v>
      </c>
      <c r="U568" s="74" t="s">
        <v>156</v>
      </c>
      <c r="V568" s="74" t="s">
        <v>252</v>
      </c>
      <c r="W568" s="74" t="s">
        <v>107</v>
      </c>
      <c r="X568" s="74" t="s">
        <v>127</v>
      </c>
      <c r="Y568" s="74" t="s">
        <v>231</v>
      </c>
      <c r="Z568" s="74"/>
      <c r="AA568" s="76">
        <v>5740.0370000000003</v>
      </c>
      <c r="AB568" s="76">
        <v>1268</v>
      </c>
      <c r="AC568" s="76">
        <v>130</v>
      </c>
      <c r="AD568" s="76">
        <v>87</v>
      </c>
      <c r="AE568" s="77">
        <v>633</v>
      </c>
      <c r="AF568" s="76">
        <v>3.165</v>
      </c>
      <c r="AG568" s="77">
        <v>10</v>
      </c>
      <c r="AH568" s="78">
        <v>14.3</v>
      </c>
      <c r="AI568" s="78">
        <v>108</v>
      </c>
      <c r="AJ568" s="79">
        <v>42782</v>
      </c>
      <c r="AK568" s="79">
        <v>42789</v>
      </c>
      <c r="AL568" s="79">
        <v>42789</v>
      </c>
      <c r="AM568" s="79">
        <v>42789</v>
      </c>
      <c r="AN568" s="77">
        <v>378</v>
      </c>
      <c r="AO568" s="79">
        <v>42776</v>
      </c>
      <c r="AP568" s="76">
        <v>5500</v>
      </c>
      <c r="AQ568" s="76">
        <v>0</v>
      </c>
      <c r="AR568" s="77">
        <v>635</v>
      </c>
      <c r="AS568" s="77">
        <v>27</v>
      </c>
      <c r="AT568" s="78">
        <v>304.13</v>
      </c>
      <c r="AU568" s="77">
        <v>2</v>
      </c>
      <c r="AV568" s="76">
        <v>9.1199999999999992</v>
      </c>
      <c r="AW568" s="76">
        <v>8.84</v>
      </c>
      <c r="AX568" s="76">
        <v>9.41</v>
      </c>
      <c r="AY568" s="76">
        <v>0.8</v>
      </c>
      <c r="AZ568" s="76">
        <v>0.8</v>
      </c>
      <c r="BA568" s="76">
        <v>1.79</v>
      </c>
      <c r="BB568" s="76">
        <v>2.14</v>
      </c>
      <c r="BC568" s="76">
        <v>17.64</v>
      </c>
      <c r="BD568" s="76">
        <v>14.16</v>
      </c>
      <c r="BE568" s="76">
        <v>23.51</v>
      </c>
      <c r="BF568" s="76">
        <v>8000</v>
      </c>
      <c r="BG568" s="76">
        <v>13000</v>
      </c>
      <c r="BH568" s="74" t="s">
        <v>109</v>
      </c>
      <c r="BI568" s="74"/>
      <c r="BJ568" s="74" t="s">
        <v>2443</v>
      </c>
      <c r="BK568" s="79"/>
      <c r="BL568" s="79"/>
      <c r="BM568" s="74"/>
      <c r="BN568" s="80">
        <v>20</v>
      </c>
      <c r="BO568" s="81"/>
      <c r="BP568" s="82"/>
      <c r="BQ568" s="83"/>
      <c r="BR568" s="84" t="s">
        <v>75</v>
      </c>
      <c r="BS568" s="84">
        <v>23</v>
      </c>
      <c r="BT568" s="85">
        <v>2</v>
      </c>
      <c r="BU568" s="85" t="s">
        <v>134</v>
      </c>
      <c r="BV568" s="85">
        <v>9</v>
      </c>
      <c r="BW568" s="85"/>
      <c r="BX568" s="86" t="s">
        <v>143</v>
      </c>
      <c r="BY568" s="87"/>
      <c r="BZ568" s="88">
        <v>20</v>
      </c>
      <c r="CA568" s="87" t="s">
        <v>144</v>
      </c>
      <c r="CB568" s="89" t="s">
        <v>112</v>
      </c>
      <c r="CC568" s="90">
        <v>13</v>
      </c>
      <c r="CD568" s="91"/>
      <c r="CE568" s="89">
        <f>VLOOKUP(AI568,[1]Plan1!$A$6:$D$52,2,0)</f>
        <v>293</v>
      </c>
      <c r="CF568" s="89">
        <f>VLOOKUP(AI568,[1]Plan1!$A$6:$D$52,4,0)</f>
        <v>1.7941176470588236</v>
      </c>
      <c r="CG568" s="89">
        <f t="shared" si="72"/>
        <v>20</v>
      </c>
      <c r="CH568" s="89">
        <f t="shared" si="73"/>
        <v>36</v>
      </c>
      <c r="CI568" s="87" t="s">
        <v>75</v>
      </c>
      <c r="CJ568" s="89">
        <f t="shared" si="74"/>
        <v>20</v>
      </c>
      <c r="CK568" s="87"/>
      <c r="CL568" s="87"/>
      <c r="CM568" s="87"/>
      <c r="CN568" s="80"/>
      <c r="CO568" s="81">
        <v>341</v>
      </c>
      <c r="CP568" s="82"/>
      <c r="CQ568" s="83"/>
      <c r="CR568" s="87">
        <f t="shared" si="75"/>
        <v>6330</v>
      </c>
      <c r="CS568" s="40">
        <f t="shared" si="71"/>
        <v>566</v>
      </c>
      <c r="CT568" s="40" t="str">
        <f>VLOOKUP(B568,Linha!$B$2:$C$60,2,FALSE)</f>
        <v>Flow1</v>
      </c>
      <c r="CU568" s="41" t="str">
        <f>IF(AI568&lt;=Parametros!$E$15,"OK","Não")</f>
        <v>OK</v>
      </c>
      <c r="CV568" s="41" t="str">
        <f>IF(AH568&lt;=Parametros!$E$16,"OK","Não")</f>
        <v>Não</v>
      </c>
      <c r="CW568" s="41" t="str">
        <f>IF(AX568&lt;=Parametros!$E$19,"OK","Não")</f>
        <v>OK</v>
      </c>
      <c r="CX568" s="41" t="str">
        <f t="shared" si="68"/>
        <v>Não</v>
      </c>
      <c r="CY568" s="41" t="str">
        <f t="shared" si="69"/>
        <v>Não</v>
      </c>
      <c r="CZ568" s="41" t="str">
        <f>IF(AND(Parametros!$E$17="Sim",Parametros!$E$18="Sim"),IF(AND(OR(CT568="Flow1",AND(CT568="Flow2",Parametros!$H$7="Fechada")),AI568&lt;=Parametros!$E$15,AH568&lt;Parametros!$E$16,AX568&lt;Parametros!$E$19,CX568&lt;&gt;Parametros!$E$17,CY568&lt;&gt;Parametros!$E$18),"Sim","Não"),
IF(AND(Parametros!$E$17="Sim",Parametros!$E$18="Não"),IF(AND(OR(CT568="Flow1",AND(CT568="Flow2",Parametros!$H$7="Fechada")),AI568&lt;=Parametros!$E$15,AH568&lt;Parametros!$E$16,AX568&lt;Parametros!$E$19,CX568&lt;&gt;Parametros!$E$17),"Sim","Não"),
IF(AND(Parametros!$E$17="Não",Parametros!$E$18="Sim"),IF(AND(OR(CT568="Flow1",AND(CT568="Flow2",Parametros!$H$7="Fechada")),AI568&lt;=Parametros!$E$15,AH568&lt;Parametros!$E$16,AX568&lt;Parametros!$E$19,CY568&lt;&gt;Parametros!$E$18),"Sim","Não"),
IF(AND(OR(CT568="Flow1",AND(CT568="Flow2",Parametros!$H$7="Fechada")),AI568&lt;=Parametros!$E$15,AH568&lt;Parametros!$E$16,AX568&lt;Parametros!$E$19),"Sim","Não"))))</f>
        <v>Não</v>
      </c>
      <c r="DA568" s="41" t="str">
        <f t="shared" si="70"/>
        <v>ok</v>
      </c>
      <c r="DB568" s="40">
        <f>IF(AND(CT568="Flow1",CZ568="Sim"),4,IF(CT568=Parametros!$D$6,1,IF(CT568=Parametros!$D$7,IF(Parametros!$H$7="Aberta",2,IF('Sequencia APO'!CZ568="Sim",4,1)),IF(CT568=Parametros!$D$9,3,IF(CT568=Parametros!$D$8,4,"Erro")))))</f>
        <v>1</v>
      </c>
      <c r="DC568" s="40">
        <f>IFERROR(VLOOKUP($Q568,Ferts!$A$1:$B$16,2,FALSE),0)</f>
        <v>0</v>
      </c>
      <c r="DD568" s="42">
        <f>(IF(DB568=1,Parametros!$M$6,IF(DB568=2,Parametros!$M$7,IF(DB568=3,Parametros!$M$8,IF(DB568=4,Parametros!$M$9,"Erro"))))*(DC568+1))*60</f>
        <v>38.112851481411589</v>
      </c>
    </row>
    <row r="569" spans="1:108">
      <c r="A569" s="74" t="s">
        <v>1501</v>
      </c>
      <c r="B569" s="74" t="s">
        <v>159</v>
      </c>
      <c r="C569" s="74" t="s">
        <v>99</v>
      </c>
      <c r="D569" s="74" t="s">
        <v>99</v>
      </c>
      <c r="E569" s="74" t="s">
        <v>3184</v>
      </c>
      <c r="F569" s="74" t="s">
        <v>393</v>
      </c>
      <c r="G569" s="74" t="s">
        <v>4188</v>
      </c>
      <c r="H569" s="74" t="s">
        <v>227</v>
      </c>
      <c r="I569" s="74" t="s">
        <v>134</v>
      </c>
      <c r="J569" s="74" t="s">
        <v>240</v>
      </c>
      <c r="K569" s="74" t="s">
        <v>204</v>
      </c>
      <c r="L569" s="74" t="s">
        <v>394</v>
      </c>
      <c r="M569" s="74" t="s">
        <v>229</v>
      </c>
      <c r="N569" s="75">
        <v>10</v>
      </c>
      <c r="O569" s="75">
        <v>10</v>
      </c>
      <c r="P569" s="74" t="s">
        <v>137</v>
      </c>
      <c r="Q569" s="74" t="s">
        <v>395</v>
      </c>
      <c r="R569" s="74" t="s">
        <v>230</v>
      </c>
      <c r="S569" s="74" t="s">
        <v>113</v>
      </c>
      <c r="T569" s="74" t="s">
        <v>114</v>
      </c>
      <c r="U569" s="74" t="s">
        <v>156</v>
      </c>
      <c r="V569" s="74" t="s">
        <v>252</v>
      </c>
      <c r="W569" s="74" t="s">
        <v>107</v>
      </c>
      <c r="X569" s="74" t="s">
        <v>127</v>
      </c>
      <c r="Y569" s="74" t="s">
        <v>231</v>
      </c>
      <c r="Z569" s="74"/>
      <c r="AA569" s="76">
        <v>9481.1299999999992</v>
      </c>
      <c r="AB569" s="76">
        <v>0</v>
      </c>
      <c r="AC569" s="76">
        <v>130</v>
      </c>
      <c r="AD569" s="76">
        <v>87</v>
      </c>
      <c r="AE569" s="77">
        <v>658</v>
      </c>
      <c r="AF569" s="76">
        <v>3.29</v>
      </c>
      <c r="AG569" s="77">
        <v>17</v>
      </c>
      <c r="AH569" s="78">
        <v>14.6</v>
      </c>
      <c r="AI569" s="78">
        <v>108</v>
      </c>
      <c r="AJ569" s="79">
        <v>42786</v>
      </c>
      <c r="AK569" s="79">
        <v>42789</v>
      </c>
      <c r="AL569" s="79">
        <v>42789</v>
      </c>
      <c r="AM569" s="79">
        <v>42789</v>
      </c>
      <c r="AN569" s="77">
        <v>582</v>
      </c>
      <c r="AO569" s="79">
        <v>42780</v>
      </c>
      <c r="AP569" s="76">
        <v>15000</v>
      </c>
      <c r="AQ569" s="76">
        <v>5530</v>
      </c>
      <c r="AR569" s="77">
        <v>635</v>
      </c>
      <c r="AS569" s="77">
        <v>27</v>
      </c>
      <c r="AT569" s="78">
        <v>304.02</v>
      </c>
      <c r="AU569" s="77">
        <v>2</v>
      </c>
      <c r="AV569" s="76">
        <v>9.24</v>
      </c>
      <c r="AW569" s="76">
        <v>8.9499999999999993</v>
      </c>
      <c r="AX569" s="76">
        <v>9.5299999999999994</v>
      </c>
      <c r="AY569" s="76">
        <v>0.81</v>
      </c>
      <c r="AZ569" s="76">
        <v>0.81</v>
      </c>
      <c r="BA569" s="76">
        <v>1.17</v>
      </c>
      <c r="BB569" s="76">
        <v>1.17</v>
      </c>
      <c r="BC569" s="76">
        <v>17.84</v>
      </c>
      <c r="BD569" s="76">
        <v>14.61</v>
      </c>
      <c r="BE569" s="76">
        <v>24.01</v>
      </c>
      <c r="BF569" s="76">
        <v>8000</v>
      </c>
      <c r="BG569" s="76">
        <v>12000</v>
      </c>
      <c r="BH569" s="74" t="s">
        <v>109</v>
      </c>
      <c r="BI569" s="74"/>
      <c r="BJ569" s="74" t="s">
        <v>3185</v>
      </c>
      <c r="BK569" s="79"/>
      <c r="BL569" s="79"/>
      <c r="BM569" s="74"/>
      <c r="BN569" s="80"/>
      <c r="BO569" s="81">
        <v>34</v>
      </c>
      <c r="BP569" s="82"/>
      <c r="BQ569" s="83"/>
      <c r="BR569" s="84" t="s">
        <v>76</v>
      </c>
      <c r="BS569" s="84">
        <v>23</v>
      </c>
      <c r="BT569" s="85">
        <v>2</v>
      </c>
      <c r="BU569" s="85" t="s">
        <v>134</v>
      </c>
      <c r="BV569" s="85">
        <v>9</v>
      </c>
      <c r="BW569" s="85"/>
      <c r="BX569" s="86" t="s">
        <v>143</v>
      </c>
      <c r="BY569" s="87"/>
      <c r="BZ569" s="88">
        <v>34</v>
      </c>
      <c r="CA569" s="87" t="s">
        <v>144</v>
      </c>
      <c r="CB569" s="89" t="s">
        <v>145</v>
      </c>
      <c r="CC569" s="90">
        <v>9</v>
      </c>
      <c r="CD569" s="91"/>
      <c r="CE569" s="89">
        <f>VLOOKUP(AI569,[1]Plan1!$A$6:$D$52,2,0)</f>
        <v>293</v>
      </c>
      <c r="CF569" s="89">
        <f>VLOOKUP(AI569,[1]Plan1!$A$6:$D$52,4,0)</f>
        <v>1.7941176470588236</v>
      </c>
      <c r="CG569" s="89">
        <f t="shared" si="72"/>
        <v>32</v>
      </c>
      <c r="CH569" s="89">
        <f t="shared" si="73"/>
        <v>57</v>
      </c>
      <c r="CI569" s="87" t="s">
        <v>76</v>
      </c>
      <c r="CJ569" s="89">
        <f t="shared" si="74"/>
        <v>34</v>
      </c>
      <c r="CK569" s="87"/>
      <c r="CL569" s="87"/>
      <c r="CM569" s="87"/>
      <c r="CN569" s="80"/>
      <c r="CO569" s="81">
        <v>342</v>
      </c>
      <c r="CP569" s="82"/>
      <c r="CQ569" s="83"/>
      <c r="CR569" s="87">
        <f t="shared" si="75"/>
        <v>11186</v>
      </c>
      <c r="CS569" s="40">
        <f t="shared" si="71"/>
        <v>567</v>
      </c>
      <c r="CT569" s="40" t="str">
        <f>VLOOKUP(B569,Linha!$B$2:$C$60,2,FALSE)</f>
        <v>Flow2</v>
      </c>
      <c r="CU569" s="41" t="str">
        <f>IF(AI569&lt;=Parametros!$E$15,"OK","Não")</f>
        <v>OK</v>
      </c>
      <c r="CV569" s="41" t="str">
        <f>IF(AH569&lt;=Parametros!$E$16,"OK","Não")</f>
        <v>Não</v>
      </c>
      <c r="CW569" s="41" t="str">
        <f>IF(AX569&lt;=Parametros!$E$19,"OK","Não")</f>
        <v>OK</v>
      </c>
      <c r="CX569" s="41" t="str">
        <f t="shared" si="68"/>
        <v>Não</v>
      </c>
      <c r="CY569" s="41" t="str">
        <f t="shared" si="69"/>
        <v>Não</v>
      </c>
      <c r="CZ569" s="41" t="str">
        <f>IF(AND(Parametros!$E$17="Sim",Parametros!$E$18="Sim"),IF(AND(OR(CT569="Flow1",AND(CT569="Flow2",Parametros!$H$7="Fechada")),AI569&lt;=Parametros!$E$15,AH569&lt;Parametros!$E$16,AX569&lt;Parametros!$E$19,CX569&lt;&gt;Parametros!$E$17,CY569&lt;&gt;Parametros!$E$18),"Sim","Não"),
IF(AND(Parametros!$E$17="Sim",Parametros!$E$18="Não"),IF(AND(OR(CT569="Flow1",AND(CT569="Flow2",Parametros!$H$7="Fechada")),AI569&lt;=Parametros!$E$15,AH569&lt;Parametros!$E$16,AX569&lt;Parametros!$E$19,CX569&lt;&gt;Parametros!$E$17),"Sim","Não"),
IF(AND(Parametros!$E$17="Não",Parametros!$E$18="Sim"),IF(AND(OR(CT569="Flow1",AND(CT569="Flow2",Parametros!$H$7="Fechada")),AI569&lt;=Parametros!$E$15,AH569&lt;Parametros!$E$16,AX569&lt;Parametros!$E$19,CY569&lt;&gt;Parametros!$E$18),"Sim","Não"),
IF(AND(OR(CT569="Flow1",AND(CT569="Flow2",Parametros!$H$7="Fechada")),AI569&lt;=Parametros!$E$15,AH569&lt;Parametros!$E$16,AX569&lt;Parametros!$E$19),"Sim","Não"))))</f>
        <v>Não</v>
      </c>
      <c r="DA569" s="41" t="str">
        <f t="shared" si="70"/>
        <v>ok</v>
      </c>
      <c r="DB569" s="40">
        <f>IF(AND(CT569="Flow1",CZ569="Sim"),4,IF(CT569=Parametros!$D$6,1,IF(CT569=Parametros!$D$7,IF(Parametros!$H$7="Aberta",2,IF('Sequencia APO'!CZ569="Sim",4,1)),IF(CT569=Parametros!$D$9,3,IF(CT569=Parametros!$D$8,4,"Erro")))))</f>
        <v>1</v>
      </c>
      <c r="DC569" s="40">
        <f>IFERROR(VLOOKUP($Q569,Ferts!$A$1:$B$16,2,FALSE),0)</f>
        <v>0</v>
      </c>
      <c r="DD569" s="42">
        <f>(IF(DB569=1,Parametros!$M$6,IF(DB569=2,Parametros!$M$7,IF(DB569=3,Parametros!$M$8,IF(DB569=4,Parametros!$M$9,"Erro"))))*(DC569+1))*60</f>
        <v>38.112851481411589</v>
      </c>
    </row>
    <row r="570" spans="1:108">
      <c r="A570" s="74" t="s">
        <v>1503</v>
      </c>
      <c r="B570" s="74" t="s">
        <v>397</v>
      </c>
      <c r="C570" s="74" t="s">
        <v>398</v>
      </c>
      <c r="D570" s="74" t="s">
        <v>99</v>
      </c>
      <c r="E570" s="74" t="s">
        <v>4189</v>
      </c>
      <c r="F570" s="74" t="s">
        <v>399</v>
      </c>
      <c r="G570" s="74" t="s">
        <v>4190</v>
      </c>
      <c r="H570" s="74" t="s">
        <v>119</v>
      </c>
      <c r="I570" s="74" t="s">
        <v>134</v>
      </c>
      <c r="J570" s="74" t="s">
        <v>240</v>
      </c>
      <c r="K570" s="74" t="s">
        <v>400</v>
      </c>
      <c r="L570" s="74" t="s">
        <v>401</v>
      </c>
      <c r="M570" s="74" t="s">
        <v>402</v>
      </c>
      <c r="N570" s="75">
        <v>10</v>
      </c>
      <c r="O570" s="75">
        <v>10</v>
      </c>
      <c r="P570" s="74" t="s">
        <v>131</v>
      </c>
      <c r="Q570" s="74" t="s">
        <v>403</v>
      </c>
      <c r="R570" s="74" t="s">
        <v>123</v>
      </c>
      <c r="S570" s="74"/>
      <c r="T570" s="74" t="s">
        <v>114</v>
      </c>
      <c r="U570" s="74" t="s">
        <v>124</v>
      </c>
      <c r="V570" s="74" t="s">
        <v>398</v>
      </c>
      <c r="W570" s="74" t="s">
        <v>337</v>
      </c>
      <c r="X570" s="74" t="s">
        <v>127</v>
      </c>
      <c r="Y570" s="74" t="s">
        <v>231</v>
      </c>
      <c r="Z570" s="74" t="s">
        <v>404</v>
      </c>
      <c r="AA570" s="76">
        <v>5822.4629999999997</v>
      </c>
      <c r="AB570" s="76">
        <v>0</v>
      </c>
      <c r="AC570" s="76">
        <v>130</v>
      </c>
      <c r="AD570" s="76">
        <v>83</v>
      </c>
      <c r="AE570" s="77">
        <v>651</v>
      </c>
      <c r="AF570" s="76">
        <v>3.2549999999999999</v>
      </c>
      <c r="AG570" s="77">
        <v>11</v>
      </c>
      <c r="AH570" s="78">
        <v>16</v>
      </c>
      <c r="AI570" s="78">
        <v>107</v>
      </c>
      <c r="AJ570" s="79">
        <v>42800</v>
      </c>
      <c r="AK570" s="79">
        <v>42789</v>
      </c>
      <c r="AL570" s="79">
        <v>42789</v>
      </c>
      <c r="AM570" s="79">
        <v>42789</v>
      </c>
      <c r="AN570" s="77">
        <v>363</v>
      </c>
      <c r="AO570" s="79">
        <v>42790</v>
      </c>
      <c r="AP570" s="76">
        <v>4736.7</v>
      </c>
      <c r="AQ570" s="76">
        <v>0</v>
      </c>
      <c r="AR570" s="77">
        <v>642</v>
      </c>
      <c r="AS570" s="77">
        <v>53</v>
      </c>
      <c r="AT570" s="78">
        <v>389.62</v>
      </c>
      <c r="AU570" s="77">
        <v>2</v>
      </c>
      <c r="AV570" s="76">
        <v>8.66</v>
      </c>
      <c r="AW570" s="76">
        <v>8.66</v>
      </c>
      <c r="AX570" s="76">
        <v>9.09</v>
      </c>
      <c r="AY570" s="76">
        <v>1.07</v>
      </c>
      <c r="AZ570" s="76">
        <v>1.07</v>
      </c>
      <c r="BA570" s="76">
        <v>1.6</v>
      </c>
      <c r="BB570" s="76">
        <v>1.6</v>
      </c>
      <c r="BC570" s="76">
        <v>16.489999999999998</v>
      </c>
      <c r="BD570" s="76">
        <v>15.83</v>
      </c>
      <c r="BE570" s="76">
        <v>25.35</v>
      </c>
      <c r="BF570" s="76">
        <v>775</v>
      </c>
      <c r="BG570" s="76">
        <v>780</v>
      </c>
      <c r="BH570" s="74" t="s">
        <v>109</v>
      </c>
      <c r="BI570" s="74"/>
      <c r="BJ570" s="74" t="s">
        <v>4191</v>
      </c>
      <c r="BK570" s="79"/>
      <c r="BL570" s="79"/>
      <c r="BM570" s="74"/>
      <c r="BN570" s="80"/>
      <c r="BO570" s="81"/>
      <c r="BP570" s="82">
        <v>22</v>
      </c>
      <c r="BQ570" s="83"/>
      <c r="BR570" s="84" t="s">
        <v>129</v>
      </c>
      <c r="BS570" s="84">
        <v>23</v>
      </c>
      <c r="BT570" s="85">
        <v>2</v>
      </c>
      <c r="BU570" s="85" t="s">
        <v>134</v>
      </c>
      <c r="BV570" s="85">
        <v>9</v>
      </c>
      <c r="BW570" s="85"/>
      <c r="BX570" s="86" t="s">
        <v>405</v>
      </c>
      <c r="BY570" s="87"/>
      <c r="BZ570" s="88">
        <v>22</v>
      </c>
      <c r="CA570" s="87" t="s">
        <v>111</v>
      </c>
      <c r="CB570" s="89" t="s">
        <v>145</v>
      </c>
      <c r="CC570" s="90">
        <v>-1</v>
      </c>
      <c r="CD570" s="91"/>
      <c r="CE570" s="89">
        <f>VLOOKUP(AI570,[1]Plan1!$A$6:$D$52,2,0)</f>
        <v>651</v>
      </c>
      <c r="CF570" s="89">
        <f>VLOOKUP(AI570,[1]Plan1!$A$6:$D$52,4,0)</f>
        <v>2</v>
      </c>
      <c r="CG570" s="89">
        <f t="shared" si="72"/>
        <v>9</v>
      </c>
      <c r="CH570" s="89">
        <f t="shared" si="73"/>
        <v>18</v>
      </c>
      <c r="CI570" s="87" t="s">
        <v>129</v>
      </c>
      <c r="CJ570" s="89">
        <f t="shared" si="74"/>
        <v>22</v>
      </c>
      <c r="CK570" s="87"/>
      <c r="CL570" s="87"/>
      <c r="CM570" s="87"/>
      <c r="CN570" s="80"/>
      <c r="CO570" s="81">
        <v>343</v>
      </c>
      <c r="CP570" s="82"/>
      <c r="CQ570" s="83"/>
      <c r="CR570" s="87">
        <f t="shared" si="75"/>
        <v>7161</v>
      </c>
      <c r="CS570" s="40">
        <f t="shared" si="71"/>
        <v>568</v>
      </c>
      <c r="CT570" s="40" t="str">
        <f>VLOOKUP(B570,Linha!$B$2:$C$60,2,FALSE)</f>
        <v>Despacho direto</v>
      </c>
      <c r="CU570" s="41" t="str">
        <f>IF(AI570&lt;=Parametros!$E$15,"OK","Não")</f>
        <v>OK</v>
      </c>
      <c r="CV570" s="41" t="str">
        <f>IF(AH570&lt;=Parametros!$E$16,"OK","Não")</f>
        <v>Não</v>
      </c>
      <c r="CW570" s="41" t="str">
        <f>IF(AX570&lt;=Parametros!$E$19,"OK","Não")</f>
        <v>OK</v>
      </c>
      <c r="CX570" s="41" t="str">
        <f t="shared" si="68"/>
        <v>Não</v>
      </c>
      <c r="CY570" s="41" t="str">
        <f t="shared" si="69"/>
        <v>Não</v>
      </c>
      <c r="CZ570" s="41" t="str">
        <f>IF(AND(Parametros!$E$17="Sim",Parametros!$E$18="Sim"),IF(AND(OR(CT570="Flow1",AND(CT570="Flow2",Parametros!$H$7="Fechada")),AI570&lt;=Parametros!$E$15,AH570&lt;Parametros!$E$16,AX570&lt;Parametros!$E$19,CX570&lt;&gt;Parametros!$E$17,CY570&lt;&gt;Parametros!$E$18),"Sim","Não"),
IF(AND(Parametros!$E$17="Sim",Parametros!$E$18="Não"),IF(AND(OR(CT570="Flow1",AND(CT570="Flow2",Parametros!$H$7="Fechada")),AI570&lt;=Parametros!$E$15,AH570&lt;Parametros!$E$16,AX570&lt;Parametros!$E$19,CX570&lt;&gt;Parametros!$E$17),"Sim","Não"),
IF(AND(Parametros!$E$17="Não",Parametros!$E$18="Sim"),IF(AND(OR(CT570="Flow1",AND(CT570="Flow2",Parametros!$H$7="Fechada")),AI570&lt;=Parametros!$E$15,AH570&lt;Parametros!$E$16,AX570&lt;Parametros!$E$19,CY570&lt;&gt;Parametros!$E$18),"Sim","Não"),
IF(AND(OR(CT570="Flow1",AND(CT570="Flow2",Parametros!$H$7="Fechada")),AI570&lt;=Parametros!$E$15,AH570&lt;Parametros!$E$16,AX570&lt;Parametros!$E$19),"Sim","Não"))))</f>
        <v>Não</v>
      </c>
      <c r="DA570" s="41" t="str">
        <f t="shared" si="70"/>
        <v>ok</v>
      </c>
      <c r="DB570" s="40">
        <f>IF(AND(CT570="Flow1",CZ570="Sim"),4,IF(CT570=Parametros!$D$6,1,IF(CT570=Parametros!$D$7,IF(Parametros!$H$7="Aberta",2,IF('Sequencia APO'!CZ570="Sim",4,1)),IF(CT570=Parametros!$D$9,3,IF(CT570=Parametros!$D$8,4,"Erro")))))</f>
        <v>3</v>
      </c>
      <c r="DC570" s="40">
        <f>IFERROR(VLOOKUP($Q570,Ferts!$A$1:$B$16,2,FALSE),0)</f>
        <v>0</v>
      </c>
      <c r="DD570" s="42">
        <f>(IF(DB570=1,Parametros!$M$6,IF(DB570=2,Parametros!$M$7,IF(DB570=3,Parametros!$M$8,IF(DB570=4,Parametros!$M$9,"Erro"))))*(DC570+1))*60</f>
        <v>33.660000000000004</v>
      </c>
    </row>
    <row r="571" spans="1:108">
      <c r="A571" s="74" t="s">
        <v>1506</v>
      </c>
      <c r="B571" s="74" t="s">
        <v>397</v>
      </c>
      <c r="C571" s="74" t="s">
        <v>398</v>
      </c>
      <c r="D571" s="74" t="s">
        <v>99</v>
      </c>
      <c r="E571" s="74" t="s">
        <v>3186</v>
      </c>
      <c r="F571" s="74" t="s">
        <v>399</v>
      </c>
      <c r="G571" s="74" t="s">
        <v>4192</v>
      </c>
      <c r="H571" s="74" t="s">
        <v>119</v>
      </c>
      <c r="I571" s="74" t="s">
        <v>134</v>
      </c>
      <c r="J571" s="74" t="s">
        <v>240</v>
      </c>
      <c r="K571" s="74" t="s">
        <v>400</v>
      </c>
      <c r="L571" s="74" t="s">
        <v>401</v>
      </c>
      <c r="M571" s="74" t="s">
        <v>402</v>
      </c>
      <c r="N571" s="75">
        <v>10</v>
      </c>
      <c r="O571" s="75">
        <v>10</v>
      </c>
      <c r="P571" s="74" t="s">
        <v>131</v>
      </c>
      <c r="Q571" s="74" t="s">
        <v>403</v>
      </c>
      <c r="R571" s="74" t="s">
        <v>123</v>
      </c>
      <c r="S571" s="74"/>
      <c r="T571" s="74" t="s">
        <v>114</v>
      </c>
      <c r="U571" s="74" t="s">
        <v>124</v>
      </c>
      <c r="V571" s="74" t="s">
        <v>398</v>
      </c>
      <c r="W571" s="74" t="s">
        <v>337</v>
      </c>
      <c r="X571" s="74" t="s">
        <v>127</v>
      </c>
      <c r="Y571" s="74" t="s">
        <v>231</v>
      </c>
      <c r="Z571" s="74" t="s">
        <v>404</v>
      </c>
      <c r="AA571" s="76">
        <v>11159.491</v>
      </c>
      <c r="AB571" s="76">
        <v>0</v>
      </c>
      <c r="AC571" s="76">
        <v>130</v>
      </c>
      <c r="AD571" s="76">
        <v>83</v>
      </c>
      <c r="AE571" s="77">
        <v>651</v>
      </c>
      <c r="AF571" s="76">
        <v>3.2549999999999999</v>
      </c>
      <c r="AG571" s="77">
        <v>20</v>
      </c>
      <c r="AH571" s="78">
        <v>16</v>
      </c>
      <c r="AI571" s="78">
        <v>107</v>
      </c>
      <c r="AJ571" s="79">
        <v>42807</v>
      </c>
      <c r="AK571" s="79">
        <v>42789</v>
      </c>
      <c r="AL571" s="79">
        <v>42789</v>
      </c>
      <c r="AM571" s="79">
        <v>42789</v>
      </c>
      <c r="AN571" s="77">
        <v>696</v>
      </c>
      <c r="AO571" s="79">
        <v>42797</v>
      </c>
      <c r="AP571" s="76">
        <v>4736.7</v>
      </c>
      <c r="AQ571" s="76">
        <v>0</v>
      </c>
      <c r="AR571" s="77">
        <v>642</v>
      </c>
      <c r="AS571" s="77">
        <v>53</v>
      </c>
      <c r="AT571" s="78">
        <v>389.62</v>
      </c>
      <c r="AU571" s="77">
        <v>2</v>
      </c>
      <c r="AV571" s="76">
        <v>8.6300000000000008</v>
      </c>
      <c r="AW571" s="76">
        <v>8.73</v>
      </c>
      <c r="AX571" s="76">
        <v>9.1199999999999992</v>
      </c>
      <c r="AY571" s="76">
        <v>1.07</v>
      </c>
      <c r="AZ571" s="76">
        <v>1.07</v>
      </c>
      <c r="BA571" s="76">
        <v>1.6</v>
      </c>
      <c r="BB571" s="76">
        <v>1.6</v>
      </c>
      <c r="BC571" s="76">
        <v>16.489999999999998</v>
      </c>
      <c r="BD571" s="76">
        <v>15.83</v>
      </c>
      <c r="BE571" s="76">
        <v>25.35</v>
      </c>
      <c r="BF571" s="76">
        <v>775</v>
      </c>
      <c r="BG571" s="76">
        <v>780</v>
      </c>
      <c r="BH571" s="74" t="s">
        <v>109</v>
      </c>
      <c r="BI571" s="74"/>
      <c r="BJ571" s="74" t="s">
        <v>4193</v>
      </c>
      <c r="BK571" s="79"/>
      <c r="BL571" s="79"/>
      <c r="BM571" s="74"/>
      <c r="BN571" s="80"/>
      <c r="BO571" s="81"/>
      <c r="BP571" s="82">
        <v>40</v>
      </c>
      <c r="BQ571" s="83"/>
      <c r="BR571" s="84" t="s">
        <v>129</v>
      </c>
      <c r="BS571" s="84">
        <v>23</v>
      </c>
      <c r="BT571" s="85">
        <v>2</v>
      </c>
      <c r="BU571" s="85" t="s">
        <v>134</v>
      </c>
      <c r="BV571" s="85">
        <v>9</v>
      </c>
      <c r="BW571" s="85"/>
      <c r="BX571" s="86" t="s">
        <v>405</v>
      </c>
      <c r="BY571" s="87"/>
      <c r="BZ571" s="88">
        <v>40</v>
      </c>
      <c r="CA571" s="87" t="s">
        <v>111</v>
      </c>
      <c r="CB571" s="89" t="s">
        <v>145</v>
      </c>
      <c r="CC571" s="90">
        <v>-8</v>
      </c>
      <c r="CD571" s="91"/>
      <c r="CE571" s="89">
        <f>VLOOKUP(AI571,[1]Plan1!$A$6:$D$52,2,0)</f>
        <v>651</v>
      </c>
      <c r="CF571" s="89">
        <f>VLOOKUP(AI571,[1]Plan1!$A$6:$D$52,4,0)</f>
        <v>2</v>
      </c>
      <c r="CG571" s="89">
        <f t="shared" si="72"/>
        <v>17</v>
      </c>
      <c r="CH571" s="89">
        <f t="shared" si="73"/>
        <v>34</v>
      </c>
      <c r="CI571" s="87" t="s">
        <v>129</v>
      </c>
      <c r="CJ571" s="89">
        <f t="shared" si="74"/>
        <v>40</v>
      </c>
      <c r="CK571" s="87"/>
      <c r="CL571" s="87"/>
      <c r="CM571" s="87"/>
      <c r="CN571" s="80"/>
      <c r="CO571" s="81">
        <v>344</v>
      </c>
      <c r="CP571" s="82"/>
      <c r="CQ571" s="83"/>
      <c r="CR571" s="87">
        <f t="shared" si="75"/>
        <v>13020</v>
      </c>
      <c r="CS571" s="40">
        <f t="shared" si="71"/>
        <v>569</v>
      </c>
      <c r="CT571" s="40" t="str">
        <f>VLOOKUP(B571,Linha!$B$2:$C$60,2,FALSE)</f>
        <v>Despacho direto</v>
      </c>
      <c r="CU571" s="41" t="str">
        <f>IF(AI571&lt;=Parametros!$E$15,"OK","Não")</f>
        <v>OK</v>
      </c>
      <c r="CV571" s="41" t="str">
        <f>IF(AH571&lt;=Parametros!$E$16,"OK","Não")</f>
        <v>Não</v>
      </c>
      <c r="CW571" s="41" t="str">
        <f>IF(AX571&lt;=Parametros!$E$19,"OK","Não")</f>
        <v>OK</v>
      </c>
      <c r="CX571" s="41" t="str">
        <f t="shared" si="68"/>
        <v>Não</v>
      </c>
      <c r="CY571" s="41" t="str">
        <f t="shared" si="69"/>
        <v>Não</v>
      </c>
      <c r="CZ571" s="41" t="str">
        <f>IF(AND(Parametros!$E$17="Sim",Parametros!$E$18="Sim"),IF(AND(OR(CT571="Flow1",AND(CT571="Flow2",Parametros!$H$7="Fechada")),AI571&lt;=Parametros!$E$15,AH571&lt;Parametros!$E$16,AX571&lt;Parametros!$E$19,CX571&lt;&gt;Parametros!$E$17,CY571&lt;&gt;Parametros!$E$18),"Sim","Não"),
IF(AND(Parametros!$E$17="Sim",Parametros!$E$18="Não"),IF(AND(OR(CT571="Flow1",AND(CT571="Flow2",Parametros!$H$7="Fechada")),AI571&lt;=Parametros!$E$15,AH571&lt;Parametros!$E$16,AX571&lt;Parametros!$E$19,CX571&lt;&gt;Parametros!$E$17),"Sim","Não"),
IF(AND(Parametros!$E$17="Não",Parametros!$E$18="Sim"),IF(AND(OR(CT571="Flow1",AND(CT571="Flow2",Parametros!$H$7="Fechada")),AI571&lt;=Parametros!$E$15,AH571&lt;Parametros!$E$16,AX571&lt;Parametros!$E$19,CY571&lt;&gt;Parametros!$E$18),"Sim","Não"),
IF(AND(OR(CT571="Flow1",AND(CT571="Flow2",Parametros!$H$7="Fechada")),AI571&lt;=Parametros!$E$15,AH571&lt;Parametros!$E$16,AX571&lt;Parametros!$E$19),"Sim","Não"))))</f>
        <v>Não</v>
      </c>
      <c r="DA571" s="41" t="str">
        <f t="shared" si="70"/>
        <v>ok</v>
      </c>
      <c r="DB571" s="40">
        <f>IF(AND(CT571="Flow1",CZ571="Sim"),4,IF(CT571=Parametros!$D$6,1,IF(CT571=Parametros!$D$7,IF(Parametros!$H$7="Aberta",2,IF('Sequencia APO'!CZ571="Sim",4,1)),IF(CT571=Parametros!$D$9,3,IF(CT571=Parametros!$D$8,4,"Erro")))))</f>
        <v>3</v>
      </c>
      <c r="DC571" s="40">
        <f>IFERROR(VLOOKUP($Q571,Ferts!$A$1:$B$16,2,FALSE),0)</f>
        <v>0</v>
      </c>
      <c r="DD571" s="42">
        <f>(IF(DB571=1,Parametros!$M$6,IF(DB571=2,Parametros!$M$7,IF(DB571=3,Parametros!$M$8,IF(DB571=4,Parametros!$M$9,"Erro"))))*(DC571+1))*60</f>
        <v>33.660000000000004</v>
      </c>
    </row>
    <row r="572" spans="1:108">
      <c r="A572" s="74" t="s">
        <v>1509</v>
      </c>
      <c r="B572" s="74" t="s">
        <v>397</v>
      </c>
      <c r="C572" s="74" t="s">
        <v>398</v>
      </c>
      <c r="D572" s="74" t="s">
        <v>99</v>
      </c>
      <c r="E572" s="74" t="s">
        <v>4194</v>
      </c>
      <c r="F572" s="74" t="s">
        <v>439</v>
      </c>
      <c r="G572" s="74" t="s">
        <v>4195</v>
      </c>
      <c r="H572" s="74" t="s">
        <v>119</v>
      </c>
      <c r="I572" s="74" t="s">
        <v>134</v>
      </c>
      <c r="J572" s="74" t="s">
        <v>240</v>
      </c>
      <c r="K572" s="74" t="s">
        <v>400</v>
      </c>
      <c r="L572" s="74" t="s">
        <v>440</v>
      </c>
      <c r="M572" s="74" t="s">
        <v>402</v>
      </c>
      <c r="N572" s="75">
        <v>10</v>
      </c>
      <c r="O572" s="75">
        <v>10</v>
      </c>
      <c r="P572" s="74" t="s">
        <v>131</v>
      </c>
      <c r="Q572" s="74" t="s">
        <v>441</v>
      </c>
      <c r="R572" s="74" t="s">
        <v>123</v>
      </c>
      <c r="S572" s="74"/>
      <c r="T572" s="74" t="s">
        <v>114</v>
      </c>
      <c r="U572" s="74" t="s">
        <v>124</v>
      </c>
      <c r="V572" s="74" t="s">
        <v>398</v>
      </c>
      <c r="W572" s="74" t="s">
        <v>337</v>
      </c>
      <c r="X572" s="74" t="s">
        <v>127</v>
      </c>
      <c r="Y572" s="74" t="s">
        <v>231</v>
      </c>
      <c r="Z572" s="74" t="s">
        <v>404</v>
      </c>
      <c r="AA572" s="76">
        <v>7222.5720000000001</v>
      </c>
      <c r="AB572" s="76">
        <v>0</v>
      </c>
      <c r="AC572" s="76">
        <v>122</v>
      </c>
      <c r="AD572" s="76">
        <v>77.5</v>
      </c>
      <c r="AE572" s="77">
        <v>601</v>
      </c>
      <c r="AF572" s="76">
        <v>3.0049999999999999</v>
      </c>
      <c r="AG572" s="77">
        <v>14</v>
      </c>
      <c r="AH572" s="78">
        <v>19</v>
      </c>
      <c r="AI572" s="78">
        <v>108</v>
      </c>
      <c r="AJ572" s="79">
        <v>42796</v>
      </c>
      <c r="AK572" s="79">
        <v>42789</v>
      </c>
      <c r="AL572" s="79">
        <v>42789</v>
      </c>
      <c r="AM572" s="79">
        <v>42789</v>
      </c>
      <c r="AN572" s="77">
        <v>483</v>
      </c>
      <c r="AO572" s="79">
        <v>42786</v>
      </c>
      <c r="AP572" s="76">
        <v>2053.44</v>
      </c>
      <c r="AQ572" s="76">
        <v>0</v>
      </c>
      <c r="AR572" s="77">
        <v>602</v>
      </c>
      <c r="AS572" s="77">
        <v>53</v>
      </c>
      <c r="AT572" s="78">
        <v>425.34</v>
      </c>
      <c r="AU572" s="77">
        <v>2</v>
      </c>
      <c r="AV572" s="76">
        <v>6.9</v>
      </c>
      <c r="AW572" s="76">
        <v>6.84</v>
      </c>
      <c r="AX572" s="76">
        <v>7.18</v>
      </c>
      <c r="AY572" s="76">
        <v>1.08</v>
      </c>
      <c r="AZ572" s="76">
        <v>1.08</v>
      </c>
      <c r="BA572" s="76">
        <v>1.9</v>
      </c>
      <c r="BB572" s="76">
        <v>1.9</v>
      </c>
      <c r="BC572" s="76">
        <v>13.17</v>
      </c>
      <c r="BD572" s="76">
        <v>18.850000000000001</v>
      </c>
      <c r="BE572" s="76">
        <v>28.71</v>
      </c>
      <c r="BF572" s="76">
        <v>850</v>
      </c>
      <c r="BG572" s="76">
        <v>855</v>
      </c>
      <c r="BH572" s="74" t="s">
        <v>109</v>
      </c>
      <c r="BI572" s="74"/>
      <c r="BJ572" s="74" t="s">
        <v>4196</v>
      </c>
      <c r="BK572" s="79"/>
      <c r="BL572" s="79"/>
      <c r="BM572" s="74"/>
      <c r="BN572" s="80"/>
      <c r="BO572" s="81"/>
      <c r="BP572" s="82">
        <v>28</v>
      </c>
      <c r="BQ572" s="83"/>
      <c r="BR572" s="84" t="s">
        <v>129</v>
      </c>
      <c r="BS572" s="84">
        <v>23</v>
      </c>
      <c r="BT572" s="85">
        <v>2</v>
      </c>
      <c r="BU572" s="85" t="s">
        <v>134</v>
      </c>
      <c r="BV572" s="85">
        <v>9</v>
      </c>
      <c r="BW572" s="85"/>
      <c r="BX572" s="86" t="s">
        <v>405</v>
      </c>
      <c r="BY572" s="87"/>
      <c r="BZ572" s="88">
        <v>28</v>
      </c>
      <c r="CA572" s="87" t="s">
        <v>111</v>
      </c>
      <c r="CB572" s="89" t="s">
        <v>145</v>
      </c>
      <c r="CC572" s="90">
        <v>3</v>
      </c>
      <c r="CD572" s="91"/>
      <c r="CE572" s="89">
        <f>VLOOKUP(AI572,[1]Plan1!$A$6:$D$52,2,0)</f>
        <v>293</v>
      </c>
      <c r="CF572" s="89">
        <f>VLOOKUP(AI572,[1]Plan1!$A$6:$D$52,4,0)</f>
        <v>1.7941176470588236</v>
      </c>
      <c r="CG572" s="89">
        <f t="shared" si="72"/>
        <v>25</v>
      </c>
      <c r="CH572" s="89">
        <f t="shared" si="73"/>
        <v>45</v>
      </c>
      <c r="CI572" s="87" t="s">
        <v>129</v>
      </c>
      <c r="CJ572" s="89">
        <f t="shared" si="74"/>
        <v>28</v>
      </c>
      <c r="CK572" s="87"/>
      <c r="CL572" s="87"/>
      <c r="CM572" s="87"/>
      <c r="CN572" s="80"/>
      <c r="CO572" s="81">
        <v>345</v>
      </c>
      <c r="CP572" s="82"/>
      <c r="CQ572" s="83"/>
      <c r="CR572" s="87">
        <f t="shared" si="75"/>
        <v>8414</v>
      </c>
      <c r="CS572" s="40">
        <f t="shared" si="71"/>
        <v>570</v>
      </c>
      <c r="CT572" s="40" t="str">
        <f>VLOOKUP(B572,Linha!$B$2:$C$60,2,FALSE)</f>
        <v>Despacho direto</v>
      </c>
      <c r="CU572" s="41" t="str">
        <f>IF(AI572&lt;=Parametros!$E$15,"OK","Não")</f>
        <v>OK</v>
      </c>
      <c r="CV572" s="41" t="str">
        <f>IF(AH572&lt;=Parametros!$E$16,"OK","Não")</f>
        <v>Não</v>
      </c>
      <c r="CW572" s="41" t="str">
        <f>IF(AX572&lt;=Parametros!$E$19,"OK","Não")</f>
        <v>OK</v>
      </c>
      <c r="CX572" s="41" t="str">
        <f t="shared" si="68"/>
        <v>Não</v>
      </c>
      <c r="CY572" s="41" t="str">
        <f t="shared" si="69"/>
        <v>Não</v>
      </c>
      <c r="CZ572" s="41" t="str">
        <f>IF(AND(Parametros!$E$17="Sim",Parametros!$E$18="Sim"),IF(AND(OR(CT572="Flow1",AND(CT572="Flow2",Parametros!$H$7="Fechada")),AI572&lt;=Parametros!$E$15,AH572&lt;Parametros!$E$16,AX572&lt;Parametros!$E$19,CX572&lt;&gt;Parametros!$E$17,CY572&lt;&gt;Parametros!$E$18),"Sim","Não"),
IF(AND(Parametros!$E$17="Sim",Parametros!$E$18="Não"),IF(AND(OR(CT572="Flow1",AND(CT572="Flow2",Parametros!$H$7="Fechada")),AI572&lt;=Parametros!$E$15,AH572&lt;Parametros!$E$16,AX572&lt;Parametros!$E$19,CX572&lt;&gt;Parametros!$E$17),"Sim","Não"),
IF(AND(Parametros!$E$17="Não",Parametros!$E$18="Sim"),IF(AND(OR(CT572="Flow1",AND(CT572="Flow2",Parametros!$H$7="Fechada")),AI572&lt;=Parametros!$E$15,AH572&lt;Parametros!$E$16,AX572&lt;Parametros!$E$19,CY572&lt;&gt;Parametros!$E$18),"Sim","Não"),
IF(AND(OR(CT572="Flow1",AND(CT572="Flow2",Parametros!$H$7="Fechada")),AI572&lt;=Parametros!$E$15,AH572&lt;Parametros!$E$16,AX572&lt;Parametros!$E$19),"Sim","Não"))))</f>
        <v>Não</v>
      </c>
      <c r="DA572" s="41" t="str">
        <f t="shared" si="70"/>
        <v>ok</v>
      </c>
      <c r="DB572" s="40">
        <f>IF(AND(CT572="Flow1",CZ572="Sim"),4,IF(CT572=Parametros!$D$6,1,IF(CT572=Parametros!$D$7,IF(Parametros!$H$7="Aberta",2,IF('Sequencia APO'!CZ572="Sim",4,1)),IF(CT572=Parametros!$D$9,3,IF(CT572=Parametros!$D$8,4,"Erro")))))</f>
        <v>3</v>
      </c>
      <c r="DC572" s="40">
        <f>IFERROR(VLOOKUP($Q572,Ferts!$A$1:$B$16,2,FALSE),0)</f>
        <v>0</v>
      </c>
      <c r="DD572" s="42">
        <f>(IF(DB572=1,Parametros!$M$6,IF(DB572=2,Parametros!$M$7,IF(DB572=3,Parametros!$M$8,IF(DB572=4,Parametros!$M$9,"Erro"))))*(DC572+1))*60</f>
        <v>33.660000000000004</v>
      </c>
    </row>
    <row r="573" spans="1:108">
      <c r="A573" s="74" t="s">
        <v>1511</v>
      </c>
      <c r="B573" s="74" t="s">
        <v>397</v>
      </c>
      <c r="C573" s="74" t="s">
        <v>398</v>
      </c>
      <c r="D573" s="74" t="s">
        <v>99</v>
      </c>
      <c r="E573" s="74" t="s">
        <v>4197</v>
      </c>
      <c r="F573" s="74" t="s">
        <v>435</v>
      </c>
      <c r="G573" s="74" t="s">
        <v>4198</v>
      </c>
      <c r="H573" s="74" t="s">
        <v>119</v>
      </c>
      <c r="I573" s="74" t="s">
        <v>134</v>
      </c>
      <c r="J573" s="74" t="s">
        <v>240</v>
      </c>
      <c r="K573" s="74" t="s">
        <v>400</v>
      </c>
      <c r="L573" s="74" t="s">
        <v>436</v>
      </c>
      <c r="M573" s="74" t="s">
        <v>402</v>
      </c>
      <c r="N573" s="75">
        <v>10</v>
      </c>
      <c r="O573" s="75">
        <v>10</v>
      </c>
      <c r="P573" s="74" t="s">
        <v>131</v>
      </c>
      <c r="Q573" s="74" t="s">
        <v>437</v>
      </c>
      <c r="R573" s="74" t="s">
        <v>123</v>
      </c>
      <c r="S573" s="74"/>
      <c r="T573" s="74" t="s">
        <v>114</v>
      </c>
      <c r="U573" s="74" t="s">
        <v>124</v>
      </c>
      <c r="V573" s="74" t="s">
        <v>398</v>
      </c>
      <c r="W573" s="74" t="s">
        <v>337</v>
      </c>
      <c r="X573" s="74" t="s">
        <v>127</v>
      </c>
      <c r="Y573" s="74" t="s">
        <v>231</v>
      </c>
      <c r="Z573" s="74" t="s">
        <v>404</v>
      </c>
      <c r="AA573" s="76">
        <v>2413.6779999999999</v>
      </c>
      <c r="AB573" s="76">
        <v>0</v>
      </c>
      <c r="AC573" s="76">
        <v>122</v>
      </c>
      <c r="AD573" s="76">
        <v>77.5</v>
      </c>
      <c r="AE573" s="77">
        <v>592</v>
      </c>
      <c r="AF573" s="76">
        <v>2.96</v>
      </c>
      <c r="AG573" s="77">
        <v>5</v>
      </c>
      <c r="AH573" s="78">
        <v>19</v>
      </c>
      <c r="AI573" s="78">
        <v>108</v>
      </c>
      <c r="AJ573" s="79">
        <v>42789</v>
      </c>
      <c r="AK573" s="79">
        <v>42789</v>
      </c>
      <c r="AL573" s="79">
        <v>42789</v>
      </c>
      <c r="AM573" s="79">
        <v>42789</v>
      </c>
      <c r="AN573" s="77">
        <v>150</v>
      </c>
      <c r="AO573" s="79">
        <v>42779</v>
      </c>
      <c r="AP573" s="76">
        <v>1008</v>
      </c>
      <c r="AQ573" s="76">
        <v>0</v>
      </c>
      <c r="AR573" s="77">
        <v>591</v>
      </c>
      <c r="AS573" s="77">
        <v>58</v>
      </c>
      <c r="AT573" s="78">
        <v>433.18</v>
      </c>
      <c r="AU573" s="77">
        <v>2</v>
      </c>
      <c r="AV573" s="76">
        <v>6.76</v>
      </c>
      <c r="AW573" s="76">
        <v>6.72</v>
      </c>
      <c r="AX573" s="76">
        <v>7.1</v>
      </c>
      <c r="AY573" s="76">
        <v>1.08</v>
      </c>
      <c r="AZ573" s="76">
        <v>1.08</v>
      </c>
      <c r="BA573" s="76">
        <v>1.9</v>
      </c>
      <c r="BB573" s="76">
        <v>1.9</v>
      </c>
      <c r="BC573" s="76">
        <v>12.97</v>
      </c>
      <c r="BD573" s="76">
        <v>18.850000000000001</v>
      </c>
      <c r="BE573" s="76">
        <v>28.71</v>
      </c>
      <c r="BF573" s="76">
        <v>742</v>
      </c>
      <c r="BG573" s="76">
        <v>747</v>
      </c>
      <c r="BH573" s="74" t="s">
        <v>109</v>
      </c>
      <c r="BI573" s="74"/>
      <c r="BJ573" s="74" t="s">
        <v>4199</v>
      </c>
      <c r="BK573" s="79"/>
      <c r="BL573" s="79"/>
      <c r="BM573" s="74"/>
      <c r="BN573" s="80"/>
      <c r="BO573" s="81"/>
      <c r="BP573" s="82">
        <v>10</v>
      </c>
      <c r="BQ573" s="83"/>
      <c r="BR573" s="84" t="s">
        <v>129</v>
      </c>
      <c r="BS573" s="84">
        <v>23</v>
      </c>
      <c r="BT573" s="85">
        <v>2</v>
      </c>
      <c r="BU573" s="85" t="s">
        <v>134</v>
      </c>
      <c r="BV573" s="85">
        <v>9</v>
      </c>
      <c r="BW573" s="85"/>
      <c r="BX573" s="86" t="s">
        <v>405</v>
      </c>
      <c r="BY573" s="87"/>
      <c r="BZ573" s="88">
        <v>10</v>
      </c>
      <c r="CA573" s="87" t="s">
        <v>111</v>
      </c>
      <c r="CB573" s="89" t="s">
        <v>145</v>
      </c>
      <c r="CC573" s="90">
        <v>10</v>
      </c>
      <c r="CD573" s="91"/>
      <c r="CE573" s="89">
        <f>VLOOKUP(AI573,[1]Plan1!$A$6:$D$52,2,0)</f>
        <v>293</v>
      </c>
      <c r="CF573" s="89">
        <f>VLOOKUP(AI573,[1]Plan1!$A$6:$D$52,4,0)</f>
        <v>1.7941176470588236</v>
      </c>
      <c r="CG573" s="89">
        <f t="shared" si="72"/>
        <v>8</v>
      </c>
      <c r="CH573" s="89">
        <f t="shared" si="73"/>
        <v>14</v>
      </c>
      <c r="CI573" s="87" t="s">
        <v>129</v>
      </c>
      <c r="CJ573" s="89">
        <f t="shared" si="74"/>
        <v>10</v>
      </c>
      <c r="CK573" s="87"/>
      <c r="CL573" s="87"/>
      <c r="CM573" s="87"/>
      <c r="CN573" s="80"/>
      <c r="CO573" s="81">
        <v>346</v>
      </c>
      <c r="CP573" s="82"/>
      <c r="CQ573" s="83"/>
      <c r="CR573" s="87">
        <f t="shared" si="75"/>
        <v>2960</v>
      </c>
      <c r="CS573" s="40">
        <f t="shared" si="71"/>
        <v>571</v>
      </c>
      <c r="CT573" s="40" t="str">
        <f>VLOOKUP(B573,Linha!$B$2:$C$60,2,FALSE)</f>
        <v>Despacho direto</v>
      </c>
      <c r="CU573" s="41" t="str">
        <f>IF(AI573&lt;=Parametros!$E$15,"OK","Não")</f>
        <v>OK</v>
      </c>
      <c r="CV573" s="41" t="str">
        <f>IF(AH573&lt;=Parametros!$E$16,"OK","Não")</f>
        <v>Não</v>
      </c>
      <c r="CW573" s="41" t="str">
        <f>IF(AX573&lt;=Parametros!$E$19,"OK","Não")</f>
        <v>OK</v>
      </c>
      <c r="CX573" s="41" t="str">
        <f t="shared" si="68"/>
        <v>Não</v>
      </c>
      <c r="CY573" s="41" t="str">
        <f t="shared" si="69"/>
        <v>Não</v>
      </c>
      <c r="CZ573" s="41" t="str">
        <f>IF(AND(Parametros!$E$17="Sim",Parametros!$E$18="Sim"),IF(AND(OR(CT573="Flow1",AND(CT573="Flow2",Parametros!$H$7="Fechada")),AI573&lt;=Parametros!$E$15,AH573&lt;Parametros!$E$16,AX573&lt;Parametros!$E$19,CX573&lt;&gt;Parametros!$E$17,CY573&lt;&gt;Parametros!$E$18),"Sim","Não"),
IF(AND(Parametros!$E$17="Sim",Parametros!$E$18="Não"),IF(AND(OR(CT573="Flow1",AND(CT573="Flow2",Parametros!$H$7="Fechada")),AI573&lt;=Parametros!$E$15,AH573&lt;Parametros!$E$16,AX573&lt;Parametros!$E$19,CX573&lt;&gt;Parametros!$E$17),"Sim","Não"),
IF(AND(Parametros!$E$17="Não",Parametros!$E$18="Sim"),IF(AND(OR(CT573="Flow1",AND(CT573="Flow2",Parametros!$H$7="Fechada")),AI573&lt;=Parametros!$E$15,AH573&lt;Parametros!$E$16,AX573&lt;Parametros!$E$19,CY573&lt;&gt;Parametros!$E$18),"Sim","Não"),
IF(AND(OR(CT573="Flow1",AND(CT573="Flow2",Parametros!$H$7="Fechada")),AI573&lt;=Parametros!$E$15,AH573&lt;Parametros!$E$16,AX573&lt;Parametros!$E$19),"Sim","Não"))))</f>
        <v>Não</v>
      </c>
      <c r="DA573" s="41" t="str">
        <f t="shared" si="70"/>
        <v>ok</v>
      </c>
      <c r="DB573" s="40">
        <f>IF(AND(CT573="Flow1",CZ573="Sim"),4,IF(CT573=Parametros!$D$6,1,IF(CT573=Parametros!$D$7,IF(Parametros!$H$7="Aberta",2,IF('Sequencia APO'!CZ573="Sim",4,1)),IF(CT573=Parametros!$D$9,3,IF(CT573=Parametros!$D$8,4,"Erro")))))</f>
        <v>3</v>
      </c>
      <c r="DC573" s="40">
        <f>IFERROR(VLOOKUP($Q573,Ferts!$A$1:$B$16,2,FALSE),0)</f>
        <v>0</v>
      </c>
      <c r="DD573" s="42">
        <f>(IF(DB573=1,Parametros!$M$6,IF(DB573=2,Parametros!$M$7,IF(DB573=3,Parametros!$M$8,IF(DB573=4,Parametros!$M$9,"Erro"))))*(DC573+1))*60</f>
        <v>33.660000000000004</v>
      </c>
    </row>
    <row r="574" spans="1:108">
      <c r="A574" s="74" t="s">
        <v>1513</v>
      </c>
      <c r="B574" s="74" t="s">
        <v>397</v>
      </c>
      <c r="C574" s="74" t="s">
        <v>398</v>
      </c>
      <c r="D574" s="74" t="s">
        <v>99</v>
      </c>
      <c r="E574" s="74" t="s">
        <v>4200</v>
      </c>
      <c r="F574" s="74" t="s">
        <v>2445</v>
      </c>
      <c r="G574" s="74" t="s">
        <v>4201</v>
      </c>
      <c r="H574" s="74" t="s">
        <v>119</v>
      </c>
      <c r="I574" s="74" t="s">
        <v>134</v>
      </c>
      <c r="J574" s="74" t="s">
        <v>240</v>
      </c>
      <c r="K574" s="74" t="s">
        <v>400</v>
      </c>
      <c r="L574" s="74" t="s">
        <v>2446</v>
      </c>
      <c r="M574" s="74" t="s">
        <v>402</v>
      </c>
      <c r="N574" s="75">
        <v>10</v>
      </c>
      <c r="O574" s="75">
        <v>10</v>
      </c>
      <c r="P574" s="74" t="s">
        <v>131</v>
      </c>
      <c r="Q574" s="74" t="s">
        <v>2447</v>
      </c>
      <c r="R574" s="74" t="s">
        <v>123</v>
      </c>
      <c r="S574" s="74"/>
      <c r="T574" s="74" t="s">
        <v>114</v>
      </c>
      <c r="U574" s="74" t="s">
        <v>124</v>
      </c>
      <c r="V574" s="74" t="s">
        <v>398</v>
      </c>
      <c r="W574" s="74" t="s">
        <v>337</v>
      </c>
      <c r="X574" s="74" t="s">
        <v>127</v>
      </c>
      <c r="Y574" s="74" t="s">
        <v>231</v>
      </c>
      <c r="Z574" s="74" t="s">
        <v>404</v>
      </c>
      <c r="AA574" s="76">
        <v>1272.24</v>
      </c>
      <c r="AB574" s="76">
        <v>0</v>
      </c>
      <c r="AC574" s="76">
        <v>122</v>
      </c>
      <c r="AD574" s="76">
        <v>77.5</v>
      </c>
      <c r="AE574" s="77">
        <v>602</v>
      </c>
      <c r="AF574" s="76">
        <v>3.01</v>
      </c>
      <c r="AG574" s="77">
        <v>3</v>
      </c>
      <c r="AH574" s="78">
        <v>19</v>
      </c>
      <c r="AI574" s="78">
        <v>108</v>
      </c>
      <c r="AJ574" s="79">
        <v>42800</v>
      </c>
      <c r="AK574" s="79">
        <v>42789</v>
      </c>
      <c r="AL574" s="79">
        <v>42789</v>
      </c>
      <c r="AM574" s="79">
        <v>42789</v>
      </c>
      <c r="AN574" s="77">
        <v>86</v>
      </c>
      <c r="AO574" s="79">
        <v>42790</v>
      </c>
      <c r="AP574" s="76">
        <v>1060.2</v>
      </c>
      <c r="AQ574" s="76">
        <v>0</v>
      </c>
      <c r="AR574" s="77">
        <v>534</v>
      </c>
      <c r="AS574" s="77">
        <v>60</v>
      </c>
      <c r="AT574" s="78">
        <v>440.77</v>
      </c>
      <c r="AU574" s="77">
        <v>2</v>
      </c>
      <c r="AV574" s="76">
        <v>6.88</v>
      </c>
      <c r="AW574" s="76">
        <v>6.84</v>
      </c>
      <c r="AX574" s="76">
        <v>7.22</v>
      </c>
      <c r="AY574" s="76">
        <v>1.08</v>
      </c>
      <c r="AZ574" s="76">
        <v>1.08</v>
      </c>
      <c r="BA574" s="76">
        <v>1.9</v>
      </c>
      <c r="BB574" s="76">
        <v>1.9</v>
      </c>
      <c r="BC574" s="76">
        <v>13.19</v>
      </c>
      <c r="BD574" s="76">
        <v>18.850000000000001</v>
      </c>
      <c r="BE574" s="76">
        <v>28.71</v>
      </c>
      <c r="BF574" s="76">
        <v>755</v>
      </c>
      <c r="BG574" s="76">
        <v>760</v>
      </c>
      <c r="BH574" s="74" t="s">
        <v>109</v>
      </c>
      <c r="BI574" s="74"/>
      <c r="BJ574" s="74" t="s">
        <v>4202</v>
      </c>
      <c r="BK574" s="79"/>
      <c r="BL574" s="79"/>
      <c r="BM574" s="74"/>
      <c r="BN574" s="80"/>
      <c r="BO574" s="81"/>
      <c r="BP574" s="82">
        <v>6</v>
      </c>
      <c r="BQ574" s="83"/>
      <c r="BR574" s="84" t="s">
        <v>129</v>
      </c>
      <c r="BS574" s="84">
        <v>23</v>
      </c>
      <c r="BT574" s="85">
        <v>2</v>
      </c>
      <c r="BU574" s="85" t="s">
        <v>134</v>
      </c>
      <c r="BV574" s="85">
        <v>9</v>
      </c>
      <c r="BW574" s="85"/>
      <c r="BX574" s="86" t="s">
        <v>405</v>
      </c>
      <c r="BY574" s="87"/>
      <c r="BZ574" s="88">
        <v>6</v>
      </c>
      <c r="CA574" s="87" t="s">
        <v>111</v>
      </c>
      <c r="CB574" s="89" t="s">
        <v>145</v>
      </c>
      <c r="CC574" s="90">
        <v>-1</v>
      </c>
      <c r="CD574" s="91"/>
      <c r="CE574" s="89">
        <f>VLOOKUP(AI574,[1]Plan1!$A$6:$D$52,2,0)</f>
        <v>293</v>
      </c>
      <c r="CF574" s="89">
        <f>VLOOKUP(AI574,[1]Plan1!$A$6:$D$52,4,0)</f>
        <v>1.7941176470588236</v>
      </c>
      <c r="CG574" s="89">
        <f t="shared" si="72"/>
        <v>4</v>
      </c>
      <c r="CH574" s="89">
        <f t="shared" si="73"/>
        <v>7</v>
      </c>
      <c r="CI574" s="87" t="s">
        <v>129</v>
      </c>
      <c r="CJ574" s="89">
        <f t="shared" si="74"/>
        <v>6</v>
      </c>
      <c r="CK574" s="87"/>
      <c r="CL574" s="87"/>
      <c r="CM574" s="87"/>
      <c r="CN574" s="80"/>
      <c r="CO574" s="81">
        <v>347</v>
      </c>
      <c r="CP574" s="82"/>
      <c r="CQ574" s="83"/>
      <c r="CR574" s="87">
        <f t="shared" si="75"/>
        <v>1806</v>
      </c>
      <c r="CS574" s="40">
        <f t="shared" si="71"/>
        <v>572</v>
      </c>
      <c r="CT574" s="40" t="str">
        <f>VLOOKUP(B574,Linha!$B$2:$C$60,2,FALSE)</f>
        <v>Despacho direto</v>
      </c>
      <c r="CU574" s="41" t="str">
        <f>IF(AI574&lt;=Parametros!$E$15,"OK","Não")</f>
        <v>OK</v>
      </c>
      <c r="CV574" s="41" t="str">
        <f>IF(AH574&lt;=Parametros!$E$16,"OK","Não")</f>
        <v>Não</v>
      </c>
      <c r="CW574" s="41" t="str">
        <f>IF(AX574&lt;=Parametros!$E$19,"OK","Não")</f>
        <v>OK</v>
      </c>
      <c r="CX574" s="41" t="str">
        <f t="shared" si="68"/>
        <v>Não</v>
      </c>
      <c r="CY574" s="41" t="str">
        <f t="shared" si="69"/>
        <v>Não</v>
      </c>
      <c r="CZ574" s="41" t="str">
        <f>IF(AND(Parametros!$E$17="Sim",Parametros!$E$18="Sim"),IF(AND(OR(CT574="Flow1",AND(CT574="Flow2",Parametros!$H$7="Fechada")),AI574&lt;=Parametros!$E$15,AH574&lt;Parametros!$E$16,AX574&lt;Parametros!$E$19,CX574&lt;&gt;Parametros!$E$17,CY574&lt;&gt;Parametros!$E$18),"Sim","Não"),
IF(AND(Parametros!$E$17="Sim",Parametros!$E$18="Não"),IF(AND(OR(CT574="Flow1",AND(CT574="Flow2",Parametros!$H$7="Fechada")),AI574&lt;=Parametros!$E$15,AH574&lt;Parametros!$E$16,AX574&lt;Parametros!$E$19,CX574&lt;&gt;Parametros!$E$17),"Sim","Não"),
IF(AND(Parametros!$E$17="Não",Parametros!$E$18="Sim"),IF(AND(OR(CT574="Flow1",AND(CT574="Flow2",Parametros!$H$7="Fechada")),AI574&lt;=Parametros!$E$15,AH574&lt;Parametros!$E$16,AX574&lt;Parametros!$E$19,CY574&lt;&gt;Parametros!$E$18),"Sim","Não"),
IF(AND(OR(CT574="Flow1",AND(CT574="Flow2",Parametros!$H$7="Fechada")),AI574&lt;=Parametros!$E$15,AH574&lt;Parametros!$E$16,AX574&lt;Parametros!$E$19),"Sim","Não"))))</f>
        <v>Não</v>
      </c>
      <c r="DA574" s="41" t="str">
        <f t="shared" si="70"/>
        <v>ok</v>
      </c>
      <c r="DB574" s="40">
        <f>IF(AND(CT574="Flow1",CZ574="Sim"),4,IF(CT574=Parametros!$D$6,1,IF(CT574=Parametros!$D$7,IF(Parametros!$H$7="Aberta",2,IF('Sequencia APO'!CZ574="Sim",4,1)),IF(CT574=Parametros!$D$9,3,IF(CT574=Parametros!$D$8,4,"Erro")))))</f>
        <v>3</v>
      </c>
      <c r="DC574" s="40">
        <f>IFERROR(VLOOKUP($Q574,Ferts!$A$1:$B$16,2,FALSE),0)</f>
        <v>0</v>
      </c>
      <c r="DD574" s="42">
        <f>(IF(DB574=1,Parametros!$M$6,IF(DB574=2,Parametros!$M$7,IF(DB574=3,Parametros!$M$8,IF(DB574=4,Parametros!$M$9,"Erro"))))*(DC574+1))*60</f>
        <v>33.660000000000004</v>
      </c>
    </row>
    <row r="575" spans="1:108">
      <c r="A575" s="74" t="s">
        <v>1514</v>
      </c>
      <c r="B575" s="74" t="s">
        <v>397</v>
      </c>
      <c r="C575" s="74" t="s">
        <v>398</v>
      </c>
      <c r="D575" s="74" t="s">
        <v>99</v>
      </c>
      <c r="E575" s="74" t="s">
        <v>2444</v>
      </c>
      <c r="F575" s="74" t="s">
        <v>2445</v>
      </c>
      <c r="G575" s="74" t="s">
        <v>4203</v>
      </c>
      <c r="H575" s="74" t="s">
        <v>119</v>
      </c>
      <c r="I575" s="74" t="s">
        <v>134</v>
      </c>
      <c r="J575" s="74" t="s">
        <v>240</v>
      </c>
      <c r="K575" s="74" t="s">
        <v>400</v>
      </c>
      <c r="L575" s="74" t="s">
        <v>2446</v>
      </c>
      <c r="M575" s="74" t="s">
        <v>402</v>
      </c>
      <c r="N575" s="75">
        <v>10</v>
      </c>
      <c r="O575" s="75">
        <v>10</v>
      </c>
      <c r="P575" s="74" t="s">
        <v>131</v>
      </c>
      <c r="Q575" s="74" t="s">
        <v>2447</v>
      </c>
      <c r="R575" s="74" t="s">
        <v>123</v>
      </c>
      <c r="S575" s="74"/>
      <c r="T575" s="74" t="s">
        <v>114</v>
      </c>
      <c r="U575" s="74" t="s">
        <v>124</v>
      </c>
      <c r="V575" s="74" t="s">
        <v>398</v>
      </c>
      <c r="W575" s="74" t="s">
        <v>337</v>
      </c>
      <c r="X575" s="74" t="s">
        <v>127</v>
      </c>
      <c r="Y575" s="74" t="s">
        <v>231</v>
      </c>
      <c r="Z575" s="74" t="s">
        <v>404</v>
      </c>
      <c r="AA575" s="76">
        <v>902.56</v>
      </c>
      <c r="AB575" s="76">
        <v>967.50300000000004</v>
      </c>
      <c r="AC575" s="76">
        <v>122</v>
      </c>
      <c r="AD575" s="76">
        <v>77.5</v>
      </c>
      <c r="AE575" s="77">
        <v>602</v>
      </c>
      <c r="AF575" s="76">
        <v>3.01</v>
      </c>
      <c r="AG575" s="77">
        <v>2</v>
      </c>
      <c r="AH575" s="78">
        <v>19</v>
      </c>
      <c r="AI575" s="78">
        <v>108</v>
      </c>
      <c r="AJ575" s="79">
        <v>42807</v>
      </c>
      <c r="AK575" s="79">
        <v>42789</v>
      </c>
      <c r="AL575" s="79">
        <v>42789</v>
      </c>
      <c r="AM575" s="79">
        <v>42789</v>
      </c>
      <c r="AN575" s="77">
        <v>61</v>
      </c>
      <c r="AO575" s="79">
        <v>42797</v>
      </c>
      <c r="AP575" s="76">
        <v>1060.2</v>
      </c>
      <c r="AQ575" s="76">
        <v>0</v>
      </c>
      <c r="AR575" s="77">
        <v>534</v>
      </c>
      <c r="AS575" s="77">
        <v>60</v>
      </c>
      <c r="AT575" s="78">
        <v>440.77</v>
      </c>
      <c r="AU575" s="77">
        <v>2</v>
      </c>
      <c r="AV575" s="76">
        <v>6.88</v>
      </c>
      <c r="AW575" s="76">
        <v>6.84</v>
      </c>
      <c r="AX575" s="76">
        <v>7.22</v>
      </c>
      <c r="AY575" s="76">
        <v>1.08</v>
      </c>
      <c r="AZ575" s="76">
        <v>1.08</v>
      </c>
      <c r="BA575" s="76">
        <v>1.9</v>
      </c>
      <c r="BB575" s="76">
        <v>1.9</v>
      </c>
      <c r="BC575" s="76">
        <v>13.19</v>
      </c>
      <c r="BD575" s="76">
        <v>18.850000000000001</v>
      </c>
      <c r="BE575" s="76">
        <v>28.71</v>
      </c>
      <c r="BF575" s="76">
        <v>755</v>
      </c>
      <c r="BG575" s="76">
        <v>760</v>
      </c>
      <c r="BH575" s="74" t="s">
        <v>109</v>
      </c>
      <c r="BI575" s="74"/>
      <c r="BJ575" s="74" t="s">
        <v>4204</v>
      </c>
      <c r="BK575" s="79"/>
      <c r="BL575" s="79"/>
      <c r="BM575" s="74"/>
      <c r="BN575" s="80"/>
      <c r="BO575" s="81"/>
      <c r="BP575" s="82">
        <v>4</v>
      </c>
      <c r="BQ575" s="83"/>
      <c r="BR575" s="84" t="s">
        <v>129</v>
      </c>
      <c r="BS575" s="84">
        <v>23</v>
      </c>
      <c r="BT575" s="85">
        <v>2</v>
      </c>
      <c r="BU575" s="85" t="s">
        <v>134</v>
      </c>
      <c r="BV575" s="85">
        <v>9</v>
      </c>
      <c r="BW575" s="85"/>
      <c r="BX575" s="86" t="s">
        <v>405</v>
      </c>
      <c r="BY575" s="87"/>
      <c r="BZ575" s="88">
        <v>4</v>
      </c>
      <c r="CA575" s="87" t="s">
        <v>111</v>
      </c>
      <c r="CB575" s="89" t="s">
        <v>145</v>
      </c>
      <c r="CC575" s="90">
        <v>-8</v>
      </c>
      <c r="CD575" s="91"/>
      <c r="CE575" s="89">
        <f>VLOOKUP(AI575,[1]Plan1!$A$6:$D$52,2,0)</f>
        <v>293</v>
      </c>
      <c r="CF575" s="89">
        <f>VLOOKUP(AI575,[1]Plan1!$A$6:$D$52,4,0)</f>
        <v>1.7941176470588236</v>
      </c>
      <c r="CG575" s="89">
        <f t="shared" si="72"/>
        <v>3</v>
      </c>
      <c r="CH575" s="89">
        <f t="shared" si="73"/>
        <v>5</v>
      </c>
      <c r="CI575" s="87" t="s">
        <v>129</v>
      </c>
      <c r="CJ575" s="89">
        <f t="shared" si="74"/>
        <v>4</v>
      </c>
      <c r="CK575" s="87"/>
      <c r="CL575" s="87"/>
      <c r="CM575" s="87"/>
      <c r="CN575" s="80"/>
      <c r="CO575" s="81">
        <v>348</v>
      </c>
      <c r="CP575" s="82"/>
      <c r="CQ575" s="83"/>
      <c r="CR575" s="87">
        <f t="shared" si="75"/>
        <v>1204</v>
      </c>
      <c r="CS575" s="40">
        <f t="shared" si="71"/>
        <v>573</v>
      </c>
      <c r="CT575" s="40" t="str">
        <f>VLOOKUP(B575,Linha!$B$2:$C$60,2,FALSE)</f>
        <v>Despacho direto</v>
      </c>
      <c r="CU575" s="41" t="str">
        <f>IF(AI575&lt;=Parametros!$E$15,"OK","Não")</f>
        <v>OK</v>
      </c>
      <c r="CV575" s="41" t="str">
        <f>IF(AH575&lt;=Parametros!$E$16,"OK","Não")</f>
        <v>Não</v>
      </c>
      <c r="CW575" s="41" t="str">
        <f>IF(AX575&lt;=Parametros!$E$19,"OK","Não")</f>
        <v>OK</v>
      </c>
      <c r="CX575" s="41" t="str">
        <f t="shared" si="68"/>
        <v>Não</v>
      </c>
      <c r="CY575" s="41" t="str">
        <f t="shared" si="69"/>
        <v>Não</v>
      </c>
      <c r="CZ575" s="41" t="str">
        <f>IF(AND(Parametros!$E$17="Sim",Parametros!$E$18="Sim"),IF(AND(OR(CT575="Flow1",AND(CT575="Flow2",Parametros!$H$7="Fechada")),AI575&lt;=Parametros!$E$15,AH575&lt;Parametros!$E$16,AX575&lt;Parametros!$E$19,CX575&lt;&gt;Parametros!$E$17,CY575&lt;&gt;Parametros!$E$18),"Sim","Não"),
IF(AND(Parametros!$E$17="Sim",Parametros!$E$18="Não"),IF(AND(OR(CT575="Flow1",AND(CT575="Flow2",Parametros!$H$7="Fechada")),AI575&lt;=Parametros!$E$15,AH575&lt;Parametros!$E$16,AX575&lt;Parametros!$E$19,CX575&lt;&gt;Parametros!$E$17),"Sim","Não"),
IF(AND(Parametros!$E$17="Não",Parametros!$E$18="Sim"),IF(AND(OR(CT575="Flow1",AND(CT575="Flow2",Parametros!$H$7="Fechada")),AI575&lt;=Parametros!$E$15,AH575&lt;Parametros!$E$16,AX575&lt;Parametros!$E$19,CY575&lt;&gt;Parametros!$E$18),"Sim","Não"),
IF(AND(OR(CT575="Flow1",AND(CT575="Flow2",Parametros!$H$7="Fechada")),AI575&lt;=Parametros!$E$15,AH575&lt;Parametros!$E$16,AX575&lt;Parametros!$E$19),"Sim","Não"))))</f>
        <v>Não</v>
      </c>
      <c r="DA575" s="41" t="str">
        <f t="shared" si="70"/>
        <v>ok</v>
      </c>
      <c r="DB575" s="40">
        <f>IF(AND(CT575="Flow1",CZ575="Sim"),4,IF(CT575=Parametros!$D$6,1,IF(CT575=Parametros!$D$7,IF(Parametros!$H$7="Aberta",2,IF('Sequencia APO'!CZ575="Sim",4,1)),IF(CT575=Parametros!$D$9,3,IF(CT575=Parametros!$D$8,4,"Erro")))))</f>
        <v>3</v>
      </c>
      <c r="DC575" s="40">
        <f>IFERROR(VLOOKUP($Q575,Ferts!$A$1:$B$16,2,FALSE),0)</f>
        <v>0</v>
      </c>
      <c r="DD575" s="42">
        <f>(IF(DB575=1,Parametros!$M$6,IF(DB575=2,Parametros!$M$7,IF(DB575=3,Parametros!$M$8,IF(DB575=4,Parametros!$M$9,"Erro"))))*(DC575+1))*60</f>
        <v>33.660000000000004</v>
      </c>
    </row>
    <row r="576" spans="1:108">
      <c r="A576" s="74" t="s">
        <v>1515</v>
      </c>
      <c r="B576" s="74" t="s">
        <v>397</v>
      </c>
      <c r="C576" s="74" t="s">
        <v>398</v>
      </c>
      <c r="D576" s="74" t="s">
        <v>99</v>
      </c>
      <c r="E576" s="74" t="s">
        <v>2448</v>
      </c>
      <c r="F576" s="74" t="s">
        <v>439</v>
      </c>
      <c r="G576" s="74" t="s">
        <v>4205</v>
      </c>
      <c r="H576" s="74" t="s">
        <v>119</v>
      </c>
      <c r="I576" s="74" t="s">
        <v>134</v>
      </c>
      <c r="J576" s="74" t="s">
        <v>240</v>
      </c>
      <c r="K576" s="74" t="s">
        <v>400</v>
      </c>
      <c r="L576" s="74" t="s">
        <v>440</v>
      </c>
      <c r="M576" s="74" t="s">
        <v>402</v>
      </c>
      <c r="N576" s="75">
        <v>10</v>
      </c>
      <c r="O576" s="75">
        <v>10</v>
      </c>
      <c r="P576" s="74" t="s">
        <v>131</v>
      </c>
      <c r="Q576" s="74" t="s">
        <v>441</v>
      </c>
      <c r="R576" s="74" t="s">
        <v>123</v>
      </c>
      <c r="S576" s="74"/>
      <c r="T576" s="74" t="s">
        <v>114</v>
      </c>
      <c r="U576" s="74" t="s">
        <v>124</v>
      </c>
      <c r="V576" s="74" t="s">
        <v>398</v>
      </c>
      <c r="W576" s="74" t="s">
        <v>337</v>
      </c>
      <c r="X576" s="74" t="s">
        <v>127</v>
      </c>
      <c r="Y576" s="74" t="s">
        <v>231</v>
      </c>
      <c r="Z576" s="74" t="s">
        <v>404</v>
      </c>
      <c r="AA576" s="76">
        <v>1325.894</v>
      </c>
      <c r="AB576" s="76">
        <v>1421.298</v>
      </c>
      <c r="AC576" s="76">
        <v>122</v>
      </c>
      <c r="AD576" s="76">
        <v>77.5</v>
      </c>
      <c r="AE576" s="77">
        <v>602</v>
      </c>
      <c r="AF576" s="76">
        <v>3.01</v>
      </c>
      <c r="AG576" s="77">
        <v>3</v>
      </c>
      <c r="AH576" s="78">
        <v>19</v>
      </c>
      <c r="AI576" s="78">
        <v>108</v>
      </c>
      <c r="AJ576" s="79">
        <v>42807</v>
      </c>
      <c r="AK576" s="79">
        <v>42789</v>
      </c>
      <c r="AL576" s="79">
        <v>42789</v>
      </c>
      <c r="AM576" s="79">
        <v>42789</v>
      </c>
      <c r="AN576" s="77">
        <v>90</v>
      </c>
      <c r="AO576" s="79">
        <v>42797</v>
      </c>
      <c r="AP576" s="76">
        <v>3080.16</v>
      </c>
      <c r="AQ576" s="76">
        <v>0</v>
      </c>
      <c r="AR576" s="77">
        <v>602</v>
      </c>
      <c r="AS576" s="77">
        <v>53</v>
      </c>
      <c r="AT576" s="78">
        <v>425.34</v>
      </c>
      <c r="AU576" s="77">
        <v>2</v>
      </c>
      <c r="AV576" s="76">
        <v>6.88</v>
      </c>
      <c r="AW576" s="76">
        <v>6.84</v>
      </c>
      <c r="AX576" s="76">
        <v>7.22</v>
      </c>
      <c r="AY576" s="76">
        <v>1.08</v>
      </c>
      <c r="AZ576" s="76">
        <v>1.08</v>
      </c>
      <c r="BA576" s="76">
        <v>1.9</v>
      </c>
      <c r="BB576" s="76">
        <v>1.9</v>
      </c>
      <c r="BC576" s="76">
        <v>13.19</v>
      </c>
      <c r="BD576" s="76">
        <v>18.850000000000001</v>
      </c>
      <c r="BE576" s="76">
        <v>28.71</v>
      </c>
      <c r="BF576" s="76">
        <v>850</v>
      </c>
      <c r="BG576" s="76">
        <v>855</v>
      </c>
      <c r="BH576" s="74" t="s">
        <v>109</v>
      </c>
      <c r="BI576" s="74"/>
      <c r="BJ576" s="74" t="s">
        <v>4206</v>
      </c>
      <c r="BK576" s="79"/>
      <c r="BL576" s="79"/>
      <c r="BM576" s="74"/>
      <c r="BN576" s="80"/>
      <c r="BO576" s="81"/>
      <c r="BP576" s="82">
        <v>6</v>
      </c>
      <c r="BQ576" s="83"/>
      <c r="BR576" s="84" t="s">
        <v>129</v>
      </c>
      <c r="BS576" s="84">
        <v>23</v>
      </c>
      <c r="BT576" s="85">
        <v>2</v>
      </c>
      <c r="BU576" s="85" t="s">
        <v>134</v>
      </c>
      <c r="BV576" s="85">
        <v>9</v>
      </c>
      <c r="BW576" s="85"/>
      <c r="BX576" s="86" t="s">
        <v>405</v>
      </c>
      <c r="BY576" s="87"/>
      <c r="BZ576" s="88">
        <v>6</v>
      </c>
      <c r="CA576" s="87" t="s">
        <v>111</v>
      </c>
      <c r="CB576" s="89" t="s">
        <v>145</v>
      </c>
      <c r="CC576" s="90">
        <v>-8</v>
      </c>
      <c r="CD576" s="91"/>
      <c r="CE576" s="89">
        <f>VLOOKUP(AI576,[1]Plan1!$A$6:$D$52,2,0)</f>
        <v>293</v>
      </c>
      <c r="CF576" s="89">
        <f>VLOOKUP(AI576,[1]Plan1!$A$6:$D$52,4,0)</f>
        <v>1.7941176470588236</v>
      </c>
      <c r="CG576" s="89">
        <f t="shared" si="72"/>
        <v>5</v>
      </c>
      <c r="CH576" s="89">
        <f t="shared" si="73"/>
        <v>9</v>
      </c>
      <c r="CI576" s="87" t="s">
        <v>129</v>
      </c>
      <c r="CJ576" s="89">
        <f t="shared" si="74"/>
        <v>6</v>
      </c>
      <c r="CK576" s="87"/>
      <c r="CL576" s="87"/>
      <c r="CM576" s="87"/>
      <c r="CN576" s="80"/>
      <c r="CO576" s="81">
        <v>349</v>
      </c>
      <c r="CP576" s="82"/>
      <c r="CQ576" s="83"/>
      <c r="CR576" s="87">
        <f t="shared" si="75"/>
        <v>1806</v>
      </c>
      <c r="CS576" s="40">
        <f t="shared" si="71"/>
        <v>574</v>
      </c>
      <c r="CT576" s="40" t="str">
        <f>VLOOKUP(B576,Linha!$B$2:$C$60,2,FALSE)</f>
        <v>Despacho direto</v>
      </c>
      <c r="CU576" s="41" t="str">
        <f>IF(AI576&lt;=Parametros!$E$15,"OK","Não")</f>
        <v>OK</v>
      </c>
      <c r="CV576" s="41" t="str">
        <f>IF(AH576&lt;=Parametros!$E$16,"OK","Não")</f>
        <v>Não</v>
      </c>
      <c r="CW576" s="41" t="str">
        <f>IF(AX576&lt;=Parametros!$E$19,"OK","Não")</f>
        <v>OK</v>
      </c>
      <c r="CX576" s="41" t="str">
        <f t="shared" si="68"/>
        <v>Não</v>
      </c>
      <c r="CY576" s="41" t="str">
        <f t="shared" si="69"/>
        <v>Não</v>
      </c>
      <c r="CZ576" s="41" t="str">
        <f>IF(AND(Parametros!$E$17="Sim",Parametros!$E$18="Sim"),IF(AND(OR(CT576="Flow1",AND(CT576="Flow2",Parametros!$H$7="Fechada")),AI576&lt;=Parametros!$E$15,AH576&lt;Parametros!$E$16,AX576&lt;Parametros!$E$19,CX576&lt;&gt;Parametros!$E$17,CY576&lt;&gt;Parametros!$E$18),"Sim","Não"),
IF(AND(Parametros!$E$17="Sim",Parametros!$E$18="Não"),IF(AND(OR(CT576="Flow1",AND(CT576="Flow2",Parametros!$H$7="Fechada")),AI576&lt;=Parametros!$E$15,AH576&lt;Parametros!$E$16,AX576&lt;Parametros!$E$19,CX576&lt;&gt;Parametros!$E$17),"Sim","Não"),
IF(AND(Parametros!$E$17="Não",Parametros!$E$18="Sim"),IF(AND(OR(CT576="Flow1",AND(CT576="Flow2",Parametros!$H$7="Fechada")),AI576&lt;=Parametros!$E$15,AH576&lt;Parametros!$E$16,AX576&lt;Parametros!$E$19,CY576&lt;&gt;Parametros!$E$18),"Sim","Não"),
IF(AND(OR(CT576="Flow1",AND(CT576="Flow2",Parametros!$H$7="Fechada")),AI576&lt;=Parametros!$E$15,AH576&lt;Parametros!$E$16,AX576&lt;Parametros!$E$19),"Sim","Não"))))</f>
        <v>Não</v>
      </c>
      <c r="DA576" s="41" t="str">
        <f t="shared" si="70"/>
        <v>ok</v>
      </c>
      <c r="DB576" s="40">
        <f>IF(AND(CT576="Flow1",CZ576="Sim"),4,IF(CT576=Parametros!$D$6,1,IF(CT576=Parametros!$D$7,IF(Parametros!$H$7="Aberta",2,IF('Sequencia APO'!CZ576="Sim",4,1)),IF(CT576=Parametros!$D$9,3,IF(CT576=Parametros!$D$8,4,"Erro")))))</f>
        <v>3</v>
      </c>
      <c r="DC576" s="40">
        <f>IFERROR(VLOOKUP($Q576,Ferts!$A$1:$B$16,2,FALSE),0)</f>
        <v>0</v>
      </c>
      <c r="DD576" s="42">
        <f>(IF(DB576=1,Parametros!$M$6,IF(DB576=2,Parametros!$M$7,IF(DB576=3,Parametros!$M$8,IF(DB576=4,Parametros!$M$9,"Erro"))))*(DC576+1))*60</f>
        <v>33.660000000000004</v>
      </c>
    </row>
    <row r="577" spans="1:108">
      <c r="A577" s="74" t="s">
        <v>1516</v>
      </c>
      <c r="B577" s="74" t="s">
        <v>397</v>
      </c>
      <c r="C577" s="74" t="s">
        <v>398</v>
      </c>
      <c r="D577" s="74" t="s">
        <v>99</v>
      </c>
      <c r="E577" s="74" t="s">
        <v>2449</v>
      </c>
      <c r="F577" s="74" t="s">
        <v>435</v>
      </c>
      <c r="G577" s="74" t="s">
        <v>4207</v>
      </c>
      <c r="H577" s="74" t="s">
        <v>119</v>
      </c>
      <c r="I577" s="74" t="s">
        <v>134</v>
      </c>
      <c r="J577" s="74" t="s">
        <v>240</v>
      </c>
      <c r="K577" s="74" t="s">
        <v>400</v>
      </c>
      <c r="L577" s="74" t="s">
        <v>436</v>
      </c>
      <c r="M577" s="74" t="s">
        <v>402</v>
      </c>
      <c r="N577" s="75">
        <v>10</v>
      </c>
      <c r="O577" s="75">
        <v>10</v>
      </c>
      <c r="P577" s="74" t="s">
        <v>131</v>
      </c>
      <c r="Q577" s="74" t="s">
        <v>437</v>
      </c>
      <c r="R577" s="74" t="s">
        <v>123</v>
      </c>
      <c r="S577" s="74"/>
      <c r="T577" s="74" t="s">
        <v>114</v>
      </c>
      <c r="U577" s="74" t="s">
        <v>124</v>
      </c>
      <c r="V577" s="74" t="s">
        <v>398</v>
      </c>
      <c r="W577" s="74" t="s">
        <v>337</v>
      </c>
      <c r="X577" s="74" t="s">
        <v>127</v>
      </c>
      <c r="Y577" s="74" t="s">
        <v>231</v>
      </c>
      <c r="Z577" s="74" t="s">
        <v>404</v>
      </c>
      <c r="AA577" s="76">
        <v>4513.232</v>
      </c>
      <c r="AB577" s="76">
        <v>4837.9780000000001</v>
      </c>
      <c r="AC577" s="76">
        <v>122</v>
      </c>
      <c r="AD577" s="76">
        <v>77.5</v>
      </c>
      <c r="AE577" s="77">
        <v>591</v>
      </c>
      <c r="AF577" s="76">
        <v>2.9550000000000001</v>
      </c>
      <c r="AG577" s="77">
        <v>9</v>
      </c>
      <c r="AH577" s="78">
        <v>19</v>
      </c>
      <c r="AI577" s="78">
        <v>108</v>
      </c>
      <c r="AJ577" s="79">
        <v>42796</v>
      </c>
      <c r="AK577" s="79">
        <v>42789</v>
      </c>
      <c r="AL577" s="79">
        <v>42789</v>
      </c>
      <c r="AM577" s="79">
        <v>42789</v>
      </c>
      <c r="AN577" s="77">
        <v>281</v>
      </c>
      <c r="AO577" s="79">
        <v>42786</v>
      </c>
      <c r="AP577" s="76">
        <v>1008</v>
      </c>
      <c r="AQ577" s="76">
        <v>0</v>
      </c>
      <c r="AR577" s="77">
        <v>591</v>
      </c>
      <c r="AS577" s="77">
        <v>58</v>
      </c>
      <c r="AT577" s="78">
        <v>433.18</v>
      </c>
      <c r="AU577" s="77">
        <v>2</v>
      </c>
      <c r="AV577" s="76">
        <v>6.78</v>
      </c>
      <c r="AW577" s="76">
        <v>6.72</v>
      </c>
      <c r="AX577" s="76">
        <v>7.06</v>
      </c>
      <c r="AY577" s="76">
        <v>1.08</v>
      </c>
      <c r="AZ577" s="76">
        <v>1.08</v>
      </c>
      <c r="BA577" s="76">
        <v>1.9</v>
      </c>
      <c r="BB577" s="76">
        <v>1.9</v>
      </c>
      <c r="BC577" s="76">
        <v>12.95</v>
      </c>
      <c r="BD577" s="76">
        <v>18.850000000000001</v>
      </c>
      <c r="BE577" s="76">
        <v>28.71</v>
      </c>
      <c r="BF577" s="76">
        <v>742</v>
      </c>
      <c r="BG577" s="76">
        <v>747</v>
      </c>
      <c r="BH577" s="74" t="s">
        <v>109</v>
      </c>
      <c r="BI577" s="74"/>
      <c r="BJ577" s="74" t="s">
        <v>4208</v>
      </c>
      <c r="BK577" s="79"/>
      <c r="BL577" s="79"/>
      <c r="BM577" s="74"/>
      <c r="BN577" s="80"/>
      <c r="BO577" s="81"/>
      <c r="BP577" s="82">
        <v>18</v>
      </c>
      <c r="BQ577" s="83"/>
      <c r="BR577" s="84" t="s">
        <v>129</v>
      </c>
      <c r="BS577" s="84">
        <v>23</v>
      </c>
      <c r="BT577" s="85">
        <v>2</v>
      </c>
      <c r="BU577" s="85" t="s">
        <v>134</v>
      </c>
      <c r="BV577" s="85">
        <v>9</v>
      </c>
      <c r="BW577" s="85"/>
      <c r="BX577" s="86" t="s">
        <v>405</v>
      </c>
      <c r="BY577" s="87"/>
      <c r="BZ577" s="88">
        <v>18</v>
      </c>
      <c r="CA577" s="87" t="s">
        <v>111</v>
      </c>
      <c r="CB577" s="89" t="s">
        <v>145</v>
      </c>
      <c r="CC577" s="90">
        <v>3</v>
      </c>
      <c r="CD577" s="91"/>
      <c r="CE577" s="89">
        <f>VLOOKUP(AI577,[1]Plan1!$A$6:$D$52,2,0)</f>
        <v>293</v>
      </c>
      <c r="CF577" s="89">
        <f>VLOOKUP(AI577,[1]Plan1!$A$6:$D$52,4,0)</f>
        <v>1.7941176470588236</v>
      </c>
      <c r="CG577" s="89">
        <f t="shared" si="72"/>
        <v>15</v>
      </c>
      <c r="CH577" s="89">
        <f t="shared" si="73"/>
        <v>27</v>
      </c>
      <c r="CI577" s="87" t="s">
        <v>129</v>
      </c>
      <c r="CJ577" s="89">
        <f t="shared" si="74"/>
        <v>18</v>
      </c>
      <c r="CK577" s="87"/>
      <c r="CL577" s="87"/>
      <c r="CM577" s="87"/>
      <c r="CN577" s="80"/>
      <c r="CO577" s="81">
        <v>350</v>
      </c>
      <c r="CP577" s="82"/>
      <c r="CQ577" s="83"/>
      <c r="CR577" s="87">
        <f t="shared" si="75"/>
        <v>5319</v>
      </c>
      <c r="CS577" s="40">
        <f t="shared" si="71"/>
        <v>575</v>
      </c>
      <c r="CT577" s="40" t="str">
        <f>VLOOKUP(B577,Linha!$B$2:$C$60,2,FALSE)</f>
        <v>Despacho direto</v>
      </c>
      <c r="CU577" s="41" t="str">
        <f>IF(AI577&lt;=Parametros!$E$15,"OK","Não")</f>
        <v>OK</v>
      </c>
      <c r="CV577" s="41" t="str">
        <f>IF(AH577&lt;=Parametros!$E$16,"OK","Não")</f>
        <v>Não</v>
      </c>
      <c r="CW577" s="41" t="str">
        <f>IF(AX577&lt;=Parametros!$E$19,"OK","Não")</f>
        <v>OK</v>
      </c>
      <c r="CX577" s="41" t="str">
        <f t="shared" si="68"/>
        <v>Não</v>
      </c>
      <c r="CY577" s="41" t="str">
        <f t="shared" si="69"/>
        <v>Não</v>
      </c>
      <c r="CZ577" s="41" t="str">
        <f>IF(AND(Parametros!$E$17="Sim",Parametros!$E$18="Sim"),IF(AND(OR(CT577="Flow1",AND(CT577="Flow2",Parametros!$H$7="Fechada")),AI577&lt;=Parametros!$E$15,AH577&lt;Parametros!$E$16,AX577&lt;Parametros!$E$19,CX577&lt;&gt;Parametros!$E$17,CY577&lt;&gt;Parametros!$E$18),"Sim","Não"),
IF(AND(Parametros!$E$17="Sim",Parametros!$E$18="Não"),IF(AND(OR(CT577="Flow1",AND(CT577="Flow2",Parametros!$H$7="Fechada")),AI577&lt;=Parametros!$E$15,AH577&lt;Parametros!$E$16,AX577&lt;Parametros!$E$19,CX577&lt;&gt;Parametros!$E$17),"Sim","Não"),
IF(AND(Parametros!$E$17="Não",Parametros!$E$18="Sim"),IF(AND(OR(CT577="Flow1",AND(CT577="Flow2",Parametros!$H$7="Fechada")),AI577&lt;=Parametros!$E$15,AH577&lt;Parametros!$E$16,AX577&lt;Parametros!$E$19,CY577&lt;&gt;Parametros!$E$18),"Sim","Não"),
IF(AND(OR(CT577="Flow1",AND(CT577="Flow2",Parametros!$H$7="Fechada")),AI577&lt;=Parametros!$E$15,AH577&lt;Parametros!$E$16,AX577&lt;Parametros!$E$19),"Sim","Não"))))</f>
        <v>Não</v>
      </c>
      <c r="DA577" s="41" t="str">
        <f t="shared" si="70"/>
        <v>ok</v>
      </c>
      <c r="DB577" s="40">
        <f>IF(AND(CT577="Flow1",CZ577="Sim"),4,IF(CT577=Parametros!$D$6,1,IF(CT577=Parametros!$D$7,IF(Parametros!$H$7="Aberta",2,IF('Sequencia APO'!CZ577="Sim",4,1)),IF(CT577=Parametros!$D$9,3,IF(CT577=Parametros!$D$8,4,"Erro")))))</f>
        <v>3</v>
      </c>
      <c r="DC577" s="40">
        <f>IFERROR(VLOOKUP($Q577,Ferts!$A$1:$B$16,2,FALSE),0)</f>
        <v>0</v>
      </c>
      <c r="DD577" s="42">
        <f>(IF(DB577=1,Parametros!$M$6,IF(DB577=2,Parametros!$M$7,IF(DB577=3,Parametros!$M$8,IF(DB577=4,Parametros!$M$9,"Erro"))))*(DC577+1))*60</f>
        <v>33.660000000000004</v>
      </c>
    </row>
    <row r="578" spans="1:108">
      <c r="A578" s="74" t="s">
        <v>1517</v>
      </c>
      <c r="B578" s="74" t="s">
        <v>98</v>
      </c>
      <c r="C578" s="74" t="s">
        <v>99</v>
      </c>
      <c r="D578" s="74" t="s">
        <v>99</v>
      </c>
      <c r="E578" s="74" t="s">
        <v>3187</v>
      </c>
      <c r="F578" s="74" t="s">
        <v>445</v>
      </c>
      <c r="G578" s="74" t="s">
        <v>4209</v>
      </c>
      <c r="H578" s="74" t="s">
        <v>227</v>
      </c>
      <c r="I578" s="74" t="s">
        <v>134</v>
      </c>
      <c r="J578" s="74" t="s">
        <v>240</v>
      </c>
      <c r="K578" s="74" t="s">
        <v>264</v>
      </c>
      <c r="L578" s="74" t="s">
        <v>446</v>
      </c>
      <c r="M578" s="74" t="s">
        <v>229</v>
      </c>
      <c r="N578" s="75">
        <v>0</v>
      </c>
      <c r="O578" s="75">
        <v>10</v>
      </c>
      <c r="P578" s="74" t="s">
        <v>137</v>
      </c>
      <c r="Q578" s="74" t="s">
        <v>447</v>
      </c>
      <c r="R578" s="74" t="s">
        <v>230</v>
      </c>
      <c r="S578" s="74" t="s">
        <v>113</v>
      </c>
      <c r="T578" s="74" t="s">
        <v>114</v>
      </c>
      <c r="U578" s="74" t="s">
        <v>156</v>
      </c>
      <c r="V578" s="74" t="s">
        <v>252</v>
      </c>
      <c r="W578" s="74" t="s">
        <v>107</v>
      </c>
      <c r="X578" s="74" t="s">
        <v>127</v>
      </c>
      <c r="Y578" s="74" t="s">
        <v>231</v>
      </c>
      <c r="Z578" s="74"/>
      <c r="AA578" s="76">
        <v>4750.0219999999999</v>
      </c>
      <c r="AB578" s="76">
        <v>0</v>
      </c>
      <c r="AC578" s="76">
        <v>122</v>
      </c>
      <c r="AD578" s="76">
        <v>77.5</v>
      </c>
      <c r="AE578" s="77">
        <v>634</v>
      </c>
      <c r="AF578" s="76">
        <v>3.17</v>
      </c>
      <c r="AG578" s="77">
        <v>9</v>
      </c>
      <c r="AH578" s="78">
        <v>19.600000000000001</v>
      </c>
      <c r="AI578" s="78">
        <v>108</v>
      </c>
      <c r="AJ578" s="79">
        <v>42787</v>
      </c>
      <c r="AK578" s="79">
        <v>42789</v>
      </c>
      <c r="AL578" s="79">
        <v>42789</v>
      </c>
      <c r="AM578" s="79">
        <v>42789</v>
      </c>
      <c r="AN578" s="77">
        <v>300</v>
      </c>
      <c r="AO578" s="79">
        <v>42781</v>
      </c>
      <c r="AP578" s="76">
        <v>5000</v>
      </c>
      <c r="AQ578" s="76">
        <v>808</v>
      </c>
      <c r="AR578" s="77">
        <v>632</v>
      </c>
      <c r="AS578" s="77">
        <v>27</v>
      </c>
      <c r="AT578" s="78">
        <v>301.25</v>
      </c>
      <c r="AU578" s="77">
        <v>2</v>
      </c>
      <c r="AV578" s="76">
        <v>6.99</v>
      </c>
      <c r="AW578" s="76">
        <v>6.74</v>
      </c>
      <c r="AX578" s="76">
        <v>7.24</v>
      </c>
      <c r="AY578" s="76">
        <v>0.8</v>
      </c>
      <c r="AZ578" s="76">
        <v>0.8</v>
      </c>
      <c r="BA578" s="76">
        <v>1.57</v>
      </c>
      <c r="BB578" s="76">
        <v>1.57</v>
      </c>
      <c r="BC578" s="76">
        <v>13.49</v>
      </c>
      <c r="BD578" s="76">
        <v>19.55</v>
      </c>
      <c r="BE578" s="76">
        <v>29.5</v>
      </c>
      <c r="BF578" s="76">
        <v>6000</v>
      </c>
      <c r="BG578" s="76">
        <v>10000</v>
      </c>
      <c r="BH578" s="74" t="s">
        <v>109</v>
      </c>
      <c r="BI578" s="74"/>
      <c r="BJ578" s="74" t="s">
        <v>448</v>
      </c>
      <c r="BK578" s="79"/>
      <c r="BL578" s="79"/>
      <c r="BM578" s="74"/>
      <c r="BN578" s="80">
        <v>18</v>
      </c>
      <c r="BO578" s="81"/>
      <c r="BP578" s="82"/>
      <c r="BQ578" s="83"/>
      <c r="BR578" s="84" t="s">
        <v>75</v>
      </c>
      <c r="BS578" s="84">
        <v>23</v>
      </c>
      <c r="BT578" s="85">
        <v>2</v>
      </c>
      <c r="BU578" s="85" t="s">
        <v>134</v>
      </c>
      <c r="BV578" s="85">
        <v>9</v>
      </c>
      <c r="BW578" s="85"/>
      <c r="BX578" s="86" t="s">
        <v>143</v>
      </c>
      <c r="BY578" s="87"/>
      <c r="BZ578" s="88">
        <v>18</v>
      </c>
      <c r="CA578" s="87" t="s">
        <v>144</v>
      </c>
      <c r="CB578" s="89" t="s">
        <v>145</v>
      </c>
      <c r="CC578" s="90">
        <v>8</v>
      </c>
      <c r="CD578" s="91"/>
      <c r="CE578" s="89">
        <f>VLOOKUP(AI578,[1]Plan1!$A$6:$D$52,2,0)</f>
        <v>293</v>
      </c>
      <c r="CF578" s="89">
        <f>VLOOKUP(AI578,[1]Plan1!$A$6:$D$52,4,0)</f>
        <v>1.7941176470588236</v>
      </c>
      <c r="CG578" s="89">
        <f t="shared" si="72"/>
        <v>16</v>
      </c>
      <c r="CH578" s="89">
        <f t="shared" si="73"/>
        <v>29</v>
      </c>
      <c r="CI578" s="87" t="s">
        <v>75</v>
      </c>
      <c r="CJ578" s="89">
        <f t="shared" si="74"/>
        <v>18</v>
      </c>
      <c r="CK578" s="87"/>
      <c r="CL578" s="87"/>
      <c r="CM578" s="87"/>
      <c r="CN578" s="80"/>
      <c r="CO578" s="81">
        <v>351</v>
      </c>
      <c r="CP578" s="82"/>
      <c r="CQ578" s="83"/>
      <c r="CR578" s="87">
        <f t="shared" si="75"/>
        <v>5706</v>
      </c>
      <c r="CS578" s="40">
        <f t="shared" si="71"/>
        <v>576</v>
      </c>
      <c r="CT578" s="40" t="str">
        <f>VLOOKUP(B578,Linha!$B$2:$C$60,2,FALSE)</f>
        <v>Flow1</v>
      </c>
      <c r="CU578" s="41" t="str">
        <f>IF(AI578&lt;=Parametros!$E$15,"OK","Não")</f>
        <v>OK</v>
      </c>
      <c r="CV578" s="41" t="str">
        <f>IF(AH578&lt;=Parametros!$E$16,"OK","Não")</f>
        <v>Não</v>
      </c>
      <c r="CW578" s="41" t="str">
        <f>IF(AX578&lt;=Parametros!$E$19,"OK","Não")</f>
        <v>OK</v>
      </c>
      <c r="CX578" s="41" t="str">
        <f t="shared" si="68"/>
        <v>Não</v>
      </c>
      <c r="CY578" s="41" t="str">
        <f t="shared" si="69"/>
        <v>Não</v>
      </c>
      <c r="CZ578" s="41" t="str">
        <f>IF(AND(Parametros!$E$17="Sim",Parametros!$E$18="Sim"),IF(AND(OR(CT578="Flow1",AND(CT578="Flow2",Parametros!$H$7="Fechada")),AI578&lt;=Parametros!$E$15,AH578&lt;Parametros!$E$16,AX578&lt;Parametros!$E$19,CX578&lt;&gt;Parametros!$E$17,CY578&lt;&gt;Parametros!$E$18),"Sim","Não"),
IF(AND(Parametros!$E$17="Sim",Parametros!$E$18="Não"),IF(AND(OR(CT578="Flow1",AND(CT578="Flow2",Parametros!$H$7="Fechada")),AI578&lt;=Parametros!$E$15,AH578&lt;Parametros!$E$16,AX578&lt;Parametros!$E$19,CX578&lt;&gt;Parametros!$E$17),"Sim","Não"),
IF(AND(Parametros!$E$17="Não",Parametros!$E$18="Sim"),IF(AND(OR(CT578="Flow1",AND(CT578="Flow2",Parametros!$H$7="Fechada")),AI578&lt;=Parametros!$E$15,AH578&lt;Parametros!$E$16,AX578&lt;Parametros!$E$19,CY578&lt;&gt;Parametros!$E$18),"Sim","Não"),
IF(AND(OR(CT578="Flow1",AND(CT578="Flow2",Parametros!$H$7="Fechada")),AI578&lt;=Parametros!$E$15,AH578&lt;Parametros!$E$16,AX578&lt;Parametros!$E$19),"Sim","Não"))))</f>
        <v>Não</v>
      </c>
      <c r="DA578" s="41" t="str">
        <f t="shared" si="70"/>
        <v>ok</v>
      </c>
      <c r="DB578" s="40">
        <f>IF(AND(CT578="Flow1",CZ578="Sim"),4,IF(CT578=Parametros!$D$6,1,IF(CT578=Parametros!$D$7,IF(Parametros!$H$7="Aberta",2,IF('Sequencia APO'!CZ578="Sim",4,1)),IF(CT578=Parametros!$D$9,3,IF(CT578=Parametros!$D$8,4,"Erro")))))</f>
        <v>1</v>
      </c>
      <c r="DC578" s="40">
        <f>IFERROR(VLOOKUP($Q578,Ferts!$A$1:$B$16,2,FALSE),0)</f>
        <v>0</v>
      </c>
      <c r="DD578" s="42">
        <f>(IF(DB578=1,Parametros!$M$6,IF(DB578=2,Parametros!$M$7,IF(DB578=3,Parametros!$M$8,IF(DB578=4,Parametros!$M$9,"Erro"))))*(DC578+1))*60</f>
        <v>38.112851481411589</v>
      </c>
    </row>
    <row r="579" spans="1:108">
      <c r="A579" s="74" t="s">
        <v>1518</v>
      </c>
      <c r="B579" s="74" t="s">
        <v>98</v>
      </c>
      <c r="C579" s="74" t="s">
        <v>99</v>
      </c>
      <c r="D579" s="74" t="s">
        <v>99</v>
      </c>
      <c r="E579" s="74" t="s">
        <v>3188</v>
      </c>
      <c r="F579" s="74" t="s">
        <v>450</v>
      </c>
      <c r="G579" s="74" t="s">
        <v>4210</v>
      </c>
      <c r="H579" s="74" t="s">
        <v>227</v>
      </c>
      <c r="I579" s="74" t="s">
        <v>134</v>
      </c>
      <c r="J579" s="74" t="s">
        <v>433</v>
      </c>
      <c r="K579" s="74" t="s">
        <v>253</v>
      </c>
      <c r="L579" s="74" t="s">
        <v>451</v>
      </c>
      <c r="M579" s="74" t="s">
        <v>452</v>
      </c>
      <c r="N579" s="75">
        <v>10</v>
      </c>
      <c r="O579" s="75">
        <v>10</v>
      </c>
      <c r="P579" s="74" t="s">
        <v>137</v>
      </c>
      <c r="Q579" s="74" t="s">
        <v>453</v>
      </c>
      <c r="R579" s="74" t="s">
        <v>230</v>
      </c>
      <c r="S579" s="74" t="s">
        <v>113</v>
      </c>
      <c r="T579" s="74" t="s">
        <v>114</v>
      </c>
      <c r="U579" s="74" t="s">
        <v>156</v>
      </c>
      <c r="V579" s="74" t="s">
        <v>252</v>
      </c>
      <c r="W579" s="74" t="s">
        <v>107</v>
      </c>
      <c r="X579" s="74" t="s">
        <v>127</v>
      </c>
      <c r="Y579" s="74" t="s">
        <v>231</v>
      </c>
      <c r="Z579" s="74"/>
      <c r="AA579" s="76">
        <v>4529.8329999999996</v>
      </c>
      <c r="AB579" s="76">
        <v>0</v>
      </c>
      <c r="AC579" s="76">
        <v>116</v>
      </c>
      <c r="AD579" s="76">
        <v>71</v>
      </c>
      <c r="AE579" s="77">
        <v>706</v>
      </c>
      <c r="AF579" s="76">
        <v>3.53</v>
      </c>
      <c r="AG579" s="77">
        <v>7</v>
      </c>
      <c r="AH579" s="78">
        <v>22.4</v>
      </c>
      <c r="AI579" s="78">
        <v>108</v>
      </c>
      <c r="AJ579" s="79">
        <v>42790</v>
      </c>
      <c r="AK579" s="79">
        <v>42789</v>
      </c>
      <c r="AL579" s="79">
        <v>42789</v>
      </c>
      <c r="AM579" s="79">
        <v>42789</v>
      </c>
      <c r="AN579" s="77">
        <v>281</v>
      </c>
      <c r="AO579" s="79">
        <v>42784</v>
      </c>
      <c r="AP579" s="76">
        <v>5000</v>
      </c>
      <c r="AQ579" s="76">
        <v>0</v>
      </c>
      <c r="AR579" s="77">
        <v>703</v>
      </c>
      <c r="AS579" s="77">
        <v>48</v>
      </c>
      <c r="AT579" s="78">
        <v>335.52</v>
      </c>
      <c r="AU579" s="77">
        <v>2</v>
      </c>
      <c r="AV579" s="76">
        <v>7.04</v>
      </c>
      <c r="AW579" s="76">
        <v>6.79</v>
      </c>
      <c r="AX579" s="76">
        <v>7.3</v>
      </c>
      <c r="AY579" s="76">
        <v>0.8</v>
      </c>
      <c r="AZ579" s="76">
        <v>0.8</v>
      </c>
      <c r="BA579" s="76">
        <v>1.79</v>
      </c>
      <c r="BB579" s="76">
        <v>1.79</v>
      </c>
      <c r="BC579" s="76">
        <v>13.49</v>
      </c>
      <c r="BD579" s="76">
        <v>22.41</v>
      </c>
      <c r="BE579" s="76">
        <v>32.770000000000003</v>
      </c>
      <c r="BF579" s="76">
        <v>6000</v>
      </c>
      <c r="BG579" s="76">
        <v>12000</v>
      </c>
      <c r="BH579" s="74" t="s">
        <v>109</v>
      </c>
      <c r="BI579" s="74"/>
      <c r="BJ579" s="74" t="s">
        <v>454</v>
      </c>
      <c r="BK579" s="79"/>
      <c r="BL579" s="79"/>
      <c r="BM579" s="74"/>
      <c r="BN579" s="80">
        <v>14</v>
      </c>
      <c r="BO579" s="81"/>
      <c r="BP579" s="82"/>
      <c r="BQ579" s="83"/>
      <c r="BR579" s="84" t="s">
        <v>75</v>
      </c>
      <c r="BS579" s="84">
        <v>23</v>
      </c>
      <c r="BT579" s="85">
        <v>2</v>
      </c>
      <c r="BU579" s="85" t="s">
        <v>134</v>
      </c>
      <c r="BV579" s="85">
        <v>9</v>
      </c>
      <c r="BW579" s="85"/>
      <c r="BX579" s="86" t="s">
        <v>143</v>
      </c>
      <c r="BY579" s="87"/>
      <c r="BZ579" s="88">
        <v>14</v>
      </c>
      <c r="CA579" s="87" t="s">
        <v>144</v>
      </c>
      <c r="CB579" s="89" t="s">
        <v>145</v>
      </c>
      <c r="CC579" s="90">
        <v>5</v>
      </c>
      <c r="CD579" s="91"/>
      <c r="CE579" s="89">
        <f>VLOOKUP(AI579,[1]Plan1!$A$6:$D$52,2,0)</f>
        <v>293</v>
      </c>
      <c r="CF579" s="89">
        <f>VLOOKUP(AI579,[1]Plan1!$A$6:$D$52,4,0)</f>
        <v>1.7941176470588236</v>
      </c>
      <c r="CG579" s="89">
        <f t="shared" si="72"/>
        <v>15</v>
      </c>
      <c r="CH579" s="89">
        <f t="shared" si="73"/>
        <v>27</v>
      </c>
      <c r="CI579" s="87" t="s">
        <v>75</v>
      </c>
      <c r="CJ579" s="89">
        <f t="shared" si="74"/>
        <v>14</v>
      </c>
      <c r="CK579" s="87"/>
      <c r="CL579" s="87"/>
      <c r="CM579" s="87"/>
      <c r="CN579" s="80"/>
      <c r="CO579" s="81">
        <v>352</v>
      </c>
      <c r="CP579" s="82"/>
      <c r="CQ579" s="83"/>
      <c r="CR579" s="87">
        <f t="shared" si="75"/>
        <v>4942</v>
      </c>
      <c r="CS579" s="40">
        <f t="shared" si="71"/>
        <v>577</v>
      </c>
      <c r="CT579" s="40" t="str">
        <f>VLOOKUP(B579,Linha!$B$2:$C$60,2,FALSE)</f>
        <v>Flow1</v>
      </c>
      <c r="CU579" s="41" t="str">
        <f>IF(AI579&lt;=Parametros!$E$15,"OK","Não")</f>
        <v>OK</v>
      </c>
      <c r="CV579" s="41" t="str">
        <f>IF(AH579&lt;=Parametros!$E$16,"OK","Não")</f>
        <v>Não</v>
      </c>
      <c r="CW579" s="41" t="str">
        <f>IF(AX579&lt;=Parametros!$E$19,"OK","Não")</f>
        <v>OK</v>
      </c>
      <c r="CX579" s="41" t="str">
        <f t="shared" ref="CX579:CX642" si="76">IF(AND(OR(U579="LAQUE SOMENTE SOBRE A MARCAÇÃO",U579="LAQUE INCOLOR"),BX579&lt;&gt;"Têmpera PC"),"Sim","Não")</f>
        <v>Não</v>
      </c>
      <c r="CY579" s="41" t="str">
        <f t="shared" si="69"/>
        <v>Não</v>
      </c>
      <c r="CZ579" s="41" t="str">
        <f>IF(AND(Parametros!$E$17="Sim",Parametros!$E$18="Sim"),IF(AND(OR(CT579="Flow1",AND(CT579="Flow2",Parametros!$H$7="Fechada")),AI579&lt;=Parametros!$E$15,AH579&lt;Parametros!$E$16,AX579&lt;Parametros!$E$19,CX579&lt;&gt;Parametros!$E$17,CY579&lt;&gt;Parametros!$E$18),"Sim","Não"),
IF(AND(Parametros!$E$17="Sim",Parametros!$E$18="Não"),IF(AND(OR(CT579="Flow1",AND(CT579="Flow2",Parametros!$H$7="Fechada")),AI579&lt;=Parametros!$E$15,AH579&lt;Parametros!$E$16,AX579&lt;Parametros!$E$19,CX579&lt;&gt;Parametros!$E$17),"Sim","Não"),
IF(AND(Parametros!$E$17="Não",Parametros!$E$18="Sim"),IF(AND(OR(CT579="Flow1",AND(CT579="Flow2",Parametros!$H$7="Fechada")),AI579&lt;=Parametros!$E$15,AH579&lt;Parametros!$E$16,AX579&lt;Parametros!$E$19,CY579&lt;&gt;Parametros!$E$18),"Sim","Não"),
IF(AND(OR(CT579="Flow1",AND(CT579="Flow2",Parametros!$H$7="Fechada")),AI579&lt;=Parametros!$E$15,AH579&lt;Parametros!$E$16,AX579&lt;Parametros!$E$19),"Sim","Não"))))</f>
        <v>Não</v>
      </c>
      <c r="DA579" s="41" t="str">
        <f t="shared" si="70"/>
        <v>ok</v>
      </c>
      <c r="DB579" s="40">
        <f>IF(AND(CT579="Flow1",CZ579="Sim"),4,IF(CT579=Parametros!$D$6,1,IF(CT579=Parametros!$D$7,IF(Parametros!$H$7="Aberta",2,IF('Sequencia APO'!CZ579="Sim",4,1)),IF(CT579=Parametros!$D$9,3,IF(CT579=Parametros!$D$8,4,"Erro")))))</f>
        <v>1</v>
      </c>
      <c r="DC579" s="40">
        <f>IFERROR(VLOOKUP($Q579,Ferts!$A$1:$B$16,2,FALSE),0)</f>
        <v>0</v>
      </c>
      <c r="DD579" s="42">
        <f>(IF(DB579=1,Parametros!$M$6,IF(DB579=2,Parametros!$M$7,IF(DB579=3,Parametros!$M$8,IF(DB579=4,Parametros!$M$9,"Erro"))))*(DC579+1))*60</f>
        <v>38.112851481411589</v>
      </c>
    </row>
    <row r="580" spans="1:108">
      <c r="A580" s="74" t="s">
        <v>1519</v>
      </c>
      <c r="B580" s="74" t="s">
        <v>159</v>
      </c>
      <c r="C580" s="74" t="s">
        <v>99</v>
      </c>
      <c r="D580" s="74" t="s">
        <v>99</v>
      </c>
      <c r="E580" s="74" t="s">
        <v>3189</v>
      </c>
      <c r="F580" s="74" t="s">
        <v>458</v>
      </c>
      <c r="G580" s="74" t="s">
        <v>3190</v>
      </c>
      <c r="H580" s="74" t="s">
        <v>227</v>
      </c>
      <c r="I580" s="74" t="s">
        <v>134</v>
      </c>
      <c r="J580" s="74" t="s">
        <v>459</v>
      </c>
      <c r="K580" s="74" t="s">
        <v>204</v>
      </c>
      <c r="L580" s="74" t="s">
        <v>460</v>
      </c>
      <c r="M580" s="74" t="s">
        <v>452</v>
      </c>
      <c r="N580" s="75">
        <v>10</v>
      </c>
      <c r="O580" s="75">
        <v>10</v>
      </c>
      <c r="P580" s="74" t="s">
        <v>137</v>
      </c>
      <c r="Q580" s="74" t="s">
        <v>461</v>
      </c>
      <c r="R580" s="74" t="s">
        <v>230</v>
      </c>
      <c r="S580" s="74" t="s">
        <v>113</v>
      </c>
      <c r="T580" s="74" t="s">
        <v>114</v>
      </c>
      <c r="U580" s="74" t="s">
        <v>156</v>
      </c>
      <c r="V580" s="74" t="s">
        <v>252</v>
      </c>
      <c r="W580" s="74" t="s">
        <v>107</v>
      </c>
      <c r="X580" s="74" t="s">
        <v>127</v>
      </c>
      <c r="Y580" s="74" t="s">
        <v>231</v>
      </c>
      <c r="Z580" s="74"/>
      <c r="AA580" s="76">
        <v>12615.44</v>
      </c>
      <c r="AB580" s="76">
        <v>0</v>
      </c>
      <c r="AC580" s="76">
        <v>0</v>
      </c>
      <c r="AD580" s="76">
        <v>65</v>
      </c>
      <c r="AE580" s="77">
        <v>814</v>
      </c>
      <c r="AF580" s="76">
        <v>4.07</v>
      </c>
      <c r="AG580" s="77">
        <v>18</v>
      </c>
      <c r="AH580" s="78">
        <v>27</v>
      </c>
      <c r="AI580" s="78">
        <v>108</v>
      </c>
      <c r="AJ580" s="79">
        <v>42786</v>
      </c>
      <c r="AK580" s="79">
        <v>42789</v>
      </c>
      <c r="AL580" s="79">
        <v>42789</v>
      </c>
      <c r="AM580" s="79">
        <v>42789</v>
      </c>
      <c r="AN580" s="77">
        <v>848</v>
      </c>
      <c r="AO580" s="79">
        <v>42780</v>
      </c>
      <c r="AP580" s="76">
        <v>5000</v>
      </c>
      <c r="AQ580" s="76">
        <v>0</v>
      </c>
      <c r="AR580" s="77">
        <v>811</v>
      </c>
      <c r="AS580" s="77">
        <v>21</v>
      </c>
      <c r="AT580" s="78">
        <v>387.49</v>
      </c>
      <c r="AU580" s="77">
        <v>2</v>
      </c>
      <c r="AV580" s="76">
        <v>7.15</v>
      </c>
      <c r="AW580" s="76">
        <v>6.93</v>
      </c>
      <c r="AX580" s="76">
        <v>7.37</v>
      </c>
      <c r="AY580" s="76">
        <v>0.8</v>
      </c>
      <c r="AZ580" s="76">
        <v>0.8</v>
      </c>
      <c r="BA580" s="76">
        <v>2.16</v>
      </c>
      <c r="BB580" s="76">
        <v>2.16</v>
      </c>
      <c r="BC580" s="76">
        <v>13.49</v>
      </c>
      <c r="BD580" s="76">
        <v>27.18</v>
      </c>
      <c r="BE580" s="76">
        <v>37</v>
      </c>
      <c r="BF580" s="76">
        <v>6000</v>
      </c>
      <c r="BG580" s="76">
        <v>10000</v>
      </c>
      <c r="BH580" s="74" t="s">
        <v>109</v>
      </c>
      <c r="BI580" s="74"/>
      <c r="BJ580" s="74" t="s">
        <v>4211</v>
      </c>
      <c r="BK580" s="79"/>
      <c r="BL580" s="79"/>
      <c r="BM580" s="74"/>
      <c r="BN580" s="80"/>
      <c r="BO580" s="81">
        <v>36</v>
      </c>
      <c r="BP580" s="82"/>
      <c r="BQ580" s="83"/>
      <c r="BR580" s="84" t="s">
        <v>76</v>
      </c>
      <c r="BS580" s="84">
        <v>23</v>
      </c>
      <c r="BT580" s="85">
        <v>2</v>
      </c>
      <c r="BU580" s="85" t="s">
        <v>134</v>
      </c>
      <c r="BV580" s="85">
        <v>9</v>
      </c>
      <c r="BW580" s="85"/>
      <c r="BX580" s="86" t="s">
        <v>143</v>
      </c>
      <c r="BY580" s="87"/>
      <c r="BZ580" s="88">
        <v>36</v>
      </c>
      <c r="CA580" s="87" t="s">
        <v>144</v>
      </c>
      <c r="CB580" s="89" t="s">
        <v>145</v>
      </c>
      <c r="CC580" s="90">
        <v>9</v>
      </c>
      <c r="CD580" s="91"/>
      <c r="CE580" s="89">
        <f>VLOOKUP(AI580,[1]Plan1!$A$6:$D$52,2,0)</f>
        <v>293</v>
      </c>
      <c r="CF580" s="89">
        <f>VLOOKUP(AI580,[1]Plan1!$A$6:$D$52,4,0)</f>
        <v>1.7941176470588236</v>
      </c>
      <c r="CG580" s="89">
        <f t="shared" si="72"/>
        <v>43</v>
      </c>
      <c r="CH580" s="89">
        <f t="shared" si="73"/>
        <v>77</v>
      </c>
      <c r="CI580" s="87" t="s">
        <v>76</v>
      </c>
      <c r="CJ580" s="89">
        <f t="shared" si="74"/>
        <v>36</v>
      </c>
      <c r="CK580" s="87"/>
      <c r="CL580" s="87"/>
      <c r="CM580" s="87"/>
      <c r="CN580" s="80"/>
      <c r="CO580" s="81">
        <v>353</v>
      </c>
      <c r="CP580" s="82"/>
      <c r="CQ580" s="83"/>
      <c r="CR580" s="87">
        <f t="shared" si="75"/>
        <v>14652</v>
      </c>
      <c r="CS580" s="40">
        <f t="shared" si="71"/>
        <v>578</v>
      </c>
      <c r="CT580" s="40" t="str">
        <f>VLOOKUP(B580,Linha!$B$2:$C$60,2,FALSE)</f>
        <v>Flow2</v>
      </c>
      <c r="CU580" s="41" t="str">
        <f>IF(AI580&lt;=Parametros!$E$15,"OK","Não")</f>
        <v>OK</v>
      </c>
      <c r="CV580" s="41" t="str">
        <f>IF(AH580&lt;=Parametros!$E$16,"OK","Não")</f>
        <v>Não</v>
      </c>
      <c r="CW580" s="41" t="str">
        <f>IF(AX580&lt;=Parametros!$E$19,"OK","Não")</f>
        <v>OK</v>
      </c>
      <c r="CX580" s="41" t="str">
        <f t="shared" si="76"/>
        <v>Não</v>
      </c>
      <c r="CY580" s="41" t="str">
        <f t="shared" ref="CY580:CY643" si="77">IF(OR(T580="PONTA CHANFRADA 30 GR.",T580="PONTA CHANFRADA 37,5 GR."),"Sim","Não")</f>
        <v>Não</v>
      </c>
      <c r="CZ580" s="41" t="str">
        <f>IF(AND(Parametros!$E$17="Sim",Parametros!$E$18="Sim"),IF(AND(OR(CT580="Flow1",AND(CT580="Flow2",Parametros!$H$7="Fechada")),AI580&lt;=Parametros!$E$15,AH580&lt;Parametros!$E$16,AX580&lt;Parametros!$E$19,CX580&lt;&gt;Parametros!$E$17,CY580&lt;&gt;Parametros!$E$18),"Sim","Não"),
IF(AND(Parametros!$E$17="Sim",Parametros!$E$18="Não"),IF(AND(OR(CT580="Flow1",AND(CT580="Flow2",Parametros!$H$7="Fechada")),AI580&lt;=Parametros!$E$15,AH580&lt;Parametros!$E$16,AX580&lt;Parametros!$E$19,CX580&lt;&gt;Parametros!$E$17),"Sim","Não"),
IF(AND(Parametros!$E$17="Não",Parametros!$E$18="Sim"),IF(AND(OR(CT580="Flow1",AND(CT580="Flow2",Parametros!$H$7="Fechada")),AI580&lt;=Parametros!$E$15,AH580&lt;Parametros!$E$16,AX580&lt;Parametros!$E$19,CY580&lt;&gt;Parametros!$E$18),"Sim","Não"),
IF(AND(OR(CT580="Flow1",AND(CT580="Flow2",Parametros!$H$7="Fechada")),AI580&lt;=Parametros!$E$15,AH580&lt;Parametros!$E$16,AX580&lt;Parametros!$E$19),"Sim","Não"))))</f>
        <v>Não</v>
      </c>
      <c r="DA580" s="41" t="str">
        <f t="shared" ref="DA580:DA643" si="78">IF(AND(CT580="Flow1",BQ580&lt;&gt;""),"Moveu para tubing","ok")</f>
        <v>ok</v>
      </c>
      <c r="DB580" s="40">
        <f>IF(AND(CT580="Flow1",CZ580="Sim"),4,IF(CT580=Parametros!$D$6,1,IF(CT580=Parametros!$D$7,IF(Parametros!$H$7="Aberta",2,IF('Sequencia APO'!CZ580="Sim",4,1)),IF(CT580=Parametros!$D$9,3,IF(CT580=Parametros!$D$8,4,"Erro")))))</f>
        <v>1</v>
      </c>
      <c r="DC580" s="40">
        <f>IFERROR(VLOOKUP($Q580,Ferts!$A$1:$B$16,2,FALSE),0)</f>
        <v>0</v>
      </c>
      <c r="DD580" s="42">
        <f>(IF(DB580=1,Parametros!$M$6,IF(DB580=2,Parametros!$M$7,IF(DB580=3,Parametros!$M$8,IF(DB580=4,Parametros!$M$9,"Erro"))))*(DC580+1))*60</f>
        <v>38.112851481411589</v>
      </c>
    </row>
    <row r="581" spans="1:108">
      <c r="A581" s="74" t="s">
        <v>1520</v>
      </c>
      <c r="B581" t="s">
        <v>951</v>
      </c>
      <c r="C581" s="74" t="s">
        <v>118</v>
      </c>
      <c r="D581" s="74" t="s">
        <v>99</v>
      </c>
      <c r="E581" s="74" t="s">
        <v>4212</v>
      </c>
      <c r="F581" s="74" t="s">
        <v>3191</v>
      </c>
      <c r="G581" s="74" t="s">
        <v>3192</v>
      </c>
      <c r="H581" s="74" t="s">
        <v>847</v>
      </c>
      <c r="I581" s="74" t="s">
        <v>1273</v>
      </c>
      <c r="J581" s="74" t="s">
        <v>135</v>
      </c>
      <c r="K581" s="74" t="s">
        <v>849</v>
      </c>
      <c r="L581" s="74" t="s">
        <v>3193</v>
      </c>
      <c r="M581" s="74" t="s">
        <v>850</v>
      </c>
      <c r="N581" s="75">
        <v>10</v>
      </c>
      <c r="O581" s="75">
        <v>10</v>
      </c>
      <c r="P581" s="74" t="s">
        <v>238</v>
      </c>
      <c r="Q581" s="74" t="s">
        <v>3194</v>
      </c>
      <c r="R581" s="74" t="s">
        <v>239</v>
      </c>
      <c r="S581" s="74"/>
      <c r="T581" s="74" t="s">
        <v>114</v>
      </c>
      <c r="U581" s="74" t="s">
        <v>202</v>
      </c>
      <c r="V581" s="74" t="s">
        <v>851</v>
      </c>
      <c r="W581" s="74" t="s">
        <v>107</v>
      </c>
      <c r="X581" s="74" t="s">
        <v>250</v>
      </c>
      <c r="Y581" s="74" t="s">
        <v>142</v>
      </c>
      <c r="Z581" s="74" t="s">
        <v>192</v>
      </c>
      <c r="AA581" s="76">
        <v>3000</v>
      </c>
      <c r="AB581" s="76">
        <v>3255.2939999999999</v>
      </c>
      <c r="AC581" s="76">
        <v>160</v>
      </c>
      <c r="AD581" s="76">
        <v>105</v>
      </c>
      <c r="AE581" s="77">
        <v>263</v>
      </c>
      <c r="AF581" s="76">
        <v>1.3560000000000001</v>
      </c>
      <c r="AG581" s="77">
        <v>14</v>
      </c>
      <c r="AH581" s="78">
        <v>4.05</v>
      </c>
      <c r="AI581" s="78">
        <v>33.4</v>
      </c>
      <c r="AJ581" s="79">
        <v>42821</v>
      </c>
      <c r="AK581" s="79">
        <v>42789</v>
      </c>
      <c r="AL581" s="79">
        <v>42789</v>
      </c>
      <c r="AM581" s="79">
        <v>42789</v>
      </c>
      <c r="AN581" s="77">
        <v>657</v>
      </c>
      <c r="AO581" s="79">
        <v>42795</v>
      </c>
      <c r="AP581" s="76">
        <v>2000</v>
      </c>
      <c r="AQ581" s="76">
        <v>0</v>
      </c>
      <c r="AR581" s="77">
        <v>264</v>
      </c>
      <c r="AS581" s="77">
        <v>17</v>
      </c>
      <c r="AT581" s="78">
        <v>18.71</v>
      </c>
      <c r="AU581" s="77">
        <v>13</v>
      </c>
      <c r="AV581" s="76">
        <v>6.27</v>
      </c>
      <c r="AW581" s="76">
        <v>5.7</v>
      </c>
      <c r="AX581" s="76">
        <v>8.32</v>
      </c>
      <c r="AY581" s="76">
        <v>0.33</v>
      </c>
      <c r="AZ581" s="76">
        <v>0.33</v>
      </c>
      <c r="BA581" s="76">
        <v>0.41</v>
      </c>
      <c r="BB581" s="76">
        <v>0.41</v>
      </c>
      <c r="BC581" s="76">
        <v>18.96</v>
      </c>
      <c r="BD581" s="76">
        <v>5.03</v>
      </c>
      <c r="BE581" s="76">
        <v>13.26</v>
      </c>
      <c r="BF581" s="76">
        <v>5700</v>
      </c>
      <c r="BG581" s="76">
        <v>6700</v>
      </c>
      <c r="BH581" s="74" t="s">
        <v>109</v>
      </c>
      <c r="BI581" s="74"/>
      <c r="BJ581" s="74" t="s">
        <v>4213</v>
      </c>
      <c r="BK581" s="79"/>
      <c r="BL581" s="79"/>
      <c r="BM581" s="74"/>
      <c r="BN581" s="80"/>
      <c r="BO581" s="81"/>
      <c r="BP581" s="82">
        <v>182</v>
      </c>
      <c r="BQ581" s="83"/>
      <c r="BR581" s="84" t="s">
        <v>129</v>
      </c>
      <c r="BS581" s="84">
        <v>23</v>
      </c>
      <c r="BT581" s="85">
        <v>2</v>
      </c>
      <c r="BU581" s="85" t="s">
        <v>134</v>
      </c>
      <c r="BV581" s="85">
        <v>9</v>
      </c>
      <c r="BW581" s="85"/>
      <c r="BX581" s="86" t="s">
        <v>164</v>
      </c>
      <c r="BY581" s="87"/>
      <c r="BZ581" s="88">
        <v>182</v>
      </c>
      <c r="CA581" s="87" t="s">
        <v>111</v>
      </c>
      <c r="CB581" s="89" t="s">
        <v>145</v>
      </c>
      <c r="CC581" s="90">
        <v>-6</v>
      </c>
      <c r="CD581" s="91"/>
      <c r="CE581" s="89">
        <f>VLOOKUP(AI581,[1]Plan1!$A$6:$D$52,2,0)</f>
        <v>156</v>
      </c>
      <c r="CF581" s="89">
        <f>VLOOKUP(AI581,[1]Plan1!$A$6:$D$52,4,0)</f>
        <v>10.464285714285714</v>
      </c>
      <c r="CG581" s="89">
        <f t="shared" si="72"/>
        <v>19</v>
      </c>
      <c r="CH581" s="89">
        <f t="shared" si="73"/>
        <v>199</v>
      </c>
      <c r="CI581" s="87" t="s">
        <v>129</v>
      </c>
      <c r="CJ581" s="89">
        <f t="shared" si="74"/>
        <v>182</v>
      </c>
      <c r="CK581" s="87"/>
      <c r="CL581" s="87"/>
      <c r="CM581" s="87"/>
      <c r="CN581" s="80"/>
      <c r="CO581" s="81">
        <v>354</v>
      </c>
      <c r="CP581" s="82"/>
      <c r="CQ581" s="83"/>
      <c r="CR581" s="87">
        <f t="shared" si="75"/>
        <v>3682</v>
      </c>
      <c r="CS581" s="40">
        <f t="shared" ref="CS581:CS644" si="79">CS580+1</f>
        <v>579</v>
      </c>
      <c r="CT581" s="40" t="str">
        <f>VLOOKUP(B581,Linha!$B$2:$C$60,2,FALSE)</f>
        <v>Despacho direto</v>
      </c>
      <c r="CU581" s="41" t="str">
        <f>IF(AI581&lt;=Parametros!$E$15,"OK","Não")</f>
        <v>OK</v>
      </c>
      <c r="CV581" s="41" t="str">
        <f>IF(AH581&lt;=Parametros!$E$16,"OK","Não")</f>
        <v>OK</v>
      </c>
      <c r="CW581" s="41" t="str">
        <f>IF(AX581&lt;=Parametros!$E$19,"OK","Não")</f>
        <v>OK</v>
      </c>
      <c r="CX581" s="41" t="str">
        <f t="shared" si="76"/>
        <v>Não</v>
      </c>
      <c r="CY581" s="41" t="str">
        <f t="shared" si="77"/>
        <v>Não</v>
      </c>
      <c r="CZ581" s="41" t="str">
        <f>IF(AND(Parametros!$E$17="Sim",Parametros!$E$18="Sim"),IF(AND(OR(CT581="Flow1",AND(CT581="Flow2",Parametros!$H$7="Fechada")),AI581&lt;=Parametros!$E$15,AH581&lt;Parametros!$E$16,AX581&lt;Parametros!$E$19,CX581&lt;&gt;Parametros!$E$17,CY581&lt;&gt;Parametros!$E$18),"Sim","Não"),
IF(AND(Parametros!$E$17="Sim",Parametros!$E$18="Não"),IF(AND(OR(CT581="Flow1",AND(CT581="Flow2",Parametros!$H$7="Fechada")),AI581&lt;=Parametros!$E$15,AH581&lt;Parametros!$E$16,AX581&lt;Parametros!$E$19,CX581&lt;&gt;Parametros!$E$17),"Sim","Não"),
IF(AND(Parametros!$E$17="Não",Parametros!$E$18="Sim"),IF(AND(OR(CT581="Flow1",AND(CT581="Flow2",Parametros!$H$7="Fechada")),AI581&lt;=Parametros!$E$15,AH581&lt;Parametros!$E$16,AX581&lt;Parametros!$E$19,CY581&lt;&gt;Parametros!$E$18),"Sim","Não"),
IF(AND(OR(CT581="Flow1",AND(CT581="Flow2",Parametros!$H$7="Fechada")),AI581&lt;=Parametros!$E$15,AH581&lt;Parametros!$E$16,AX581&lt;Parametros!$E$19),"Sim","Não"))))</f>
        <v>Não</v>
      </c>
      <c r="DA581" s="41" t="str">
        <f t="shared" si="78"/>
        <v>ok</v>
      </c>
      <c r="DB581" s="40">
        <f>IF(AND(CT581="Flow1",CZ581="Sim"),4,IF(CT581=Parametros!$D$6,1,IF(CT581=Parametros!$D$7,IF(Parametros!$H$7="Aberta",2,IF('Sequencia APO'!CZ581="Sim",4,1)),IF(CT581=Parametros!$D$9,3,IF(CT581=Parametros!$D$8,4,"Erro")))))</f>
        <v>3</v>
      </c>
      <c r="DC581" s="40">
        <f>IFERROR(VLOOKUP($Q581,Ferts!$A$1:$B$16,2,FALSE),0)</f>
        <v>0</v>
      </c>
      <c r="DD581" s="42">
        <f>(IF(DB581=1,Parametros!$M$6,IF(DB581=2,Parametros!$M$7,IF(DB581=3,Parametros!$M$8,IF(DB581=4,Parametros!$M$9,"Erro"))))*(DC581+1))*60</f>
        <v>33.660000000000004</v>
      </c>
    </row>
    <row r="582" spans="1:108">
      <c r="A582" s="74" t="s">
        <v>1527</v>
      </c>
      <c r="B582" t="s">
        <v>951</v>
      </c>
      <c r="C582" s="74" t="s">
        <v>118</v>
      </c>
      <c r="D582" s="74" t="s">
        <v>99</v>
      </c>
      <c r="E582" s="74" t="s">
        <v>4214</v>
      </c>
      <c r="F582" s="74" t="s">
        <v>3195</v>
      </c>
      <c r="G582" s="74" t="s">
        <v>3196</v>
      </c>
      <c r="H582" s="74" t="s">
        <v>847</v>
      </c>
      <c r="I582" s="74" t="s">
        <v>1273</v>
      </c>
      <c r="J582" s="74" t="s">
        <v>135</v>
      </c>
      <c r="K582" s="74" t="s">
        <v>849</v>
      </c>
      <c r="L582" s="74" t="s">
        <v>3197</v>
      </c>
      <c r="M582" s="74" t="s">
        <v>850</v>
      </c>
      <c r="N582" s="75">
        <v>10</v>
      </c>
      <c r="O582" s="75">
        <v>10</v>
      </c>
      <c r="P582" s="74" t="s">
        <v>238</v>
      </c>
      <c r="Q582" s="74" t="s">
        <v>3198</v>
      </c>
      <c r="R582" s="74" t="s">
        <v>239</v>
      </c>
      <c r="S582" s="74"/>
      <c r="T582" s="74" t="s">
        <v>114</v>
      </c>
      <c r="U582" s="74" t="s">
        <v>202</v>
      </c>
      <c r="V582" s="74" t="s">
        <v>851</v>
      </c>
      <c r="W582" s="74" t="s">
        <v>107</v>
      </c>
      <c r="X582" s="74" t="s">
        <v>250</v>
      </c>
      <c r="Y582" s="74" t="s">
        <v>142</v>
      </c>
      <c r="Z582" s="74" t="s">
        <v>192</v>
      </c>
      <c r="AA582" s="76">
        <v>2518.5569999999998</v>
      </c>
      <c r="AB582" s="76">
        <v>0</v>
      </c>
      <c r="AC582" s="76">
        <v>160</v>
      </c>
      <c r="AD582" s="76">
        <v>105</v>
      </c>
      <c r="AE582" s="77">
        <v>241</v>
      </c>
      <c r="AF582" s="76">
        <v>1.242</v>
      </c>
      <c r="AG582" s="77">
        <v>13</v>
      </c>
      <c r="AH582" s="78">
        <v>4.05</v>
      </c>
      <c r="AI582" s="78">
        <v>33.4</v>
      </c>
      <c r="AJ582" s="79">
        <v>42821</v>
      </c>
      <c r="AK582" s="79">
        <v>42789</v>
      </c>
      <c r="AL582" s="79">
        <v>42789</v>
      </c>
      <c r="AM582" s="79">
        <v>42789</v>
      </c>
      <c r="AN582" s="77">
        <v>551</v>
      </c>
      <c r="AO582" s="79">
        <v>42792</v>
      </c>
      <c r="AP582" s="76">
        <v>2000</v>
      </c>
      <c r="AQ582" s="76">
        <v>0</v>
      </c>
      <c r="AR582" s="77">
        <v>264</v>
      </c>
      <c r="AS582" s="77">
        <v>17</v>
      </c>
      <c r="AT582" s="78">
        <v>22.11</v>
      </c>
      <c r="AU582" s="77">
        <v>10</v>
      </c>
      <c r="AV582" s="76">
        <v>7.46</v>
      </c>
      <c r="AW582" s="76">
        <v>6.6</v>
      </c>
      <c r="AX582" s="76">
        <v>9</v>
      </c>
      <c r="AY582" s="76">
        <v>0.33</v>
      </c>
      <c r="AZ582" s="76">
        <v>0.33</v>
      </c>
      <c r="BA582" s="76">
        <v>0.41</v>
      </c>
      <c r="BB582" s="76">
        <v>0.41</v>
      </c>
      <c r="BC582" s="76">
        <v>17.37</v>
      </c>
      <c r="BD582" s="76">
        <v>5.03</v>
      </c>
      <c r="BE582" s="76">
        <v>13.26</v>
      </c>
      <c r="BF582" s="76">
        <v>6600</v>
      </c>
      <c r="BG582" s="76">
        <v>7600</v>
      </c>
      <c r="BH582" s="74" t="s">
        <v>109</v>
      </c>
      <c r="BI582" s="74"/>
      <c r="BJ582" s="74" t="s">
        <v>4215</v>
      </c>
      <c r="BK582" s="79"/>
      <c r="BL582" s="79"/>
      <c r="BM582" s="74"/>
      <c r="BN582" s="80"/>
      <c r="BO582" s="81"/>
      <c r="BP582" s="82">
        <v>130</v>
      </c>
      <c r="BQ582" s="83"/>
      <c r="BR582" s="84" t="s">
        <v>129</v>
      </c>
      <c r="BS582" s="84">
        <v>23</v>
      </c>
      <c r="BT582" s="85">
        <v>2</v>
      </c>
      <c r="BU582" s="85" t="s">
        <v>134</v>
      </c>
      <c r="BV582" s="85">
        <v>9</v>
      </c>
      <c r="BW582" s="85"/>
      <c r="BX582" s="86" t="s">
        <v>164</v>
      </c>
      <c r="BY582" s="87"/>
      <c r="BZ582" s="88">
        <v>130</v>
      </c>
      <c r="CA582" s="87" t="s">
        <v>111</v>
      </c>
      <c r="CB582" s="89" t="s">
        <v>145</v>
      </c>
      <c r="CC582" s="90">
        <v>-3</v>
      </c>
      <c r="CD582" s="91"/>
      <c r="CE582" s="89">
        <f>VLOOKUP(AI582,[1]Plan1!$A$6:$D$52,2,0)</f>
        <v>156</v>
      </c>
      <c r="CF582" s="89">
        <f>VLOOKUP(AI582,[1]Plan1!$A$6:$D$52,4,0)</f>
        <v>10.464285714285714</v>
      </c>
      <c r="CG582" s="89">
        <f t="shared" si="72"/>
        <v>16</v>
      </c>
      <c r="CH582" s="89">
        <f t="shared" si="73"/>
        <v>167</v>
      </c>
      <c r="CI582" s="87" t="s">
        <v>129</v>
      </c>
      <c r="CJ582" s="89">
        <f t="shared" si="74"/>
        <v>130</v>
      </c>
      <c r="CK582" s="87"/>
      <c r="CL582" s="87"/>
      <c r="CM582" s="87"/>
      <c r="CN582" s="80"/>
      <c r="CO582" s="81">
        <v>355</v>
      </c>
      <c r="CP582" s="82"/>
      <c r="CQ582" s="83"/>
      <c r="CR582" s="87">
        <f t="shared" si="75"/>
        <v>3133</v>
      </c>
      <c r="CS582" s="40">
        <f t="shared" si="79"/>
        <v>580</v>
      </c>
      <c r="CT582" s="40" t="str">
        <f>VLOOKUP(B582,Linha!$B$2:$C$60,2,FALSE)</f>
        <v>Despacho direto</v>
      </c>
      <c r="CU582" s="41" t="str">
        <f>IF(AI582&lt;=Parametros!$E$15,"OK","Não")</f>
        <v>OK</v>
      </c>
      <c r="CV582" s="41" t="str">
        <f>IF(AH582&lt;=Parametros!$E$16,"OK","Não")</f>
        <v>OK</v>
      </c>
      <c r="CW582" s="41" t="str">
        <f>IF(AX582&lt;=Parametros!$E$19,"OK","Não")</f>
        <v>OK</v>
      </c>
      <c r="CX582" s="41" t="str">
        <f t="shared" si="76"/>
        <v>Não</v>
      </c>
      <c r="CY582" s="41" t="str">
        <f t="shared" si="77"/>
        <v>Não</v>
      </c>
      <c r="CZ582" s="41" t="str">
        <f>IF(AND(Parametros!$E$17="Sim",Parametros!$E$18="Sim"),IF(AND(OR(CT582="Flow1",AND(CT582="Flow2",Parametros!$H$7="Fechada")),AI582&lt;=Parametros!$E$15,AH582&lt;Parametros!$E$16,AX582&lt;Parametros!$E$19,CX582&lt;&gt;Parametros!$E$17,CY582&lt;&gt;Parametros!$E$18),"Sim","Não"),
IF(AND(Parametros!$E$17="Sim",Parametros!$E$18="Não"),IF(AND(OR(CT582="Flow1",AND(CT582="Flow2",Parametros!$H$7="Fechada")),AI582&lt;=Parametros!$E$15,AH582&lt;Parametros!$E$16,AX582&lt;Parametros!$E$19,CX582&lt;&gt;Parametros!$E$17),"Sim","Não"),
IF(AND(Parametros!$E$17="Não",Parametros!$E$18="Sim"),IF(AND(OR(CT582="Flow1",AND(CT582="Flow2",Parametros!$H$7="Fechada")),AI582&lt;=Parametros!$E$15,AH582&lt;Parametros!$E$16,AX582&lt;Parametros!$E$19,CY582&lt;&gt;Parametros!$E$18),"Sim","Não"),
IF(AND(OR(CT582="Flow1",AND(CT582="Flow2",Parametros!$H$7="Fechada")),AI582&lt;=Parametros!$E$15,AH582&lt;Parametros!$E$16,AX582&lt;Parametros!$E$19),"Sim","Não"))))</f>
        <v>Não</v>
      </c>
      <c r="DA582" s="41" t="str">
        <f t="shared" si="78"/>
        <v>ok</v>
      </c>
      <c r="DB582" s="40">
        <f>IF(AND(CT582="Flow1",CZ582="Sim"),4,IF(CT582=Parametros!$D$6,1,IF(CT582=Parametros!$D$7,IF(Parametros!$H$7="Aberta",2,IF('Sequencia APO'!CZ582="Sim",4,1)),IF(CT582=Parametros!$D$9,3,IF(CT582=Parametros!$D$8,4,"Erro")))))</f>
        <v>3</v>
      </c>
      <c r="DC582" s="40">
        <f>IFERROR(VLOOKUP($Q582,Ferts!$A$1:$B$16,2,FALSE),0)</f>
        <v>0</v>
      </c>
      <c r="DD582" s="42">
        <f>(IF(DB582=1,Parametros!$M$6,IF(DB582=2,Parametros!$M$7,IF(DB582=3,Parametros!$M$8,IF(DB582=4,Parametros!$M$9,"Erro"))))*(DC582+1))*60</f>
        <v>33.660000000000004</v>
      </c>
    </row>
    <row r="583" spans="1:108">
      <c r="A583" s="74" t="s">
        <v>1536</v>
      </c>
      <c r="B583" t="s">
        <v>951</v>
      </c>
      <c r="C583" s="74" t="s">
        <v>118</v>
      </c>
      <c r="D583" s="74" t="s">
        <v>99</v>
      </c>
      <c r="E583" s="74" t="s">
        <v>4216</v>
      </c>
      <c r="F583" s="74" t="s">
        <v>1276</v>
      </c>
      <c r="G583" s="74" t="s">
        <v>4217</v>
      </c>
      <c r="H583" s="74" t="s">
        <v>860</v>
      </c>
      <c r="I583" s="74" t="s">
        <v>1273</v>
      </c>
      <c r="J583" s="74" t="s">
        <v>135</v>
      </c>
      <c r="K583" s="74" t="s">
        <v>236</v>
      </c>
      <c r="L583" s="74" t="s">
        <v>1277</v>
      </c>
      <c r="M583" s="74" t="s">
        <v>862</v>
      </c>
      <c r="N583" s="75">
        <v>10</v>
      </c>
      <c r="O583" s="75">
        <v>10</v>
      </c>
      <c r="P583" s="74" t="s">
        <v>238</v>
      </c>
      <c r="Q583" s="74" t="s">
        <v>1278</v>
      </c>
      <c r="R583" s="74" t="s">
        <v>239</v>
      </c>
      <c r="S583" s="74"/>
      <c r="T583" s="74" t="s">
        <v>114</v>
      </c>
      <c r="U583" s="74" t="s">
        <v>202</v>
      </c>
      <c r="V583" s="74" t="s">
        <v>851</v>
      </c>
      <c r="W583" s="74" t="s">
        <v>107</v>
      </c>
      <c r="X583" s="74" t="s">
        <v>250</v>
      </c>
      <c r="Y583" s="74" t="s">
        <v>142</v>
      </c>
      <c r="Z583" s="74" t="s">
        <v>192</v>
      </c>
      <c r="AA583" s="76">
        <v>909.005</v>
      </c>
      <c r="AB583" s="76">
        <v>0</v>
      </c>
      <c r="AC583" s="76">
        <v>155</v>
      </c>
      <c r="AD583" s="76">
        <v>105</v>
      </c>
      <c r="AE583" s="77">
        <v>286</v>
      </c>
      <c r="AF583" s="76">
        <v>1.474</v>
      </c>
      <c r="AG583" s="77">
        <v>4</v>
      </c>
      <c r="AH583" s="78">
        <v>4.5</v>
      </c>
      <c r="AI583" s="78">
        <v>33.4</v>
      </c>
      <c r="AJ583" s="79">
        <v>42810</v>
      </c>
      <c r="AK583" s="79">
        <v>42789</v>
      </c>
      <c r="AL583" s="79">
        <v>42789</v>
      </c>
      <c r="AM583" s="79">
        <v>42789</v>
      </c>
      <c r="AN583" s="77">
        <v>192</v>
      </c>
      <c r="AO583" s="79">
        <v>42792</v>
      </c>
      <c r="AP583" s="76">
        <v>2000</v>
      </c>
      <c r="AQ583" s="76">
        <v>0</v>
      </c>
      <c r="AR583" s="77">
        <v>296</v>
      </c>
      <c r="AS583" s="77">
        <v>15</v>
      </c>
      <c r="AT583" s="78">
        <v>27.29</v>
      </c>
      <c r="AU583" s="77">
        <v>10</v>
      </c>
      <c r="AV583" s="76">
        <v>8.11</v>
      </c>
      <c r="AW583" s="76">
        <v>7.5</v>
      </c>
      <c r="AX583" s="76">
        <v>10.47</v>
      </c>
      <c r="AY583" s="76">
        <v>0.33</v>
      </c>
      <c r="AZ583" s="76">
        <v>0.33</v>
      </c>
      <c r="BA583" s="76">
        <v>0.45</v>
      </c>
      <c r="BB583" s="76">
        <v>0.45</v>
      </c>
      <c r="BC583" s="76">
        <v>19.350000000000001</v>
      </c>
      <c r="BD583" s="76">
        <v>5.38</v>
      </c>
      <c r="BE583" s="76">
        <v>13.81</v>
      </c>
      <c r="BF583" s="76">
        <v>7500</v>
      </c>
      <c r="BG583" s="76">
        <v>8500</v>
      </c>
      <c r="BH583" s="74" t="s">
        <v>109</v>
      </c>
      <c r="BI583" s="74"/>
      <c r="BJ583" s="74" t="s">
        <v>4218</v>
      </c>
      <c r="BK583" s="79"/>
      <c r="BL583" s="79"/>
      <c r="BM583" s="74"/>
      <c r="BN583" s="80"/>
      <c r="BO583" s="81"/>
      <c r="BP583" s="82">
        <v>40</v>
      </c>
      <c r="BQ583" s="83"/>
      <c r="BR583" s="84" t="s">
        <v>129</v>
      </c>
      <c r="BS583" s="84">
        <v>23</v>
      </c>
      <c r="BT583" s="85">
        <v>2</v>
      </c>
      <c r="BU583" s="85" t="s">
        <v>134</v>
      </c>
      <c r="BV583" s="85">
        <v>9</v>
      </c>
      <c r="BW583" s="85"/>
      <c r="BX583" s="86" t="s">
        <v>164</v>
      </c>
      <c r="BY583" s="87"/>
      <c r="BZ583" s="88">
        <v>40</v>
      </c>
      <c r="CA583" s="87" t="s">
        <v>111</v>
      </c>
      <c r="CB583" s="89" t="s">
        <v>145</v>
      </c>
      <c r="CC583" s="90">
        <v>-3</v>
      </c>
      <c r="CD583" s="91"/>
      <c r="CE583" s="89">
        <f>VLOOKUP(AI583,[1]Plan1!$A$6:$D$52,2,0)</f>
        <v>156</v>
      </c>
      <c r="CF583" s="89">
        <f>VLOOKUP(AI583,[1]Plan1!$A$6:$D$52,4,0)</f>
        <v>10.464285714285714</v>
      </c>
      <c r="CG583" s="89">
        <f t="shared" si="72"/>
        <v>6</v>
      </c>
      <c r="CH583" s="89">
        <f t="shared" si="73"/>
        <v>63</v>
      </c>
      <c r="CI583" s="87" t="s">
        <v>129</v>
      </c>
      <c r="CJ583" s="89">
        <f t="shared" si="74"/>
        <v>40</v>
      </c>
      <c r="CK583" s="87"/>
      <c r="CL583" s="87"/>
      <c r="CM583" s="87"/>
      <c r="CN583" s="80"/>
      <c r="CO583" s="81">
        <v>356</v>
      </c>
      <c r="CP583" s="82"/>
      <c r="CQ583" s="83"/>
      <c r="CR583" s="87">
        <f t="shared" si="75"/>
        <v>1144</v>
      </c>
      <c r="CS583" s="40">
        <f t="shared" si="79"/>
        <v>581</v>
      </c>
      <c r="CT583" s="40" t="str">
        <f>VLOOKUP(B583,Linha!$B$2:$C$60,2,FALSE)</f>
        <v>Despacho direto</v>
      </c>
      <c r="CU583" s="41" t="str">
        <f>IF(AI583&lt;=Parametros!$E$15,"OK","Não")</f>
        <v>OK</v>
      </c>
      <c r="CV583" s="41" t="str">
        <f>IF(AH583&lt;=Parametros!$E$16,"OK","Não")</f>
        <v>OK</v>
      </c>
      <c r="CW583" s="41" t="str">
        <f>IF(AX583&lt;=Parametros!$E$19,"OK","Não")</f>
        <v>OK</v>
      </c>
      <c r="CX583" s="41" t="str">
        <f t="shared" si="76"/>
        <v>Não</v>
      </c>
      <c r="CY583" s="41" t="str">
        <f t="shared" si="77"/>
        <v>Não</v>
      </c>
      <c r="CZ583" s="41" t="str">
        <f>IF(AND(Parametros!$E$17="Sim",Parametros!$E$18="Sim"),IF(AND(OR(CT583="Flow1",AND(CT583="Flow2",Parametros!$H$7="Fechada")),AI583&lt;=Parametros!$E$15,AH583&lt;Parametros!$E$16,AX583&lt;Parametros!$E$19,CX583&lt;&gt;Parametros!$E$17,CY583&lt;&gt;Parametros!$E$18),"Sim","Não"),
IF(AND(Parametros!$E$17="Sim",Parametros!$E$18="Não"),IF(AND(OR(CT583="Flow1",AND(CT583="Flow2",Parametros!$H$7="Fechada")),AI583&lt;=Parametros!$E$15,AH583&lt;Parametros!$E$16,AX583&lt;Parametros!$E$19,CX583&lt;&gt;Parametros!$E$17),"Sim","Não"),
IF(AND(Parametros!$E$17="Não",Parametros!$E$18="Sim"),IF(AND(OR(CT583="Flow1",AND(CT583="Flow2",Parametros!$H$7="Fechada")),AI583&lt;=Parametros!$E$15,AH583&lt;Parametros!$E$16,AX583&lt;Parametros!$E$19,CY583&lt;&gt;Parametros!$E$18),"Sim","Não"),
IF(AND(OR(CT583="Flow1",AND(CT583="Flow2",Parametros!$H$7="Fechada")),AI583&lt;=Parametros!$E$15,AH583&lt;Parametros!$E$16,AX583&lt;Parametros!$E$19),"Sim","Não"))))</f>
        <v>Não</v>
      </c>
      <c r="DA583" s="41" t="str">
        <f t="shared" si="78"/>
        <v>ok</v>
      </c>
      <c r="DB583" s="40">
        <f>IF(AND(CT583="Flow1",CZ583="Sim"),4,IF(CT583=Parametros!$D$6,1,IF(CT583=Parametros!$D$7,IF(Parametros!$H$7="Aberta",2,IF('Sequencia APO'!CZ583="Sim",4,1)),IF(CT583=Parametros!$D$9,3,IF(CT583=Parametros!$D$8,4,"Erro")))))</f>
        <v>3</v>
      </c>
      <c r="DC583" s="40">
        <f>IFERROR(VLOOKUP($Q583,Ferts!$A$1:$B$16,2,FALSE),0)</f>
        <v>0</v>
      </c>
      <c r="DD583" s="42">
        <f>(IF(DB583=1,Parametros!$M$6,IF(DB583=2,Parametros!$M$7,IF(DB583=3,Parametros!$M$8,IF(DB583=4,Parametros!$M$9,"Erro"))))*(DC583+1))*60</f>
        <v>33.660000000000004</v>
      </c>
    </row>
    <row r="584" spans="1:108">
      <c r="A584" s="74" t="s">
        <v>1542</v>
      </c>
      <c r="B584" t="s">
        <v>951</v>
      </c>
      <c r="C584" s="74" t="s">
        <v>118</v>
      </c>
      <c r="D584" s="74" t="s">
        <v>99</v>
      </c>
      <c r="E584" s="74" t="s">
        <v>4219</v>
      </c>
      <c r="F584" s="74" t="s">
        <v>4220</v>
      </c>
      <c r="G584" s="74" t="s">
        <v>4221</v>
      </c>
      <c r="H584" s="74" t="s">
        <v>1281</v>
      </c>
      <c r="I584" s="74" t="s">
        <v>1273</v>
      </c>
      <c r="J584" s="74" t="s">
        <v>213</v>
      </c>
      <c r="K584" s="74" t="s">
        <v>1282</v>
      </c>
      <c r="L584" s="74" t="s">
        <v>4222</v>
      </c>
      <c r="M584" s="74" t="s">
        <v>1283</v>
      </c>
      <c r="N584" s="75">
        <v>10</v>
      </c>
      <c r="O584" s="75">
        <v>10</v>
      </c>
      <c r="P584" s="74" t="s">
        <v>238</v>
      </c>
      <c r="Q584" s="74" t="s">
        <v>4223</v>
      </c>
      <c r="R584" s="74" t="s">
        <v>239</v>
      </c>
      <c r="S584" s="74"/>
      <c r="T584" s="74" t="s">
        <v>114</v>
      </c>
      <c r="U584" s="74" t="s">
        <v>202</v>
      </c>
      <c r="V584" s="74" t="s">
        <v>851</v>
      </c>
      <c r="W584" s="74" t="s">
        <v>107</v>
      </c>
      <c r="X584" s="74" t="s">
        <v>250</v>
      </c>
      <c r="Y584" s="74" t="s">
        <v>219</v>
      </c>
      <c r="Z584" s="74" t="s">
        <v>192</v>
      </c>
      <c r="AA584" s="76">
        <v>1752.3589999999999</v>
      </c>
      <c r="AB584" s="76">
        <v>0</v>
      </c>
      <c r="AC584" s="76">
        <v>155</v>
      </c>
      <c r="AD584" s="76">
        <v>103</v>
      </c>
      <c r="AE584" s="77">
        <v>297</v>
      </c>
      <c r="AF584" s="76">
        <v>1.5309999999999999</v>
      </c>
      <c r="AG584" s="77">
        <v>7</v>
      </c>
      <c r="AH584" s="78">
        <v>5.6</v>
      </c>
      <c r="AI584" s="78">
        <v>33.4</v>
      </c>
      <c r="AJ584" s="79">
        <v>42838</v>
      </c>
      <c r="AK584" s="79">
        <v>42789</v>
      </c>
      <c r="AL584" s="79">
        <v>42789</v>
      </c>
      <c r="AM584" s="79">
        <v>42789</v>
      </c>
      <c r="AN584" s="77">
        <v>352</v>
      </c>
      <c r="AO584" s="79">
        <v>42803</v>
      </c>
      <c r="AP584" s="76">
        <v>2000</v>
      </c>
      <c r="AQ584" s="76">
        <v>0</v>
      </c>
      <c r="AR584" s="77">
        <v>246</v>
      </c>
      <c r="AS584" s="77">
        <v>18</v>
      </c>
      <c r="AT584" s="78">
        <v>23.04</v>
      </c>
      <c r="AU584" s="77">
        <v>6</v>
      </c>
      <c r="AV584" s="76">
        <v>11.99</v>
      </c>
      <c r="AW584" s="76">
        <v>10.16</v>
      </c>
      <c r="AX584" s="76">
        <v>12.74</v>
      </c>
      <c r="AY584" s="76">
        <v>0.33</v>
      </c>
      <c r="AZ584" s="76">
        <v>0.33</v>
      </c>
      <c r="BA584" s="76">
        <v>0.56000000000000005</v>
      </c>
      <c r="BB584" s="76">
        <v>0.56000000000000005</v>
      </c>
      <c r="BC584" s="76">
        <v>17.559999999999999</v>
      </c>
      <c r="BD584" s="76">
        <v>6.2</v>
      </c>
      <c r="BE584" s="76">
        <v>15.01</v>
      </c>
      <c r="BF584" s="76">
        <v>5000</v>
      </c>
      <c r="BG584" s="76">
        <v>6000</v>
      </c>
      <c r="BH584" s="74" t="s">
        <v>109</v>
      </c>
      <c r="BI584" s="74"/>
      <c r="BJ584" s="74" t="s">
        <v>4224</v>
      </c>
      <c r="BK584" s="79"/>
      <c r="BL584" s="79"/>
      <c r="BM584" s="74"/>
      <c r="BN584" s="80"/>
      <c r="BO584" s="81"/>
      <c r="BP584" s="82">
        <v>42</v>
      </c>
      <c r="BQ584" s="83"/>
      <c r="BR584" s="84" t="s">
        <v>129</v>
      </c>
      <c r="BS584" s="84">
        <v>23</v>
      </c>
      <c r="BT584" s="85">
        <v>2</v>
      </c>
      <c r="BU584" s="85" t="s">
        <v>134</v>
      </c>
      <c r="BV584" s="85">
        <v>9</v>
      </c>
      <c r="BW584" s="85"/>
      <c r="BX584" s="86" t="s">
        <v>164</v>
      </c>
      <c r="BY584" s="87"/>
      <c r="BZ584" s="88">
        <v>42</v>
      </c>
      <c r="CA584" s="87" t="s">
        <v>111</v>
      </c>
      <c r="CB584" s="89" t="s">
        <v>145</v>
      </c>
      <c r="CC584" s="90">
        <v>-14</v>
      </c>
      <c r="CD584" s="91"/>
      <c r="CE584" s="89">
        <f>VLOOKUP(AI584,[1]Plan1!$A$6:$D$52,2,0)</f>
        <v>156</v>
      </c>
      <c r="CF584" s="89">
        <f>VLOOKUP(AI584,[1]Plan1!$A$6:$D$52,4,0)</f>
        <v>10.464285714285714</v>
      </c>
      <c r="CG584" s="89">
        <f t="shared" si="72"/>
        <v>11</v>
      </c>
      <c r="CH584" s="89">
        <f t="shared" si="73"/>
        <v>115</v>
      </c>
      <c r="CI584" s="87" t="s">
        <v>129</v>
      </c>
      <c r="CJ584" s="89">
        <f t="shared" si="74"/>
        <v>42</v>
      </c>
      <c r="CK584" s="87"/>
      <c r="CL584" s="87"/>
      <c r="CM584" s="87"/>
      <c r="CN584" s="80"/>
      <c r="CO584" s="81">
        <v>357</v>
      </c>
      <c r="CP584" s="82"/>
      <c r="CQ584" s="83"/>
      <c r="CR584" s="87">
        <f t="shared" si="75"/>
        <v>2079</v>
      </c>
      <c r="CS584" s="40">
        <f t="shared" si="79"/>
        <v>582</v>
      </c>
      <c r="CT584" s="40" t="str">
        <f>VLOOKUP(B584,Linha!$B$2:$C$60,2,FALSE)</f>
        <v>Despacho direto</v>
      </c>
      <c r="CU584" s="41" t="str">
        <f>IF(AI584&lt;=Parametros!$E$15,"OK","Não")</f>
        <v>OK</v>
      </c>
      <c r="CV584" s="41" t="str">
        <f>IF(AH584&lt;=Parametros!$E$16,"OK","Não")</f>
        <v>OK</v>
      </c>
      <c r="CW584" s="41" t="str">
        <f>IF(AX584&lt;=Parametros!$E$19,"OK","Não")</f>
        <v>OK</v>
      </c>
      <c r="CX584" s="41" t="str">
        <f t="shared" si="76"/>
        <v>Não</v>
      </c>
      <c r="CY584" s="41" t="str">
        <f t="shared" si="77"/>
        <v>Não</v>
      </c>
      <c r="CZ584" s="41" t="str">
        <f>IF(AND(Parametros!$E$17="Sim",Parametros!$E$18="Sim"),IF(AND(OR(CT584="Flow1",AND(CT584="Flow2",Parametros!$H$7="Fechada")),AI584&lt;=Parametros!$E$15,AH584&lt;Parametros!$E$16,AX584&lt;Parametros!$E$19,CX584&lt;&gt;Parametros!$E$17,CY584&lt;&gt;Parametros!$E$18),"Sim","Não"),
IF(AND(Parametros!$E$17="Sim",Parametros!$E$18="Não"),IF(AND(OR(CT584="Flow1",AND(CT584="Flow2",Parametros!$H$7="Fechada")),AI584&lt;=Parametros!$E$15,AH584&lt;Parametros!$E$16,AX584&lt;Parametros!$E$19,CX584&lt;&gt;Parametros!$E$17),"Sim","Não"),
IF(AND(Parametros!$E$17="Não",Parametros!$E$18="Sim"),IF(AND(OR(CT584="Flow1",AND(CT584="Flow2",Parametros!$H$7="Fechada")),AI584&lt;=Parametros!$E$15,AH584&lt;Parametros!$E$16,AX584&lt;Parametros!$E$19,CY584&lt;&gt;Parametros!$E$18),"Sim","Não"),
IF(AND(OR(CT584="Flow1",AND(CT584="Flow2",Parametros!$H$7="Fechada")),AI584&lt;=Parametros!$E$15,AH584&lt;Parametros!$E$16,AX584&lt;Parametros!$E$19),"Sim","Não"))))</f>
        <v>Não</v>
      </c>
      <c r="DA584" s="41" t="str">
        <f t="shared" si="78"/>
        <v>ok</v>
      </c>
      <c r="DB584" s="40">
        <f>IF(AND(CT584="Flow1",CZ584="Sim"),4,IF(CT584=Parametros!$D$6,1,IF(CT584=Parametros!$D$7,IF(Parametros!$H$7="Aberta",2,IF('Sequencia APO'!CZ584="Sim",4,1)),IF(CT584=Parametros!$D$9,3,IF(CT584=Parametros!$D$8,4,"Erro")))))</f>
        <v>3</v>
      </c>
      <c r="DC584" s="40">
        <f>IFERROR(VLOOKUP($Q584,Ferts!$A$1:$B$16,2,FALSE),0)</f>
        <v>0</v>
      </c>
      <c r="DD584" s="42">
        <f>(IF(DB584=1,Parametros!$M$6,IF(DB584=2,Parametros!$M$7,IF(DB584=3,Parametros!$M$8,IF(DB584=4,Parametros!$M$9,"Erro"))))*(DC584+1))*60</f>
        <v>33.660000000000004</v>
      </c>
    </row>
    <row r="585" spans="1:108">
      <c r="A585" s="74" t="s">
        <v>1548</v>
      </c>
      <c r="B585" t="s">
        <v>951</v>
      </c>
      <c r="C585" s="74" t="s">
        <v>118</v>
      </c>
      <c r="D585" s="74" t="s">
        <v>99</v>
      </c>
      <c r="E585" s="74" t="s">
        <v>3199</v>
      </c>
      <c r="F585" s="74" t="s">
        <v>3200</v>
      </c>
      <c r="G585" s="74" t="s">
        <v>4225</v>
      </c>
      <c r="H585" s="74" t="s">
        <v>1281</v>
      </c>
      <c r="I585" s="74" t="s">
        <v>1273</v>
      </c>
      <c r="J585" s="74" t="s">
        <v>135</v>
      </c>
      <c r="K585" s="74" t="s">
        <v>1282</v>
      </c>
      <c r="L585" s="74" t="s">
        <v>3201</v>
      </c>
      <c r="M585" s="74" t="s">
        <v>1283</v>
      </c>
      <c r="N585" s="75">
        <v>10</v>
      </c>
      <c r="O585" s="75">
        <v>10</v>
      </c>
      <c r="P585" s="74" t="s">
        <v>238</v>
      </c>
      <c r="Q585" s="74" t="s">
        <v>3202</v>
      </c>
      <c r="R585" s="74" t="s">
        <v>239</v>
      </c>
      <c r="S585" s="74"/>
      <c r="T585" s="74" t="s">
        <v>114</v>
      </c>
      <c r="U585" s="74" t="s">
        <v>202</v>
      </c>
      <c r="V585" s="74" t="s">
        <v>851</v>
      </c>
      <c r="W585" s="74" t="s">
        <v>107</v>
      </c>
      <c r="X585" s="74" t="s">
        <v>250</v>
      </c>
      <c r="Y585" s="74" t="s">
        <v>142</v>
      </c>
      <c r="Z585" s="74" t="s">
        <v>192</v>
      </c>
      <c r="AA585" s="76">
        <v>2501.3850000000002</v>
      </c>
      <c r="AB585" s="76">
        <v>0</v>
      </c>
      <c r="AC585" s="76">
        <v>155</v>
      </c>
      <c r="AD585" s="76">
        <v>103</v>
      </c>
      <c r="AE585" s="77">
        <v>312</v>
      </c>
      <c r="AF585" s="76">
        <v>1.6080000000000001</v>
      </c>
      <c r="AG585" s="77">
        <v>10</v>
      </c>
      <c r="AH585" s="78">
        <v>4.5999999999999996</v>
      </c>
      <c r="AI585" s="78">
        <v>42.2</v>
      </c>
      <c r="AJ585" s="79">
        <v>42807</v>
      </c>
      <c r="AK585" s="79">
        <v>42789</v>
      </c>
      <c r="AL585" s="79">
        <v>42789</v>
      </c>
      <c r="AM585" s="79">
        <v>42789</v>
      </c>
      <c r="AN585" s="77">
        <v>513</v>
      </c>
      <c r="AO585" s="79">
        <v>42782</v>
      </c>
      <c r="AP585" s="76">
        <v>2500</v>
      </c>
      <c r="AQ585" s="76">
        <v>208</v>
      </c>
      <c r="AR585" s="77">
        <v>300</v>
      </c>
      <c r="AS585" s="77">
        <v>15</v>
      </c>
      <c r="AT585" s="78">
        <v>34.659999999999997</v>
      </c>
      <c r="AU585" s="77">
        <v>8</v>
      </c>
      <c r="AV585" s="76">
        <v>8.39</v>
      </c>
      <c r="AW585" s="76">
        <v>7.5</v>
      </c>
      <c r="AX585" s="76">
        <v>9.64</v>
      </c>
      <c r="AY585" s="76">
        <v>0.42</v>
      </c>
      <c r="AZ585" s="76">
        <v>0.42</v>
      </c>
      <c r="BA585" s="76">
        <v>0.46</v>
      </c>
      <c r="BB585" s="76">
        <v>0.46</v>
      </c>
      <c r="BC585" s="76">
        <v>19.98</v>
      </c>
      <c r="BD585" s="76">
        <v>5.7</v>
      </c>
      <c r="BE585" s="76">
        <v>14.32</v>
      </c>
      <c r="BF585" s="76">
        <v>7500</v>
      </c>
      <c r="BG585" s="76">
        <v>8500</v>
      </c>
      <c r="BH585" s="74" t="s">
        <v>109</v>
      </c>
      <c r="BI585" s="74"/>
      <c r="BJ585" s="74" t="s">
        <v>3203</v>
      </c>
      <c r="BK585" s="79"/>
      <c r="BL585" s="79"/>
      <c r="BM585" s="74"/>
      <c r="BN585" s="80"/>
      <c r="BO585" s="81"/>
      <c r="BP585" s="82">
        <v>80</v>
      </c>
      <c r="BQ585" s="83"/>
      <c r="BR585" s="84" t="s">
        <v>129</v>
      </c>
      <c r="BS585" s="84">
        <v>23</v>
      </c>
      <c r="BT585" s="85">
        <v>2</v>
      </c>
      <c r="BU585" s="85" t="s">
        <v>134</v>
      </c>
      <c r="BV585" s="85">
        <v>9</v>
      </c>
      <c r="BW585" s="85"/>
      <c r="BX585" s="86" t="s">
        <v>164</v>
      </c>
      <c r="BY585" s="87"/>
      <c r="BZ585" s="88">
        <v>80</v>
      </c>
      <c r="CA585" s="87" t="s">
        <v>111</v>
      </c>
      <c r="CB585" s="89" t="s">
        <v>145</v>
      </c>
      <c r="CC585" s="90">
        <v>7</v>
      </c>
      <c r="CD585" s="91"/>
      <c r="CE585" s="89">
        <f>VLOOKUP(AI585,[1]Plan1!$A$6:$D$52,2,0)</f>
        <v>285</v>
      </c>
      <c r="CF585" s="89">
        <f>VLOOKUP(AI585,[1]Plan1!$A$6:$D$52,4,0)</f>
        <v>8.1052631578947363</v>
      </c>
      <c r="CG585" s="89">
        <f t="shared" si="72"/>
        <v>9</v>
      </c>
      <c r="CH585" s="89">
        <f t="shared" si="73"/>
        <v>73</v>
      </c>
      <c r="CI585" s="87" t="s">
        <v>129</v>
      </c>
      <c r="CJ585" s="89">
        <f t="shared" si="74"/>
        <v>80</v>
      </c>
      <c r="CK585" s="87"/>
      <c r="CL585" s="87"/>
      <c r="CM585" s="87"/>
      <c r="CN585" s="80"/>
      <c r="CO585" s="81">
        <v>358</v>
      </c>
      <c r="CP585" s="82"/>
      <c r="CQ585" s="83"/>
      <c r="CR585" s="87">
        <f t="shared" si="75"/>
        <v>3120</v>
      </c>
      <c r="CS585" s="40">
        <f t="shared" si="79"/>
        <v>583</v>
      </c>
      <c r="CT585" s="40" t="str">
        <f>VLOOKUP(B585,Linha!$B$2:$C$60,2,FALSE)</f>
        <v>Despacho direto</v>
      </c>
      <c r="CU585" s="41" t="str">
        <f>IF(AI585&lt;=Parametros!$E$15,"OK","Não")</f>
        <v>OK</v>
      </c>
      <c r="CV585" s="41" t="str">
        <f>IF(AH585&lt;=Parametros!$E$16,"OK","Não")</f>
        <v>OK</v>
      </c>
      <c r="CW585" s="41" t="str">
        <f>IF(AX585&lt;=Parametros!$E$19,"OK","Não")</f>
        <v>OK</v>
      </c>
      <c r="CX585" s="41" t="str">
        <f t="shared" si="76"/>
        <v>Não</v>
      </c>
      <c r="CY585" s="41" t="str">
        <f t="shared" si="77"/>
        <v>Não</v>
      </c>
      <c r="CZ585" s="41" t="str">
        <f>IF(AND(Parametros!$E$17="Sim",Parametros!$E$18="Sim"),IF(AND(OR(CT585="Flow1",AND(CT585="Flow2",Parametros!$H$7="Fechada")),AI585&lt;=Parametros!$E$15,AH585&lt;Parametros!$E$16,AX585&lt;Parametros!$E$19,CX585&lt;&gt;Parametros!$E$17,CY585&lt;&gt;Parametros!$E$18),"Sim","Não"),
IF(AND(Parametros!$E$17="Sim",Parametros!$E$18="Não"),IF(AND(OR(CT585="Flow1",AND(CT585="Flow2",Parametros!$H$7="Fechada")),AI585&lt;=Parametros!$E$15,AH585&lt;Parametros!$E$16,AX585&lt;Parametros!$E$19,CX585&lt;&gt;Parametros!$E$17),"Sim","Não"),
IF(AND(Parametros!$E$17="Não",Parametros!$E$18="Sim"),IF(AND(OR(CT585="Flow1",AND(CT585="Flow2",Parametros!$H$7="Fechada")),AI585&lt;=Parametros!$E$15,AH585&lt;Parametros!$E$16,AX585&lt;Parametros!$E$19,CY585&lt;&gt;Parametros!$E$18),"Sim","Não"),
IF(AND(OR(CT585="Flow1",AND(CT585="Flow2",Parametros!$H$7="Fechada")),AI585&lt;=Parametros!$E$15,AH585&lt;Parametros!$E$16,AX585&lt;Parametros!$E$19),"Sim","Não"))))</f>
        <v>Não</v>
      </c>
      <c r="DA585" s="41" t="str">
        <f t="shared" si="78"/>
        <v>ok</v>
      </c>
      <c r="DB585" s="40">
        <f>IF(AND(CT585="Flow1",CZ585="Sim"),4,IF(CT585=Parametros!$D$6,1,IF(CT585=Parametros!$D$7,IF(Parametros!$H$7="Aberta",2,IF('Sequencia APO'!CZ585="Sim",4,1)),IF(CT585=Parametros!$D$9,3,IF(CT585=Parametros!$D$8,4,"Erro")))))</f>
        <v>3</v>
      </c>
      <c r="DC585" s="40">
        <f>IFERROR(VLOOKUP($Q585,Ferts!$A$1:$B$16,2,FALSE),0)</f>
        <v>0</v>
      </c>
      <c r="DD585" s="42">
        <f>(IF(DB585=1,Parametros!$M$6,IF(DB585=2,Parametros!$M$7,IF(DB585=3,Parametros!$M$8,IF(DB585=4,Parametros!$M$9,"Erro"))))*(DC585+1))*60</f>
        <v>33.660000000000004</v>
      </c>
    </row>
    <row r="586" spans="1:108">
      <c r="A586" s="74" t="s">
        <v>1555</v>
      </c>
      <c r="B586" t="s">
        <v>951</v>
      </c>
      <c r="C586" s="74" t="s">
        <v>118</v>
      </c>
      <c r="D586" s="74" t="s">
        <v>99</v>
      </c>
      <c r="E586" s="74" t="s">
        <v>4226</v>
      </c>
      <c r="F586" s="74" t="s">
        <v>1292</v>
      </c>
      <c r="G586" s="74" t="s">
        <v>4227</v>
      </c>
      <c r="H586" s="74" t="s">
        <v>860</v>
      </c>
      <c r="I586" s="74" t="s">
        <v>1273</v>
      </c>
      <c r="J586" s="74" t="s">
        <v>213</v>
      </c>
      <c r="K586" s="74" t="s">
        <v>236</v>
      </c>
      <c r="L586" s="74" t="s">
        <v>1293</v>
      </c>
      <c r="M586" s="74" t="s">
        <v>862</v>
      </c>
      <c r="N586" s="75">
        <v>10</v>
      </c>
      <c r="O586" s="75">
        <v>10</v>
      </c>
      <c r="P586" s="74" t="s">
        <v>238</v>
      </c>
      <c r="Q586" s="74" t="s">
        <v>1294</v>
      </c>
      <c r="R586" s="74" t="s">
        <v>239</v>
      </c>
      <c r="S586" s="74"/>
      <c r="T586" s="74" t="s">
        <v>114</v>
      </c>
      <c r="U586" s="74" t="s">
        <v>202</v>
      </c>
      <c r="V586" s="74" t="s">
        <v>851</v>
      </c>
      <c r="W586" s="74" t="s">
        <v>107</v>
      </c>
      <c r="X586" s="74" t="s">
        <v>250</v>
      </c>
      <c r="Y586" s="74" t="s">
        <v>219</v>
      </c>
      <c r="Z586" s="74" t="s">
        <v>192</v>
      </c>
      <c r="AA586" s="76">
        <v>1586.9880000000001</v>
      </c>
      <c r="AB586" s="76">
        <v>0</v>
      </c>
      <c r="AC586" s="76">
        <v>146</v>
      </c>
      <c r="AD586" s="76">
        <v>101</v>
      </c>
      <c r="AE586" s="77">
        <v>301</v>
      </c>
      <c r="AF586" s="76">
        <v>1.552</v>
      </c>
      <c r="AG586" s="77">
        <v>6</v>
      </c>
      <c r="AH586" s="78">
        <v>6.5</v>
      </c>
      <c r="AI586" s="78">
        <v>42.2</v>
      </c>
      <c r="AJ586" s="79">
        <v>42796</v>
      </c>
      <c r="AK586" s="79">
        <v>42789</v>
      </c>
      <c r="AL586" s="79">
        <v>42789</v>
      </c>
      <c r="AM586" s="79">
        <v>42789</v>
      </c>
      <c r="AN586" s="77">
        <v>296</v>
      </c>
      <c r="AO586" s="79">
        <v>42776</v>
      </c>
      <c r="AP586" s="76">
        <v>2000</v>
      </c>
      <c r="AQ586" s="76">
        <v>0</v>
      </c>
      <c r="AR586" s="77">
        <v>355</v>
      </c>
      <c r="AS586" s="77">
        <v>13</v>
      </c>
      <c r="AT586" s="78">
        <v>46.41</v>
      </c>
      <c r="AU586" s="77">
        <v>6</v>
      </c>
      <c r="AV586" s="76">
        <v>7.99</v>
      </c>
      <c r="AW586" s="76">
        <v>7.5</v>
      </c>
      <c r="AX586" s="76">
        <v>9.25</v>
      </c>
      <c r="AY586" s="76">
        <v>0.42</v>
      </c>
      <c r="AZ586" s="76">
        <v>0.42</v>
      </c>
      <c r="BA586" s="76">
        <v>0.65</v>
      </c>
      <c r="BB586" s="76">
        <v>0.65</v>
      </c>
      <c r="BC586" s="76">
        <v>15.33</v>
      </c>
      <c r="BD586" s="76">
        <v>7.27</v>
      </c>
      <c r="BE586" s="76">
        <v>16.14</v>
      </c>
      <c r="BF586" s="76">
        <v>7500</v>
      </c>
      <c r="BG586" s="76">
        <v>8500</v>
      </c>
      <c r="BH586" s="74" t="s">
        <v>109</v>
      </c>
      <c r="BI586" s="74"/>
      <c r="BJ586" s="74" t="s">
        <v>4228</v>
      </c>
      <c r="BK586" s="79"/>
      <c r="BL586" s="79"/>
      <c r="BM586" s="74"/>
      <c r="BN586" s="80"/>
      <c r="BO586" s="81"/>
      <c r="BP586" s="82">
        <v>36</v>
      </c>
      <c r="BQ586" s="83"/>
      <c r="BR586" s="84" t="s">
        <v>129</v>
      </c>
      <c r="BS586" s="84">
        <v>23</v>
      </c>
      <c r="BT586" s="85">
        <v>2</v>
      </c>
      <c r="BU586" s="85" t="s">
        <v>134</v>
      </c>
      <c r="BV586" s="85">
        <v>9</v>
      </c>
      <c r="BW586" s="85"/>
      <c r="BX586" s="86" t="s">
        <v>164</v>
      </c>
      <c r="BY586" s="87"/>
      <c r="BZ586" s="88">
        <v>36</v>
      </c>
      <c r="CA586" s="87" t="s">
        <v>111</v>
      </c>
      <c r="CB586" s="89" t="s">
        <v>112</v>
      </c>
      <c r="CC586" s="90">
        <v>13</v>
      </c>
      <c r="CD586" s="91"/>
      <c r="CE586" s="89">
        <f>VLOOKUP(AI586,[1]Plan1!$A$6:$D$52,2,0)</f>
        <v>285</v>
      </c>
      <c r="CF586" s="89">
        <f>VLOOKUP(AI586,[1]Plan1!$A$6:$D$52,4,0)</f>
        <v>8.1052631578947363</v>
      </c>
      <c r="CG586" s="89">
        <f t="shared" si="72"/>
        <v>6</v>
      </c>
      <c r="CH586" s="89">
        <f t="shared" si="73"/>
        <v>49</v>
      </c>
      <c r="CI586" s="87" t="s">
        <v>129</v>
      </c>
      <c r="CJ586" s="89">
        <f t="shared" si="74"/>
        <v>36</v>
      </c>
      <c r="CK586" s="87"/>
      <c r="CL586" s="87"/>
      <c r="CM586" s="87"/>
      <c r="CN586" s="80"/>
      <c r="CO586" s="81">
        <v>359</v>
      </c>
      <c r="CP586" s="82"/>
      <c r="CQ586" s="83"/>
      <c r="CR586" s="87">
        <f t="shared" si="75"/>
        <v>1806</v>
      </c>
      <c r="CS586" s="40">
        <f t="shared" si="79"/>
        <v>584</v>
      </c>
      <c r="CT586" s="40" t="str">
        <f>VLOOKUP(B586,Linha!$B$2:$C$60,2,FALSE)</f>
        <v>Despacho direto</v>
      </c>
      <c r="CU586" s="41" t="str">
        <f>IF(AI586&lt;=Parametros!$E$15,"OK","Não")</f>
        <v>OK</v>
      </c>
      <c r="CV586" s="41" t="str">
        <f>IF(AH586&lt;=Parametros!$E$16,"OK","Não")</f>
        <v>OK</v>
      </c>
      <c r="CW586" s="41" t="str">
        <f>IF(AX586&lt;=Parametros!$E$19,"OK","Não")</f>
        <v>OK</v>
      </c>
      <c r="CX586" s="41" t="str">
        <f t="shared" si="76"/>
        <v>Não</v>
      </c>
      <c r="CY586" s="41" t="str">
        <f t="shared" si="77"/>
        <v>Não</v>
      </c>
      <c r="CZ586" s="41" t="str">
        <f>IF(AND(Parametros!$E$17="Sim",Parametros!$E$18="Sim"),IF(AND(OR(CT586="Flow1",AND(CT586="Flow2",Parametros!$H$7="Fechada")),AI586&lt;=Parametros!$E$15,AH586&lt;Parametros!$E$16,AX586&lt;Parametros!$E$19,CX586&lt;&gt;Parametros!$E$17,CY586&lt;&gt;Parametros!$E$18),"Sim","Não"),
IF(AND(Parametros!$E$17="Sim",Parametros!$E$18="Não"),IF(AND(OR(CT586="Flow1",AND(CT586="Flow2",Parametros!$H$7="Fechada")),AI586&lt;=Parametros!$E$15,AH586&lt;Parametros!$E$16,AX586&lt;Parametros!$E$19,CX586&lt;&gt;Parametros!$E$17),"Sim","Não"),
IF(AND(Parametros!$E$17="Não",Parametros!$E$18="Sim"),IF(AND(OR(CT586="Flow1",AND(CT586="Flow2",Parametros!$H$7="Fechada")),AI586&lt;=Parametros!$E$15,AH586&lt;Parametros!$E$16,AX586&lt;Parametros!$E$19,CY586&lt;&gt;Parametros!$E$18),"Sim","Não"),
IF(AND(OR(CT586="Flow1",AND(CT586="Flow2",Parametros!$H$7="Fechada")),AI586&lt;=Parametros!$E$15,AH586&lt;Parametros!$E$16,AX586&lt;Parametros!$E$19),"Sim","Não"))))</f>
        <v>Não</v>
      </c>
      <c r="DA586" s="41" t="str">
        <f t="shared" si="78"/>
        <v>ok</v>
      </c>
      <c r="DB586" s="40">
        <f>IF(AND(CT586="Flow1",CZ586="Sim"),4,IF(CT586=Parametros!$D$6,1,IF(CT586=Parametros!$D$7,IF(Parametros!$H$7="Aberta",2,IF('Sequencia APO'!CZ586="Sim",4,1)),IF(CT586=Parametros!$D$9,3,IF(CT586=Parametros!$D$8,4,"Erro")))))</f>
        <v>3</v>
      </c>
      <c r="DC586" s="40">
        <f>IFERROR(VLOOKUP($Q586,Ferts!$A$1:$B$16,2,FALSE),0)</f>
        <v>0</v>
      </c>
      <c r="DD586" s="42">
        <f>(IF(DB586=1,Parametros!$M$6,IF(DB586=2,Parametros!$M$7,IF(DB586=3,Parametros!$M$8,IF(DB586=4,Parametros!$M$9,"Erro"))))*(DC586+1))*60</f>
        <v>33.660000000000004</v>
      </c>
    </row>
    <row r="587" spans="1:108">
      <c r="A587" s="74" t="s">
        <v>1563</v>
      </c>
      <c r="B587" t="s">
        <v>951</v>
      </c>
      <c r="C587" s="74" t="s">
        <v>118</v>
      </c>
      <c r="D587" s="74" t="s">
        <v>99</v>
      </c>
      <c r="E587" s="74" t="s">
        <v>4229</v>
      </c>
      <c r="F587" s="74" t="s">
        <v>1296</v>
      </c>
      <c r="G587" s="74" t="s">
        <v>4230</v>
      </c>
      <c r="H587" s="74" t="s">
        <v>847</v>
      </c>
      <c r="I587" s="74" t="s">
        <v>1273</v>
      </c>
      <c r="J587" s="74" t="s">
        <v>213</v>
      </c>
      <c r="K587" s="74" t="s">
        <v>849</v>
      </c>
      <c r="L587" s="74" t="s">
        <v>1297</v>
      </c>
      <c r="M587" s="74" t="s">
        <v>850</v>
      </c>
      <c r="N587" s="75">
        <v>10</v>
      </c>
      <c r="O587" s="75">
        <v>10</v>
      </c>
      <c r="P587" s="74" t="s">
        <v>238</v>
      </c>
      <c r="Q587" s="74" t="s">
        <v>4231</v>
      </c>
      <c r="R587" s="74" t="s">
        <v>239</v>
      </c>
      <c r="S587" s="74"/>
      <c r="T587" s="74" t="s">
        <v>114</v>
      </c>
      <c r="U587" s="74" t="s">
        <v>202</v>
      </c>
      <c r="V587" s="74" t="s">
        <v>851</v>
      </c>
      <c r="W587" s="74" t="s">
        <v>107</v>
      </c>
      <c r="X587" s="74" t="s">
        <v>250</v>
      </c>
      <c r="Y587" s="74" t="s">
        <v>219</v>
      </c>
      <c r="Z587" s="74" t="s">
        <v>192</v>
      </c>
      <c r="AA587" s="76">
        <v>1500.3920000000001</v>
      </c>
      <c r="AB587" s="76">
        <v>0</v>
      </c>
      <c r="AC587" s="76">
        <v>146</v>
      </c>
      <c r="AD587" s="76">
        <v>99</v>
      </c>
      <c r="AE587" s="77">
        <v>358</v>
      </c>
      <c r="AF587" s="76">
        <v>1.845</v>
      </c>
      <c r="AG587" s="77">
        <v>5</v>
      </c>
      <c r="AH587" s="78">
        <v>8</v>
      </c>
      <c r="AI587" s="78">
        <v>42.2</v>
      </c>
      <c r="AJ587" s="79">
        <v>42821</v>
      </c>
      <c r="AK587" s="79">
        <v>42789</v>
      </c>
      <c r="AL587" s="79">
        <v>42789</v>
      </c>
      <c r="AM587" s="79">
        <v>42789</v>
      </c>
      <c r="AN587" s="77">
        <v>259</v>
      </c>
      <c r="AO587" s="79">
        <v>42790</v>
      </c>
      <c r="AP587" s="76">
        <v>3000</v>
      </c>
      <c r="AQ587" s="76">
        <v>0</v>
      </c>
      <c r="AR587" s="77">
        <v>364</v>
      </c>
      <c r="AS587" s="77">
        <v>12</v>
      </c>
      <c r="AT587" s="78">
        <v>42.92</v>
      </c>
      <c r="AU587" s="77">
        <v>8</v>
      </c>
      <c r="AV587" s="76">
        <v>6.03</v>
      </c>
      <c r="AW587" s="76">
        <v>5.45</v>
      </c>
      <c r="AX587" s="76">
        <v>7.21</v>
      </c>
      <c r="AY587" s="76">
        <v>0.42</v>
      </c>
      <c r="AZ587" s="76">
        <v>0.42</v>
      </c>
      <c r="BA587" s="76">
        <v>0.8</v>
      </c>
      <c r="BB587" s="76">
        <v>0.8</v>
      </c>
      <c r="BC587" s="76">
        <v>15.77</v>
      </c>
      <c r="BD587" s="76">
        <v>8.5</v>
      </c>
      <c r="BE587" s="76">
        <v>17.43</v>
      </c>
      <c r="BF587" s="76">
        <v>5450</v>
      </c>
      <c r="BG587" s="76">
        <v>6450</v>
      </c>
      <c r="BH587" s="74" t="s">
        <v>109</v>
      </c>
      <c r="BI587" s="74"/>
      <c r="BJ587" s="74" t="s">
        <v>4232</v>
      </c>
      <c r="BK587" s="79"/>
      <c r="BL587" s="79"/>
      <c r="BM587" s="74"/>
      <c r="BN587" s="80"/>
      <c r="BO587" s="81"/>
      <c r="BP587" s="82">
        <v>40</v>
      </c>
      <c r="BQ587" s="83"/>
      <c r="BR587" s="84" t="s">
        <v>129</v>
      </c>
      <c r="BS587" s="84">
        <v>23</v>
      </c>
      <c r="BT587" s="85">
        <v>2</v>
      </c>
      <c r="BU587" s="85" t="s">
        <v>134</v>
      </c>
      <c r="BV587" s="85">
        <v>9</v>
      </c>
      <c r="BW587" s="85"/>
      <c r="BX587" s="86" t="s">
        <v>164</v>
      </c>
      <c r="BY587" s="87"/>
      <c r="BZ587" s="88">
        <v>40</v>
      </c>
      <c r="CA587" s="87" t="s">
        <v>111</v>
      </c>
      <c r="CB587" s="89" t="s">
        <v>145</v>
      </c>
      <c r="CC587" s="90">
        <v>-1</v>
      </c>
      <c r="CD587" s="91"/>
      <c r="CE587" s="89">
        <f>VLOOKUP(AI587,[1]Plan1!$A$6:$D$52,2,0)</f>
        <v>285</v>
      </c>
      <c r="CF587" s="89">
        <f>VLOOKUP(AI587,[1]Plan1!$A$6:$D$52,4,0)</f>
        <v>8.1052631578947363</v>
      </c>
      <c r="CG587" s="89">
        <f t="shared" si="72"/>
        <v>5</v>
      </c>
      <c r="CH587" s="89">
        <f t="shared" si="73"/>
        <v>41</v>
      </c>
      <c r="CI587" s="87" t="s">
        <v>129</v>
      </c>
      <c r="CJ587" s="89">
        <f t="shared" si="74"/>
        <v>40</v>
      </c>
      <c r="CK587" s="87"/>
      <c r="CL587" s="87"/>
      <c r="CM587" s="87"/>
      <c r="CN587" s="80"/>
      <c r="CO587" s="81">
        <v>360</v>
      </c>
      <c r="CP587" s="82"/>
      <c r="CQ587" s="83"/>
      <c r="CR587" s="87">
        <f t="shared" si="75"/>
        <v>1790</v>
      </c>
      <c r="CS587" s="40">
        <f t="shared" si="79"/>
        <v>585</v>
      </c>
      <c r="CT587" s="40" t="str">
        <f>VLOOKUP(B587,Linha!$B$2:$C$60,2,FALSE)</f>
        <v>Despacho direto</v>
      </c>
      <c r="CU587" s="41" t="str">
        <f>IF(AI587&lt;=Parametros!$E$15,"OK","Não")</f>
        <v>OK</v>
      </c>
      <c r="CV587" s="41" t="str">
        <f>IF(AH587&lt;=Parametros!$E$16,"OK","Não")</f>
        <v>OK</v>
      </c>
      <c r="CW587" s="41" t="str">
        <f>IF(AX587&lt;=Parametros!$E$19,"OK","Não")</f>
        <v>OK</v>
      </c>
      <c r="CX587" s="41" t="str">
        <f t="shared" si="76"/>
        <v>Não</v>
      </c>
      <c r="CY587" s="41" t="str">
        <f t="shared" si="77"/>
        <v>Não</v>
      </c>
      <c r="CZ587" s="41" t="str">
        <f>IF(AND(Parametros!$E$17="Sim",Parametros!$E$18="Sim"),IF(AND(OR(CT587="Flow1",AND(CT587="Flow2",Parametros!$H$7="Fechada")),AI587&lt;=Parametros!$E$15,AH587&lt;Parametros!$E$16,AX587&lt;Parametros!$E$19,CX587&lt;&gt;Parametros!$E$17,CY587&lt;&gt;Parametros!$E$18),"Sim","Não"),
IF(AND(Parametros!$E$17="Sim",Parametros!$E$18="Não"),IF(AND(OR(CT587="Flow1",AND(CT587="Flow2",Parametros!$H$7="Fechada")),AI587&lt;=Parametros!$E$15,AH587&lt;Parametros!$E$16,AX587&lt;Parametros!$E$19,CX587&lt;&gt;Parametros!$E$17),"Sim","Não"),
IF(AND(Parametros!$E$17="Não",Parametros!$E$18="Sim"),IF(AND(OR(CT587="Flow1",AND(CT587="Flow2",Parametros!$H$7="Fechada")),AI587&lt;=Parametros!$E$15,AH587&lt;Parametros!$E$16,AX587&lt;Parametros!$E$19,CY587&lt;&gt;Parametros!$E$18),"Sim","Não"),
IF(AND(OR(CT587="Flow1",AND(CT587="Flow2",Parametros!$H$7="Fechada")),AI587&lt;=Parametros!$E$15,AH587&lt;Parametros!$E$16,AX587&lt;Parametros!$E$19),"Sim","Não"))))</f>
        <v>Não</v>
      </c>
      <c r="DA587" s="41" t="str">
        <f t="shared" si="78"/>
        <v>ok</v>
      </c>
      <c r="DB587" s="40">
        <f>IF(AND(CT587="Flow1",CZ587="Sim"),4,IF(CT587=Parametros!$D$6,1,IF(CT587=Parametros!$D$7,IF(Parametros!$H$7="Aberta",2,IF('Sequencia APO'!CZ587="Sim",4,1)),IF(CT587=Parametros!$D$9,3,IF(CT587=Parametros!$D$8,4,"Erro")))))</f>
        <v>3</v>
      </c>
      <c r="DC587" s="40">
        <f>IFERROR(VLOOKUP($Q587,Ferts!$A$1:$B$16,2,FALSE),0)</f>
        <v>0</v>
      </c>
      <c r="DD587" s="42">
        <f>(IF(DB587=1,Parametros!$M$6,IF(DB587=2,Parametros!$M$7,IF(DB587=3,Parametros!$M$8,IF(DB587=4,Parametros!$M$9,"Erro"))))*(DC587+1))*60</f>
        <v>33.660000000000004</v>
      </c>
    </row>
    <row r="588" spans="1:108">
      <c r="A588" s="74" t="s">
        <v>1569</v>
      </c>
      <c r="B588" t="s">
        <v>951</v>
      </c>
      <c r="C588" s="74" t="s">
        <v>118</v>
      </c>
      <c r="D588" s="74" t="s">
        <v>99</v>
      </c>
      <c r="E588" s="74" t="s">
        <v>4233</v>
      </c>
      <c r="F588" s="74" t="s">
        <v>1301</v>
      </c>
      <c r="G588" s="74" t="s">
        <v>4234</v>
      </c>
      <c r="H588" s="74" t="s">
        <v>1281</v>
      </c>
      <c r="I588" s="74" t="s">
        <v>1273</v>
      </c>
      <c r="J588" s="74" t="s">
        <v>213</v>
      </c>
      <c r="K588" s="74" t="s">
        <v>1282</v>
      </c>
      <c r="L588" s="74" t="s">
        <v>1302</v>
      </c>
      <c r="M588" s="74" t="s">
        <v>1283</v>
      </c>
      <c r="N588" s="75">
        <v>10</v>
      </c>
      <c r="O588" s="75">
        <v>10</v>
      </c>
      <c r="P588" s="74" t="s">
        <v>238</v>
      </c>
      <c r="Q588" s="74" t="s">
        <v>1303</v>
      </c>
      <c r="R588" s="74" t="s">
        <v>239</v>
      </c>
      <c r="S588" s="74"/>
      <c r="T588" s="74" t="s">
        <v>114</v>
      </c>
      <c r="U588" s="74" t="s">
        <v>202</v>
      </c>
      <c r="V588" s="74" t="s">
        <v>851</v>
      </c>
      <c r="W588" s="74" t="s">
        <v>107</v>
      </c>
      <c r="X588" s="74" t="s">
        <v>250</v>
      </c>
      <c r="Y588" s="74" t="s">
        <v>219</v>
      </c>
      <c r="Z588" s="74" t="s">
        <v>192</v>
      </c>
      <c r="AA588" s="76">
        <v>1496.74</v>
      </c>
      <c r="AB588" s="76">
        <v>0</v>
      </c>
      <c r="AC588" s="76">
        <v>146</v>
      </c>
      <c r="AD588" s="76">
        <v>101</v>
      </c>
      <c r="AE588" s="77">
        <v>287</v>
      </c>
      <c r="AF588" s="76">
        <v>1.4790000000000001</v>
      </c>
      <c r="AG588" s="77">
        <v>6</v>
      </c>
      <c r="AH588" s="78">
        <v>6</v>
      </c>
      <c r="AI588" s="78">
        <v>48.3</v>
      </c>
      <c r="AJ588" s="79">
        <v>42831</v>
      </c>
      <c r="AK588" s="79">
        <v>42789</v>
      </c>
      <c r="AL588" s="79">
        <v>42789</v>
      </c>
      <c r="AM588" s="79">
        <v>42789</v>
      </c>
      <c r="AN588" s="77">
        <v>282</v>
      </c>
      <c r="AO588" s="79">
        <v>42804</v>
      </c>
      <c r="AP588" s="76">
        <v>2000</v>
      </c>
      <c r="AQ588" s="76">
        <v>0</v>
      </c>
      <c r="AR588" s="77">
        <v>341</v>
      </c>
      <c r="AS588" s="77">
        <v>13</v>
      </c>
      <c r="AT588" s="78">
        <v>52.73</v>
      </c>
      <c r="AU588" s="77">
        <v>5</v>
      </c>
      <c r="AV588" s="76">
        <v>8.36</v>
      </c>
      <c r="AW588" s="76">
        <v>7.6</v>
      </c>
      <c r="AX588" s="76">
        <v>9.1199999999999992</v>
      </c>
      <c r="AY588" s="76">
        <v>0.48</v>
      </c>
      <c r="AZ588" s="76">
        <v>0.48</v>
      </c>
      <c r="BA588" s="76">
        <v>0.6</v>
      </c>
      <c r="BB588" s="76">
        <v>0.6</v>
      </c>
      <c r="BC588" s="76">
        <v>15.07</v>
      </c>
      <c r="BD588" s="76">
        <v>7.04</v>
      </c>
      <c r="BE588" s="76">
        <v>15.89</v>
      </c>
      <c r="BF588" s="76">
        <v>7600</v>
      </c>
      <c r="BG588" s="76">
        <v>8600</v>
      </c>
      <c r="BH588" s="74" t="s">
        <v>109</v>
      </c>
      <c r="BI588" s="74"/>
      <c r="BJ588" s="74" t="s">
        <v>4235</v>
      </c>
      <c r="BK588" s="79"/>
      <c r="BL588" s="79"/>
      <c r="BM588" s="74"/>
      <c r="BN588" s="80"/>
      <c r="BO588" s="81"/>
      <c r="BP588" s="82">
        <v>30</v>
      </c>
      <c r="BQ588" s="83"/>
      <c r="BR588" s="84" t="s">
        <v>129</v>
      </c>
      <c r="BS588" s="84">
        <v>23</v>
      </c>
      <c r="BT588" s="85">
        <v>2</v>
      </c>
      <c r="BU588" s="85" t="s">
        <v>134</v>
      </c>
      <c r="BV588" s="85">
        <v>9</v>
      </c>
      <c r="BW588" s="85"/>
      <c r="BX588" s="86" t="s">
        <v>164</v>
      </c>
      <c r="BY588" s="87"/>
      <c r="BZ588" s="88">
        <v>30</v>
      </c>
      <c r="CA588" s="87" t="s">
        <v>111</v>
      </c>
      <c r="CB588" s="89" t="s">
        <v>116</v>
      </c>
      <c r="CC588" s="90">
        <v>-15</v>
      </c>
      <c r="CD588" s="91"/>
      <c r="CE588" s="89">
        <f>VLOOKUP(AI588,[1]Plan1!$A$6:$D$52,2,0)</f>
        <v>242</v>
      </c>
      <c r="CF588" s="89">
        <f>VLOOKUP(AI588,[1]Plan1!$A$6:$D$52,4,0)</f>
        <v>6.9411764705882355</v>
      </c>
      <c r="CG588" s="89">
        <f t="shared" si="72"/>
        <v>6</v>
      </c>
      <c r="CH588" s="89">
        <f t="shared" si="73"/>
        <v>42</v>
      </c>
      <c r="CI588" s="87" t="s">
        <v>129</v>
      </c>
      <c r="CJ588" s="89">
        <f t="shared" si="74"/>
        <v>30</v>
      </c>
      <c r="CK588" s="87"/>
      <c r="CL588" s="87"/>
      <c r="CM588" s="87"/>
      <c r="CN588" s="80"/>
      <c r="CO588" s="81">
        <v>361</v>
      </c>
      <c r="CP588" s="82"/>
      <c r="CQ588" s="83"/>
      <c r="CR588" s="87">
        <f t="shared" si="75"/>
        <v>1722</v>
      </c>
      <c r="CS588" s="40">
        <f t="shared" si="79"/>
        <v>586</v>
      </c>
      <c r="CT588" s="40" t="str">
        <f>VLOOKUP(B588,Linha!$B$2:$C$60,2,FALSE)</f>
        <v>Despacho direto</v>
      </c>
      <c r="CU588" s="41" t="str">
        <f>IF(AI588&lt;=Parametros!$E$15,"OK","Não")</f>
        <v>OK</v>
      </c>
      <c r="CV588" s="41" t="str">
        <f>IF(AH588&lt;=Parametros!$E$16,"OK","Não")</f>
        <v>OK</v>
      </c>
      <c r="CW588" s="41" t="str">
        <f>IF(AX588&lt;=Parametros!$E$19,"OK","Não")</f>
        <v>OK</v>
      </c>
      <c r="CX588" s="41" t="str">
        <f t="shared" si="76"/>
        <v>Não</v>
      </c>
      <c r="CY588" s="41" t="str">
        <f t="shared" si="77"/>
        <v>Não</v>
      </c>
      <c r="CZ588" s="41" t="str">
        <f>IF(AND(Parametros!$E$17="Sim",Parametros!$E$18="Sim"),IF(AND(OR(CT588="Flow1",AND(CT588="Flow2",Parametros!$H$7="Fechada")),AI588&lt;=Parametros!$E$15,AH588&lt;Parametros!$E$16,AX588&lt;Parametros!$E$19,CX588&lt;&gt;Parametros!$E$17,CY588&lt;&gt;Parametros!$E$18),"Sim","Não"),
IF(AND(Parametros!$E$17="Sim",Parametros!$E$18="Não"),IF(AND(OR(CT588="Flow1",AND(CT588="Flow2",Parametros!$H$7="Fechada")),AI588&lt;=Parametros!$E$15,AH588&lt;Parametros!$E$16,AX588&lt;Parametros!$E$19,CX588&lt;&gt;Parametros!$E$17),"Sim","Não"),
IF(AND(Parametros!$E$17="Não",Parametros!$E$18="Sim"),IF(AND(OR(CT588="Flow1",AND(CT588="Flow2",Parametros!$H$7="Fechada")),AI588&lt;=Parametros!$E$15,AH588&lt;Parametros!$E$16,AX588&lt;Parametros!$E$19,CY588&lt;&gt;Parametros!$E$18),"Sim","Não"),
IF(AND(OR(CT588="Flow1",AND(CT588="Flow2",Parametros!$H$7="Fechada")),AI588&lt;=Parametros!$E$15,AH588&lt;Parametros!$E$16,AX588&lt;Parametros!$E$19),"Sim","Não"))))</f>
        <v>Não</v>
      </c>
      <c r="DA588" s="41" t="str">
        <f t="shared" si="78"/>
        <v>ok</v>
      </c>
      <c r="DB588" s="40">
        <f>IF(AND(CT588="Flow1",CZ588="Sim"),4,IF(CT588=Parametros!$D$6,1,IF(CT588=Parametros!$D$7,IF(Parametros!$H$7="Aberta",2,IF('Sequencia APO'!CZ588="Sim",4,1)),IF(CT588=Parametros!$D$9,3,IF(CT588=Parametros!$D$8,4,"Erro")))))</f>
        <v>3</v>
      </c>
      <c r="DC588" s="40">
        <f>IFERROR(VLOOKUP($Q588,Ferts!$A$1:$B$16,2,FALSE),0)</f>
        <v>0</v>
      </c>
      <c r="DD588" s="42">
        <f>(IF(DB588=1,Parametros!$M$6,IF(DB588=2,Parametros!$M$7,IF(DB588=3,Parametros!$M$8,IF(DB588=4,Parametros!$M$9,"Erro"))))*(DC588+1))*60</f>
        <v>33.660000000000004</v>
      </c>
    </row>
    <row r="589" spans="1:108">
      <c r="A589" s="74" t="s">
        <v>1575</v>
      </c>
      <c r="B589" t="s">
        <v>951</v>
      </c>
      <c r="C589" s="74" t="s">
        <v>118</v>
      </c>
      <c r="D589" s="74" t="s">
        <v>99</v>
      </c>
      <c r="E589" s="74" t="s">
        <v>3204</v>
      </c>
      <c r="F589" s="74" t="s">
        <v>3205</v>
      </c>
      <c r="G589" s="74" t="s">
        <v>4236</v>
      </c>
      <c r="H589" s="74" t="s">
        <v>1281</v>
      </c>
      <c r="I589" s="74" t="s">
        <v>1273</v>
      </c>
      <c r="J589" s="74" t="s">
        <v>213</v>
      </c>
      <c r="K589" s="74" t="s">
        <v>1282</v>
      </c>
      <c r="L589" s="74" t="s">
        <v>3206</v>
      </c>
      <c r="M589" s="74" t="s">
        <v>1283</v>
      </c>
      <c r="N589" s="75">
        <v>22.5</v>
      </c>
      <c r="O589" s="75">
        <v>22.5</v>
      </c>
      <c r="P589" s="74" t="s">
        <v>238</v>
      </c>
      <c r="Q589" s="74" t="s">
        <v>3207</v>
      </c>
      <c r="R589" s="74" t="s">
        <v>239</v>
      </c>
      <c r="S589" s="74"/>
      <c r="T589" s="74" t="s">
        <v>114</v>
      </c>
      <c r="U589" s="74" t="s">
        <v>202</v>
      </c>
      <c r="V589" s="74" t="s">
        <v>851</v>
      </c>
      <c r="W589" s="74" t="s">
        <v>107</v>
      </c>
      <c r="X589" s="74" t="s">
        <v>250</v>
      </c>
      <c r="Y589" s="74" t="s">
        <v>219</v>
      </c>
      <c r="Z589" s="74" t="s">
        <v>192</v>
      </c>
      <c r="AA589" s="76">
        <v>2135.8440000000001</v>
      </c>
      <c r="AB589" s="76">
        <v>1288</v>
      </c>
      <c r="AC589" s="76">
        <v>146</v>
      </c>
      <c r="AD589" s="76">
        <v>97</v>
      </c>
      <c r="AE589" s="77">
        <v>312</v>
      </c>
      <c r="AF589" s="76">
        <v>1.6080000000000001</v>
      </c>
      <c r="AG589" s="77">
        <v>8</v>
      </c>
      <c r="AH589" s="78">
        <v>8</v>
      </c>
      <c r="AI589" s="78">
        <v>48.3</v>
      </c>
      <c r="AJ589" s="79">
        <v>42814</v>
      </c>
      <c r="AK589" s="79">
        <v>42789</v>
      </c>
      <c r="AL589" s="79">
        <v>42789</v>
      </c>
      <c r="AM589" s="79">
        <v>42789</v>
      </c>
      <c r="AN589" s="77">
        <v>365</v>
      </c>
      <c r="AO589" s="79">
        <v>42787</v>
      </c>
      <c r="AP589" s="76">
        <v>2000</v>
      </c>
      <c r="AQ589" s="76">
        <v>0</v>
      </c>
      <c r="AR589" s="77">
        <v>387</v>
      </c>
      <c r="AS589" s="77">
        <v>11</v>
      </c>
      <c r="AT589" s="78">
        <v>72.84</v>
      </c>
      <c r="AU589" s="77">
        <v>4</v>
      </c>
      <c r="AV589" s="76">
        <v>9.15</v>
      </c>
      <c r="AW589" s="76">
        <v>8.1999999999999993</v>
      </c>
      <c r="AX589" s="76">
        <v>9.51</v>
      </c>
      <c r="AY589" s="76">
        <v>0.48</v>
      </c>
      <c r="AZ589" s="76">
        <v>0.48</v>
      </c>
      <c r="BA589" s="76">
        <v>0.8</v>
      </c>
      <c r="BB589" s="76">
        <v>0.8</v>
      </c>
      <c r="BC589" s="76">
        <v>13.39</v>
      </c>
      <c r="BD589" s="76">
        <v>8.74</v>
      </c>
      <c r="BE589" s="76">
        <v>17.690000000000001</v>
      </c>
      <c r="BF589" s="76">
        <v>8200</v>
      </c>
      <c r="BG589" s="76">
        <v>9200</v>
      </c>
      <c r="BH589" s="74" t="s">
        <v>109</v>
      </c>
      <c r="BI589" s="74"/>
      <c r="BJ589" s="74" t="s">
        <v>4237</v>
      </c>
      <c r="BK589" s="79"/>
      <c r="BL589" s="79"/>
      <c r="BM589" s="74"/>
      <c r="BN589" s="80"/>
      <c r="BO589" s="81"/>
      <c r="BP589" s="82">
        <v>32</v>
      </c>
      <c r="BQ589" s="83"/>
      <c r="BR589" s="84" t="s">
        <v>129</v>
      </c>
      <c r="BS589" s="84">
        <v>23</v>
      </c>
      <c r="BT589" s="85">
        <v>2</v>
      </c>
      <c r="BU589" s="85" t="s">
        <v>134</v>
      </c>
      <c r="BV589" s="85">
        <v>9</v>
      </c>
      <c r="BW589" s="85"/>
      <c r="BX589" s="86" t="s">
        <v>164</v>
      </c>
      <c r="BY589" s="87"/>
      <c r="BZ589" s="88">
        <v>32</v>
      </c>
      <c r="CA589" s="87" t="s">
        <v>111</v>
      </c>
      <c r="CB589" s="89" t="s">
        <v>145</v>
      </c>
      <c r="CC589" s="90">
        <v>2</v>
      </c>
      <c r="CD589" s="91"/>
      <c r="CE589" s="89">
        <f>VLOOKUP(AI589,[1]Plan1!$A$6:$D$52,2,0)</f>
        <v>242</v>
      </c>
      <c r="CF589" s="89">
        <f>VLOOKUP(AI589,[1]Plan1!$A$6:$D$52,4,0)</f>
        <v>6.9411764705882355</v>
      </c>
      <c r="CG589" s="89">
        <f t="shared" si="72"/>
        <v>9</v>
      </c>
      <c r="CH589" s="89">
        <f t="shared" si="73"/>
        <v>62</v>
      </c>
      <c r="CI589" s="87" t="s">
        <v>129</v>
      </c>
      <c r="CJ589" s="89">
        <f t="shared" si="74"/>
        <v>32</v>
      </c>
      <c r="CK589" s="87"/>
      <c r="CL589" s="87"/>
      <c r="CM589" s="87"/>
      <c r="CN589" s="80"/>
      <c r="CO589" s="81">
        <v>362</v>
      </c>
      <c r="CP589" s="82"/>
      <c r="CQ589" s="83"/>
      <c r="CR589" s="87">
        <f t="shared" si="75"/>
        <v>2496</v>
      </c>
      <c r="CS589" s="40">
        <f t="shared" si="79"/>
        <v>587</v>
      </c>
      <c r="CT589" s="40" t="str">
        <f>VLOOKUP(B589,Linha!$B$2:$C$60,2,FALSE)</f>
        <v>Despacho direto</v>
      </c>
      <c r="CU589" s="41" t="str">
        <f>IF(AI589&lt;=Parametros!$E$15,"OK","Não")</f>
        <v>OK</v>
      </c>
      <c r="CV589" s="41" t="str">
        <f>IF(AH589&lt;=Parametros!$E$16,"OK","Não")</f>
        <v>OK</v>
      </c>
      <c r="CW589" s="41" t="str">
        <f>IF(AX589&lt;=Parametros!$E$19,"OK","Não")</f>
        <v>OK</v>
      </c>
      <c r="CX589" s="41" t="str">
        <f t="shared" si="76"/>
        <v>Não</v>
      </c>
      <c r="CY589" s="41" t="str">
        <f t="shared" si="77"/>
        <v>Não</v>
      </c>
      <c r="CZ589" s="41" t="str">
        <f>IF(AND(Parametros!$E$17="Sim",Parametros!$E$18="Sim"),IF(AND(OR(CT589="Flow1",AND(CT589="Flow2",Parametros!$H$7="Fechada")),AI589&lt;=Parametros!$E$15,AH589&lt;Parametros!$E$16,AX589&lt;Parametros!$E$19,CX589&lt;&gt;Parametros!$E$17,CY589&lt;&gt;Parametros!$E$18),"Sim","Não"),
IF(AND(Parametros!$E$17="Sim",Parametros!$E$18="Não"),IF(AND(OR(CT589="Flow1",AND(CT589="Flow2",Parametros!$H$7="Fechada")),AI589&lt;=Parametros!$E$15,AH589&lt;Parametros!$E$16,AX589&lt;Parametros!$E$19,CX589&lt;&gt;Parametros!$E$17),"Sim","Não"),
IF(AND(Parametros!$E$17="Não",Parametros!$E$18="Sim"),IF(AND(OR(CT589="Flow1",AND(CT589="Flow2",Parametros!$H$7="Fechada")),AI589&lt;=Parametros!$E$15,AH589&lt;Parametros!$E$16,AX589&lt;Parametros!$E$19,CY589&lt;&gt;Parametros!$E$18),"Sim","Não"),
IF(AND(OR(CT589="Flow1",AND(CT589="Flow2",Parametros!$H$7="Fechada")),AI589&lt;=Parametros!$E$15,AH589&lt;Parametros!$E$16,AX589&lt;Parametros!$E$19),"Sim","Não"))))</f>
        <v>Não</v>
      </c>
      <c r="DA589" s="41" t="str">
        <f t="shared" si="78"/>
        <v>ok</v>
      </c>
      <c r="DB589" s="40">
        <f>IF(AND(CT589="Flow1",CZ589="Sim"),4,IF(CT589=Parametros!$D$6,1,IF(CT589=Parametros!$D$7,IF(Parametros!$H$7="Aberta",2,IF('Sequencia APO'!CZ589="Sim",4,1)),IF(CT589=Parametros!$D$9,3,IF(CT589=Parametros!$D$8,4,"Erro")))))</f>
        <v>3</v>
      </c>
      <c r="DC589" s="40">
        <f>IFERROR(VLOOKUP($Q589,Ferts!$A$1:$B$16,2,FALSE),0)</f>
        <v>0</v>
      </c>
      <c r="DD589" s="42">
        <f>(IF(DB589=1,Parametros!$M$6,IF(DB589=2,Parametros!$M$7,IF(DB589=3,Parametros!$M$8,IF(DB589=4,Parametros!$M$9,"Erro"))))*(DC589+1))*60</f>
        <v>33.660000000000004</v>
      </c>
    </row>
    <row r="590" spans="1:108">
      <c r="A590" s="74" t="s">
        <v>1577</v>
      </c>
      <c r="B590" t="s">
        <v>951</v>
      </c>
      <c r="C590" s="74" t="s">
        <v>118</v>
      </c>
      <c r="D590" s="74" t="s">
        <v>99</v>
      </c>
      <c r="E590" s="74" t="s">
        <v>4238</v>
      </c>
      <c r="F590" s="74" t="s">
        <v>3208</v>
      </c>
      <c r="G590" s="74" t="s">
        <v>3209</v>
      </c>
      <c r="H590" s="74" t="s">
        <v>847</v>
      </c>
      <c r="I590" s="74" t="s">
        <v>1273</v>
      </c>
      <c r="J590" s="74" t="s">
        <v>228</v>
      </c>
      <c r="K590" s="74" t="s">
        <v>849</v>
      </c>
      <c r="L590" s="74" t="s">
        <v>3210</v>
      </c>
      <c r="M590" s="74" t="s">
        <v>850</v>
      </c>
      <c r="N590" s="75">
        <v>10</v>
      </c>
      <c r="O590" s="75">
        <v>10</v>
      </c>
      <c r="P590" s="74" t="s">
        <v>238</v>
      </c>
      <c r="Q590" s="74" t="s">
        <v>3211</v>
      </c>
      <c r="R590" s="74" t="s">
        <v>239</v>
      </c>
      <c r="S590" s="74"/>
      <c r="T590" s="74" t="s">
        <v>114</v>
      </c>
      <c r="U590" s="74" t="s">
        <v>202</v>
      </c>
      <c r="V590" s="74" t="s">
        <v>851</v>
      </c>
      <c r="W590" s="74" t="s">
        <v>107</v>
      </c>
      <c r="X590" s="74" t="s">
        <v>250</v>
      </c>
      <c r="Y590" s="74" t="s">
        <v>231</v>
      </c>
      <c r="Z590" s="74" t="s">
        <v>192</v>
      </c>
      <c r="AA590" s="76">
        <v>1421</v>
      </c>
      <c r="AB590" s="76">
        <v>0</v>
      </c>
      <c r="AC590" s="76">
        <v>146</v>
      </c>
      <c r="AD590" s="76">
        <v>95</v>
      </c>
      <c r="AE590" s="77">
        <v>386</v>
      </c>
      <c r="AF590" s="76">
        <v>1.99</v>
      </c>
      <c r="AG590" s="77">
        <v>4</v>
      </c>
      <c r="AH590" s="78">
        <v>9.5</v>
      </c>
      <c r="AI590" s="78">
        <v>48.3</v>
      </c>
      <c r="AJ590" s="79">
        <v>42821</v>
      </c>
      <c r="AK590" s="79">
        <v>42789</v>
      </c>
      <c r="AL590" s="79">
        <v>42789</v>
      </c>
      <c r="AM590" s="79">
        <v>42789</v>
      </c>
      <c r="AN590" s="77">
        <v>230</v>
      </c>
      <c r="AO590" s="79">
        <v>42796</v>
      </c>
      <c r="AP590" s="76">
        <v>2000</v>
      </c>
      <c r="AQ590" s="76">
        <v>0</v>
      </c>
      <c r="AR590" s="77">
        <v>366</v>
      </c>
      <c r="AS590" s="77">
        <v>12</v>
      </c>
      <c r="AT590" s="78">
        <v>57.37</v>
      </c>
      <c r="AU590" s="77">
        <v>6</v>
      </c>
      <c r="AV590" s="76">
        <v>6.45</v>
      </c>
      <c r="AW590" s="76">
        <v>5.7</v>
      </c>
      <c r="AX590" s="76">
        <v>7.11</v>
      </c>
      <c r="AY590" s="76">
        <v>0.48</v>
      </c>
      <c r="AZ590" s="76">
        <v>0.48</v>
      </c>
      <c r="BA590" s="76">
        <v>0.95</v>
      </c>
      <c r="BB590" s="76">
        <v>0.95</v>
      </c>
      <c r="BC590" s="76">
        <v>14.66</v>
      </c>
      <c r="BD590" s="76">
        <v>9.99</v>
      </c>
      <c r="BE590" s="76">
        <v>19.02</v>
      </c>
      <c r="BF590" s="76">
        <v>5700</v>
      </c>
      <c r="BG590" s="76">
        <v>6700</v>
      </c>
      <c r="BH590" s="74" t="s">
        <v>109</v>
      </c>
      <c r="BI590" s="74"/>
      <c r="BJ590" s="74" t="s">
        <v>4239</v>
      </c>
      <c r="BK590" s="79"/>
      <c r="BL590" s="79"/>
      <c r="BM590" s="74"/>
      <c r="BN590" s="80"/>
      <c r="BO590" s="81"/>
      <c r="BP590" s="82">
        <v>24</v>
      </c>
      <c r="BQ590" s="83"/>
      <c r="BR590" s="84" t="s">
        <v>129</v>
      </c>
      <c r="BS590" s="84">
        <v>23</v>
      </c>
      <c r="BT590" s="85">
        <v>2</v>
      </c>
      <c r="BU590" s="85" t="s">
        <v>134</v>
      </c>
      <c r="BV590" s="85">
        <v>9</v>
      </c>
      <c r="BW590" s="85"/>
      <c r="BX590" s="86" t="s">
        <v>164</v>
      </c>
      <c r="BY590" s="87"/>
      <c r="BZ590" s="88">
        <v>24</v>
      </c>
      <c r="CA590" s="87" t="s">
        <v>111</v>
      </c>
      <c r="CB590" s="89" t="s">
        <v>145</v>
      </c>
      <c r="CC590" s="90">
        <v>-7</v>
      </c>
      <c r="CD590" s="91"/>
      <c r="CE590" s="89">
        <f>VLOOKUP(AI590,[1]Plan1!$A$6:$D$52,2,0)</f>
        <v>242</v>
      </c>
      <c r="CF590" s="89">
        <f>VLOOKUP(AI590,[1]Plan1!$A$6:$D$52,4,0)</f>
        <v>6.9411764705882355</v>
      </c>
      <c r="CG590" s="89">
        <f t="shared" si="72"/>
        <v>6</v>
      </c>
      <c r="CH590" s="89">
        <f t="shared" si="73"/>
        <v>42</v>
      </c>
      <c r="CI590" s="87" t="s">
        <v>129</v>
      </c>
      <c r="CJ590" s="89">
        <f t="shared" si="74"/>
        <v>24</v>
      </c>
      <c r="CK590" s="87"/>
      <c r="CL590" s="87"/>
      <c r="CM590" s="87"/>
      <c r="CN590" s="80"/>
      <c r="CO590" s="81">
        <v>363</v>
      </c>
      <c r="CP590" s="82"/>
      <c r="CQ590" s="83"/>
      <c r="CR590" s="87">
        <f t="shared" si="75"/>
        <v>1544</v>
      </c>
      <c r="CS590" s="40">
        <f t="shared" si="79"/>
        <v>588</v>
      </c>
      <c r="CT590" s="40" t="str">
        <f>VLOOKUP(B590,Linha!$B$2:$C$60,2,FALSE)</f>
        <v>Despacho direto</v>
      </c>
      <c r="CU590" s="41" t="str">
        <f>IF(AI590&lt;=Parametros!$E$15,"OK","Não")</f>
        <v>OK</v>
      </c>
      <c r="CV590" s="41" t="str">
        <f>IF(AH590&lt;=Parametros!$E$16,"OK","Não")</f>
        <v>OK</v>
      </c>
      <c r="CW590" s="41" t="str">
        <f>IF(AX590&lt;=Parametros!$E$19,"OK","Não")</f>
        <v>OK</v>
      </c>
      <c r="CX590" s="41" t="str">
        <f t="shared" si="76"/>
        <v>Não</v>
      </c>
      <c r="CY590" s="41" t="str">
        <f t="shared" si="77"/>
        <v>Não</v>
      </c>
      <c r="CZ590" s="41" t="str">
        <f>IF(AND(Parametros!$E$17="Sim",Parametros!$E$18="Sim"),IF(AND(OR(CT590="Flow1",AND(CT590="Flow2",Parametros!$H$7="Fechada")),AI590&lt;=Parametros!$E$15,AH590&lt;Parametros!$E$16,AX590&lt;Parametros!$E$19,CX590&lt;&gt;Parametros!$E$17,CY590&lt;&gt;Parametros!$E$18),"Sim","Não"),
IF(AND(Parametros!$E$17="Sim",Parametros!$E$18="Não"),IF(AND(OR(CT590="Flow1",AND(CT590="Flow2",Parametros!$H$7="Fechada")),AI590&lt;=Parametros!$E$15,AH590&lt;Parametros!$E$16,AX590&lt;Parametros!$E$19,CX590&lt;&gt;Parametros!$E$17),"Sim","Não"),
IF(AND(Parametros!$E$17="Não",Parametros!$E$18="Sim"),IF(AND(OR(CT590="Flow1",AND(CT590="Flow2",Parametros!$H$7="Fechada")),AI590&lt;=Parametros!$E$15,AH590&lt;Parametros!$E$16,AX590&lt;Parametros!$E$19,CY590&lt;&gt;Parametros!$E$18),"Sim","Não"),
IF(AND(OR(CT590="Flow1",AND(CT590="Flow2",Parametros!$H$7="Fechada")),AI590&lt;=Parametros!$E$15,AH590&lt;Parametros!$E$16,AX590&lt;Parametros!$E$19),"Sim","Não"))))</f>
        <v>Não</v>
      </c>
      <c r="DA590" s="41" t="str">
        <f t="shared" si="78"/>
        <v>ok</v>
      </c>
      <c r="DB590" s="40">
        <f>IF(AND(CT590="Flow1",CZ590="Sim"),4,IF(CT590=Parametros!$D$6,1,IF(CT590=Parametros!$D$7,IF(Parametros!$H$7="Aberta",2,IF('Sequencia APO'!CZ590="Sim",4,1)),IF(CT590=Parametros!$D$9,3,IF(CT590=Parametros!$D$8,4,"Erro")))))</f>
        <v>3</v>
      </c>
      <c r="DC590" s="40">
        <f>IFERROR(VLOOKUP($Q590,Ferts!$A$1:$B$16,2,FALSE),0)</f>
        <v>0</v>
      </c>
      <c r="DD590" s="42">
        <f>(IF(DB590=1,Parametros!$M$6,IF(DB590=2,Parametros!$M$7,IF(DB590=3,Parametros!$M$8,IF(DB590=4,Parametros!$M$9,"Erro"))))*(DC590+1))*60</f>
        <v>33.660000000000004</v>
      </c>
    </row>
    <row r="591" spans="1:108">
      <c r="A591" s="74" t="s">
        <v>1579</v>
      </c>
      <c r="B591" t="s">
        <v>951</v>
      </c>
      <c r="C591" s="74" t="s">
        <v>118</v>
      </c>
      <c r="D591" s="74" t="s">
        <v>99</v>
      </c>
      <c r="E591" s="74" t="s">
        <v>3212</v>
      </c>
      <c r="F591" s="74" t="s">
        <v>1311</v>
      </c>
      <c r="G591" s="74" t="s">
        <v>1312</v>
      </c>
      <c r="H591" s="74" t="s">
        <v>1281</v>
      </c>
      <c r="I591" s="74" t="s">
        <v>1273</v>
      </c>
      <c r="J591" s="74" t="s">
        <v>135</v>
      </c>
      <c r="K591" s="74" t="s">
        <v>1282</v>
      </c>
      <c r="L591" s="74" t="s">
        <v>1313</v>
      </c>
      <c r="M591" s="74" t="s">
        <v>1283</v>
      </c>
      <c r="N591" s="75">
        <v>10</v>
      </c>
      <c r="O591" s="75">
        <v>10</v>
      </c>
      <c r="P591" s="74" t="s">
        <v>238</v>
      </c>
      <c r="Q591" s="74" t="s">
        <v>1314</v>
      </c>
      <c r="R591" s="74" t="s">
        <v>239</v>
      </c>
      <c r="S591" s="74"/>
      <c r="T591" s="74" t="s">
        <v>114</v>
      </c>
      <c r="U591" s="74" t="s">
        <v>202</v>
      </c>
      <c r="V591" s="74" t="s">
        <v>851</v>
      </c>
      <c r="W591" s="74" t="s">
        <v>107</v>
      </c>
      <c r="X591" s="74" t="s">
        <v>250</v>
      </c>
      <c r="Y591" s="74" t="s">
        <v>142</v>
      </c>
      <c r="Z591" s="74" t="s">
        <v>192</v>
      </c>
      <c r="AA591" s="76">
        <v>1998.4570000000001</v>
      </c>
      <c r="AB591" s="76">
        <v>0</v>
      </c>
      <c r="AC591" s="76">
        <v>146</v>
      </c>
      <c r="AD591" s="76">
        <v>101</v>
      </c>
      <c r="AE591" s="77">
        <v>314</v>
      </c>
      <c r="AF591" s="76">
        <v>1.619</v>
      </c>
      <c r="AG591" s="77">
        <v>8</v>
      </c>
      <c r="AH591" s="78">
        <v>6</v>
      </c>
      <c r="AI591" s="78">
        <v>60.3</v>
      </c>
      <c r="AJ591" s="79">
        <v>42814</v>
      </c>
      <c r="AK591" s="79">
        <v>42789</v>
      </c>
      <c r="AL591" s="79">
        <v>42789</v>
      </c>
      <c r="AM591" s="79">
        <v>42789</v>
      </c>
      <c r="AN591" s="77">
        <v>388</v>
      </c>
      <c r="AO591" s="79">
        <v>42782</v>
      </c>
      <c r="AP591" s="76">
        <v>2000</v>
      </c>
      <c r="AQ591" s="76">
        <v>0</v>
      </c>
      <c r="AR591" s="77">
        <v>265</v>
      </c>
      <c r="AS591" s="77">
        <v>17</v>
      </c>
      <c r="AT591" s="78">
        <v>48.13</v>
      </c>
      <c r="AU591" s="77">
        <v>6</v>
      </c>
      <c r="AV591" s="76">
        <v>6.08</v>
      </c>
      <c r="AW591" s="76">
        <v>5.1100000000000003</v>
      </c>
      <c r="AX591" s="76">
        <v>6.41</v>
      </c>
      <c r="AY591" s="76">
        <v>0.6</v>
      </c>
      <c r="AZ591" s="76">
        <v>0.6</v>
      </c>
      <c r="BA591" s="76">
        <v>0.6</v>
      </c>
      <c r="BB591" s="76">
        <v>0.6</v>
      </c>
      <c r="BC591" s="76">
        <v>16.38</v>
      </c>
      <c r="BD591" s="76">
        <v>7.09</v>
      </c>
      <c r="BE591" s="76">
        <v>15.95</v>
      </c>
      <c r="BF591" s="76">
        <v>5100</v>
      </c>
      <c r="BG591" s="76">
        <v>6100</v>
      </c>
      <c r="BH591" s="74" t="s">
        <v>109</v>
      </c>
      <c r="BI591" s="74"/>
      <c r="BJ591" s="74" t="s">
        <v>4240</v>
      </c>
      <c r="BK591" s="79"/>
      <c r="BL591" s="79"/>
      <c r="BM591" s="74"/>
      <c r="BN591" s="80"/>
      <c r="BO591" s="81"/>
      <c r="BP591" s="82">
        <v>48</v>
      </c>
      <c r="BQ591" s="83"/>
      <c r="BR591" s="84" t="s">
        <v>129</v>
      </c>
      <c r="BS591" s="84">
        <v>23</v>
      </c>
      <c r="BT591" s="85">
        <v>2</v>
      </c>
      <c r="BU591" s="85" t="s">
        <v>134</v>
      </c>
      <c r="BV591" s="85">
        <v>9</v>
      </c>
      <c r="BW591" s="85"/>
      <c r="BX591" s="86" t="s">
        <v>164</v>
      </c>
      <c r="BY591" s="87"/>
      <c r="BZ591" s="88">
        <v>48</v>
      </c>
      <c r="CA591" s="87" t="s">
        <v>111</v>
      </c>
      <c r="CB591" s="89" t="s">
        <v>145</v>
      </c>
      <c r="CC591" s="90">
        <v>7</v>
      </c>
      <c r="CD591" s="91"/>
      <c r="CE591" s="89">
        <f>VLOOKUP(AI591,[1]Plan1!$A$6:$D$52,2,0)</f>
        <v>250</v>
      </c>
      <c r="CF591" s="89">
        <f>VLOOKUP(AI591,[1]Plan1!$A$6:$D$52,4,0)</f>
        <v>5.0434782608695654</v>
      </c>
      <c r="CG591" s="89">
        <f t="shared" si="72"/>
        <v>8</v>
      </c>
      <c r="CH591" s="89">
        <f t="shared" si="73"/>
        <v>40</v>
      </c>
      <c r="CI591" s="87" t="s">
        <v>129</v>
      </c>
      <c r="CJ591" s="89">
        <f t="shared" si="74"/>
        <v>48</v>
      </c>
      <c r="CK591" s="87"/>
      <c r="CL591" s="87"/>
      <c r="CM591" s="87"/>
      <c r="CN591" s="80"/>
      <c r="CO591" s="81">
        <v>364</v>
      </c>
      <c r="CP591" s="82"/>
      <c r="CQ591" s="83"/>
      <c r="CR591" s="87">
        <f t="shared" si="75"/>
        <v>2512</v>
      </c>
      <c r="CS591" s="40">
        <f t="shared" si="79"/>
        <v>589</v>
      </c>
      <c r="CT591" s="40" t="str">
        <f>VLOOKUP(B591,Linha!$B$2:$C$60,2,FALSE)</f>
        <v>Despacho direto</v>
      </c>
      <c r="CU591" s="41" t="str">
        <f>IF(AI591&lt;=Parametros!$E$15,"OK","Não")</f>
        <v>OK</v>
      </c>
      <c r="CV591" s="41" t="str">
        <f>IF(AH591&lt;=Parametros!$E$16,"OK","Não")</f>
        <v>OK</v>
      </c>
      <c r="CW591" s="41" t="str">
        <f>IF(AX591&lt;=Parametros!$E$19,"OK","Não")</f>
        <v>OK</v>
      </c>
      <c r="CX591" s="41" t="str">
        <f t="shared" si="76"/>
        <v>Não</v>
      </c>
      <c r="CY591" s="41" t="str">
        <f t="shared" si="77"/>
        <v>Não</v>
      </c>
      <c r="CZ591" s="41" t="str">
        <f>IF(AND(Parametros!$E$17="Sim",Parametros!$E$18="Sim"),IF(AND(OR(CT591="Flow1",AND(CT591="Flow2",Parametros!$H$7="Fechada")),AI591&lt;=Parametros!$E$15,AH591&lt;Parametros!$E$16,AX591&lt;Parametros!$E$19,CX591&lt;&gt;Parametros!$E$17,CY591&lt;&gt;Parametros!$E$18),"Sim","Não"),
IF(AND(Parametros!$E$17="Sim",Parametros!$E$18="Não"),IF(AND(OR(CT591="Flow1",AND(CT591="Flow2",Parametros!$H$7="Fechada")),AI591&lt;=Parametros!$E$15,AH591&lt;Parametros!$E$16,AX591&lt;Parametros!$E$19,CX591&lt;&gt;Parametros!$E$17),"Sim","Não"),
IF(AND(Parametros!$E$17="Não",Parametros!$E$18="Sim"),IF(AND(OR(CT591="Flow1",AND(CT591="Flow2",Parametros!$H$7="Fechada")),AI591&lt;=Parametros!$E$15,AH591&lt;Parametros!$E$16,AX591&lt;Parametros!$E$19,CY591&lt;&gt;Parametros!$E$18),"Sim","Não"),
IF(AND(OR(CT591="Flow1",AND(CT591="Flow2",Parametros!$H$7="Fechada")),AI591&lt;=Parametros!$E$15,AH591&lt;Parametros!$E$16,AX591&lt;Parametros!$E$19),"Sim","Não"))))</f>
        <v>Não</v>
      </c>
      <c r="DA591" s="41" t="str">
        <f t="shared" si="78"/>
        <v>ok</v>
      </c>
      <c r="DB591" s="40">
        <f>IF(AND(CT591="Flow1",CZ591="Sim"),4,IF(CT591=Parametros!$D$6,1,IF(CT591=Parametros!$D$7,IF(Parametros!$H$7="Aberta",2,IF('Sequencia APO'!CZ591="Sim",4,1)),IF(CT591=Parametros!$D$9,3,IF(CT591=Parametros!$D$8,4,"Erro")))))</f>
        <v>3</v>
      </c>
      <c r="DC591" s="40">
        <f>IFERROR(VLOOKUP($Q591,Ferts!$A$1:$B$16,2,FALSE),0)</f>
        <v>0</v>
      </c>
      <c r="DD591" s="42">
        <f>(IF(DB591=1,Parametros!$M$6,IF(DB591=2,Parametros!$M$7,IF(DB591=3,Parametros!$M$8,IF(DB591=4,Parametros!$M$9,"Erro"))))*(DC591+1))*60</f>
        <v>33.660000000000004</v>
      </c>
    </row>
    <row r="592" spans="1:108">
      <c r="A592" s="74" t="s">
        <v>1581</v>
      </c>
      <c r="B592" t="s">
        <v>951</v>
      </c>
      <c r="C592" s="74" t="s">
        <v>118</v>
      </c>
      <c r="D592" s="74" t="s">
        <v>99</v>
      </c>
      <c r="E592" s="74" t="s">
        <v>4241</v>
      </c>
      <c r="F592" s="74" t="s">
        <v>1316</v>
      </c>
      <c r="G592" s="74" t="s">
        <v>1317</v>
      </c>
      <c r="H592" s="74" t="s">
        <v>847</v>
      </c>
      <c r="I592" s="74" t="s">
        <v>1273</v>
      </c>
      <c r="J592" s="74" t="s">
        <v>135</v>
      </c>
      <c r="K592" s="74" t="s">
        <v>849</v>
      </c>
      <c r="L592" s="74" t="s">
        <v>1318</v>
      </c>
      <c r="M592" s="74" t="s">
        <v>850</v>
      </c>
      <c r="N592" s="75">
        <v>10</v>
      </c>
      <c r="O592" s="75">
        <v>10</v>
      </c>
      <c r="P592" s="74" t="s">
        <v>238</v>
      </c>
      <c r="Q592" s="74" t="s">
        <v>1319</v>
      </c>
      <c r="R592" s="74" t="s">
        <v>239</v>
      </c>
      <c r="S592" s="74"/>
      <c r="T592" s="74" t="s">
        <v>114</v>
      </c>
      <c r="U592" s="74" t="s">
        <v>202</v>
      </c>
      <c r="V592" s="74" t="s">
        <v>851</v>
      </c>
      <c r="W592" s="74" t="s">
        <v>107</v>
      </c>
      <c r="X592" s="74" t="s">
        <v>250</v>
      </c>
      <c r="Y592" s="74" t="s">
        <v>142</v>
      </c>
      <c r="Z592" s="74" t="s">
        <v>192</v>
      </c>
      <c r="AA592" s="76">
        <v>3726.75</v>
      </c>
      <c r="AB592" s="76">
        <v>0</v>
      </c>
      <c r="AC592" s="76">
        <v>146</v>
      </c>
      <c r="AD592" s="76">
        <v>101</v>
      </c>
      <c r="AE592" s="77">
        <v>254</v>
      </c>
      <c r="AF592" s="76">
        <v>1.3089999999999999</v>
      </c>
      <c r="AG592" s="77">
        <v>18</v>
      </c>
      <c r="AH592" s="78">
        <v>6.5</v>
      </c>
      <c r="AI592" s="78">
        <v>60.3</v>
      </c>
      <c r="AJ592" s="79">
        <v>42821</v>
      </c>
      <c r="AK592" s="79">
        <v>42789</v>
      </c>
      <c r="AL592" s="79">
        <v>42789</v>
      </c>
      <c r="AM592" s="79">
        <v>42789</v>
      </c>
      <c r="AN592" s="77">
        <v>701</v>
      </c>
      <c r="AO592" s="79">
        <v>42794</v>
      </c>
      <c r="AP592" s="76">
        <v>3000</v>
      </c>
      <c r="AQ592" s="76">
        <v>0</v>
      </c>
      <c r="AR592" s="77">
        <v>254</v>
      </c>
      <c r="AS592" s="77">
        <v>17</v>
      </c>
      <c r="AT592" s="78">
        <v>78.150000000000006</v>
      </c>
      <c r="AU592" s="77">
        <v>3</v>
      </c>
      <c r="AV592" s="76">
        <v>8.8800000000000008</v>
      </c>
      <c r="AW592" s="76">
        <v>8.32</v>
      </c>
      <c r="AX592" s="76">
        <v>9.18</v>
      </c>
      <c r="AY592" s="76">
        <v>0.6</v>
      </c>
      <c r="AZ592" s="76">
        <v>0.6</v>
      </c>
      <c r="BA592" s="76">
        <v>0.65</v>
      </c>
      <c r="BB592" s="76">
        <v>0.65</v>
      </c>
      <c r="BC592" s="76">
        <v>12.45</v>
      </c>
      <c r="BD592" s="76">
        <v>7.57</v>
      </c>
      <c r="BE592" s="76">
        <v>16.45</v>
      </c>
      <c r="BF592" s="76">
        <v>8200</v>
      </c>
      <c r="BG592" s="76">
        <v>9200</v>
      </c>
      <c r="BH592" s="74" t="s">
        <v>109</v>
      </c>
      <c r="BI592" s="74"/>
      <c r="BJ592" s="74" t="s">
        <v>4242</v>
      </c>
      <c r="BK592" s="79"/>
      <c r="BL592" s="79"/>
      <c r="BM592" s="74"/>
      <c r="BN592" s="80"/>
      <c r="BO592" s="81"/>
      <c r="BP592" s="82">
        <v>54</v>
      </c>
      <c r="BQ592" s="83"/>
      <c r="BR592" s="84" t="s">
        <v>129</v>
      </c>
      <c r="BS592" s="84">
        <v>23</v>
      </c>
      <c r="BT592" s="85">
        <v>2</v>
      </c>
      <c r="BU592" s="85" t="s">
        <v>134</v>
      </c>
      <c r="BV592" s="85">
        <v>9</v>
      </c>
      <c r="BW592" s="85"/>
      <c r="BX592" s="86" t="s">
        <v>164</v>
      </c>
      <c r="BY592" s="87"/>
      <c r="BZ592" s="88">
        <v>54</v>
      </c>
      <c r="CA592" s="87" t="s">
        <v>111</v>
      </c>
      <c r="CB592" s="89" t="s">
        <v>145</v>
      </c>
      <c r="CC592" s="90">
        <v>-5</v>
      </c>
      <c r="CD592" s="91"/>
      <c r="CE592" s="89">
        <f>VLOOKUP(AI592,[1]Plan1!$A$6:$D$52,2,0)</f>
        <v>250</v>
      </c>
      <c r="CF592" s="89">
        <f>VLOOKUP(AI592,[1]Plan1!$A$6:$D$52,4,0)</f>
        <v>5.0434782608695654</v>
      </c>
      <c r="CG592" s="89">
        <f t="shared" si="72"/>
        <v>15</v>
      </c>
      <c r="CH592" s="89">
        <f t="shared" si="73"/>
        <v>76</v>
      </c>
      <c r="CI592" s="87" t="s">
        <v>129</v>
      </c>
      <c r="CJ592" s="89">
        <f t="shared" si="74"/>
        <v>54</v>
      </c>
      <c r="CK592" s="87"/>
      <c r="CL592" s="87"/>
      <c r="CM592" s="87"/>
      <c r="CN592" s="80"/>
      <c r="CO592" s="81">
        <v>365</v>
      </c>
      <c r="CP592" s="82"/>
      <c r="CQ592" s="83"/>
      <c r="CR592" s="87">
        <f t="shared" si="75"/>
        <v>4572</v>
      </c>
      <c r="CS592" s="40">
        <f t="shared" si="79"/>
        <v>590</v>
      </c>
      <c r="CT592" s="40" t="str">
        <f>VLOOKUP(B592,Linha!$B$2:$C$60,2,FALSE)</f>
        <v>Despacho direto</v>
      </c>
      <c r="CU592" s="41" t="str">
        <f>IF(AI592&lt;=Parametros!$E$15,"OK","Não")</f>
        <v>OK</v>
      </c>
      <c r="CV592" s="41" t="str">
        <f>IF(AH592&lt;=Parametros!$E$16,"OK","Não")</f>
        <v>OK</v>
      </c>
      <c r="CW592" s="41" t="str">
        <f>IF(AX592&lt;=Parametros!$E$19,"OK","Não")</f>
        <v>OK</v>
      </c>
      <c r="CX592" s="41" t="str">
        <f t="shared" si="76"/>
        <v>Não</v>
      </c>
      <c r="CY592" s="41" t="str">
        <f t="shared" si="77"/>
        <v>Não</v>
      </c>
      <c r="CZ592" s="41" t="str">
        <f>IF(AND(Parametros!$E$17="Sim",Parametros!$E$18="Sim"),IF(AND(OR(CT592="Flow1",AND(CT592="Flow2",Parametros!$H$7="Fechada")),AI592&lt;=Parametros!$E$15,AH592&lt;Parametros!$E$16,AX592&lt;Parametros!$E$19,CX592&lt;&gt;Parametros!$E$17,CY592&lt;&gt;Parametros!$E$18),"Sim","Não"),
IF(AND(Parametros!$E$17="Sim",Parametros!$E$18="Não"),IF(AND(OR(CT592="Flow1",AND(CT592="Flow2",Parametros!$H$7="Fechada")),AI592&lt;=Parametros!$E$15,AH592&lt;Parametros!$E$16,AX592&lt;Parametros!$E$19,CX592&lt;&gt;Parametros!$E$17),"Sim","Não"),
IF(AND(Parametros!$E$17="Não",Parametros!$E$18="Sim"),IF(AND(OR(CT592="Flow1",AND(CT592="Flow2",Parametros!$H$7="Fechada")),AI592&lt;=Parametros!$E$15,AH592&lt;Parametros!$E$16,AX592&lt;Parametros!$E$19,CY592&lt;&gt;Parametros!$E$18),"Sim","Não"),
IF(AND(OR(CT592="Flow1",AND(CT592="Flow2",Parametros!$H$7="Fechada")),AI592&lt;=Parametros!$E$15,AH592&lt;Parametros!$E$16,AX592&lt;Parametros!$E$19),"Sim","Não"))))</f>
        <v>Não</v>
      </c>
      <c r="DA592" s="41" t="str">
        <f t="shared" si="78"/>
        <v>ok</v>
      </c>
      <c r="DB592" s="40">
        <f>IF(AND(CT592="Flow1",CZ592="Sim"),4,IF(CT592=Parametros!$D$6,1,IF(CT592=Parametros!$D$7,IF(Parametros!$H$7="Aberta",2,IF('Sequencia APO'!CZ592="Sim",4,1)),IF(CT592=Parametros!$D$9,3,IF(CT592=Parametros!$D$8,4,"Erro")))))</f>
        <v>3</v>
      </c>
      <c r="DC592" s="40">
        <f>IFERROR(VLOOKUP($Q592,Ferts!$A$1:$B$16,2,FALSE),0)</f>
        <v>0</v>
      </c>
      <c r="DD592" s="42">
        <f>(IF(DB592=1,Parametros!$M$6,IF(DB592=2,Parametros!$M$7,IF(DB592=3,Parametros!$M$8,IF(DB592=4,Parametros!$M$9,"Erro"))))*(DC592+1))*60</f>
        <v>33.660000000000004</v>
      </c>
    </row>
    <row r="593" spans="1:108">
      <c r="A593" s="74" t="s">
        <v>1583</v>
      </c>
      <c r="B593" t="s">
        <v>951</v>
      </c>
      <c r="C593" s="74" t="s">
        <v>118</v>
      </c>
      <c r="D593" s="74" t="s">
        <v>99</v>
      </c>
      <c r="E593" s="74" t="s">
        <v>4243</v>
      </c>
      <c r="F593" s="74" t="s">
        <v>1321</v>
      </c>
      <c r="G593" s="74" t="s">
        <v>1325</v>
      </c>
      <c r="H593" s="74" t="s">
        <v>847</v>
      </c>
      <c r="I593" s="74" t="s">
        <v>1273</v>
      </c>
      <c r="J593" s="74" t="s">
        <v>213</v>
      </c>
      <c r="K593" s="74" t="s">
        <v>849</v>
      </c>
      <c r="L593" s="74" t="s">
        <v>1322</v>
      </c>
      <c r="M593" s="74" t="s">
        <v>850</v>
      </c>
      <c r="N593" s="75">
        <v>10</v>
      </c>
      <c r="O593" s="75">
        <v>10</v>
      </c>
      <c r="P593" s="74" t="s">
        <v>238</v>
      </c>
      <c r="Q593" s="74" t="s">
        <v>1323</v>
      </c>
      <c r="R593" s="74" t="s">
        <v>239</v>
      </c>
      <c r="S593" s="74"/>
      <c r="T593" s="74" t="s">
        <v>114</v>
      </c>
      <c r="U593" s="74" t="s">
        <v>202</v>
      </c>
      <c r="V593" s="74" t="s">
        <v>851</v>
      </c>
      <c r="W593" s="74" t="s">
        <v>107</v>
      </c>
      <c r="X593" s="74" t="s">
        <v>250</v>
      </c>
      <c r="Y593" s="74" t="s">
        <v>219</v>
      </c>
      <c r="Z593" s="74" t="s">
        <v>192</v>
      </c>
      <c r="AA593" s="76">
        <v>4822.5659999999998</v>
      </c>
      <c r="AB593" s="76">
        <v>0</v>
      </c>
      <c r="AC593" s="76">
        <v>146</v>
      </c>
      <c r="AD593" s="76">
        <v>99</v>
      </c>
      <c r="AE593" s="77">
        <v>275</v>
      </c>
      <c r="AF593" s="76">
        <v>1.4179999999999999</v>
      </c>
      <c r="AG593" s="77">
        <v>21</v>
      </c>
      <c r="AH593" s="78">
        <v>7</v>
      </c>
      <c r="AI593" s="78">
        <v>60.3</v>
      </c>
      <c r="AJ593" s="79">
        <v>42804</v>
      </c>
      <c r="AK593" s="79">
        <v>42789</v>
      </c>
      <c r="AL593" s="79">
        <v>42789</v>
      </c>
      <c r="AM593" s="79">
        <v>42789</v>
      </c>
      <c r="AN593" s="77">
        <v>869</v>
      </c>
      <c r="AO593" s="79">
        <v>42777</v>
      </c>
      <c r="AP593" s="76">
        <v>3000</v>
      </c>
      <c r="AQ593" s="76">
        <v>0</v>
      </c>
      <c r="AR593" s="77">
        <v>273</v>
      </c>
      <c r="AS593" s="77">
        <v>16</v>
      </c>
      <c r="AT593" s="78">
        <v>85.1</v>
      </c>
      <c r="AU593" s="77">
        <v>3</v>
      </c>
      <c r="AV593" s="76">
        <v>9.1300000000000008</v>
      </c>
      <c r="AW593" s="76">
        <v>8.61</v>
      </c>
      <c r="AX593" s="76">
        <v>9.48</v>
      </c>
      <c r="AY593" s="76">
        <v>0.6</v>
      </c>
      <c r="AZ593" s="76">
        <v>0.6</v>
      </c>
      <c r="BA593" s="76">
        <v>0.7</v>
      </c>
      <c r="BB593" s="76">
        <v>0.7</v>
      </c>
      <c r="BC593" s="76">
        <v>12.74</v>
      </c>
      <c r="BD593" s="76">
        <v>8.0500000000000007</v>
      </c>
      <c r="BE593" s="76">
        <v>16.96</v>
      </c>
      <c r="BF593" s="76">
        <v>8500</v>
      </c>
      <c r="BG593" s="76">
        <v>9500</v>
      </c>
      <c r="BH593" s="74" t="s">
        <v>109</v>
      </c>
      <c r="BI593" s="74"/>
      <c r="BJ593" s="74" t="s">
        <v>4244</v>
      </c>
      <c r="BK593" s="79"/>
      <c r="BL593" s="79"/>
      <c r="BM593" s="74"/>
      <c r="BN593" s="80"/>
      <c r="BO593" s="81"/>
      <c r="BP593" s="82">
        <v>63</v>
      </c>
      <c r="BQ593" s="83"/>
      <c r="BR593" s="84" t="s">
        <v>129</v>
      </c>
      <c r="BS593" s="84">
        <v>23</v>
      </c>
      <c r="BT593" s="85">
        <v>2</v>
      </c>
      <c r="BU593" s="85" t="s">
        <v>134</v>
      </c>
      <c r="BV593" s="85">
        <v>9</v>
      </c>
      <c r="BW593" s="85"/>
      <c r="BX593" s="86" t="s">
        <v>164</v>
      </c>
      <c r="BY593" s="87"/>
      <c r="BZ593" s="88">
        <v>63</v>
      </c>
      <c r="CA593" s="87" t="s">
        <v>111</v>
      </c>
      <c r="CB593" s="89" t="s">
        <v>112</v>
      </c>
      <c r="CC593" s="90">
        <v>12</v>
      </c>
      <c r="CD593" s="91"/>
      <c r="CE593" s="89">
        <f>VLOOKUP(AI593,[1]Plan1!$A$6:$D$52,2,0)</f>
        <v>250</v>
      </c>
      <c r="CF593" s="89">
        <f>VLOOKUP(AI593,[1]Plan1!$A$6:$D$52,4,0)</f>
        <v>5.0434782608695654</v>
      </c>
      <c r="CG593" s="89">
        <f t="shared" si="72"/>
        <v>19</v>
      </c>
      <c r="CH593" s="89">
        <f t="shared" si="73"/>
        <v>96</v>
      </c>
      <c r="CI593" s="87" t="s">
        <v>129</v>
      </c>
      <c r="CJ593" s="89">
        <f t="shared" si="74"/>
        <v>63</v>
      </c>
      <c r="CK593" s="87"/>
      <c r="CL593" s="87"/>
      <c r="CM593" s="87"/>
      <c r="CN593" s="80"/>
      <c r="CO593" s="81">
        <v>366</v>
      </c>
      <c r="CP593" s="82"/>
      <c r="CQ593" s="83"/>
      <c r="CR593" s="87">
        <f t="shared" si="75"/>
        <v>5775</v>
      </c>
      <c r="CS593" s="40">
        <f t="shared" si="79"/>
        <v>591</v>
      </c>
      <c r="CT593" s="40" t="str">
        <f>VLOOKUP(B593,Linha!$B$2:$C$60,2,FALSE)</f>
        <v>Despacho direto</v>
      </c>
      <c r="CU593" s="41" t="str">
        <f>IF(AI593&lt;=Parametros!$E$15,"OK","Não")</f>
        <v>OK</v>
      </c>
      <c r="CV593" s="41" t="str">
        <f>IF(AH593&lt;=Parametros!$E$16,"OK","Não")</f>
        <v>OK</v>
      </c>
      <c r="CW593" s="41" t="str">
        <f>IF(AX593&lt;=Parametros!$E$19,"OK","Não")</f>
        <v>OK</v>
      </c>
      <c r="CX593" s="41" t="str">
        <f t="shared" si="76"/>
        <v>Não</v>
      </c>
      <c r="CY593" s="41" t="str">
        <f t="shared" si="77"/>
        <v>Não</v>
      </c>
      <c r="CZ593" s="41" t="str">
        <f>IF(AND(Parametros!$E$17="Sim",Parametros!$E$18="Sim"),IF(AND(OR(CT593="Flow1",AND(CT593="Flow2",Parametros!$H$7="Fechada")),AI593&lt;=Parametros!$E$15,AH593&lt;Parametros!$E$16,AX593&lt;Parametros!$E$19,CX593&lt;&gt;Parametros!$E$17,CY593&lt;&gt;Parametros!$E$18),"Sim","Não"),
IF(AND(Parametros!$E$17="Sim",Parametros!$E$18="Não"),IF(AND(OR(CT593="Flow1",AND(CT593="Flow2",Parametros!$H$7="Fechada")),AI593&lt;=Parametros!$E$15,AH593&lt;Parametros!$E$16,AX593&lt;Parametros!$E$19,CX593&lt;&gt;Parametros!$E$17),"Sim","Não"),
IF(AND(Parametros!$E$17="Não",Parametros!$E$18="Sim"),IF(AND(OR(CT593="Flow1",AND(CT593="Flow2",Parametros!$H$7="Fechada")),AI593&lt;=Parametros!$E$15,AH593&lt;Parametros!$E$16,AX593&lt;Parametros!$E$19,CY593&lt;&gt;Parametros!$E$18),"Sim","Não"),
IF(AND(OR(CT593="Flow1",AND(CT593="Flow2",Parametros!$H$7="Fechada")),AI593&lt;=Parametros!$E$15,AH593&lt;Parametros!$E$16,AX593&lt;Parametros!$E$19),"Sim","Não"))))</f>
        <v>Não</v>
      </c>
      <c r="DA593" s="41" t="str">
        <f t="shared" si="78"/>
        <v>ok</v>
      </c>
      <c r="DB593" s="40">
        <f>IF(AND(CT593="Flow1",CZ593="Sim"),4,IF(CT593=Parametros!$D$6,1,IF(CT593=Parametros!$D$7,IF(Parametros!$H$7="Aberta",2,IF('Sequencia APO'!CZ593="Sim",4,1)),IF(CT593=Parametros!$D$9,3,IF(CT593=Parametros!$D$8,4,"Erro")))))</f>
        <v>3</v>
      </c>
      <c r="DC593" s="40">
        <f>IFERROR(VLOOKUP($Q593,Ferts!$A$1:$B$16,2,FALSE),0)</f>
        <v>0</v>
      </c>
      <c r="DD593" s="42">
        <f>(IF(DB593=1,Parametros!$M$6,IF(DB593=2,Parametros!$M$7,IF(DB593=3,Parametros!$M$8,IF(DB593=4,Parametros!$M$9,"Erro"))))*(DC593+1))*60</f>
        <v>33.660000000000004</v>
      </c>
    </row>
    <row r="594" spans="1:108">
      <c r="A594" s="74" t="s">
        <v>1587</v>
      </c>
      <c r="B594" t="s">
        <v>951</v>
      </c>
      <c r="C594" s="74" t="s">
        <v>118</v>
      </c>
      <c r="D594" s="74" t="s">
        <v>99</v>
      </c>
      <c r="E594" s="74" t="s">
        <v>3213</v>
      </c>
      <c r="F594" s="74" t="s">
        <v>1328</v>
      </c>
      <c r="G594" s="74" t="s">
        <v>3214</v>
      </c>
      <c r="H594" s="74" t="s">
        <v>1281</v>
      </c>
      <c r="I594" s="74" t="s">
        <v>1273</v>
      </c>
      <c r="J594" s="74" t="s">
        <v>213</v>
      </c>
      <c r="K594" s="74" t="s">
        <v>1282</v>
      </c>
      <c r="L594" s="74" t="s">
        <v>1329</v>
      </c>
      <c r="M594" s="74" t="s">
        <v>1283</v>
      </c>
      <c r="N594" s="75">
        <v>10</v>
      </c>
      <c r="O594" s="75">
        <v>10</v>
      </c>
      <c r="P594" s="74" t="s">
        <v>238</v>
      </c>
      <c r="Q594" s="74" t="s">
        <v>1330</v>
      </c>
      <c r="R594" s="74" t="s">
        <v>239</v>
      </c>
      <c r="S594" s="74"/>
      <c r="T594" s="74" t="s">
        <v>114</v>
      </c>
      <c r="U594" s="74" t="s">
        <v>202</v>
      </c>
      <c r="V594" s="74" t="s">
        <v>851</v>
      </c>
      <c r="W594" s="74" t="s">
        <v>107</v>
      </c>
      <c r="X594" s="74" t="s">
        <v>250</v>
      </c>
      <c r="Y594" s="74" t="s">
        <v>219</v>
      </c>
      <c r="Z594" s="74" t="s">
        <v>192</v>
      </c>
      <c r="AA594" s="76">
        <v>2485.36</v>
      </c>
      <c r="AB594" s="76">
        <v>2684.9850000000001</v>
      </c>
      <c r="AC594" s="76">
        <v>146</v>
      </c>
      <c r="AD594" s="76">
        <v>97</v>
      </c>
      <c r="AE594" s="77">
        <v>365</v>
      </c>
      <c r="AF594" s="76">
        <v>1.881</v>
      </c>
      <c r="AG594" s="77">
        <v>8</v>
      </c>
      <c r="AH594" s="78">
        <v>8</v>
      </c>
      <c r="AI594" s="78">
        <v>60.3</v>
      </c>
      <c r="AJ594" s="79">
        <v>42814</v>
      </c>
      <c r="AK594" s="79">
        <v>42789</v>
      </c>
      <c r="AL594" s="79">
        <v>42789</v>
      </c>
      <c r="AM594" s="79">
        <v>42789</v>
      </c>
      <c r="AN594" s="77">
        <v>431</v>
      </c>
      <c r="AO594" s="79">
        <v>42785</v>
      </c>
      <c r="AP594" s="76">
        <v>2000</v>
      </c>
      <c r="AQ594" s="76">
        <v>0</v>
      </c>
      <c r="AR594" s="77">
        <v>312</v>
      </c>
      <c r="AS594" s="77">
        <v>14</v>
      </c>
      <c r="AT594" s="78">
        <v>72.16</v>
      </c>
      <c r="AU594" s="77">
        <v>5</v>
      </c>
      <c r="AV594" s="76">
        <v>6.62</v>
      </c>
      <c r="AW594" s="76">
        <v>6.1</v>
      </c>
      <c r="AX594" s="76">
        <v>7.28</v>
      </c>
      <c r="AY594" s="76">
        <v>0.6</v>
      </c>
      <c r="AZ594" s="76">
        <v>0.6</v>
      </c>
      <c r="BA594" s="76">
        <v>0.8</v>
      </c>
      <c r="BB594" s="76">
        <v>0.8</v>
      </c>
      <c r="BC594" s="76">
        <v>15.3</v>
      </c>
      <c r="BD594" s="76">
        <v>8.9700000000000006</v>
      </c>
      <c r="BE594" s="76">
        <v>17.93</v>
      </c>
      <c r="BF594" s="76">
        <v>6100</v>
      </c>
      <c r="BG594" s="76">
        <v>7100</v>
      </c>
      <c r="BH594" s="74" t="s">
        <v>109</v>
      </c>
      <c r="BI594" s="74"/>
      <c r="BJ594" s="74" t="s">
        <v>4245</v>
      </c>
      <c r="BK594" s="79"/>
      <c r="BL594" s="79"/>
      <c r="BM594" s="74"/>
      <c r="BN594" s="80"/>
      <c r="BO594" s="81"/>
      <c r="BP594" s="82">
        <v>40</v>
      </c>
      <c r="BQ594" s="83"/>
      <c r="BR594" s="84" t="s">
        <v>129</v>
      </c>
      <c r="BS594" s="84">
        <v>23</v>
      </c>
      <c r="BT594" s="85">
        <v>2</v>
      </c>
      <c r="BU594" s="85" t="s">
        <v>134</v>
      </c>
      <c r="BV594" s="85">
        <v>9</v>
      </c>
      <c r="BW594" s="85"/>
      <c r="BX594" s="86" t="s">
        <v>164</v>
      </c>
      <c r="BY594" s="87"/>
      <c r="BZ594" s="88">
        <v>40</v>
      </c>
      <c r="CA594" s="87" t="s">
        <v>111</v>
      </c>
      <c r="CB594" s="89" t="s">
        <v>145</v>
      </c>
      <c r="CC594" s="90">
        <v>4</v>
      </c>
      <c r="CD594" s="91"/>
      <c r="CE594" s="89">
        <f>VLOOKUP(AI594,[1]Plan1!$A$6:$D$52,2,0)</f>
        <v>250</v>
      </c>
      <c r="CF594" s="89">
        <f>VLOOKUP(AI594,[1]Plan1!$A$6:$D$52,4,0)</f>
        <v>5.0434782608695654</v>
      </c>
      <c r="CG594" s="89">
        <f t="shared" si="72"/>
        <v>10</v>
      </c>
      <c r="CH594" s="89">
        <f t="shared" si="73"/>
        <v>50</v>
      </c>
      <c r="CI594" s="87" t="s">
        <v>129</v>
      </c>
      <c r="CJ594" s="89">
        <f t="shared" si="74"/>
        <v>40</v>
      </c>
      <c r="CK594" s="87"/>
      <c r="CL594" s="87"/>
      <c r="CM594" s="87"/>
      <c r="CN594" s="80"/>
      <c r="CO594" s="81">
        <v>367</v>
      </c>
      <c r="CP594" s="82"/>
      <c r="CQ594" s="83"/>
      <c r="CR594" s="87">
        <f t="shared" si="75"/>
        <v>2920</v>
      </c>
      <c r="CS594" s="40">
        <f t="shared" si="79"/>
        <v>592</v>
      </c>
      <c r="CT594" s="40" t="str">
        <f>VLOOKUP(B594,Linha!$B$2:$C$60,2,FALSE)</f>
        <v>Despacho direto</v>
      </c>
      <c r="CU594" s="41" t="str">
        <f>IF(AI594&lt;=Parametros!$E$15,"OK","Não")</f>
        <v>OK</v>
      </c>
      <c r="CV594" s="41" t="str">
        <f>IF(AH594&lt;=Parametros!$E$16,"OK","Não")</f>
        <v>OK</v>
      </c>
      <c r="CW594" s="41" t="str">
        <f>IF(AX594&lt;=Parametros!$E$19,"OK","Não")</f>
        <v>OK</v>
      </c>
      <c r="CX594" s="41" t="str">
        <f t="shared" si="76"/>
        <v>Não</v>
      </c>
      <c r="CY594" s="41" t="str">
        <f t="shared" si="77"/>
        <v>Não</v>
      </c>
      <c r="CZ594" s="41" t="str">
        <f>IF(AND(Parametros!$E$17="Sim",Parametros!$E$18="Sim"),IF(AND(OR(CT594="Flow1",AND(CT594="Flow2",Parametros!$H$7="Fechada")),AI594&lt;=Parametros!$E$15,AH594&lt;Parametros!$E$16,AX594&lt;Parametros!$E$19,CX594&lt;&gt;Parametros!$E$17,CY594&lt;&gt;Parametros!$E$18),"Sim","Não"),
IF(AND(Parametros!$E$17="Sim",Parametros!$E$18="Não"),IF(AND(OR(CT594="Flow1",AND(CT594="Flow2",Parametros!$H$7="Fechada")),AI594&lt;=Parametros!$E$15,AH594&lt;Parametros!$E$16,AX594&lt;Parametros!$E$19,CX594&lt;&gt;Parametros!$E$17),"Sim","Não"),
IF(AND(Parametros!$E$17="Não",Parametros!$E$18="Sim"),IF(AND(OR(CT594="Flow1",AND(CT594="Flow2",Parametros!$H$7="Fechada")),AI594&lt;=Parametros!$E$15,AH594&lt;Parametros!$E$16,AX594&lt;Parametros!$E$19,CY594&lt;&gt;Parametros!$E$18),"Sim","Não"),
IF(AND(OR(CT594="Flow1",AND(CT594="Flow2",Parametros!$H$7="Fechada")),AI594&lt;=Parametros!$E$15,AH594&lt;Parametros!$E$16,AX594&lt;Parametros!$E$19),"Sim","Não"))))</f>
        <v>Não</v>
      </c>
      <c r="DA594" s="41" t="str">
        <f t="shared" si="78"/>
        <v>ok</v>
      </c>
      <c r="DB594" s="40">
        <f>IF(AND(CT594="Flow1",CZ594="Sim"),4,IF(CT594=Parametros!$D$6,1,IF(CT594=Parametros!$D$7,IF(Parametros!$H$7="Aberta",2,IF('Sequencia APO'!CZ594="Sim",4,1)),IF(CT594=Parametros!$D$9,3,IF(CT594=Parametros!$D$8,4,"Erro")))))</f>
        <v>3</v>
      </c>
      <c r="DC594" s="40">
        <f>IFERROR(VLOOKUP($Q594,Ferts!$A$1:$B$16,2,FALSE),0)</f>
        <v>0</v>
      </c>
      <c r="DD594" s="42">
        <f>(IF(DB594=1,Parametros!$M$6,IF(DB594=2,Parametros!$M$7,IF(DB594=3,Parametros!$M$8,IF(DB594=4,Parametros!$M$9,"Erro"))))*(DC594+1))*60</f>
        <v>33.660000000000004</v>
      </c>
    </row>
    <row r="595" spans="1:108">
      <c r="A595" s="74" t="s">
        <v>1591</v>
      </c>
      <c r="B595" t="s">
        <v>951</v>
      </c>
      <c r="C595" s="74" t="s">
        <v>118</v>
      </c>
      <c r="D595" s="74" t="s">
        <v>99</v>
      </c>
      <c r="E595" s="74" t="s">
        <v>4246</v>
      </c>
      <c r="F595" s="74" t="s">
        <v>1334</v>
      </c>
      <c r="G595" s="74" t="s">
        <v>4247</v>
      </c>
      <c r="H595" s="74" t="s">
        <v>860</v>
      </c>
      <c r="I595" s="74" t="s">
        <v>1273</v>
      </c>
      <c r="J595" s="74" t="s">
        <v>228</v>
      </c>
      <c r="K595" s="74" t="s">
        <v>236</v>
      </c>
      <c r="L595" s="74" t="s">
        <v>1335</v>
      </c>
      <c r="M595" s="74" t="s">
        <v>862</v>
      </c>
      <c r="N595" s="75">
        <v>10</v>
      </c>
      <c r="O595" s="75">
        <v>10</v>
      </c>
      <c r="P595" s="74" t="s">
        <v>238</v>
      </c>
      <c r="Q595" s="74" t="s">
        <v>1336</v>
      </c>
      <c r="R595" s="74" t="s">
        <v>239</v>
      </c>
      <c r="S595" s="74"/>
      <c r="T595" s="74" t="s">
        <v>114</v>
      </c>
      <c r="U595" s="74" t="s">
        <v>202</v>
      </c>
      <c r="V595" s="74" t="s">
        <v>851</v>
      </c>
      <c r="W595" s="74" t="s">
        <v>107</v>
      </c>
      <c r="X595" s="74" t="s">
        <v>250</v>
      </c>
      <c r="Y595" s="74"/>
      <c r="Z595" s="74" t="s">
        <v>192</v>
      </c>
      <c r="AA595" s="76">
        <v>417.49599999999998</v>
      </c>
      <c r="AB595" s="76">
        <v>0</v>
      </c>
      <c r="AC595" s="76">
        <v>146</v>
      </c>
      <c r="AD595" s="76">
        <v>95</v>
      </c>
      <c r="AE595" s="77">
        <v>0</v>
      </c>
      <c r="AF595" s="76">
        <v>0</v>
      </c>
      <c r="AG595" s="77">
        <v>0</v>
      </c>
      <c r="AH595" s="78">
        <v>9.5</v>
      </c>
      <c r="AI595" s="78">
        <v>60.3</v>
      </c>
      <c r="AJ595" s="79">
        <v>42777</v>
      </c>
      <c r="AK595" s="79">
        <v>42789</v>
      </c>
      <c r="AL595" s="79">
        <v>42789</v>
      </c>
      <c r="AM595" s="79">
        <v>42789</v>
      </c>
      <c r="AN595" s="77">
        <v>66</v>
      </c>
      <c r="AO595" s="79">
        <v>42757</v>
      </c>
      <c r="AP595" s="76">
        <v>2000</v>
      </c>
      <c r="AQ595" s="76">
        <v>890</v>
      </c>
      <c r="AR595" s="77">
        <v>363</v>
      </c>
      <c r="AS595" s="77">
        <v>12</v>
      </c>
      <c r="AT595" s="78">
        <v>114.44</v>
      </c>
      <c r="AU595" s="77">
        <v>0</v>
      </c>
      <c r="AV595" s="76">
        <v>0</v>
      </c>
      <c r="AW595" s="76">
        <v>0</v>
      </c>
      <c r="AX595" s="76">
        <v>0</v>
      </c>
      <c r="AY595" s="76">
        <v>0.6</v>
      </c>
      <c r="AZ595" s="76">
        <v>0.6</v>
      </c>
      <c r="BA595" s="76">
        <v>0.95</v>
      </c>
      <c r="BB595" s="76">
        <v>0.95</v>
      </c>
      <c r="BC595" s="76">
        <v>0</v>
      </c>
      <c r="BD595" s="76">
        <v>0</v>
      </c>
      <c r="BE595" s="76">
        <v>0</v>
      </c>
      <c r="BF595" s="76">
        <v>9100</v>
      </c>
      <c r="BG595" s="76">
        <v>10100</v>
      </c>
      <c r="BH595" s="74" t="s">
        <v>109</v>
      </c>
      <c r="BI595" s="74"/>
      <c r="BJ595" s="74" t="s">
        <v>4248</v>
      </c>
      <c r="BK595" s="79"/>
      <c r="BL595" s="79"/>
      <c r="BM595" s="74"/>
      <c r="BN595" s="80"/>
      <c r="BO595" s="81"/>
      <c r="BP595" s="82">
        <v>0</v>
      </c>
      <c r="BQ595" s="83"/>
      <c r="BR595" s="84" t="s">
        <v>129</v>
      </c>
      <c r="BS595" s="84">
        <v>23</v>
      </c>
      <c r="BT595" s="85">
        <v>2</v>
      </c>
      <c r="BU595" s="85" t="s">
        <v>134</v>
      </c>
      <c r="BV595" s="85">
        <v>9</v>
      </c>
      <c r="BW595" s="85"/>
      <c r="BX595" s="86" t="s">
        <v>164</v>
      </c>
      <c r="BY595" s="87"/>
      <c r="BZ595" s="88">
        <v>0</v>
      </c>
      <c r="CA595" s="87" t="s">
        <v>111</v>
      </c>
      <c r="CB595" s="89" t="s">
        <v>112</v>
      </c>
      <c r="CC595" s="90">
        <v>32</v>
      </c>
      <c r="CD595" s="91"/>
      <c r="CE595" s="89">
        <f>VLOOKUP(AI595,[1]Plan1!$A$6:$D$52,2,0)</f>
        <v>250</v>
      </c>
      <c r="CF595" s="89">
        <f>VLOOKUP(AI595,[1]Plan1!$A$6:$D$52,4,0)</f>
        <v>5.0434782608695654</v>
      </c>
      <c r="CG595" s="89">
        <f t="shared" si="72"/>
        <v>2</v>
      </c>
      <c r="CH595" s="89">
        <f t="shared" si="73"/>
        <v>10</v>
      </c>
      <c r="CI595" s="87" t="s">
        <v>129</v>
      </c>
      <c r="CJ595" s="89">
        <f t="shared" si="74"/>
        <v>10</v>
      </c>
      <c r="CK595" s="87"/>
      <c r="CL595" s="87"/>
      <c r="CM595" s="87"/>
      <c r="CN595" s="80"/>
      <c r="CO595" s="81">
        <v>368</v>
      </c>
      <c r="CP595" s="82"/>
      <c r="CQ595" s="83"/>
      <c r="CR595" s="87">
        <f t="shared" si="75"/>
        <v>0</v>
      </c>
      <c r="CS595" s="40">
        <f t="shared" si="79"/>
        <v>593</v>
      </c>
      <c r="CT595" s="40" t="str">
        <f>VLOOKUP(B595,Linha!$B$2:$C$60,2,FALSE)</f>
        <v>Despacho direto</v>
      </c>
      <c r="CU595" s="41" t="str">
        <f>IF(AI595&lt;=Parametros!$E$15,"OK","Não")</f>
        <v>OK</v>
      </c>
      <c r="CV595" s="41" t="str">
        <f>IF(AH595&lt;=Parametros!$E$16,"OK","Não")</f>
        <v>OK</v>
      </c>
      <c r="CW595" s="41" t="str">
        <f>IF(AX595&lt;=Parametros!$E$19,"OK","Não")</f>
        <v>OK</v>
      </c>
      <c r="CX595" s="41" t="str">
        <f t="shared" si="76"/>
        <v>Não</v>
      </c>
      <c r="CY595" s="41" t="str">
        <f t="shared" si="77"/>
        <v>Não</v>
      </c>
      <c r="CZ595" s="41" t="str">
        <f>IF(AND(Parametros!$E$17="Sim",Parametros!$E$18="Sim"),IF(AND(OR(CT595="Flow1",AND(CT595="Flow2",Parametros!$H$7="Fechada")),AI595&lt;=Parametros!$E$15,AH595&lt;Parametros!$E$16,AX595&lt;Parametros!$E$19,CX595&lt;&gt;Parametros!$E$17,CY595&lt;&gt;Parametros!$E$18),"Sim","Não"),
IF(AND(Parametros!$E$17="Sim",Parametros!$E$18="Não"),IF(AND(OR(CT595="Flow1",AND(CT595="Flow2",Parametros!$H$7="Fechada")),AI595&lt;=Parametros!$E$15,AH595&lt;Parametros!$E$16,AX595&lt;Parametros!$E$19,CX595&lt;&gt;Parametros!$E$17),"Sim","Não"),
IF(AND(Parametros!$E$17="Não",Parametros!$E$18="Sim"),IF(AND(OR(CT595="Flow1",AND(CT595="Flow2",Parametros!$H$7="Fechada")),AI595&lt;=Parametros!$E$15,AH595&lt;Parametros!$E$16,AX595&lt;Parametros!$E$19,CY595&lt;&gt;Parametros!$E$18),"Sim","Não"),
IF(AND(OR(CT595="Flow1",AND(CT595="Flow2",Parametros!$H$7="Fechada")),AI595&lt;=Parametros!$E$15,AH595&lt;Parametros!$E$16,AX595&lt;Parametros!$E$19),"Sim","Não"))))</f>
        <v>Não</v>
      </c>
      <c r="DA595" s="41" t="str">
        <f t="shared" si="78"/>
        <v>ok</v>
      </c>
      <c r="DB595" s="40">
        <f>IF(AND(CT595="Flow1",CZ595="Sim"),4,IF(CT595=Parametros!$D$6,1,IF(CT595=Parametros!$D$7,IF(Parametros!$H$7="Aberta",2,IF('Sequencia APO'!CZ595="Sim",4,1)),IF(CT595=Parametros!$D$9,3,IF(CT595=Parametros!$D$8,4,"Erro")))))</f>
        <v>3</v>
      </c>
      <c r="DC595" s="40">
        <f>IFERROR(VLOOKUP($Q595,Ferts!$A$1:$B$16,2,FALSE),0)</f>
        <v>0</v>
      </c>
      <c r="DD595" s="42">
        <f>(IF(DB595=1,Parametros!$M$6,IF(DB595=2,Parametros!$M$7,IF(DB595=3,Parametros!$M$8,IF(DB595=4,Parametros!$M$9,"Erro"))))*(DC595+1))*60</f>
        <v>33.660000000000004</v>
      </c>
    </row>
    <row r="596" spans="1:108">
      <c r="A596" s="74" t="s">
        <v>1596</v>
      </c>
      <c r="B596" t="s">
        <v>951</v>
      </c>
      <c r="C596" s="74" t="s">
        <v>118</v>
      </c>
      <c r="D596" s="74" t="s">
        <v>99</v>
      </c>
      <c r="E596" s="74" t="s">
        <v>4249</v>
      </c>
      <c r="F596" s="74" t="s">
        <v>4250</v>
      </c>
      <c r="G596" s="74" t="s">
        <v>4251</v>
      </c>
      <c r="H596" s="74" t="s">
        <v>860</v>
      </c>
      <c r="I596" s="74" t="s">
        <v>1273</v>
      </c>
      <c r="J596" s="74" t="s">
        <v>240</v>
      </c>
      <c r="K596" s="74" t="s">
        <v>236</v>
      </c>
      <c r="L596" s="74" t="s">
        <v>4252</v>
      </c>
      <c r="M596" s="74" t="s">
        <v>862</v>
      </c>
      <c r="N596" s="75">
        <v>10</v>
      </c>
      <c r="O596" s="75">
        <v>10</v>
      </c>
      <c r="P596" s="74" t="s">
        <v>238</v>
      </c>
      <c r="Q596" s="74" t="s">
        <v>4253</v>
      </c>
      <c r="R596" s="74" t="s">
        <v>239</v>
      </c>
      <c r="S596" s="74"/>
      <c r="T596" s="74" t="s">
        <v>114</v>
      </c>
      <c r="U596" s="74" t="s">
        <v>202</v>
      </c>
      <c r="V596" s="74" t="s">
        <v>851</v>
      </c>
      <c r="W596" s="74" t="s">
        <v>107</v>
      </c>
      <c r="X596" s="74" t="s">
        <v>250</v>
      </c>
      <c r="Y596" s="74" t="s">
        <v>231</v>
      </c>
      <c r="Z596" s="74" t="s">
        <v>192</v>
      </c>
      <c r="AA596" s="76">
        <v>2178.453</v>
      </c>
      <c r="AB596" s="76">
        <v>0</v>
      </c>
      <c r="AC596" s="76">
        <v>138</v>
      </c>
      <c r="AD596" s="76">
        <v>93</v>
      </c>
      <c r="AE596" s="77">
        <v>355</v>
      </c>
      <c r="AF596" s="76">
        <v>1.83</v>
      </c>
      <c r="AG596" s="77">
        <v>8</v>
      </c>
      <c r="AH596" s="78">
        <v>10</v>
      </c>
      <c r="AI596" s="78">
        <v>60.3</v>
      </c>
      <c r="AJ596" s="79">
        <v>42811</v>
      </c>
      <c r="AK596" s="79">
        <v>42789</v>
      </c>
      <c r="AL596" s="79">
        <v>42789</v>
      </c>
      <c r="AM596" s="79">
        <v>42789</v>
      </c>
      <c r="AN596" s="77">
        <v>340</v>
      </c>
      <c r="AO596" s="79">
        <v>42779</v>
      </c>
      <c r="AP596" s="76">
        <v>2000</v>
      </c>
      <c r="AQ596" s="76">
        <v>0</v>
      </c>
      <c r="AR596" s="77">
        <v>361</v>
      </c>
      <c r="AS596" s="77">
        <v>12</v>
      </c>
      <c r="AT596" s="78">
        <v>114.33</v>
      </c>
      <c r="AU596" s="77">
        <v>3</v>
      </c>
      <c r="AV596" s="76">
        <v>8.82</v>
      </c>
      <c r="AW596" s="76">
        <v>8.33</v>
      </c>
      <c r="AX596" s="76">
        <v>9.2799999999999994</v>
      </c>
      <c r="AY596" s="76">
        <v>0.6</v>
      </c>
      <c r="AZ596" s="76">
        <v>0.6</v>
      </c>
      <c r="BA596" s="76">
        <v>1</v>
      </c>
      <c r="BB596" s="76">
        <v>1</v>
      </c>
      <c r="BC596" s="76">
        <v>12.59</v>
      </c>
      <c r="BD596" s="76">
        <v>10.78</v>
      </c>
      <c r="BE596" s="76">
        <v>19.86</v>
      </c>
      <c r="BF596" s="76">
        <v>8300</v>
      </c>
      <c r="BG596" s="76">
        <v>9300</v>
      </c>
      <c r="BH596" s="74" t="s">
        <v>109</v>
      </c>
      <c r="BI596" s="74"/>
      <c r="BJ596" s="74" t="s">
        <v>4254</v>
      </c>
      <c r="BK596" s="79"/>
      <c r="BL596" s="79"/>
      <c r="BM596" s="74"/>
      <c r="BN596" s="80"/>
      <c r="BO596" s="81"/>
      <c r="BP596" s="82">
        <v>24</v>
      </c>
      <c r="BQ596" s="83"/>
      <c r="BR596" s="84" t="s">
        <v>129</v>
      </c>
      <c r="BS596" s="84">
        <v>23</v>
      </c>
      <c r="BT596" s="85">
        <v>2</v>
      </c>
      <c r="BU596" s="85" t="s">
        <v>134</v>
      </c>
      <c r="BV596" s="85">
        <v>9</v>
      </c>
      <c r="BW596" s="85"/>
      <c r="BX596" s="86" t="s">
        <v>164</v>
      </c>
      <c r="BY596" s="87"/>
      <c r="BZ596" s="88">
        <v>24</v>
      </c>
      <c r="CA596" s="87" t="s">
        <v>111</v>
      </c>
      <c r="CB596" s="89" t="s">
        <v>145</v>
      </c>
      <c r="CC596" s="90">
        <v>10</v>
      </c>
      <c r="CD596" s="91"/>
      <c r="CE596" s="89">
        <f>VLOOKUP(AI596,[1]Plan1!$A$6:$D$52,2,0)</f>
        <v>250</v>
      </c>
      <c r="CF596" s="89">
        <f>VLOOKUP(AI596,[1]Plan1!$A$6:$D$52,4,0)</f>
        <v>5.0434782608695654</v>
      </c>
      <c r="CG596" s="89">
        <f t="shared" si="72"/>
        <v>9</v>
      </c>
      <c r="CH596" s="89">
        <f t="shared" si="73"/>
        <v>45</v>
      </c>
      <c r="CI596" s="87" t="s">
        <v>129</v>
      </c>
      <c r="CJ596" s="89">
        <f t="shared" si="74"/>
        <v>24</v>
      </c>
      <c r="CK596" s="87"/>
      <c r="CL596" s="87"/>
      <c r="CM596" s="87"/>
      <c r="CN596" s="80"/>
      <c r="CO596" s="81">
        <v>369</v>
      </c>
      <c r="CP596" s="82"/>
      <c r="CQ596" s="83"/>
      <c r="CR596" s="87">
        <f t="shared" si="75"/>
        <v>2840</v>
      </c>
      <c r="CS596" s="40">
        <f t="shared" si="79"/>
        <v>594</v>
      </c>
      <c r="CT596" s="40" t="str">
        <f>VLOOKUP(B596,Linha!$B$2:$C$60,2,FALSE)</f>
        <v>Despacho direto</v>
      </c>
      <c r="CU596" s="41" t="str">
        <f>IF(AI596&lt;=Parametros!$E$15,"OK","Não")</f>
        <v>OK</v>
      </c>
      <c r="CV596" s="41" t="str">
        <f>IF(AH596&lt;=Parametros!$E$16,"OK","Não")</f>
        <v>OK</v>
      </c>
      <c r="CW596" s="41" t="str">
        <f>IF(AX596&lt;=Parametros!$E$19,"OK","Não")</f>
        <v>OK</v>
      </c>
      <c r="CX596" s="41" t="str">
        <f t="shared" si="76"/>
        <v>Não</v>
      </c>
      <c r="CY596" s="41" t="str">
        <f t="shared" si="77"/>
        <v>Não</v>
      </c>
      <c r="CZ596" s="41" t="str">
        <f>IF(AND(Parametros!$E$17="Sim",Parametros!$E$18="Sim"),IF(AND(OR(CT596="Flow1",AND(CT596="Flow2",Parametros!$H$7="Fechada")),AI596&lt;=Parametros!$E$15,AH596&lt;Parametros!$E$16,AX596&lt;Parametros!$E$19,CX596&lt;&gt;Parametros!$E$17,CY596&lt;&gt;Parametros!$E$18),"Sim","Não"),
IF(AND(Parametros!$E$17="Sim",Parametros!$E$18="Não"),IF(AND(OR(CT596="Flow1",AND(CT596="Flow2",Parametros!$H$7="Fechada")),AI596&lt;=Parametros!$E$15,AH596&lt;Parametros!$E$16,AX596&lt;Parametros!$E$19,CX596&lt;&gt;Parametros!$E$17),"Sim","Não"),
IF(AND(Parametros!$E$17="Não",Parametros!$E$18="Sim"),IF(AND(OR(CT596="Flow1",AND(CT596="Flow2",Parametros!$H$7="Fechada")),AI596&lt;=Parametros!$E$15,AH596&lt;Parametros!$E$16,AX596&lt;Parametros!$E$19,CY596&lt;&gt;Parametros!$E$18),"Sim","Não"),
IF(AND(OR(CT596="Flow1",AND(CT596="Flow2",Parametros!$H$7="Fechada")),AI596&lt;=Parametros!$E$15,AH596&lt;Parametros!$E$16,AX596&lt;Parametros!$E$19),"Sim","Não"))))</f>
        <v>Não</v>
      </c>
      <c r="DA596" s="41" t="str">
        <f t="shared" si="78"/>
        <v>ok</v>
      </c>
      <c r="DB596" s="40">
        <f>IF(AND(CT596="Flow1",CZ596="Sim"),4,IF(CT596=Parametros!$D$6,1,IF(CT596=Parametros!$D$7,IF(Parametros!$H$7="Aberta",2,IF('Sequencia APO'!CZ596="Sim",4,1)),IF(CT596=Parametros!$D$9,3,IF(CT596=Parametros!$D$8,4,"Erro")))))</f>
        <v>3</v>
      </c>
      <c r="DC596" s="40">
        <f>IFERROR(VLOOKUP($Q596,Ferts!$A$1:$B$16,2,FALSE),0)</f>
        <v>0</v>
      </c>
      <c r="DD596" s="42">
        <f>(IF(DB596=1,Parametros!$M$6,IF(DB596=2,Parametros!$M$7,IF(DB596=3,Parametros!$M$8,IF(DB596=4,Parametros!$M$9,"Erro"))))*(DC596+1))*60</f>
        <v>33.660000000000004</v>
      </c>
    </row>
    <row r="597" spans="1:108">
      <c r="A597" s="74" t="s">
        <v>1602</v>
      </c>
      <c r="B597" t="s">
        <v>951</v>
      </c>
      <c r="C597" s="74"/>
      <c r="D597" s="74"/>
      <c r="E597" s="74" t="s">
        <v>4255</v>
      </c>
      <c r="F597" s="74" t="s">
        <v>4256</v>
      </c>
      <c r="G597" s="74"/>
      <c r="H597" s="74" t="s">
        <v>1281</v>
      </c>
      <c r="I597" s="74" t="s">
        <v>1273</v>
      </c>
      <c r="J597" s="74" t="s">
        <v>240</v>
      </c>
      <c r="K597" s="74"/>
      <c r="L597" s="74" t="s">
        <v>4257</v>
      </c>
      <c r="M597" s="74" t="s">
        <v>1283</v>
      </c>
      <c r="N597" s="75">
        <v>0</v>
      </c>
      <c r="O597" s="75">
        <v>0</v>
      </c>
      <c r="P597" s="74"/>
      <c r="Q597" s="74"/>
      <c r="R597" s="74"/>
      <c r="S597" s="74"/>
      <c r="T597" s="74"/>
      <c r="U597" s="74"/>
      <c r="V597" s="74" t="s">
        <v>851</v>
      </c>
      <c r="W597" s="74" t="s">
        <v>107</v>
      </c>
      <c r="X597" s="74" t="s">
        <v>250</v>
      </c>
      <c r="Y597" s="74" t="s">
        <v>231</v>
      </c>
      <c r="Z597" s="74"/>
      <c r="AA597" s="76">
        <v>1666.4059999999999</v>
      </c>
      <c r="AB597" s="76">
        <v>0</v>
      </c>
      <c r="AC597" s="76">
        <v>138</v>
      </c>
      <c r="AD597" s="76">
        <v>89</v>
      </c>
      <c r="AE597" s="77">
        <v>390</v>
      </c>
      <c r="AF597" s="76">
        <v>2.0099999999999998</v>
      </c>
      <c r="AG597" s="77">
        <v>5</v>
      </c>
      <c r="AH597" s="78">
        <v>13</v>
      </c>
      <c r="AI597" s="78">
        <v>60.3</v>
      </c>
      <c r="AJ597" s="79"/>
      <c r="AK597" s="79">
        <v>42789</v>
      </c>
      <c r="AL597" s="79">
        <v>42789</v>
      </c>
      <c r="AM597" s="79">
        <v>42789</v>
      </c>
      <c r="AN597" s="77">
        <v>241</v>
      </c>
      <c r="AO597" s="79"/>
      <c r="AP597" s="76">
        <v>0</v>
      </c>
      <c r="AQ597" s="76">
        <v>0</v>
      </c>
      <c r="AR597" s="77">
        <v>367</v>
      </c>
      <c r="AS597" s="77">
        <v>12</v>
      </c>
      <c r="AT597" s="78">
        <v>114.26</v>
      </c>
      <c r="AU597" s="77">
        <v>3</v>
      </c>
      <c r="AV597" s="76">
        <v>7.92</v>
      </c>
      <c r="AW597" s="76">
        <v>7.13</v>
      </c>
      <c r="AX597" s="76">
        <v>7.98</v>
      </c>
      <c r="AY597" s="76">
        <v>0.6</v>
      </c>
      <c r="AZ597" s="76">
        <v>0.6</v>
      </c>
      <c r="BA597" s="76">
        <v>1.3</v>
      </c>
      <c r="BB597" s="76">
        <v>1.3</v>
      </c>
      <c r="BC597" s="76">
        <v>11.35</v>
      </c>
      <c r="BD597" s="76">
        <v>13.47</v>
      </c>
      <c r="BE597" s="76">
        <v>22.76</v>
      </c>
      <c r="BF597" s="76">
        <v>7000</v>
      </c>
      <c r="BG597" s="76">
        <v>8000</v>
      </c>
      <c r="BH597" s="74" t="s">
        <v>109</v>
      </c>
      <c r="BI597" s="74"/>
      <c r="BJ597" s="74" t="s">
        <v>4258</v>
      </c>
      <c r="BK597" s="79"/>
      <c r="BL597" s="79"/>
      <c r="BM597" s="74"/>
      <c r="BN597" s="80"/>
      <c r="BO597" s="81"/>
      <c r="BP597" s="82">
        <v>15</v>
      </c>
      <c r="BQ597" s="83"/>
      <c r="BR597" s="84" t="s">
        <v>129</v>
      </c>
      <c r="BS597" s="84">
        <v>23</v>
      </c>
      <c r="BT597" s="85">
        <v>2</v>
      </c>
      <c r="BU597" s="85" t="s">
        <v>134</v>
      </c>
      <c r="BV597" s="85">
        <v>9</v>
      </c>
      <c r="BW597" s="85"/>
      <c r="BX597" s="86" t="s">
        <v>164</v>
      </c>
      <c r="BY597" s="87"/>
      <c r="BZ597" s="88">
        <v>15</v>
      </c>
      <c r="CA597" s="87" t="s">
        <v>111</v>
      </c>
      <c r="CB597" s="89" t="s">
        <v>112</v>
      </c>
      <c r="CC597" s="90">
        <v>42789</v>
      </c>
      <c r="CD597" s="91"/>
      <c r="CE597" s="89">
        <f>VLOOKUP(AI597,[1]Plan1!$A$6:$D$52,2,0)</f>
        <v>250</v>
      </c>
      <c r="CF597" s="89">
        <f>VLOOKUP(AI597,[1]Plan1!$A$6:$D$52,4,0)</f>
        <v>5.0434782608695654</v>
      </c>
      <c r="CG597" s="89">
        <f t="shared" si="72"/>
        <v>7</v>
      </c>
      <c r="CH597" s="89">
        <f t="shared" si="73"/>
        <v>35</v>
      </c>
      <c r="CI597" s="87" t="s">
        <v>129</v>
      </c>
      <c r="CJ597" s="89">
        <f t="shared" si="74"/>
        <v>15</v>
      </c>
      <c r="CK597" s="87"/>
      <c r="CL597" s="87"/>
      <c r="CM597" s="87"/>
      <c r="CN597" s="80"/>
      <c r="CO597" s="81">
        <v>370</v>
      </c>
      <c r="CP597" s="82"/>
      <c r="CQ597" s="83"/>
      <c r="CR597" s="87">
        <f t="shared" si="75"/>
        <v>1950</v>
      </c>
      <c r="CS597" s="40">
        <f t="shared" si="79"/>
        <v>595</v>
      </c>
      <c r="CT597" s="40" t="str">
        <f>VLOOKUP(B597,Linha!$B$2:$C$60,2,FALSE)</f>
        <v>Despacho direto</v>
      </c>
      <c r="CU597" s="41" t="str">
        <f>IF(AI597&lt;=Parametros!$E$15,"OK","Não")</f>
        <v>OK</v>
      </c>
      <c r="CV597" s="41" t="str">
        <f>IF(AH597&lt;=Parametros!$E$16,"OK","Não")</f>
        <v>OK</v>
      </c>
      <c r="CW597" s="41" t="str">
        <f>IF(AX597&lt;=Parametros!$E$19,"OK","Não")</f>
        <v>OK</v>
      </c>
      <c r="CX597" s="41" t="str">
        <f t="shared" si="76"/>
        <v>Não</v>
      </c>
      <c r="CY597" s="41" t="str">
        <f t="shared" si="77"/>
        <v>Não</v>
      </c>
      <c r="CZ597" s="41" t="str">
        <f>IF(AND(Parametros!$E$17="Sim",Parametros!$E$18="Sim"),IF(AND(OR(CT597="Flow1",AND(CT597="Flow2",Parametros!$H$7="Fechada")),AI597&lt;=Parametros!$E$15,AH597&lt;Parametros!$E$16,AX597&lt;Parametros!$E$19,CX597&lt;&gt;Parametros!$E$17,CY597&lt;&gt;Parametros!$E$18),"Sim","Não"),
IF(AND(Parametros!$E$17="Sim",Parametros!$E$18="Não"),IF(AND(OR(CT597="Flow1",AND(CT597="Flow2",Parametros!$H$7="Fechada")),AI597&lt;=Parametros!$E$15,AH597&lt;Parametros!$E$16,AX597&lt;Parametros!$E$19,CX597&lt;&gt;Parametros!$E$17),"Sim","Não"),
IF(AND(Parametros!$E$17="Não",Parametros!$E$18="Sim"),IF(AND(OR(CT597="Flow1",AND(CT597="Flow2",Parametros!$H$7="Fechada")),AI597&lt;=Parametros!$E$15,AH597&lt;Parametros!$E$16,AX597&lt;Parametros!$E$19,CY597&lt;&gt;Parametros!$E$18),"Sim","Não"),
IF(AND(OR(CT597="Flow1",AND(CT597="Flow2",Parametros!$H$7="Fechada")),AI597&lt;=Parametros!$E$15,AH597&lt;Parametros!$E$16,AX597&lt;Parametros!$E$19),"Sim","Não"))))</f>
        <v>Não</v>
      </c>
      <c r="DA597" s="41" t="str">
        <f t="shared" si="78"/>
        <v>ok</v>
      </c>
      <c r="DB597" s="40">
        <f>IF(AND(CT597="Flow1",CZ597="Sim"),4,IF(CT597=Parametros!$D$6,1,IF(CT597=Parametros!$D$7,IF(Parametros!$H$7="Aberta",2,IF('Sequencia APO'!CZ597="Sim",4,1)),IF(CT597=Parametros!$D$9,3,IF(CT597=Parametros!$D$8,4,"Erro")))))</f>
        <v>3</v>
      </c>
      <c r="DC597" s="40">
        <f>IFERROR(VLOOKUP($Q597,Ferts!$A$1:$B$16,2,FALSE),0)</f>
        <v>0</v>
      </c>
      <c r="DD597" s="42">
        <f>(IF(DB597=1,Parametros!$M$6,IF(DB597=2,Parametros!$M$7,IF(DB597=3,Parametros!$M$8,IF(DB597=4,Parametros!$M$9,"Erro"))))*(DC597+1))*60</f>
        <v>33.660000000000004</v>
      </c>
    </row>
    <row r="598" spans="1:108">
      <c r="A598" s="74" t="s">
        <v>1608</v>
      </c>
      <c r="B598" t="s">
        <v>951</v>
      </c>
      <c r="C598" s="74" t="s">
        <v>118</v>
      </c>
      <c r="D598" s="74" t="s">
        <v>99</v>
      </c>
      <c r="E598" s="74" t="s">
        <v>4259</v>
      </c>
      <c r="F598" s="74" t="s">
        <v>859</v>
      </c>
      <c r="G598" s="74" t="s">
        <v>4260</v>
      </c>
      <c r="H598" s="74" t="s">
        <v>860</v>
      </c>
      <c r="I598" s="74" t="s">
        <v>848</v>
      </c>
      <c r="J598" s="74" t="s">
        <v>474</v>
      </c>
      <c r="K598" s="74" t="s">
        <v>236</v>
      </c>
      <c r="L598" s="74" t="s">
        <v>861</v>
      </c>
      <c r="M598" s="74" t="s">
        <v>862</v>
      </c>
      <c r="N598" s="75">
        <v>10</v>
      </c>
      <c r="O598" s="75">
        <v>10</v>
      </c>
      <c r="P598" s="74" t="s">
        <v>238</v>
      </c>
      <c r="Q598" s="74" t="s">
        <v>863</v>
      </c>
      <c r="R598" s="74" t="s">
        <v>239</v>
      </c>
      <c r="S598" s="74"/>
      <c r="T598" s="74" t="s">
        <v>114</v>
      </c>
      <c r="U598" s="74" t="s">
        <v>202</v>
      </c>
      <c r="V598" s="74" t="s">
        <v>851</v>
      </c>
      <c r="W598" s="74" t="s">
        <v>107</v>
      </c>
      <c r="X598" s="74" t="s">
        <v>250</v>
      </c>
      <c r="Y598" s="74" t="s">
        <v>477</v>
      </c>
      <c r="Z598" s="74" t="s">
        <v>192</v>
      </c>
      <c r="AA598" s="76">
        <v>2581.6799999999998</v>
      </c>
      <c r="AB598" s="76">
        <v>0</v>
      </c>
      <c r="AC598" s="76">
        <v>159</v>
      </c>
      <c r="AD598" s="76">
        <v>130</v>
      </c>
      <c r="AE598" s="77">
        <v>358</v>
      </c>
      <c r="AF598" s="76">
        <v>1.845</v>
      </c>
      <c r="AG598" s="77">
        <v>10</v>
      </c>
      <c r="AH598" s="78">
        <v>8</v>
      </c>
      <c r="AI598" s="78">
        <v>88.9</v>
      </c>
      <c r="AJ598" s="79">
        <v>42803</v>
      </c>
      <c r="AK598" s="79">
        <v>42789</v>
      </c>
      <c r="AL598" s="79">
        <v>42789</v>
      </c>
      <c r="AM598" s="79">
        <v>42789</v>
      </c>
      <c r="AN598" s="77">
        <v>396</v>
      </c>
      <c r="AO598" s="79">
        <v>42783</v>
      </c>
      <c r="AP598" s="76">
        <v>3000</v>
      </c>
      <c r="AQ598" s="76">
        <v>0</v>
      </c>
      <c r="AR598" s="77">
        <v>344</v>
      </c>
      <c r="AS598" s="77">
        <v>13</v>
      </c>
      <c r="AT598" s="78">
        <v>158.4</v>
      </c>
      <c r="AU598" s="77">
        <v>2</v>
      </c>
      <c r="AV598" s="76">
        <v>10.06</v>
      </c>
      <c r="AW598" s="76">
        <v>9.5399999999999991</v>
      </c>
      <c r="AX598" s="76">
        <v>10.28</v>
      </c>
      <c r="AY598" s="76">
        <v>0.89</v>
      </c>
      <c r="AZ598" s="76">
        <v>0.89</v>
      </c>
      <c r="BA598" s="76">
        <v>0.8</v>
      </c>
      <c r="BB598" s="76">
        <v>0.8</v>
      </c>
      <c r="BC598" s="76">
        <v>11.28</v>
      </c>
      <c r="BD598" s="76">
        <v>9.16</v>
      </c>
      <c r="BE598" s="76">
        <v>19.05</v>
      </c>
      <c r="BF598" s="76">
        <v>9300</v>
      </c>
      <c r="BG598" s="76">
        <v>10300</v>
      </c>
      <c r="BH598" s="74" t="s">
        <v>109</v>
      </c>
      <c r="BI598" s="74"/>
      <c r="BJ598" s="74" t="s">
        <v>4261</v>
      </c>
      <c r="BK598" s="79"/>
      <c r="BL598" s="79"/>
      <c r="BM598" s="74"/>
      <c r="BN598" s="80"/>
      <c r="BO598" s="81"/>
      <c r="BP598" s="82">
        <v>20</v>
      </c>
      <c r="BQ598" s="83"/>
      <c r="BR598" s="84" t="s">
        <v>129</v>
      </c>
      <c r="BS598" s="84">
        <v>23</v>
      </c>
      <c r="BT598" s="85">
        <v>2</v>
      </c>
      <c r="BU598" s="85" t="s">
        <v>464</v>
      </c>
      <c r="BV598" s="85">
        <v>10</v>
      </c>
      <c r="BW598" s="85"/>
      <c r="BX598" s="86" t="s">
        <v>130</v>
      </c>
      <c r="BY598" s="87"/>
      <c r="BZ598" s="88">
        <v>20</v>
      </c>
      <c r="CA598" s="87" t="s">
        <v>111</v>
      </c>
      <c r="CB598" s="89" t="s">
        <v>145</v>
      </c>
      <c r="CC598" s="90">
        <v>6</v>
      </c>
      <c r="CD598" s="91"/>
      <c r="CE598" s="89">
        <f>VLOOKUP(AI598,[1]Plan1!$A$6:$D$52,2,0)</f>
        <v>211</v>
      </c>
      <c r="CF598" s="89">
        <f>VLOOKUP(AI598,[1]Plan1!$A$6:$D$52,4,0)</f>
        <v>4.092307692307692</v>
      </c>
      <c r="CG598" s="89">
        <f t="shared" si="72"/>
        <v>12</v>
      </c>
      <c r="CH598" s="89">
        <f t="shared" si="73"/>
        <v>49</v>
      </c>
      <c r="CI598" s="87" t="s">
        <v>129</v>
      </c>
      <c r="CJ598" s="89">
        <f t="shared" si="74"/>
        <v>20</v>
      </c>
      <c r="CK598" s="87"/>
      <c r="CL598" s="87"/>
      <c r="CM598" s="87"/>
      <c r="CN598" s="80"/>
      <c r="CO598" s="81">
        <v>371</v>
      </c>
      <c r="CP598" s="82"/>
      <c r="CQ598" s="83"/>
      <c r="CR598" s="87">
        <f t="shared" si="75"/>
        <v>3580</v>
      </c>
      <c r="CS598" s="40">
        <f t="shared" si="79"/>
        <v>596</v>
      </c>
      <c r="CT598" s="40" t="str">
        <f>VLOOKUP(B598,Linha!$B$2:$C$60,2,FALSE)</f>
        <v>Despacho direto</v>
      </c>
      <c r="CU598" s="41" t="str">
        <f>IF(AI598&lt;=Parametros!$E$15,"OK","Não")</f>
        <v>OK</v>
      </c>
      <c r="CV598" s="41" t="str">
        <f>IF(AH598&lt;=Parametros!$E$16,"OK","Não")</f>
        <v>OK</v>
      </c>
      <c r="CW598" s="41" t="str">
        <f>IF(AX598&lt;=Parametros!$E$19,"OK","Não")</f>
        <v>OK</v>
      </c>
      <c r="CX598" s="41" t="str">
        <f t="shared" si="76"/>
        <v>Não</v>
      </c>
      <c r="CY598" s="41" t="str">
        <f t="shared" si="77"/>
        <v>Não</v>
      </c>
      <c r="CZ598" s="41" t="str">
        <f>IF(AND(Parametros!$E$17="Sim",Parametros!$E$18="Sim"),IF(AND(OR(CT598="Flow1",AND(CT598="Flow2",Parametros!$H$7="Fechada")),AI598&lt;=Parametros!$E$15,AH598&lt;Parametros!$E$16,AX598&lt;Parametros!$E$19,CX598&lt;&gt;Parametros!$E$17,CY598&lt;&gt;Parametros!$E$18),"Sim","Não"),
IF(AND(Parametros!$E$17="Sim",Parametros!$E$18="Não"),IF(AND(OR(CT598="Flow1",AND(CT598="Flow2",Parametros!$H$7="Fechada")),AI598&lt;=Parametros!$E$15,AH598&lt;Parametros!$E$16,AX598&lt;Parametros!$E$19,CX598&lt;&gt;Parametros!$E$17),"Sim","Não"),
IF(AND(Parametros!$E$17="Não",Parametros!$E$18="Sim"),IF(AND(OR(CT598="Flow1",AND(CT598="Flow2",Parametros!$H$7="Fechada")),AI598&lt;=Parametros!$E$15,AH598&lt;Parametros!$E$16,AX598&lt;Parametros!$E$19,CY598&lt;&gt;Parametros!$E$18),"Sim","Não"),
IF(AND(OR(CT598="Flow1",AND(CT598="Flow2",Parametros!$H$7="Fechada")),AI598&lt;=Parametros!$E$15,AH598&lt;Parametros!$E$16,AX598&lt;Parametros!$E$19),"Sim","Não"))))</f>
        <v>Não</v>
      </c>
      <c r="DA598" s="41" t="str">
        <f t="shared" si="78"/>
        <v>ok</v>
      </c>
      <c r="DB598" s="40">
        <f>IF(AND(CT598="Flow1",CZ598="Sim"),4,IF(CT598=Parametros!$D$6,1,IF(CT598=Parametros!$D$7,IF(Parametros!$H$7="Aberta",2,IF('Sequencia APO'!CZ598="Sim",4,1)),IF(CT598=Parametros!$D$9,3,IF(CT598=Parametros!$D$8,4,"Erro")))))</f>
        <v>3</v>
      </c>
      <c r="DC598" s="40">
        <f>IFERROR(VLOOKUP($Q598,Ferts!$A$1:$B$16,2,FALSE),0)</f>
        <v>0</v>
      </c>
      <c r="DD598" s="42">
        <f>(IF(DB598=1,Parametros!$M$6,IF(DB598=2,Parametros!$M$7,IF(DB598=3,Parametros!$M$8,IF(DB598=4,Parametros!$M$9,"Erro"))))*(DC598+1))*60</f>
        <v>33.660000000000004</v>
      </c>
    </row>
    <row r="599" spans="1:108">
      <c r="A599" s="74" t="s">
        <v>1614</v>
      </c>
      <c r="B599" t="s">
        <v>951</v>
      </c>
      <c r="C599" s="74"/>
      <c r="D599" s="74" t="s">
        <v>952</v>
      </c>
      <c r="E599" s="74" t="s">
        <v>4262</v>
      </c>
      <c r="F599" s="74" t="s">
        <v>1345</v>
      </c>
      <c r="G599" s="74" t="s">
        <v>4263</v>
      </c>
      <c r="H599" s="74" t="s">
        <v>847</v>
      </c>
      <c r="I599" s="74" t="s">
        <v>1273</v>
      </c>
      <c r="J599" s="74" t="s">
        <v>240</v>
      </c>
      <c r="K599" s="74"/>
      <c r="L599" s="74" t="s">
        <v>1346</v>
      </c>
      <c r="M599" s="74" t="s">
        <v>850</v>
      </c>
      <c r="N599" s="75">
        <v>0</v>
      </c>
      <c r="O599" s="75">
        <v>0</v>
      </c>
      <c r="P599" s="74"/>
      <c r="Q599" s="74" t="s">
        <v>4264</v>
      </c>
      <c r="R599" s="74"/>
      <c r="S599" s="74"/>
      <c r="T599" s="74"/>
      <c r="U599" s="74"/>
      <c r="V599" s="74" t="s">
        <v>851</v>
      </c>
      <c r="W599" s="74" t="s">
        <v>107</v>
      </c>
      <c r="X599" s="74" t="s">
        <v>250</v>
      </c>
      <c r="Y599" s="74" t="s">
        <v>231</v>
      </c>
      <c r="Z599" s="74" t="s">
        <v>192</v>
      </c>
      <c r="AA599" s="76">
        <v>8885.0400000000009</v>
      </c>
      <c r="AB599" s="76">
        <v>0</v>
      </c>
      <c r="AC599" s="76">
        <v>138</v>
      </c>
      <c r="AD599" s="76">
        <v>93</v>
      </c>
      <c r="AE599" s="77">
        <v>405</v>
      </c>
      <c r="AF599" s="76">
        <v>2.0880000000000001</v>
      </c>
      <c r="AG599" s="77">
        <v>25</v>
      </c>
      <c r="AH599" s="78">
        <v>10</v>
      </c>
      <c r="AI599" s="78">
        <v>63.5</v>
      </c>
      <c r="AJ599" s="79">
        <v>42776</v>
      </c>
      <c r="AK599" s="79">
        <v>42789</v>
      </c>
      <c r="AL599" s="79">
        <v>42790</v>
      </c>
      <c r="AM599" s="79">
        <v>42790</v>
      </c>
      <c r="AN599" s="77">
        <v>1392</v>
      </c>
      <c r="AO599" s="79">
        <v>42764</v>
      </c>
      <c r="AP599" s="76">
        <v>44000</v>
      </c>
      <c r="AQ599" s="76">
        <v>0</v>
      </c>
      <c r="AR599" s="77">
        <v>400</v>
      </c>
      <c r="AS599" s="77">
        <v>11</v>
      </c>
      <c r="AT599" s="78">
        <v>124.65</v>
      </c>
      <c r="AU599" s="77">
        <v>3</v>
      </c>
      <c r="AV599" s="76">
        <v>9.67</v>
      </c>
      <c r="AW599" s="76">
        <v>8.7799999999999994</v>
      </c>
      <c r="AX599" s="76">
        <v>9.68</v>
      </c>
      <c r="AY599" s="76">
        <v>0.64</v>
      </c>
      <c r="AZ599" s="76">
        <v>0.64</v>
      </c>
      <c r="BA599" s="76">
        <v>1</v>
      </c>
      <c r="BB599" s="76">
        <v>1</v>
      </c>
      <c r="BC599" s="76">
        <v>14.3</v>
      </c>
      <c r="BD599" s="76">
        <v>10.83</v>
      </c>
      <c r="BE599" s="76">
        <v>19.920000000000002</v>
      </c>
      <c r="BF599" s="76">
        <v>8700</v>
      </c>
      <c r="BG599" s="76">
        <v>9700</v>
      </c>
      <c r="BH599" s="74" t="s">
        <v>109</v>
      </c>
      <c r="BI599" s="74"/>
      <c r="BJ599" s="74" t="s">
        <v>4265</v>
      </c>
      <c r="BK599" s="79"/>
      <c r="BL599" s="79"/>
      <c r="BM599" s="74"/>
      <c r="BN599" s="80"/>
      <c r="BO599" s="81"/>
      <c r="BP599" s="82">
        <v>75</v>
      </c>
      <c r="BQ599" s="83"/>
      <c r="BR599" s="84" t="s">
        <v>129</v>
      </c>
      <c r="BS599" s="84">
        <v>23</v>
      </c>
      <c r="BT599" s="85">
        <v>2</v>
      </c>
      <c r="BU599" s="85" t="s">
        <v>134</v>
      </c>
      <c r="BV599" s="85">
        <v>11</v>
      </c>
      <c r="BW599" s="85"/>
      <c r="BX599" s="86" t="s">
        <v>130</v>
      </c>
      <c r="BY599" s="87"/>
      <c r="BZ599" s="88">
        <v>75</v>
      </c>
      <c r="CA599" s="87" t="s">
        <v>111</v>
      </c>
      <c r="CB599" s="89" t="s">
        <v>112</v>
      </c>
      <c r="CC599" s="90">
        <v>25</v>
      </c>
      <c r="CD599" s="91"/>
      <c r="CE599" s="89">
        <f>VLOOKUP(AI599,[1]Plan1!$A$6:$D$52,2,0)</f>
        <v>261</v>
      </c>
      <c r="CF599" s="89">
        <f>VLOOKUP(AI599,[1]Plan1!$A$6:$D$52,4,0)</f>
        <v>4.1875</v>
      </c>
      <c r="CG599" s="89">
        <f t="shared" si="72"/>
        <v>34</v>
      </c>
      <c r="CH599" s="89">
        <f t="shared" si="73"/>
        <v>142</v>
      </c>
      <c r="CI599" s="87" t="s">
        <v>129</v>
      </c>
      <c r="CJ599" s="89">
        <f t="shared" si="74"/>
        <v>75</v>
      </c>
      <c r="CK599" s="87"/>
      <c r="CL599" s="87"/>
      <c r="CM599" s="87"/>
      <c r="CN599" s="80"/>
      <c r="CO599" s="81">
        <v>372</v>
      </c>
      <c r="CP599" s="82"/>
      <c r="CQ599" s="83"/>
      <c r="CR599" s="87">
        <f t="shared" si="75"/>
        <v>10125</v>
      </c>
      <c r="CS599" s="40">
        <f t="shared" si="79"/>
        <v>597</v>
      </c>
      <c r="CT599" s="40" t="str">
        <f>VLOOKUP(B599,Linha!$B$2:$C$60,2,FALSE)</f>
        <v>Despacho direto</v>
      </c>
      <c r="CU599" s="41" t="str">
        <f>IF(AI599&lt;=Parametros!$E$15,"OK","Não")</f>
        <v>OK</v>
      </c>
      <c r="CV599" s="41" t="str">
        <f>IF(AH599&lt;=Parametros!$E$16,"OK","Não")</f>
        <v>OK</v>
      </c>
      <c r="CW599" s="41" t="str">
        <f>IF(AX599&lt;=Parametros!$E$19,"OK","Não")</f>
        <v>OK</v>
      </c>
      <c r="CX599" s="41" t="str">
        <f t="shared" si="76"/>
        <v>Não</v>
      </c>
      <c r="CY599" s="41" t="str">
        <f t="shared" si="77"/>
        <v>Não</v>
      </c>
      <c r="CZ599" s="41" t="str">
        <f>IF(AND(Parametros!$E$17="Sim",Parametros!$E$18="Sim"),IF(AND(OR(CT599="Flow1",AND(CT599="Flow2",Parametros!$H$7="Fechada")),AI599&lt;=Parametros!$E$15,AH599&lt;Parametros!$E$16,AX599&lt;Parametros!$E$19,CX599&lt;&gt;Parametros!$E$17,CY599&lt;&gt;Parametros!$E$18),"Sim","Não"),
IF(AND(Parametros!$E$17="Sim",Parametros!$E$18="Não"),IF(AND(OR(CT599="Flow1",AND(CT599="Flow2",Parametros!$H$7="Fechada")),AI599&lt;=Parametros!$E$15,AH599&lt;Parametros!$E$16,AX599&lt;Parametros!$E$19,CX599&lt;&gt;Parametros!$E$17),"Sim","Não"),
IF(AND(Parametros!$E$17="Não",Parametros!$E$18="Sim"),IF(AND(OR(CT599="Flow1",AND(CT599="Flow2",Parametros!$H$7="Fechada")),AI599&lt;=Parametros!$E$15,AH599&lt;Parametros!$E$16,AX599&lt;Parametros!$E$19,CY599&lt;&gt;Parametros!$E$18),"Sim","Não"),
IF(AND(OR(CT599="Flow1",AND(CT599="Flow2",Parametros!$H$7="Fechada")),AI599&lt;=Parametros!$E$15,AH599&lt;Parametros!$E$16,AX599&lt;Parametros!$E$19),"Sim","Não"))))</f>
        <v>Não</v>
      </c>
      <c r="DA599" s="41" t="str">
        <f t="shared" si="78"/>
        <v>ok</v>
      </c>
      <c r="DB599" s="40">
        <f>IF(AND(CT599="Flow1",CZ599="Sim"),4,IF(CT599=Parametros!$D$6,1,IF(CT599=Parametros!$D$7,IF(Parametros!$H$7="Aberta",2,IF('Sequencia APO'!CZ599="Sim",4,1)),IF(CT599=Parametros!$D$9,3,IF(CT599=Parametros!$D$8,4,"Erro")))))</f>
        <v>3</v>
      </c>
      <c r="DC599" s="40">
        <f>IFERROR(VLOOKUP($Q599,Ferts!$A$1:$B$16,2,FALSE),0)</f>
        <v>0</v>
      </c>
      <c r="DD599" s="42">
        <f>(IF(DB599=1,Parametros!$M$6,IF(DB599=2,Parametros!$M$7,IF(DB599=3,Parametros!$M$8,IF(DB599=4,Parametros!$M$9,"Erro"))))*(DC599+1))*60</f>
        <v>33.660000000000004</v>
      </c>
    </row>
    <row r="600" spans="1:108">
      <c r="A600" s="74" t="s">
        <v>1620</v>
      </c>
      <c r="B600" t="s">
        <v>951</v>
      </c>
      <c r="C600" s="74" t="s">
        <v>118</v>
      </c>
      <c r="D600" s="74" t="s">
        <v>99</v>
      </c>
      <c r="E600" s="74" t="s">
        <v>4266</v>
      </c>
      <c r="F600" s="74" t="s">
        <v>1348</v>
      </c>
      <c r="G600" s="74" t="s">
        <v>1349</v>
      </c>
      <c r="H600" s="74" t="s">
        <v>860</v>
      </c>
      <c r="I600" s="74" t="s">
        <v>1273</v>
      </c>
      <c r="J600" s="74" t="s">
        <v>135</v>
      </c>
      <c r="K600" s="74" t="s">
        <v>236</v>
      </c>
      <c r="L600" s="74" t="s">
        <v>1350</v>
      </c>
      <c r="M600" s="74" t="s">
        <v>862</v>
      </c>
      <c r="N600" s="75">
        <v>10</v>
      </c>
      <c r="O600" s="75">
        <v>10</v>
      </c>
      <c r="P600" s="74" t="s">
        <v>238</v>
      </c>
      <c r="Q600" s="74" t="s">
        <v>1351</v>
      </c>
      <c r="R600" s="74" t="s">
        <v>239</v>
      </c>
      <c r="S600" s="74"/>
      <c r="T600" s="74" t="s">
        <v>114</v>
      </c>
      <c r="U600" s="74" t="s">
        <v>202</v>
      </c>
      <c r="V600" s="74" t="s">
        <v>851</v>
      </c>
      <c r="W600" s="74" t="s">
        <v>107</v>
      </c>
      <c r="X600" s="74" t="s">
        <v>250</v>
      </c>
      <c r="Y600" s="74"/>
      <c r="Z600" s="74" t="s">
        <v>192</v>
      </c>
      <c r="AA600" s="76">
        <v>1347</v>
      </c>
      <c r="AB600" s="76">
        <v>0</v>
      </c>
      <c r="AC600" s="76">
        <v>155</v>
      </c>
      <c r="AD600" s="76">
        <v>103</v>
      </c>
      <c r="AE600" s="77">
        <v>0</v>
      </c>
      <c r="AF600" s="76">
        <v>0</v>
      </c>
      <c r="AG600" s="77">
        <v>0</v>
      </c>
      <c r="AH600" s="78">
        <v>6</v>
      </c>
      <c r="AI600" s="78">
        <v>73</v>
      </c>
      <c r="AJ600" s="79">
        <v>42796</v>
      </c>
      <c r="AK600" s="79">
        <v>42790</v>
      </c>
      <c r="AL600" s="79">
        <v>42790</v>
      </c>
      <c r="AM600" s="79">
        <v>42790</v>
      </c>
      <c r="AN600" s="77">
        <v>258</v>
      </c>
      <c r="AO600" s="79">
        <v>42778</v>
      </c>
      <c r="AP600" s="76">
        <v>2000</v>
      </c>
      <c r="AQ600" s="76">
        <v>0</v>
      </c>
      <c r="AR600" s="77">
        <v>344</v>
      </c>
      <c r="AS600" s="77">
        <v>13</v>
      </c>
      <c r="AT600" s="78">
        <v>80.72</v>
      </c>
      <c r="AU600" s="77">
        <v>0</v>
      </c>
      <c r="AV600" s="76">
        <v>0</v>
      </c>
      <c r="AW600" s="76">
        <v>0</v>
      </c>
      <c r="AX600" s="76">
        <v>0</v>
      </c>
      <c r="AY600" s="76">
        <v>0.73</v>
      </c>
      <c r="AZ600" s="76">
        <v>0.73</v>
      </c>
      <c r="BA600" s="76">
        <v>0.6</v>
      </c>
      <c r="BB600" s="76">
        <v>0.6</v>
      </c>
      <c r="BC600" s="76">
        <v>0</v>
      </c>
      <c r="BD600" s="76">
        <v>0</v>
      </c>
      <c r="BE600" s="76">
        <v>0</v>
      </c>
      <c r="BF600" s="76">
        <v>7600</v>
      </c>
      <c r="BG600" s="76">
        <v>8600</v>
      </c>
      <c r="BH600" s="74" t="s">
        <v>109</v>
      </c>
      <c r="BI600" s="74"/>
      <c r="BJ600" s="74" t="s">
        <v>4267</v>
      </c>
      <c r="BK600" s="79"/>
      <c r="BL600" s="79"/>
      <c r="BM600" s="74"/>
      <c r="BN600" s="80"/>
      <c r="BO600" s="81"/>
      <c r="BP600" s="82">
        <v>0</v>
      </c>
      <c r="BQ600" s="83"/>
      <c r="BR600" s="84" t="s">
        <v>129</v>
      </c>
      <c r="BS600" s="84">
        <v>24</v>
      </c>
      <c r="BT600" s="85">
        <v>2</v>
      </c>
      <c r="BU600" s="85" t="s">
        <v>134</v>
      </c>
      <c r="BV600" s="85">
        <v>11</v>
      </c>
      <c r="BW600" s="85"/>
      <c r="BX600" s="86" t="s">
        <v>130</v>
      </c>
      <c r="BY600" s="87"/>
      <c r="BZ600" s="88">
        <v>0</v>
      </c>
      <c r="CA600" s="87" t="s">
        <v>111</v>
      </c>
      <c r="CB600" s="89" t="s">
        <v>112</v>
      </c>
      <c r="CC600" s="90">
        <v>12</v>
      </c>
      <c r="CD600" s="91"/>
      <c r="CE600" s="89">
        <f>VLOOKUP(AI600,[1]Plan1!$A$6:$D$52,2,0)</f>
        <v>328</v>
      </c>
      <c r="CF600" s="89">
        <f>VLOOKUP(AI600,[1]Plan1!$A$6:$D$52,4,0)</f>
        <v>4.5555555555555554</v>
      </c>
      <c r="CG600" s="89">
        <f t="shared" si="72"/>
        <v>4</v>
      </c>
      <c r="CH600" s="89">
        <f t="shared" si="73"/>
        <v>18</v>
      </c>
      <c r="CI600" s="87" t="s">
        <v>129</v>
      </c>
      <c r="CJ600" s="89">
        <f t="shared" si="74"/>
        <v>18</v>
      </c>
      <c r="CK600" s="87"/>
      <c r="CL600" s="87"/>
      <c r="CM600" s="87"/>
      <c r="CN600" s="80"/>
      <c r="CO600" s="81">
        <v>373</v>
      </c>
      <c r="CP600" s="82"/>
      <c r="CQ600" s="83"/>
      <c r="CR600" s="87">
        <f t="shared" si="75"/>
        <v>0</v>
      </c>
      <c r="CS600" s="40">
        <f t="shared" si="79"/>
        <v>598</v>
      </c>
      <c r="CT600" s="40" t="str">
        <f>VLOOKUP(B600,Linha!$B$2:$C$60,2,FALSE)</f>
        <v>Despacho direto</v>
      </c>
      <c r="CU600" s="41" t="str">
        <f>IF(AI600&lt;=Parametros!$E$15,"OK","Não")</f>
        <v>OK</v>
      </c>
      <c r="CV600" s="41" t="str">
        <f>IF(AH600&lt;=Parametros!$E$16,"OK","Não")</f>
        <v>OK</v>
      </c>
      <c r="CW600" s="41" t="str">
        <f>IF(AX600&lt;=Parametros!$E$19,"OK","Não")</f>
        <v>OK</v>
      </c>
      <c r="CX600" s="41" t="str">
        <f t="shared" si="76"/>
        <v>Não</v>
      </c>
      <c r="CY600" s="41" t="str">
        <f t="shared" si="77"/>
        <v>Não</v>
      </c>
      <c r="CZ600" s="41" t="str">
        <f>IF(AND(Parametros!$E$17="Sim",Parametros!$E$18="Sim"),IF(AND(OR(CT600="Flow1",AND(CT600="Flow2",Parametros!$H$7="Fechada")),AI600&lt;=Parametros!$E$15,AH600&lt;Parametros!$E$16,AX600&lt;Parametros!$E$19,CX600&lt;&gt;Parametros!$E$17,CY600&lt;&gt;Parametros!$E$18),"Sim","Não"),
IF(AND(Parametros!$E$17="Sim",Parametros!$E$18="Não"),IF(AND(OR(CT600="Flow1",AND(CT600="Flow2",Parametros!$H$7="Fechada")),AI600&lt;=Parametros!$E$15,AH600&lt;Parametros!$E$16,AX600&lt;Parametros!$E$19,CX600&lt;&gt;Parametros!$E$17),"Sim","Não"),
IF(AND(Parametros!$E$17="Não",Parametros!$E$18="Sim"),IF(AND(OR(CT600="Flow1",AND(CT600="Flow2",Parametros!$H$7="Fechada")),AI600&lt;=Parametros!$E$15,AH600&lt;Parametros!$E$16,AX600&lt;Parametros!$E$19,CY600&lt;&gt;Parametros!$E$18),"Sim","Não"),
IF(AND(OR(CT600="Flow1",AND(CT600="Flow2",Parametros!$H$7="Fechada")),AI600&lt;=Parametros!$E$15,AH600&lt;Parametros!$E$16,AX600&lt;Parametros!$E$19),"Sim","Não"))))</f>
        <v>Não</v>
      </c>
      <c r="DA600" s="41" t="str">
        <f t="shared" si="78"/>
        <v>ok</v>
      </c>
      <c r="DB600" s="40">
        <f>IF(AND(CT600="Flow1",CZ600="Sim"),4,IF(CT600=Parametros!$D$6,1,IF(CT600=Parametros!$D$7,IF(Parametros!$H$7="Aberta",2,IF('Sequencia APO'!CZ600="Sim",4,1)),IF(CT600=Parametros!$D$9,3,IF(CT600=Parametros!$D$8,4,"Erro")))))</f>
        <v>3</v>
      </c>
      <c r="DC600" s="40">
        <f>IFERROR(VLOOKUP($Q600,Ferts!$A$1:$B$16,2,FALSE),0)</f>
        <v>0</v>
      </c>
      <c r="DD600" s="42">
        <f>(IF(DB600=1,Parametros!$M$6,IF(DB600=2,Parametros!$M$7,IF(DB600=3,Parametros!$M$8,IF(DB600=4,Parametros!$M$9,"Erro"))))*(DC600+1))*60</f>
        <v>33.660000000000004</v>
      </c>
    </row>
    <row r="601" spans="1:108">
      <c r="A601" s="74" t="s">
        <v>1625</v>
      </c>
      <c r="B601" t="s">
        <v>951</v>
      </c>
      <c r="C601" s="74" t="s">
        <v>118</v>
      </c>
      <c r="D601" s="74" t="s">
        <v>99</v>
      </c>
      <c r="E601" s="74" t="s">
        <v>3215</v>
      </c>
      <c r="F601" s="74" t="s">
        <v>3216</v>
      </c>
      <c r="G601" s="74" t="s">
        <v>3217</v>
      </c>
      <c r="H601" s="74" t="s">
        <v>1281</v>
      </c>
      <c r="I601" s="74" t="s">
        <v>1273</v>
      </c>
      <c r="J601" s="74" t="s">
        <v>213</v>
      </c>
      <c r="K601" s="74" t="s">
        <v>1282</v>
      </c>
      <c r="L601" s="74" t="s">
        <v>3218</v>
      </c>
      <c r="M601" s="74" t="s">
        <v>1283</v>
      </c>
      <c r="N601" s="75">
        <v>10</v>
      </c>
      <c r="O601" s="75">
        <v>10</v>
      </c>
      <c r="P601" s="74" t="s">
        <v>238</v>
      </c>
      <c r="Q601" s="74" t="s">
        <v>3219</v>
      </c>
      <c r="R601" s="74" t="s">
        <v>239</v>
      </c>
      <c r="S601" s="74"/>
      <c r="T601" s="74" t="s">
        <v>114</v>
      </c>
      <c r="U601" s="74" t="s">
        <v>202</v>
      </c>
      <c r="V601" s="74" t="s">
        <v>851</v>
      </c>
      <c r="W601" s="74" t="s">
        <v>107</v>
      </c>
      <c r="X601" s="74" t="s">
        <v>250</v>
      </c>
      <c r="Y601" s="74" t="s">
        <v>219</v>
      </c>
      <c r="Z601" s="74" t="s">
        <v>192</v>
      </c>
      <c r="AA601" s="76">
        <v>1333.4349999999999</v>
      </c>
      <c r="AB601" s="76">
        <v>1420.075</v>
      </c>
      <c r="AC601" s="76">
        <v>146</v>
      </c>
      <c r="AD601" s="76">
        <v>99</v>
      </c>
      <c r="AE601" s="77">
        <v>271</v>
      </c>
      <c r="AF601" s="76">
        <v>1.397</v>
      </c>
      <c r="AG601" s="77">
        <v>6</v>
      </c>
      <c r="AH601" s="78">
        <v>8</v>
      </c>
      <c r="AI601" s="78">
        <v>76.099999999999994</v>
      </c>
      <c r="AJ601" s="79">
        <v>42807</v>
      </c>
      <c r="AK601" s="79">
        <v>42790</v>
      </c>
      <c r="AL601" s="79">
        <v>42790</v>
      </c>
      <c r="AM601" s="79">
        <v>42790</v>
      </c>
      <c r="AN601" s="77">
        <v>236</v>
      </c>
      <c r="AO601" s="79">
        <v>42780</v>
      </c>
      <c r="AP601" s="76">
        <v>2550</v>
      </c>
      <c r="AQ601" s="76">
        <v>0</v>
      </c>
      <c r="AR601" s="77">
        <v>272</v>
      </c>
      <c r="AS601" s="77">
        <v>16</v>
      </c>
      <c r="AT601" s="78">
        <v>127.68</v>
      </c>
      <c r="AU601" s="77">
        <v>2</v>
      </c>
      <c r="AV601" s="76">
        <v>9.39</v>
      </c>
      <c r="AW601" s="76">
        <v>9.0500000000000007</v>
      </c>
      <c r="AX601" s="76">
        <v>9.7200000000000006</v>
      </c>
      <c r="AY601" s="76">
        <v>0.76</v>
      </c>
      <c r="AZ601" s="76">
        <v>0.76</v>
      </c>
      <c r="BA601" s="76">
        <v>0.8</v>
      </c>
      <c r="BB601" s="76">
        <v>0.8</v>
      </c>
      <c r="BC601" s="76">
        <v>12</v>
      </c>
      <c r="BD601" s="76">
        <v>8.4499999999999993</v>
      </c>
      <c r="BE601" s="76">
        <v>17.38</v>
      </c>
      <c r="BF601" s="76">
        <v>8900</v>
      </c>
      <c r="BG601" s="76">
        <v>9900</v>
      </c>
      <c r="BH601" s="74" t="s">
        <v>109</v>
      </c>
      <c r="BI601" s="74"/>
      <c r="BJ601" s="74" t="s">
        <v>4268</v>
      </c>
      <c r="BK601" s="79"/>
      <c r="BL601" s="79"/>
      <c r="BM601" s="74"/>
      <c r="BN601" s="80"/>
      <c r="BO601" s="81"/>
      <c r="BP601" s="82">
        <v>12</v>
      </c>
      <c r="BQ601" s="83"/>
      <c r="BR601" s="84" t="s">
        <v>129</v>
      </c>
      <c r="BS601" s="84">
        <v>24</v>
      </c>
      <c r="BT601" s="85">
        <v>2</v>
      </c>
      <c r="BU601" s="85" t="s">
        <v>134</v>
      </c>
      <c r="BV601" s="85">
        <v>11</v>
      </c>
      <c r="BW601" s="85"/>
      <c r="BX601" s="86" t="s">
        <v>130</v>
      </c>
      <c r="BY601" s="87"/>
      <c r="BZ601" s="88">
        <v>12</v>
      </c>
      <c r="CA601" s="87" t="s">
        <v>111</v>
      </c>
      <c r="CB601" s="89" t="s">
        <v>145</v>
      </c>
      <c r="CC601" s="90">
        <v>10</v>
      </c>
      <c r="CD601" s="91"/>
      <c r="CE601" s="89">
        <f>VLOOKUP(AI601,[1]Plan1!$A$6:$D$52,2,0)</f>
        <v>271</v>
      </c>
      <c r="CF601" s="89">
        <f>VLOOKUP(AI601,[1]Plan1!$A$6:$D$52,4,0)</f>
        <v>3.125</v>
      </c>
      <c r="CG601" s="89">
        <f t="shared" si="72"/>
        <v>5</v>
      </c>
      <c r="CH601" s="89">
        <f t="shared" si="73"/>
        <v>16</v>
      </c>
      <c r="CI601" s="87" t="s">
        <v>129</v>
      </c>
      <c r="CJ601" s="89">
        <f t="shared" si="74"/>
        <v>12</v>
      </c>
      <c r="CK601" s="87"/>
      <c r="CL601" s="87"/>
      <c r="CM601" s="87"/>
      <c r="CN601" s="80"/>
      <c r="CO601" s="81">
        <v>374</v>
      </c>
      <c r="CP601" s="82"/>
      <c r="CQ601" s="83"/>
      <c r="CR601" s="87">
        <f t="shared" si="75"/>
        <v>1626</v>
      </c>
      <c r="CS601" s="40">
        <f t="shared" si="79"/>
        <v>599</v>
      </c>
      <c r="CT601" s="40" t="str">
        <f>VLOOKUP(B601,Linha!$B$2:$C$60,2,FALSE)</f>
        <v>Despacho direto</v>
      </c>
      <c r="CU601" s="41" t="str">
        <f>IF(AI601&lt;=Parametros!$E$15,"OK","Não")</f>
        <v>OK</v>
      </c>
      <c r="CV601" s="41" t="str">
        <f>IF(AH601&lt;=Parametros!$E$16,"OK","Não")</f>
        <v>OK</v>
      </c>
      <c r="CW601" s="41" t="str">
        <f>IF(AX601&lt;=Parametros!$E$19,"OK","Não")</f>
        <v>OK</v>
      </c>
      <c r="CX601" s="41" t="str">
        <f t="shared" si="76"/>
        <v>Não</v>
      </c>
      <c r="CY601" s="41" t="str">
        <f t="shared" si="77"/>
        <v>Não</v>
      </c>
      <c r="CZ601" s="41" t="str">
        <f>IF(AND(Parametros!$E$17="Sim",Parametros!$E$18="Sim"),IF(AND(OR(CT601="Flow1",AND(CT601="Flow2",Parametros!$H$7="Fechada")),AI601&lt;=Parametros!$E$15,AH601&lt;Parametros!$E$16,AX601&lt;Parametros!$E$19,CX601&lt;&gt;Parametros!$E$17,CY601&lt;&gt;Parametros!$E$18),"Sim","Não"),
IF(AND(Parametros!$E$17="Sim",Parametros!$E$18="Não"),IF(AND(OR(CT601="Flow1",AND(CT601="Flow2",Parametros!$H$7="Fechada")),AI601&lt;=Parametros!$E$15,AH601&lt;Parametros!$E$16,AX601&lt;Parametros!$E$19,CX601&lt;&gt;Parametros!$E$17),"Sim","Não"),
IF(AND(Parametros!$E$17="Não",Parametros!$E$18="Sim"),IF(AND(OR(CT601="Flow1",AND(CT601="Flow2",Parametros!$H$7="Fechada")),AI601&lt;=Parametros!$E$15,AH601&lt;Parametros!$E$16,AX601&lt;Parametros!$E$19,CY601&lt;&gt;Parametros!$E$18),"Sim","Não"),
IF(AND(OR(CT601="Flow1",AND(CT601="Flow2",Parametros!$H$7="Fechada")),AI601&lt;=Parametros!$E$15,AH601&lt;Parametros!$E$16,AX601&lt;Parametros!$E$19),"Sim","Não"))))</f>
        <v>Não</v>
      </c>
      <c r="DA601" s="41" t="str">
        <f t="shared" si="78"/>
        <v>ok</v>
      </c>
      <c r="DB601" s="40">
        <f>IF(AND(CT601="Flow1",CZ601="Sim"),4,IF(CT601=Parametros!$D$6,1,IF(CT601=Parametros!$D$7,IF(Parametros!$H$7="Aberta",2,IF('Sequencia APO'!CZ601="Sim",4,1)),IF(CT601=Parametros!$D$9,3,IF(CT601=Parametros!$D$8,4,"Erro")))))</f>
        <v>3</v>
      </c>
      <c r="DC601" s="40">
        <f>IFERROR(VLOOKUP($Q601,Ferts!$A$1:$B$16,2,FALSE),0)</f>
        <v>0</v>
      </c>
      <c r="DD601" s="42">
        <f>(IF(DB601=1,Parametros!$M$6,IF(DB601=2,Parametros!$M$7,IF(DB601=3,Parametros!$M$8,IF(DB601=4,Parametros!$M$9,"Erro"))))*(DC601+1))*60</f>
        <v>33.660000000000004</v>
      </c>
    </row>
    <row r="602" spans="1:108">
      <c r="A602" s="74" t="s">
        <v>1629</v>
      </c>
      <c r="B602" t="s">
        <v>951</v>
      </c>
      <c r="C602" s="74" t="s">
        <v>118</v>
      </c>
      <c r="D602" s="74" t="s">
        <v>99</v>
      </c>
      <c r="E602" s="74" t="s">
        <v>4269</v>
      </c>
      <c r="F602" s="74" t="s">
        <v>1355</v>
      </c>
      <c r="G602" s="74" t="s">
        <v>4270</v>
      </c>
      <c r="H602" s="74" t="s">
        <v>860</v>
      </c>
      <c r="I602" s="74" t="s">
        <v>1273</v>
      </c>
      <c r="J602" s="74" t="s">
        <v>213</v>
      </c>
      <c r="K602" s="74" t="s">
        <v>236</v>
      </c>
      <c r="L602" s="74" t="s">
        <v>1356</v>
      </c>
      <c r="M602" s="74" t="s">
        <v>862</v>
      </c>
      <c r="N602" s="75">
        <v>10</v>
      </c>
      <c r="O602" s="75">
        <v>10</v>
      </c>
      <c r="P602" s="74" t="s">
        <v>238</v>
      </c>
      <c r="Q602" s="74" t="s">
        <v>4271</v>
      </c>
      <c r="R602" s="74" t="s">
        <v>239</v>
      </c>
      <c r="S602" s="74"/>
      <c r="T602" s="74" t="s">
        <v>114</v>
      </c>
      <c r="U602" s="74" t="s">
        <v>202</v>
      </c>
      <c r="V602" s="74" t="s">
        <v>851</v>
      </c>
      <c r="W602" s="74" t="s">
        <v>107</v>
      </c>
      <c r="X602" s="74" t="s">
        <v>250</v>
      </c>
      <c r="Y602" s="74" t="s">
        <v>219</v>
      </c>
      <c r="Z602" s="74" t="s">
        <v>192</v>
      </c>
      <c r="AA602" s="76">
        <v>3317.6350000000002</v>
      </c>
      <c r="AB602" s="76">
        <v>0</v>
      </c>
      <c r="AC602" s="76">
        <v>146</v>
      </c>
      <c r="AD602" s="76">
        <v>97</v>
      </c>
      <c r="AE602" s="77">
        <v>309</v>
      </c>
      <c r="AF602" s="76">
        <v>1.593</v>
      </c>
      <c r="AG602" s="77">
        <v>13</v>
      </c>
      <c r="AH602" s="78">
        <v>9</v>
      </c>
      <c r="AI602" s="78">
        <v>76.099999999999994</v>
      </c>
      <c r="AJ602" s="79">
        <v>42803</v>
      </c>
      <c r="AK602" s="79">
        <v>42790</v>
      </c>
      <c r="AL602" s="79">
        <v>42790</v>
      </c>
      <c r="AM602" s="79">
        <v>42790</v>
      </c>
      <c r="AN602" s="77">
        <v>554</v>
      </c>
      <c r="AO602" s="79">
        <v>42771</v>
      </c>
      <c r="AP602" s="76">
        <v>5000</v>
      </c>
      <c r="AQ602" s="76">
        <v>0</v>
      </c>
      <c r="AR602" s="77">
        <v>314</v>
      </c>
      <c r="AS602" s="77">
        <v>14</v>
      </c>
      <c r="AT602" s="78">
        <v>97.88</v>
      </c>
      <c r="AU602" s="77">
        <v>3</v>
      </c>
      <c r="AV602" s="76">
        <v>6.35</v>
      </c>
      <c r="AW602" s="76">
        <v>5.98</v>
      </c>
      <c r="AX602" s="76">
        <v>6.67</v>
      </c>
      <c r="AY602" s="76">
        <v>0.76</v>
      </c>
      <c r="AZ602" s="76">
        <v>0.76</v>
      </c>
      <c r="BA602" s="76">
        <v>0.9</v>
      </c>
      <c r="BB602" s="76">
        <v>0.9</v>
      </c>
      <c r="BC602" s="76">
        <v>12.23</v>
      </c>
      <c r="BD602" s="76">
        <v>9.5500000000000007</v>
      </c>
      <c r="BE602" s="76">
        <v>18.55</v>
      </c>
      <c r="BF602" s="76">
        <v>5980</v>
      </c>
      <c r="BG602" s="76">
        <v>6690</v>
      </c>
      <c r="BH602" s="74" t="s">
        <v>109</v>
      </c>
      <c r="BI602" s="74"/>
      <c r="BJ602" s="74" t="s">
        <v>4272</v>
      </c>
      <c r="BK602" s="79"/>
      <c r="BL602" s="79"/>
      <c r="BM602" s="74"/>
      <c r="BN602" s="80"/>
      <c r="BO602" s="81"/>
      <c r="BP602" s="82">
        <v>39</v>
      </c>
      <c r="BQ602" s="83"/>
      <c r="BR602" s="84" t="s">
        <v>129</v>
      </c>
      <c r="BS602" s="84">
        <v>24</v>
      </c>
      <c r="BT602" s="85">
        <v>2</v>
      </c>
      <c r="BU602" s="85" t="s">
        <v>134</v>
      </c>
      <c r="BV602" s="85">
        <v>11</v>
      </c>
      <c r="BW602" s="85"/>
      <c r="BX602" s="86" t="s">
        <v>130</v>
      </c>
      <c r="BY602" s="87"/>
      <c r="BZ602" s="88">
        <v>39</v>
      </c>
      <c r="CA602" s="87" t="s">
        <v>111</v>
      </c>
      <c r="CB602" s="89" t="s">
        <v>112</v>
      </c>
      <c r="CC602" s="90">
        <v>19</v>
      </c>
      <c r="CD602" s="91"/>
      <c r="CE602" s="89">
        <f>VLOOKUP(AI602,[1]Plan1!$A$6:$D$52,2,0)</f>
        <v>271</v>
      </c>
      <c r="CF602" s="89">
        <f>VLOOKUP(AI602,[1]Plan1!$A$6:$D$52,4,0)</f>
        <v>3.125</v>
      </c>
      <c r="CG602" s="89">
        <f t="shared" si="72"/>
        <v>12</v>
      </c>
      <c r="CH602" s="89">
        <f t="shared" si="73"/>
        <v>38</v>
      </c>
      <c r="CI602" s="87" t="s">
        <v>129</v>
      </c>
      <c r="CJ602" s="89">
        <f t="shared" si="74"/>
        <v>39</v>
      </c>
      <c r="CK602" s="87"/>
      <c r="CL602" s="87"/>
      <c r="CM602" s="87"/>
      <c r="CN602" s="80"/>
      <c r="CO602" s="81">
        <v>375</v>
      </c>
      <c r="CP602" s="82"/>
      <c r="CQ602" s="83"/>
      <c r="CR602" s="87">
        <f t="shared" si="75"/>
        <v>4017</v>
      </c>
      <c r="CS602" s="40">
        <f t="shared" si="79"/>
        <v>600</v>
      </c>
      <c r="CT602" s="40" t="str">
        <f>VLOOKUP(B602,Linha!$B$2:$C$60,2,FALSE)</f>
        <v>Despacho direto</v>
      </c>
      <c r="CU602" s="41" t="str">
        <f>IF(AI602&lt;=Parametros!$E$15,"OK","Não")</f>
        <v>OK</v>
      </c>
      <c r="CV602" s="41" t="str">
        <f>IF(AH602&lt;=Parametros!$E$16,"OK","Não")</f>
        <v>OK</v>
      </c>
      <c r="CW602" s="41" t="str">
        <f>IF(AX602&lt;=Parametros!$E$19,"OK","Não")</f>
        <v>OK</v>
      </c>
      <c r="CX602" s="41" t="str">
        <f t="shared" si="76"/>
        <v>Não</v>
      </c>
      <c r="CY602" s="41" t="str">
        <f t="shared" si="77"/>
        <v>Não</v>
      </c>
      <c r="CZ602" s="41" t="str">
        <f>IF(AND(Parametros!$E$17="Sim",Parametros!$E$18="Sim"),IF(AND(OR(CT602="Flow1",AND(CT602="Flow2",Parametros!$H$7="Fechada")),AI602&lt;=Parametros!$E$15,AH602&lt;Parametros!$E$16,AX602&lt;Parametros!$E$19,CX602&lt;&gt;Parametros!$E$17,CY602&lt;&gt;Parametros!$E$18),"Sim","Não"),
IF(AND(Parametros!$E$17="Sim",Parametros!$E$18="Não"),IF(AND(OR(CT602="Flow1",AND(CT602="Flow2",Parametros!$H$7="Fechada")),AI602&lt;=Parametros!$E$15,AH602&lt;Parametros!$E$16,AX602&lt;Parametros!$E$19,CX602&lt;&gt;Parametros!$E$17),"Sim","Não"),
IF(AND(Parametros!$E$17="Não",Parametros!$E$18="Sim"),IF(AND(OR(CT602="Flow1",AND(CT602="Flow2",Parametros!$H$7="Fechada")),AI602&lt;=Parametros!$E$15,AH602&lt;Parametros!$E$16,AX602&lt;Parametros!$E$19,CY602&lt;&gt;Parametros!$E$18),"Sim","Não"),
IF(AND(OR(CT602="Flow1",AND(CT602="Flow2",Parametros!$H$7="Fechada")),AI602&lt;=Parametros!$E$15,AH602&lt;Parametros!$E$16,AX602&lt;Parametros!$E$19),"Sim","Não"))))</f>
        <v>Não</v>
      </c>
      <c r="DA602" s="41" t="str">
        <f t="shared" si="78"/>
        <v>ok</v>
      </c>
      <c r="DB602" s="40">
        <f>IF(AND(CT602="Flow1",CZ602="Sim"),4,IF(CT602=Parametros!$D$6,1,IF(CT602=Parametros!$D$7,IF(Parametros!$H$7="Aberta",2,IF('Sequencia APO'!CZ602="Sim",4,1)),IF(CT602=Parametros!$D$9,3,IF(CT602=Parametros!$D$8,4,"Erro")))))</f>
        <v>3</v>
      </c>
      <c r="DC602" s="40">
        <f>IFERROR(VLOOKUP($Q602,Ferts!$A$1:$B$16,2,FALSE),0)</f>
        <v>0</v>
      </c>
      <c r="DD602" s="42">
        <f>(IF(DB602=1,Parametros!$M$6,IF(DB602=2,Parametros!$M$7,IF(DB602=3,Parametros!$M$8,IF(DB602=4,Parametros!$M$9,"Erro"))))*(DC602+1))*60</f>
        <v>33.660000000000004</v>
      </c>
    </row>
    <row r="603" spans="1:108">
      <c r="A603" s="74" t="s">
        <v>1635</v>
      </c>
      <c r="B603" t="s">
        <v>951</v>
      </c>
      <c r="C603" s="74" t="s">
        <v>118</v>
      </c>
      <c r="D603" s="74" t="s">
        <v>99</v>
      </c>
      <c r="E603" s="74" t="s">
        <v>4273</v>
      </c>
      <c r="F603" s="74" t="s">
        <v>3220</v>
      </c>
      <c r="G603" s="74" t="s">
        <v>3221</v>
      </c>
      <c r="H603" s="74" t="s">
        <v>847</v>
      </c>
      <c r="I603" s="74" t="s">
        <v>1273</v>
      </c>
      <c r="J603" s="74" t="s">
        <v>213</v>
      </c>
      <c r="K603" s="74" t="s">
        <v>849</v>
      </c>
      <c r="L603" s="74" t="s">
        <v>3222</v>
      </c>
      <c r="M603" s="74" t="s">
        <v>850</v>
      </c>
      <c r="N603" s="75">
        <v>10</v>
      </c>
      <c r="O603" s="75">
        <v>10</v>
      </c>
      <c r="P603" s="74" t="s">
        <v>238</v>
      </c>
      <c r="Q603" s="74" t="s">
        <v>3223</v>
      </c>
      <c r="R603" s="74" t="s">
        <v>239</v>
      </c>
      <c r="S603" s="74"/>
      <c r="T603" s="74" t="s">
        <v>114</v>
      </c>
      <c r="U603" s="74" t="s">
        <v>202</v>
      </c>
      <c r="V603" s="74" t="s">
        <v>851</v>
      </c>
      <c r="W603" s="74" t="s">
        <v>107</v>
      </c>
      <c r="X603" s="74" t="s">
        <v>250</v>
      </c>
      <c r="Y603" s="74" t="s">
        <v>219</v>
      </c>
      <c r="Z603" s="74" t="s">
        <v>192</v>
      </c>
      <c r="AA603" s="76">
        <v>1645.894</v>
      </c>
      <c r="AB603" s="76">
        <v>0</v>
      </c>
      <c r="AC603" s="76">
        <v>146</v>
      </c>
      <c r="AD603" s="76">
        <v>97</v>
      </c>
      <c r="AE603" s="77">
        <v>389</v>
      </c>
      <c r="AF603" s="76">
        <v>2.0049999999999999</v>
      </c>
      <c r="AG603" s="77">
        <v>5</v>
      </c>
      <c r="AH603" s="78">
        <v>9</v>
      </c>
      <c r="AI603" s="78">
        <v>96.5</v>
      </c>
      <c r="AJ603" s="79">
        <v>42821</v>
      </c>
      <c r="AK603" s="79">
        <v>42790</v>
      </c>
      <c r="AL603" s="79">
        <v>42790</v>
      </c>
      <c r="AM603" s="79">
        <v>42790</v>
      </c>
      <c r="AN603" s="77">
        <v>277</v>
      </c>
      <c r="AO603" s="79">
        <v>42804</v>
      </c>
      <c r="AP603" s="76">
        <v>2000</v>
      </c>
      <c r="AQ603" s="76">
        <v>0</v>
      </c>
      <c r="AR603" s="77">
        <v>389</v>
      </c>
      <c r="AS603" s="77">
        <v>11</v>
      </c>
      <c r="AT603" s="78">
        <v>185.56</v>
      </c>
      <c r="AU603" s="77">
        <v>2</v>
      </c>
      <c r="AV603" s="76">
        <v>9.48</v>
      </c>
      <c r="AW603" s="76">
        <v>9.15</v>
      </c>
      <c r="AX603" s="76">
        <v>9.82</v>
      </c>
      <c r="AY603" s="76">
        <v>0.96</v>
      </c>
      <c r="AZ603" s="76">
        <v>0.96</v>
      </c>
      <c r="BA603" s="76">
        <v>0.9</v>
      </c>
      <c r="BB603" s="76">
        <v>0.9</v>
      </c>
      <c r="BC603" s="76">
        <v>16.63</v>
      </c>
      <c r="BD603" s="76">
        <v>8.7799999999999994</v>
      </c>
      <c r="BE603" s="76">
        <v>17.73</v>
      </c>
      <c r="BF603" s="76">
        <v>8900</v>
      </c>
      <c r="BG603" s="76">
        <v>9900</v>
      </c>
      <c r="BH603" s="74" t="s">
        <v>109</v>
      </c>
      <c r="BI603" s="74"/>
      <c r="BJ603" s="74" t="s">
        <v>4274</v>
      </c>
      <c r="BK603" s="79"/>
      <c r="BL603" s="79"/>
      <c r="BM603" s="74"/>
      <c r="BN603" s="80"/>
      <c r="BO603" s="81"/>
      <c r="BP603" s="82">
        <v>10</v>
      </c>
      <c r="BQ603" s="83"/>
      <c r="BR603" s="84" t="s">
        <v>129</v>
      </c>
      <c r="BS603" s="84">
        <v>24</v>
      </c>
      <c r="BT603" s="85">
        <v>2</v>
      </c>
      <c r="BU603" s="85" t="s">
        <v>134</v>
      </c>
      <c r="BV603" s="85">
        <v>11</v>
      </c>
      <c r="BW603" s="85"/>
      <c r="BX603" s="86" t="s">
        <v>130</v>
      </c>
      <c r="BY603" s="87"/>
      <c r="BZ603" s="88">
        <v>10</v>
      </c>
      <c r="CA603" s="87" t="s">
        <v>111</v>
      </c>
      <c r="CB603" s="89" t="s">
        <v>145</v>
      </c>
      <c r="CC603" s="90">
        <v>-14</v>
      </c>
      <c r="CD603" s="91"/>
      <c r="CE603" s="89">
        <f>VLOOKUP(AI603,[1]Plan1!$A$6:$D$52,2,0)</f>
        <v>389</v>
      </c>
      <c r="CF603" s="89">
        <f>VLOOKUP(AI603,[1]Plan1!$A$6:$D$52,4,0)</f>
        <v>1.8666666666666667</v>
      </c>
      <c r="CG603" s="89">
        <f t="shared" si="72"/>
        <v>4</v>
      </c>
      <c r="CH603" s="89">
        <f t="shared" si="73"/>
        <v>7</v>
      </c>
      <c r="CI603" s="87" t="s">
        <v>129</v>
      </c>
      <c r="CJ603" s="89">
        <f t="shared" si="74"/>
        <v>10</v>
      </c>
      <c r="CK603" s="87"/>
      <c r="CL603" s="87"/>
      <c r="CM603" s="87"/>
      <c r="CN603" s="80"/>
      <c r="CO603" s="81">
        <v>376</v>
      </c>
      <c r="CP603" s="82"/>
      <c r="CQ603" s="83"/>
      <c r="CR603" s="87">
        <f t="shared" si="75"/>
        <v>1945</v>
      </c>
      <c r="CS603" s="40">
        <f t="shared" si="79"/>
        <v>601</v>
      </c>
      <c r="CT603" s="40" t="str">
        <f>VLOOKUP(B603,Linha!$B$2:$C$60,2,FALSE)</f>
        <v>Despacho direto</v>
      </c>
      <c r="CU603" s="41" t="str">
        <f>IF(AI603&lt;=Parametros!$E$15,"OK","Não")</f>
        <v>OK</v>
      </c>
      <c r="CV603" s="41" t="str">
        <f>IF(AH603&lt;=Parametros!$E$16,"OK","Não")</f>
        <v>OK</v>
      </c>
      <c r="CW603" s="41" t="str">
        <f>IF(AX603&lt;=Parametros!$E$19,"OK","Não")</f>
        <v>OK</v>
      </c>
      <c r="CX603" s="41" t="str">
        <f t="shared" si="76"/>
        <v>Não</v>
      </c>
      <c r="CY603" s="41" t="str">
        <f t="shared" si="77"/>
        <v>Não</v>
      </c>
      <c r="CZ603" s="41" t="str">
        <f>IF(AND(Parametros!$E$17="Sim",Parametros!$E$18="Sim"),IF(AND(OR(CT603="Flow1",AND(CT603="Flow2",Parametros!$H$7="Fechada")),AI603&lt;=Parametros!$E$15,AH603&lt;Parametros!$E$16,AX603&lt;Parametros!$E$19,CX603&lt;&gt;Parametros!$E$17,CY603&lt;&gt;Parametros!$E$18),"Sim","Não"),
IF(AND(Parametros!$E$17="Sim",Parametros!$E$18="Não"),IF(AND(OR(CT603="Flow1",AND(CT603="Flow2",Parametros!$H$7="Fechada")),AI603&lt;=Parametros!$E$15,AH603&lt;Parametros!$E$16,AX603&lt;Parametros!$E$19,CX603&lt;&gt;Parametros!$E$17),"Sim","Não"),
IF(AND(Parametros!$E$17="Não",Parametros!$E$18="Sim"),IF(AND(OR(CT603="Flow1",AND(CT603="Flow2",Parametros!$H$7="Fechada")),AI603&lt;=Parametros!$E$15,AH603&lt;Parametros!$E$16,AX603&lt;Parametros!$E$19,CY603&lt;&gt;Parametros!$E$18),"Sim","Não"),
IF(AND(OR(CT603="Flow1",AND(CT603="Flow2",Parametros!$H$7="Fechada")),AI603&lt;=Parametros!$E$15,AH603&lt;Parametros!$E$16,AX603&lt;Parametros!$E$19),"Sim","Não"))))</f>
        <v>Não</v>
      </c>
      <c r="DA603" s="41" t="str">
        <f t="shared" si="78"/>
        <v>ok</v>
      </c>
      <c r="DB603" s="40">
        <f>IF(AND(CT603="Flow1",CZ603="Sim"),4,IF(CT603=Parametros!$D$6,1,IF(CT603=Parametros!$D$7,IF(Parametros!$H$7="Aberta",2,IF('Sequencia APO'!CZ603="Sim",4,1)),IF(CT603=Parametros!$D$9,3,IF(CT603=Parametros!$D$8,4,"Erro")))))</f>
        <v>3</v>
      </c>
      <c r="DC603" s="40">
        <f>IFERROR(VLOOKUP($Q603,Ferts!$A$1:$B$16,2,FALSE),0)</f>
        <v>0</v>
      </c>
      <c r="DD603" s="42">
        <f>(IF(DB603=1,Parametros!$M$6,IF(DB603=2,Parametros!$M$7,IF(DB603=3,Parametros!$M$8,IF(DB603=4,Parametros!$M$9,"Erro"))))*(DC603+1))*60</f>
        <v>33.660000000000004</v>
      </c>
    </row>
    <row r="604" spans="1:108">
      <c r="A604" s="74" t="s">
        <v>1641</v>
      </c>
      <c r="B604" s="74" t="s">
        <v>268</v>
      </c>
      <c r="C604" s="74" t="s">
        <v>118</v>
      </c>
      <c r="D604" s="74" t="s">
        <v>99</v>
      </c>
      <c r="E604" s="74" t="s">
        <v>1372</v>
      </c>
      <c r="F604" s="74" t="s">
        <v>1373</v>
      </c>
      <c r="G604" s="74" t="s">
        <v>1374</v>
      </c>
      <c r="H604" s="74" t="s">
        <v>847</v>
      </c>
      <c r="I604" s="74" t="s">
        <v>134</v>
      </c>
      <c r="J604" s="74" t="s">
        <v>135</v>
      </c>
      <c r="K604" s="74"/>
      <c r="L604" s="74" t="s">
        <v>1375</v>
      </c>
      <c r="M604" s="74" t="s">
        <v>898</v>
      </c>
      <c r="N604" s="75">
        <v>0</v>
      </c>
      <c r="O604" s="75">
        <v>0</v>
      </c>
      <c r="P604" s="74"/>
      <c r="Q604" s="74" t="s">
        <v>1376</v>
      </c>
      <c r="R604" s="74"/>
      <c r="S604" s="74"/>
      <c r="T604" s="74" t="s">
        <v>114</v>
      </c>
      <c r="U604" s="74" t="s">
        <v>202</v>
      </c>
      <c r="V604" s="74" t="s">
        <v>851</v>
      </c>
      <c r="W604" s="74" t="s">
        <v>107</v>
      </c>
      <c r="X604" s="74" t="s">
        <v>250</v>
      </c>
      <c r="Y604" s="74" t="s">
        <v>142</v>
      </c>
      <c r="Z604" s="74" t="s">
        <v>192</v>
      </c>
      <c r="AA604" s="76">
        <v>2657.1280000000002</v>
      </c>
      <c r="AB604" s="76">
        <v>1410</v>
      </c>
      <c r="AC604" s="76">
        <v>160</v>
      </c>
      <c r="AD604" s="76">
        <v>105</v>
      </c>
      <c r="AE604" s="77">
        <v>273</v>
      </c>
      <c r="AF604" s="76">
        <v>1.407</v>
      </c>
      <c r="AG604" s="77">
        <v>12</v>
      </c>
      <c r="AH604" s="78">
        <v>4.05</v>
      </c>
      <c r="AI604" s="78">
        <v>33.4</v>
      </c>
      <c r="AJ604" s="79">
        <v>43099</v>
      </c>
      <c r="AK604" s="79">
        <v>42790</v>
      </c>
      <c r="AL604" s="79">
        <v>42790</v>
      </c>
      <c r="AM604" s="79">
        <v>42790</v>
      </c>
      <c r="AN604" s="77">
        <v>582</v>
      </c>
      <c r="AO604" s="79">
        <v>43060</v>
      </c>
      <c r="AP604" s="76">
        <v>2000</v>
      </c>
      <c r="AQ604" s="76">
        <v>0</v>
      </c>
      <c r="AR604" s="77">
        <v>265</v>
      </c>
      <c r="AS604" s="77">
        <v>17</v>
      </c>
      <c r="AT604" s="78">
        <v>18.78</v>
      </c>
      <c r="AU604" s="77">
        <v>13</v>
      </c>
      <c r="AV604" s="76">
        <v>6.51</v>
      </c>
      <c r="AW604" s="76">
        <v>6</v>
      </c>
      <c r="AX604" s="76">
        <v>8.7200000000000006</v>
      </c>
      <c r="AY604" s="76">
        <v>0.33</v>
      </c>
      <c r="AZ604" s="76">
        <v>0.33</v>
      </c>
      <c r="BA604" s="76">
        <v>0.4</v>
      </c>
      <c r="BB604" s="76">
        <v>0.4</v>
      </c>
      <c r="BC604" s="76">
        <v>19.68</v>
      </c>
      <c r="BD604" s="76">
        <v>5.03</v>
      </c>
      <c r="BE604" s="76">
        <v>13.26</v>
      </c>
      <c r="BF604" s="76">
        <v>6000</v>
      </c>
      <c r="BG604" s="76">
        <v>6550</v>
      </c>
      <c r="BH604" s="74" t="s">
        <v>109</v>
      </c>
      <c r="BI604" s="74"/>
      <c r="BJ604" s="74" t="s">
        <v>4275</v>
      </c>
      <c r="BK604" s="79"/>
      <c r="BL604" s="79"/>
      <c r="BM604" s="74"/>
      <c r="BN604" s="80"/>
      <c r="BO604" s="81"/>
      <c r="BP604" s="82"/>
      <c r="BQ604" s="83">
        <v>156</v>
      </c>
      <c r="BR604" s="84" t="s">
        <v>78</v>
      </c>
      <c r="BS604" s="84">
        <v>24</v>
      </c>
      <c r="BT604" s="85">
        <v>2</v>
      </c>
      <c r="BU604" s="85" t="s">
        <v>134</v>
      </c>
      <c r="BV604" s="85">
        <v>11</v>
      </c>
      <c r="BW604" s="85"/>
      <c r="BX604" s="86" t="s">
        <v>164</v>
      </c>
      <c r="BY604" s="87"/>
      <c r="BZ604" s="88">
        <v>156</v>
      </c>
      <c r="CA604" s="87" t="s">
        <v>111</v>
      </c>
      <c r="CB604" s="89" t="s">
        <v>116</v>
      </c>
      <c r="CC604" s="90">
        <v>-270</v>
      </c>
      <c r="CD604" s="91"/>
      <c r="CE604" s="89">
        <f>VLOOKUP(AI604,[1]Plan1!$A$6:$D$52,2,0)</f>
        <v>156</v>
      </c>
      <c r="CF604" s="89">
        <f>VLOOKUP(AI604,[1]Plan1!$A$6:$D$52,4,0)</f>
        <v>10.464285714285714</v>
      </c>
      <c r="CG604" s="89">
        <f t="shared" si="72"/>
        <v>17</v>
      </c>
      <c r="CH604" s="89">
        <f t="shared" si="73"/>
        <v>178</v>
      </c>
      <c r="CI604" s="87" t="s">
        <v>78</v>
      </c>
      <c r="CJ604" s="89">
        <f t="shared" si="74"/>
        <v>156</v>
      </c>
      <c r="CK604" s="87"/>
      <c r="CL604" s="87"/>
      <c r="CM604" s="87"/>
      <c r="CN604" s="80"/>
      <c r="CO604" s="81">
        <v>377</v>
      </c>
      <c r="CP604" s="82"/>
      <c r="CQ604" s="83"/>
      <c r="CR604" s="87">
        <f t="shared" si="75"/>
        <v>3276</v>
      </c>
      <c r="CS604" s="40">
        <f t="shared" si="79"/>
        <v>602</v>
      </c>
      <c r="CT604" s="40" t="str">
        <f>VLOOKUP(B604,Linha!$B$2:$C$60,2,FALSE)</f>
        <v>Tubing Line</v>
      </c>
      <c r="CU604" s="41" t="str">
        <f>IF(AI604&lt;=Parametros!$E$15,"OK","Não")</f>
        <v>OK</v>
      </c>
      <c r="CV604" s="41" t="str">
        <f>IF(AH604&lt;=Parametros!$E$16,"OK","Não")</f>
        <v>OK</v>
      </c>
      <c r="CW604" s="41" t="str">
        <f>IF(AX604&lt;=Parametros!$E$19,"OK","Não")</f>
        <v>OK</v>
      </c>
      <c r="CX604" s="41" t="str">
        <f t="shared" si="76"/>
        <v>Não</v>
      </c>
      <c r="CY604" s="41" t="str">
        <f t="shared" si="77"/>
        <v>Não</v>
      </c>
      <c r="CZ604" s="41" t="str">
        <f>IF(AND(Parametros!$E$17="Sim",Parametros!$E$18="Sim"),IF(AND(OR(CT604="Flow1",AND(CT604="Flow2",Parametros!$H$7="Fechada")),AI604&lt;=Parametros!$E$15,AH604&lt;Parametros!$E$16,AX604&lt;Parametros!$E$19,CX604&lt;&gt;Parametros!$E$17,CY604&lt;&gt;Parametros!$E$18),"Sim","Não"),
IF(AND(Parametros!$E$17="Sim",Parametros!$E$18="Não"),IF(AND(OR(CT604="Flow1",AND(CT604="Flow2",Parametros!$H$7="Fechada")),AI604&lt;=Parametros!$E$15,AH604&lt;Parametros!$E$16,AX604&lt;Parametros!$E$19,CX604&lt;&gt;Parametros!$E$17),"Sim","Não"),
IF(AND(Parametros!$E$17="Não",Parametros!$E$18="Sim"),IF(AND(OR(CT604="Flow1",AND(CT604="Flow2",Parametros!$H$7="Fechada")),AI604&lt;=Parametros!$E$15,AH604&lt;Parametros!$E$16,AX604&lt;Parametros!$E$19,CY604&lt;&gt;Parametros!$E$18),"Sim","Não"),
IF(AND(OR(CT604="Flow1",AND(CT604="Flow2",Parametros!$H$7="Fechada")),AI604&lt;=Parametros!$E$15,AH604&lt;Parametros!$E$16,AX604&lt;Parametros!$E$19),"Sim","Não"))))</f>
        <v>Não</v>
      </c>
      <c r="DA604" s="41" t="str">
        <f t="shared" si="78"/>
        <v>ok</v>
      </c>
      <c r="DB604" s="40">
        <f>IF(AND(CT604="Flow1",CZ604="Sim"),4,IF(CT604=Parametros!$D$6,1,IF(CT604=Parametros!$D$7,IF(Parametros!$H$7="Aberta",2,IF('Sequencia APO'!CZ604="Sim",4,1)),IF(CT604=Parametros!$D$9,3,IF(CT604=Parametros!$D$8,4,"Erro")))))</f>
        <v>4</v>
      </c>
      <c r="DC604" s="40">
        <f>IFERROR(VLOOKUP($Q604,Ferts!$A$1:$B$16,2,FALSE),0)</f>
        <v>0</v>
      </c>
      <c r="DD604" s="42">
        <f>(IF(DB604=1,Parametros!$M$6,IF(DB604=2,Parametros!$M$7,IF(DB604=3,Parametros!$M$8,IF(DB604=4,Parametros!$M$9,"Erro"))))*(DC604+1))*60</f>
        <v>102.85714285714285</v>
      </c>
    </row>
    <row r="605" spans="1:108">
      <c r="A605" s="74" t="s">
        <v>1642</v>
      </c>
      <c r="B605" s="74" t="s">
        <v>268</v>
      </c>
      <c r="C605" s="74" t="s">
        <v>118</v>
      </c>
      <c r="D605" s="74" t="s">
        <v>99</v>
      </c>
      <c r="E605" s="74" t="s">
        <v>1378</v>
      </c>
      <c r="F605" s="74" t="s">
        <v>1379</v>
      </c>
      <c r="G605" s="74" t="s">
        <v>1380</v>
      </c>
      <c r="H605" s="74" t="s">
        <v>847</v>
      </c>
      <c r="I605" s="74" t="s">
        <v>134</v>
      </c>
      <c r="J605" s="74" t="s">
        <v>135</v>
      </c>
      <c r="K605" s="74"/>
      <c r="L605" s="74" t="s">
        <v>1381</v>
      </c>
      <c r="M605" s="74" t="s">
        <v>898</v>
      </c>
      <c r="N605" s="75">
        <v>0</v>
      </c>
      <c r="O605" s="75">
        <v>0</v>
      </c>
      <c r="P605" s="74"/>
      <c r="Q605" s="74" t="s">
        <v>1382</v>
      </c>
      <c r="R605" s="74"/>
      <c r="S605" s="74"/>
      <c r="T605" s="74" t="s">
        <v>114</v>
      </c>
      <c r="U605" s="74" t="s">
        <v>202</v>
      </c>
      <c r="V605" s="74" t="s">
        <v>851</v>
      </c>
      <c r="W605" s="74" t="s">
        <v>107</v>
      </c>
      <c r="X605" s="74" t="s">
        <v>250</v>
      </c>
      <c r="Y605" s="74" t="s">
        <v>142</v>
      </c>
      <c r="Z605" s="74" t="s">
        <v>192</v>
      </c>
      <c r="AA605" s="76">
        <v>2402.0439999999999</v>
      </c>
      <c r="AB605" s="76">
        <v>1038</v>
      </c>
      <c r="AC605" s="76">
        <v>155</v>
      </c>
      <c r="AD605" s="76">
        <v>103</v>
      </c>
      <c r="AE605" s="77">
        <v>336</v>
      </c>
      <c r="AF605" s="76">
        <v>1.732</v>
      </c>
      <c r="AG605" s="77">
        <v>8</v>
      </c>
      <c r="AH605" s="78">
        <v>5</v>
      </c>
      <c r="AI605" s="78">
        <v>42.2</v>
      </c>
      <c r="AJ605" s="79">
        <v>43099</v>
      </c>
      <c r="AK605" s="79">
        <v>42790</v>
      </c>
      <c r="AL605" s="79">
        <v>42790</v>
      </c>
      <c r="AM605" s="79">
        <v>42790</v>
      </c>
      <c r="AN605" s="77">
        <v>475</v>
      </c>
      <c r="AO605" s="79">
        <v>43070</v>
      </c>
      <c r="AP605" s="76">
        <v>2000</v>
      </c>
      <c r="AQ605" s="76">
        <v>0</v>
      </c>
      <c r="AR605" s="77">
        <v>336</v>
      </c>
      <c r="AS605" s="77">
        <v>13</v>
      </c>
      <c r="AT605" s="78">
        <v>31.23</v>
      </c>
      <c r="AU605" s="77">
        <v>10</v>
      </c>
      <c r="AV605" s="76">
        <v>6.66</v>
      </c>
      <c r="AW605" s="76">
        <v>6.3</v>
      </c>
      <c r="AX605" s="76">
        <v>8.74</v>
      </c>
      <c r="AY605" s="76">
        <v>0.42</v>
      </c>
      <c r="AZ605" s="76">
        <v>0.42</v>
      </c>
      <c r="BA605" s="76">
        <v>0.5</v>
      </c>
      <c r="BB605" s="76">
        <v>0.5</v>
      </c>
      <c r="BC605" s="76">
        <v>20.32</v>
      </c>
      <c r="BD605" s="76">
        <v>6.06</v>
      </c>
      <c r="BE605" s="76">
        <v>14.86</v>
      </c>
      <c r="BF605" s="76">
        <v>6300</v>
      </c>
      <c r="BG605" s="76">
        <v>7300</v>
      </c>
      <c r="BH605" s="74" t="s">
        <v>109</v>
      </c>
      <c r="BI605" s="74"/>
      <c r="BJ605" s="74" t="s">
        <v>4276</v>
      </c>
      <c r="BK605" s="79"/>
      <c r="BL605" s="79"/>
      <c r="BM605" s="74"/>
      <c r="BN605" s="80"/>
      <c r="BO605" s="81"/>
      <c r="BP605" s="82"/>
      <c r="BQ605" s="83">
        <v>80</v>
      </c>
      <c r="BR605" s="84" t="s">
        <v>78</v>
      </c>
      <c r="BS605" s="84">
        <v>24</v>
      </c>
      <c r="BT605" s="85">
        <v>2</v>
      </c>
      <c r="BU605" s="85" t="s">
        <v>134</v>
      </c>
      <c r="BV605" s="85">
        <v>11</v>
      </c>
      <c r="BW605" s="85"/>
      <c r="BX605" s="86" t="s">
        <v>164</v>
      </c>
      <c r="BY605" s="87"/>
      <c r="BZ605" s="88">
        <v>80</v>
      </c>
      <c r="CA605" s="87" t="s">
        <v>111</v>
      </c>
      <c r="CB605" s="89" t="s">
        <v>116</v>
      </c>
      <c r="CC605" s="90">
        <v>-280</v>
      </c>
      <c r="CD605" s="91"/>
      <c r="CE605" s="89">
        <f>VLOOKUP(AI605,[1]Plan1!$A$6:$D$52,2,0)</f>
        <v>285</v>
      </c>
      <c r="CF605" s="89">
        <f>VLOOKUP(AI605,[1]Plan1!$A$6:$D$52,4,0)</f>
        <v>8.1052631578947363</v>
      </c>
      <c r="CG605" s="89">
        <f t="shared" si="72"/>
        <v>8</v>
      </c>
      <c r="CH605" s="89">
        <f t="shared" si="73"/>
        <v>65</v>
      </c>
      <c r="CI605" s="87" t="s">
        <v>78</v>
      </c>
      <c r="CJ605" s="89">
        <f t="shared" si="74"/>
        <v>80</v>
      </c>
      <c r="CK605" s="87"/>
      <c r="CL605" s="87"/>
      <c r="CM605" s="87"/>
      <c r="CN605" s="80"/>
      <c r="CO605" s="81">
        <v>378</v>
      </c>
      <c r="CP605" s="82"/>
      <c r="CQ605" s="83"/>
      <c r="CR605" s="87">
        <f t="shared" si="75"/>
        <v>2688</v>
      </c>
      <c r="CS605" s="40">
        <f t="shared" si="79"/>
        <v>603</v>
      </c>
      <c r="CT605" s="40" t="str">
        <f>VLOOKUP(B605,Linha!$B$2:$C$60,2,FALSE)</f>
        <v>Tubing Line</v>
      </c>
      <c r="CU605" s="41" t="str">
        <f>IF(AI605&lt;=Parametros!$E$15,"OK","Não")</f>
        <v>OK</v>
      </c>
      <c r="CV605" s="41" t="str">
        <f>IF(AH605&lt;=Parametros!$E$16,"OK","Não")</f>
        <v>OK</v>
      </c>
      <c r="CW605" s="41" t="str">
        <f>IF(AX605&lt;=Parametros!$E$19,"OK","Não")</f>
        <v>OK</v>
      </c>
      <c r="CX605" s="41" t="str">
        <f t="shared" si="76"/>
        <v>Não</v>
      </c>
      <c r="CY605" s="41" t="str">
        <f t="shared" si="77"/>
        <v>Não</v>
      </c>
      <c r="CZ605" s="41" t="str">
        <f>IF(AND(Parametros!$E$17="Sim",Parametros!$E$18="Sim"),IF(AND(OR(CT605="Flow1",AND(CT605="Flow2",Parametros!$H$7="Fechada")),AI605&lt;=Parametros!$E$15,AH605&lt;Parametros!$E$16,AX605&lt;Parametros!$E$19,CX605&lt;&gt;Parametros!$E$17,CY605&lt;&gt;Parametros!$E$18),"Sim","Não"),
IF(AND(Parametros!$E$17="Sim",Parametros!$E$18="Não"),IF(AND(OR(CT605="Flow1",AND(CT605="Flow2",Parametros!$H$7="Fechada")),AI605&lt;=Parametros!$E$15,AH605&lt;Parametros!$E$16,AX605&lt;Parametros!$E$19,CX605&lt;&gt;Parametros!$E$17),"Sim","Não"),
IF(AND(Parametros!$E$17="Não",Parametros!$E$18="Sim"),IF(AND(OR(CT605="Flow1",AND(CT605="Flow2",Parametros!$H$7="Fechada")),AI605&lt;=Parametros!$E$15,AH605&lt;Parametros!$E$16,AX605&lt;Parametros!$E$19,CY605&lt;&gt;Parametros!$E$18),"Sim","Não"),
IF(AND(OR(CT605="Flow1",AND(CT605="Flow2",Parametros!$H$7="Fechada")),AI605&lt;=Parametros!$E$15,AH605&lt;Parametros!$E$16,AX605&lt;Parametros!$E$19),"Sim","Não"))))</f>
        <v>Não</v>
      </c>
      <c r="DA605" s="41" t="str">
        <f t="shared" si="78"/>
        <v>ok</v>
      </c>
      <c r="DB605" s="40">
        <f>IF(AND(CT605="Flow1",CZ605="Sim"),4,IF(CT605=Parametros!$D$6,1,IF(CT605=Parametros!$D$7,IF(Parametros!$H$7="Aberta",2,IF('Sequencia APO'!CZ605="Sim",4,1)),IF(CT605=Parametros!$D$9,3,IF(CT605=Parametros!$D$8,4,"Erro")))))</f>
        <v>4</v>
      </c>
      <c r="DC605" s="40">
        <f>IFERROR(VLOOKUP($Q605,Ferts!$A$1:$B$16,2,FALSE),0)</f>
        <v>0</v>
      </c>
      <c r="DD605" s="42">
        <f>(IF(DB605=1,Parametros!$M$6,IF(DB605=2,Parametros!$M$7,IF(DB605=3,Parametros!$M$8,IF(DB605=4,Parametros!$M$9,"Erro"))))*(DC605+1))*60</f>
        <v>102.85714285714285</v>
      </c>
    </row>
    <row r="606" spans="1:108">
      <c r="A606" s="74" t="s">
        <v>1646</v>
      </c>
      <c r="B606" s="74" t="s">
        <v>268</v>
      </c>
      <c r="C606" s="74" t="s">
        <v>118</v>
      </c>
      <c r="D606" s="74" t="s">
        <v>99</v>
      </c>
      <c r="E606" s="74" t="s">
        <v>1384</v>
      </c>
      <c r="F606" s="74" t="s">
        <v>1385</v>
      </c>
      <c r="G606" s="74" t="s">
        <v>1386</v>
      </c>
      <c r="H606" s="74" t="s">
        <v>909</v>
      </c>
      <c r="I606" s="74" t="s">
        <v>134</v>
      </c>
      <c r="J606" s="74" t="s">
        <v>213</v>
      </c>
      <c r="K606" s="74"/>
      <c r="L606" s="74" t="s">
        <v>1387</v>
      </c>
      <c r="M606" s="74" t="s">
        <v>898</v>
      </c>
      <c r="N606" s="75">
        <v>0</v>
      </c>
      <c r="O606" s="75">
        <v>0</v>
      </c>
      <c r="P606" s="74"/>
      <c r="Q606" s="74" t="s">
        <v>1388</v>
      </c>
      <c r="R606" s="74"/>
      <c r="S606" s="74"/>
      <c r="T606" s="74" t="s">
        <v>114</v>
      </c>
      <c r="U606" s="74" t="s">
        <v>202</v>
      </c>
      <c r="V606" s="74" t="s">
        <v>851</v>
      </c>
      <c r="W606" s="74" t="s">
        <v>107</v>
      </c>
      <c r="X606" s="74" t="s">
        <v>250</v>
      </c>
      <c r="Y606" s="74" t="s">
        <v>219</v>
      </c>
      <c r="Z606" s="74" t="s">
        <v>192</v>
      </c>
      <c r="AA606" s="76">
        <v>2508.3290000000002</v>
      </c>
      <c r="AB606" s="76">
        <v>1086</v>
      </c>
      <c r="AC606" s="76">
        <v>146</v>
      </c>
      <c r="AD606" s="76">
        <v>99</v>
      </c>
      <c r="AE606" s="77">
        <v>352</v>
      </c>
      <c r="AF606" s="76">
        <v>1.8140000000000001</v>
      </c>
      <c r="AG606" s="77">
        <v>9</v>
      </c>
      <c r="AH606" s="78">
        <v>8</v>
      </c>
      <c r="AI606" s="78">
        <v>42.2</v>
      </c>
      <c r="AJ606" s="79">
        <v>43099</v>
      </c>
      <c r="AK606" s="79">
        <v>42790</v>
      </c>
      <c r="AL606" s="79">
        <v>42790</v>
      </c>
      <c r="AM606" s="79">
        <v>42790</v>
      </c>
      <c r="AN606" s="77">
        <v>431</v>
      </c>
      <c r="AO606" s="79">
        <v>43070</v>
      </c>
      <c r="AP606" s="76">
        <v>2000</v>
      </c>
      <c r="AQ606" s="76">
        <v>0</v>
      </c>
      <c r="AR606" s="77">
        <v>388</v>
      </c>
      <c r="AS606" s="77">
        <v>11</v>
      </c>
      <c r="AT606" s="78">
        <v>45.85</v>
      </c>
      <c r="AU606" s="77">
        <v>7</v>
      </c>
      <c r="AV606" s="76">
        <v>6.9</v>
      </c>
      <c r="AW606" s="76">
        <v>6.5</v>
      </c>
      <c r="AX606" s="76">
        <v>8.24</v>
      </c>
      <c r="AY606" s="76">
        <v>0.42</v>
      </c>
      <c r="AZ606" s="76">
        <v>0.42</v>
      </c>
      <c r="BA606" s="76">
        <v>0.8</v>
      </c>
      <c r="BB606" s="76">
        <v>0.8</v>
      </c>
      <c r="BC606" s="76">
        <v>15.51</v>
      </c>
      <c r="BD606" s="76">
        <v>8.5</v>
      </c>
      <c r="BE606" s="76">
        <v>17.43</v>
      </c>
      <c r="BF606" s="76">
        <v>6500</v>
      </c>
      <c r="BG606" s="76">
        <v>7500</v>
      </c>
      <c r="BH606" s="74" t="s">
        <v>109</v>
      </c>
      <c r="BI606" s="74"/>
      <c r="BJ606" s="74" t="s">
        <v>4277</v>
      </c>
      <c r="BK606" s="79"/>
      <c r="BL606" s="79"/>
      <c r="BM606" s="74"/>
      <c r="BN606" s="80"/>
      <c r="BO606" s="81"/>
      <c r="BP606" s="82"/>
      <c r="BQ606" s="83">
        <v>63</v>
      </c>
      <c r="BR606" s="84" t="s">
        <v>78</v>
      </c>
      <c r="BS606" s="84">
        <v>24</v>
      </c>
      <c r="BT606" s="85">
        <v>2</v>
      </c>
      <c r="BU606" s="85" t="s">
        <v>134</v>
      </c>
      <c r="BV606" s="85">
        <v>11</v>
      </c>
      <c r="BW606" s="85"/>
      <c r="BX606" s="86" t="s">
        <v>164</v>
      </c>
      <c r="BY606" s="87"/>
      <c r="BZ606" s="88">
        <v>63</v>
      </c>
      <c r="CA606" s="87" t="s">
        <v>111</v>
      </c>
      <c r="CB606" s="89" t="s">
        <v>116</v>
      </c>
      <c r="CC606" s="90">
        <v>-280</v>
      </c>
      <c r="CD606" s="91"/>
      <c r="CE606" s="89">
        <f>VLOOKUP(AI606,[1]Plan1!$A$6:$D$52,2,0)</f>
        <v>285</v>
      </c>
      <c r="CF606" s="89">
        <f>VLOOKUP(AI606,[1]Plan1!$A$6:$D$52,4,0)</f>
        <v>8.1052631578947363</v>
      </c>
      <c r="CG606" s="89">
        <f t="shared" si="72"/>
        <v>9</v>
      </c>
      <c r="CH606" s="89">
        <f t="shared" si="73"/>
        <v>73</v>
      </c>
      <c r="CI606" s="87" t="s">
        <v>78</v>
      </c>
      <c r="CJ606" s="89">
        <f t="shared" si="74"/>
        <v>63</v>
      </c>
      <c r="CK606" s="87"/>
      <c r="CL606" s="87"/>
      <c r="CM606" s="87"/>
      <c r="CN606" s="80"/>
      <c r="CO606" s="81">
        <v>379</v>
      </c>
      <c r="CP606" s="82"/>
      <c r="CQ606" s="83"/>
      <c r="CR606" s="87">
        <f t="shared" si="75"/>
        <v>3168</v>
      </c>
      <c r="CS606" s="40">
        <f t="shared" si="79"/>
        <v>604</v>
      </c>
      <c r="CT606" s="40" t="str">
        <f>VLOOKUP(B606,Linha!$B$2:$C$60,2,FALSE)</f>
        <v>Tubing Line</v>
      </c>
      <c r="CU606" s="41" t="str">
        <f>IF(AI606&lt;=Parametros!$E$15,"OK","Não")</f>
        <v>OK</v>
      </c>
      <c r="CV606" s="41" t="str">
        <f>IF(AH606&lt;=Parametros!$E$16,"OK","Não")</f>
        <v>OK</v>
      </c>
      <c r="CW606" s="41" t="str">
        <f>IF(AX606&lt;=Parametros!$E$19,"OK","Não")</f>
        <v>OK</v>
      </c>
      <c r="CX606" s="41" t="str">
        <f t="shared" si="76"/>
        <v>Não</v>
      </c>
      <c r="CY606" s="41" t="str">
        <f t="shared" si="77"/>
        <v>Não</v>
      </c>
      <c r="CZ606" s="41" t="str">
        <f>IF(AND(Parametros!$E$17="Sim",Parametros!$E$18="Sim"),IF(AND(OR(CT606="Flow1",AND(CT606="Flow2",Parametros!$H$7="Fechada")),AI606&lt;=Parametros!$E$15,AH606&lt;Parametros!$E$16,AX606&lt;Parametros!$E$19,CX606&lt;&gt;Parametros!$E$17,CY606&lt;&gt;Parametros!$E$18),"Sim","Não"),
IF(AND(Parametros!$E$17="Sim",Parametros!$E$18="Não"),IF(AND(OR(CT606="Flow1",AND(CT606="Flow2",Parametros!$H$7="Fechada")),AI606&lt;=Parametros!$E$15,AH606&lt;Parametros!$E$16,AX606&lt;Parametros!$E$19,CX606&lt;&gt;Parametros!$E$17),"Sim","Não"),
IF(AND(Parametros!$E$17="Não",Parametros!$E$18="Sim"),IF(AND(OR(CT606="Flow1",AND(CT606="Flow2",Parametros!$H$7="Fechada")),AI606&lt;=Parametros!$E$15,AH606&lt;Parametros!$E$16,AX606&lt;Parametros!$E$19,CY606&lt;&gt;Parametros!$E$18),"Sim","Não"),
IF(AND(OR(CT606="Flow1",AND(CT606="Flow2",Parametros!$H$7="Fechada")),AI606&lt;=Parametros!$E$15,AH606&lt;Parametros!$E$16,AX606&lt;Parametros!$E$19),"Sim","Não"))))</f>
        <v>Não</v>
      </c>
      <c r="DA606" s="41" t="str">
        <f t="shared" si="78"/>
        <v>ok</v>
      </c>
      <c r="DB606" s="40">
        <f>IF(AND(CT606="Flow1",CZ606="Sim"),4,IF(CT606=Parametros!$D$6,1,IF(CT606=Parametros!$D$7,IF(Parametros!$H$7="Aberta",2,IF('Sequencia APO'!CZ606="Sim",4,1)),IF(CT606=Parametros!$D$9,3,IF(CT606=Parametros!$D$8,4,"Erro")))))</f>
        <v>4</v>
      </c>
      <c r="DC606" s="40">
        <f>IFERROR(VLOOKUP($Q606,Ferts!$A$1:$B$16,2,FALSE),0)</f>
        <v>0</v>
      </c>
      <c r="DD606" s="42">
        <f>(IF(DB606=1,Parametros!$M$6,IF(DB606=2,Parametros!$M$7,IF(DB606=3,Parametros!$M$8,IF(DB606=4,Parametros!$M$9,"Erro"))))*(DC606+1))*60</f>
        <v>102.85714285714285</v>
      </c>
    </row>
    <row r="607" spans="1:108">
      <c r="A607" s="74" t="s">
        <v>1648</v>
      </c>
      <c r="B607" s="74" t="s">
        <v>268</v>
      </c>
      <c r="C607" s="74" t="s">
        <v>118</v>
      </c>
      <c r="D607" s="74" t="s">
        <v>99</v>
      </c>
      <c r="E607" s="74" t="s">
        <v>1390</v>
      </c>
      <c r="F607" s="74" t="s">
        <v>1391</v>
      </c>
      <c r="G607" s="74" t="s">
        <v>1392</v>
      </c>
      <c r="H607" s="74" t="s">
        <v>847</v>
      </c>
      <c r="I607" s="74" t="s">
        <v>134</v>
      </c>
      <c r="J607" s="74" t="s">
        <v>213</v>
      </c>
      <c r="K607" s="74"/>
      <c r="L607" s="74" t="s">
        <v>1393</v>
      </c>
      <c r="M607" s="74" t="s">
        <v>898</v>
      </c>
      <c r="N607" s="75">
        <v>0</v>
      </c>
      <c r="O607" s="75">
        <v>0</v>
      </c>
      <c r="P607" s="74"/>
      <c r="Q607" s="74" t="s">
        <v>1394</v>
      </c>
      <c r="R607" s="74"/>
      <c r="S607" s="74"/>
      <c r="T607" s="74" t="s">
        <v>114</v>
      </c>
      <c r="U607" s="74" t="s">
        <v>202</v>
      </c>
      <c r="V607" s="74" t="s">
        <v>851</v>
      </c>
      <c r="W607" s="74" t="s">
        <v>107</v>
      </c>
      <c r="X607" s="74" t="s">
        <v>250</v>
      </c>
      <c r="Y607" s="74" t="s">
        <v>219</v>
      </c>
      <c r="Z607" s="74" t="s">
        <v>192</v>
      </c>
      <c r="AA607" s="76">
        <v>2444.558</v>
      </c>
      <c r="AB607" s="76">
        <v>774</v>
      </c>
      <c r="AC607" s="76">
        <v>146</v>
      </c>
      <c r="AD607" s="76">
        <v>99</v>
      </c>
      <c r="AE607" s="77">
        <v>250</v>
      </c>
      <c r="AF607" s="76">
        <v>1.2889999999999999</v>
      </c>
      <c r="AG607" s="77">
        <v>11</v>
      </c>
      <c r="AH607" s="78">
        <v>7</v>
      </c>
      <c r="AI607" s="78">
        <v>60.3</v>
      </c>
      <c r="AJ607" s="79">
        <v>43099</v>
      </c>
      <c r="AK607" s="79">
        <v>42790</v>
      </c>
      <c r="AL607" s="79">
        <v>42790</v>
      </c>
      <c r="AM607" s="79">
        <v>42790</v>
      </c>
      <c r="AN607" s="77">
        <v>441</v>
      </c>
      <c r="AO607" s="79">
        <v>43068</v>
      </c>
      <c r="AP607" s="76">
        <v>2000</v>
      </c>
      <c r="AQ607" s="76">
        <v>0</v>
      </c>
      <c r="AR607" s="77">
        <v>256</v>
      </c>
      <c r="AS607" s="77">
        <v>17</v>
      </c>
      <c r="AT607" s="78">
        <v>60.1</v>
      </c>
      <c r="AU607" s="77">
        <v>4</v>
      </c>
      <c r="AV607" s="76">
        <v>6.37</v>
      </c>
      <c r="AW607" s="76">
        <v>5.72</v>
      </c>
      <c r="AX607" s="76">
        <v>6.63</v>
      </c>
      <c r="AY607" s="76">
        <v>0.6</v>
      </c>
      <c r="AZ607" s="76">
        <v>0.6</v>
      </c>
      <c r="BA607" s="76">
        <v>0.7</v>
      </c>
      <c r="BB607" s="76">
        <v>0.7</v>
      </c>
      <c r="BC607" s="76">
        <v>11.58</v>
      </c>
      <c r="BD607" s="76">
        <v>8.0500000000000007</v>
      </c>
      <c r="BE607" s="76">
        <v>16.96</v>
      </c>
      <c r="BF607" s="76">
        <v>5650</v>
      </c>
      <c r="BG607" s="76">
        <v>6650</v>
      </c>
      <c r="BH607" s="74" t="s">
        <v>109</v>
      </c>
      <c r="BI607" s="74"/>
      <c r="BJ607" s="74" t="s">
        <v>4278</v>
      </c>
      <c r="BK607" s="79"/>
      <c r="BL607" s="79"/>
      <c r="BM607" s="74"/>
      <c r="BN607" s="80"/>
      <c r="BO607" s="81"/>
      <c r="BP607" s="82"/>
      <c r="BQ607" s="83">
        <v>44</v>
      </c>
      <c r="BR607" s="84" t="s">
        <v>78</v>
      </c>
      <c r="BS607" s="84">
        <v>24</v>
      </c>
      <c r="BT607" s="85">
        <v>2</v>
      </c>
      <c r="BU607" s="85" t="s">
        <v>134</v>
      </c>
      <c r="BV607" s="85">
        <v>11</v>
      </c>
      <c r="BW607" s="85"/>
      <c r="BX607" s="86" t="s">
        <v>164</v>
      </c>
      <c r="BY607" s="87"/>
      <c r="BZ607" s="88">
        <v>44</v>
      </c>
      <c r="CA607" s="87" t="s">
        <v>111</v>
      </c>
      <c r="CB607" s="89" t="s">
        <v>116</v>
      </c>
      <c r="CC607" s="90">
        <v>-278</v>
      </c>
      <c r="CD607" s="91"/>
      <c r="CE607" s="89">
        <f>VLOOKUP(AI607,[1]Plan1!$A$6:$D$52,2,0)</f>
        <v>250</v>
      </c>
      <c r="CF607" s="89">
        <f>VLOOKUP(AI607,[1]Plan1!$A$6:$D$52,4,0)</f>
        <v>5.0434782608695654</v>
      </c>
      <c r="CG607" s="89">
        <f t="shared" si="72"/>
        <v>10</v>
      </c>
      <c r="CH607" s="89">
        <f t="shared" si="73"/>
        <v>50</v>
      </c>
      <c r="CI607" s="87" t="s">
        <v>78</v>
      </c>
      <c r="CJ607" s="89">
        <f t="shared" si="74"/>
        <v>44</v>
      </c>
      <c r="CK607" s="87"/>
      <c r="CL607" s="87"/>
      <c r="CM607" s="87"/>
      <c r="CN607" s="80"/>
      <c r="CO607" s="81">
        <v>380</v>
      </c>
      <c r="CP607" s="82"/>
      <c r="CQ607" s="83"/>
      <c r="CR607" s="87">
        <f t="shared" si="75"/>
        <v>2750</v>
      </c>
      <c r="CS607" s="40">
        <f t="shared" si="79"/>
        <v>605</v>
      </c>
      <c r="CT607" s="40" t="str">
        <f>VLOOKUP(B607,Linha!$B$2:$C$60,2,FALSE)</f>
        <v>Tubing Line</v>
      </c>
      <c r="CU607" s="41" t="str">
        <f>IF(AI607&lt;=Parametros!$E$15,"OK","Não")</f>
        <v>OK</v>
      </c>
      <c r="CV607" s="41" t="str">
        <f>IF(AH607&lt;=Parametros!$E$16,"OK","Não")</f>
        <v>OK</v>
      </c>
      <c r="CW607" s="41" t="str">
        <f>IF(AX607&lt;=Parametros!$E$19,"OK","Não")</f>
        <v>OK</v>
      </c>
      <c r="CX607" s="41" t="str">
        <f t="shared" si="76"/>
        <v>Não</v>
      </c>
      <c r="CY607" s="41" t="str">
        <f t="shared" si="77"/>
        <v>Não</v>
      </c>
      <c r="CZ607" s="41" t="str">
        <f>IF(AND(Parametros!$E$17="Sim",Parametros!$E$18="Sim"),IF(AND(OR(CT607="Flow1",AND(CT607="Flow2",Parametros!$H$7="Fechada")),AI607&lt;=Parametros!$E$15,AH607&lt;Parametros!$E$16,AX607&lt;Parametros!$E$19,CX607&lt;&gt;Parametros!$E$17,CY607&lt;&gt;Parametros!$E$18),"Sim","Não"),
IF(AND(Parametros!$E$17="Sim",Parametros!$E$18="Não"),IF(AND(OR(CT607="Flow1",AND(CT607="Flow2",Parametros!$H$7="Fechada")),AI607&lt;=Parametros!$E$15,AH607&lt;Parametros!$E$16,AX607&lt;Parametros!$E$19,CX607&lt;&gt;Parametros!$E$17),"Sim","Não"),
IF(AND(Parametros!$E$17="Não",Parametros!$E$18="Sim"),IF(AND(OR(CT607="Flow1",AND(CT607="Flow2",Parametros!$H$7="Fechada")),AI607&lt;=Parametros!$E$15,AH607&lt;Parametros!$E$16,AX607&lt;Parametros!$E$19,CY607&lt;&gt;Parametros!$E$18),"Sim","Não"),
IF(AND(OR(CT607="Flow1",AND(CT607="Flow2",Parametros!$H$7="Fechada")),AI607&lt;=Parametros!$E$15,AH607&lt;Parametros!$E$16,AX607&lt;Parametros!$E$19),"Sim","Não"))))</f>
        <v>Não</v>
      </c>
      <c r="DA607" s="41" t="str">
        <f t="shared" si="78"/>
        <v>ok</v>
      </c>
      <c r="DB607" s="40">
        <f>IF(AND(CT607="Flow1",CZ607="Sim"),4,IF(CT607=Parametros!$D$6,1,IF(CT607=Parametros!$D$7,IF(Parametros!$H$7="Aberta",2,IF('Sequencia APO'!CZ607="Sim",4,1)),IF(CT607=Parametros!$D$9,3,IF(CT607=Parametros!$D$8,4,"Erro")))))</f>
        <v>4</v>
      </c>
      <c r="DC607" s="40">
        <f>IFERROR(VLOOKUP($Q607,Ferts!$A$1:$B$16,2,FALSE),0)</f>
        <v>0</v>
      </c>
      <c r="DD607" s="42">
        <f>(IF(DB607=1,Parametros!$M$6,IF(DB607=2,Parametros!$M$7,IF(DB607=3,Parametros!$M$8,IF(DB607=4,Parametros!$M$9,"Erro"))))*(DC607+1))*60</f>
        <v>102.85714285714285</v>
      </c>
    </row>
    <row r="608" spans="1:108">
      <c r="A608" s="74" t="s">
        <v>1649</v>
      </c>
      <c r="B608" s="74" t="s">
        <v>268</v>
      </c>
      <c r="C608" s="74" t="s">
        <v>118</v>
      </c>
      <c r="D608" s="74" t="s">
        <v>99</v>
      </c>
      <c r="E608" s="74" t="s">
        <v>1396</v>
      </c>
      <c r="F608" s="74" t="s">
        <v>1397</v>
      </c>
      <c r="G608" s="74" t="s">
        <v>1398</v>
      </c>
      <c r="H608" s="74" t="s">
        <v>847</v>
      </c>
      <c r="I608" s="74" t="s">
        <v>134</v>
      </c>
      <c r="J608" s="74" t="s">
        <v>240</v>
      </c>
      <c r="K608" s="74"/>
      <c r="L608" s="74" t="s">
        <v>1399</v>
      </c>
      <c r="M608" s="74" t="s">
        <v>898</v>
      </c>
      <c r="N608" s="75">
        <v>0</v>
      </c>
      <c r="O608" s="75">
        <v>0</v>
      </c>
      <c r="P608" s="74"/>
      <c r="Q608" s="74" t="s">
        <v>1400</v>
      </c>
      <c r="R608" s="74"/>
      <c r="S608" s="74"/>
      <c r="T608" s="74" t="s">
        <v>114</v>
      </c>
      <c r="U608" s="74" t="s">
        <v>202</v>
      </c>
      <c r="V608" s="74" t="s">
        <v>851</v>
      </c>
      <c r="W608" s="74" t="s">
        <v>107</v>
      </c>
      <c r="X608" s="74" t="s">
        <v>250</v>
      </c>
      <c r="Y608" s="74" t="s">
        <v>231</v>
      </c>
      <c r="Z608" s="74" t="s">
        <v>192</v>
      </c>
      <c r="AA608" s="76">
        <v>2487.0720000000001</v>
      </c>
      <c r="AB608" s="76">
        <v>796</v>
      </c>
      <c r="AC608" s="76">
        <v>138</v>
      </c>
      <c r="AD608" s="76">
        <v>93</v>
      </c>
      <c r="AE608" s="77">
        <v>385</v>
      </c>
      <c r="AF608" s="76">
        <v>1.9850000000000001</v>
      </c>
      <c r="AG608" s="77">
        <v>7</v>
      </c>
      <c r="AH608" s="78">
        <v>10</v>
      </c>
      <c r="AI608" s="78">
        <v>63.5</v>
      </c>
      <c r="AJ608" s="79">
        <v>43099</v>
      </c>
      <c r="AK608" s="79">
        <v>42790</v>
      </c>
      <c r="AL608" s="79">
        <v>42790</v>
      </c>
      <c r="AM608" s="79">
        <v>42790</v>
      </c>
      <c r="AN608" s="77">
        <v>385</v>
      </c>
      <c r="AO608" s="79">
        <v>43072</v>
      </c>
      <c r="AP608" s="76">
        <v>2000</v>
      </c>
      <c r="AQ608" s="76">
        <v>0</v>
      </c>
      <c r="AR608" s="77">
        <v>393</v>
      </c>
      <c r="AS608" s="77">
        <v>11</v>
      </c>
      <c r="AT608" s="78">
        <v>124.73</v>
      </c>
      <c r="AU608" s="77">
        <v>3</v>
      </c>
      <c r="AV608" s="76">
        <v>9.19</v>
      </c>
      <c r="AW608" s="76">
        <v>8.6999999999999993</v>
      </c>
      <c r="AX608" s="76">
        <v>9.68</v>
      </c>
      <c r="AY608" s="76">
        <v>0.63</v>
      </c>
      <c r="AZ608" s="76">
        <v>0.63</v>
      </c>
      <c r="BA608" s="76">
        <v>1</v>
      </c>
      <c r="BB608" s="76">
        <v>1</v>
      </c>
      <c r="BC608" s="76">
        <v>13.59</v>
      </c>
      <c r="BD608" s="76">
        <v>10.83</v>
      </c>
      <c r="BE608" s="76">
        <v>19.920000000000002</v>
      </c>
      <c r="BF608" s="76">
        <v>8700</v>
      </c>
      <c r="BG608" s="76">
        <v>9700</v>
      </c>
      <c r="BH608" s="74" t="s">
        <v>109</v>
      </c>
      <c r="BI608" s="74"/>
      <c r="BJ608" s="74" t="s">
        <v>4279</v>
      </c>
      <c r="BK608" s="79"/>
      <c r="BL608" s="79"/>
      <c r="BM608" s="74"/>
      <c r="BN608" s="80"/>
      <c r="BO608" s="81"/>
      <c r="BP608" s="82"/>
      <c r="BQ608" s="83">
        <v>21</v>
      </c>
      <c r="BR608" s="84" t="s">
        <v>78</v>
      </c>
      <c r="BS608" s="84">
        <v>24</v>
      </c>
      <c r="BT608" s="85">
        <v>2</v>
      </c>
      <c r="BU608" s="85" t="s">
        <v>134</v>
      </c>
      <c r="BV608" s="85">
        <v>11</v>
      </c>
      <c r="BW608" s="85"/>
      <c r="BX608" s="86" t="s">
        <v>130</v>
      </c>
      <c r="BY608" s="87"/>
      <c r="BZ608" s="88">
        <v>21</v>
      </c>
      <c r="CA608" s="87" t="s">
        <v>111</v>
      </c>
      <c r="CB608" s="89" t="s">
        <v>116</v>
      </c>
      <c r="CC608" s="90">
        <v>-282</v>
      </c>
      <c r="CD608" s="91"/>
      <c r="CE608" s="89">
        <f>VLOOKUP(AI608,[1]Plan1!$A$6:$D$52,2,0)</f>
        <v>261</v>
      </c>
      <c r="CF608" s="89">
        <f>VLOOKUP(AI608,[1]Plan1!$A$6:$D$52,4,0)</f>
        <v>4.1875</v>
      </c>
      <c r="CG608" s="89">
        <f t="shared" si="72"/>
        <v>10</v>
      </c>
      <c r="CH608" s="89">
        <f t="shared" si="73"/>
        <v>42</v>
      </c>
      <c r="CI608" s="87" t="s">
        <v>78</v>
      </c>
      <c r="CJ608" s="89">
        <f t="shared" si="74"/>
        <v>21</v>
      </c>
      <c r="CK608" s="87"/>
      <c r="CL608" s="87"/>
      <c r="CM608" s="87"/>
      <c r="CN608" s="80"/>
      <c r="CO608" s="81">
        <v>381</v>
      </c>
      <c r="CP608" s="82"/>
      <c r="CQ608" s="83"/>
      <c r="CR608" s="87">
        <f t="shared" si="75"/>
        <v>2695</v>
      </c>
      <c r="CS608" s="40">
        <f t="shared" si="79"/>
        <v>606</v>
      </c>
      <c r="CT608" s="40" t="str">
        <f>VLOOKUP(B608,Linha!$B$2:$C$60,2,FALSE)</f>
        <v>Tubing Line</v>
      </c>
      <c r="CU608" s="41" t="str">
        <f>IF(AI608&lt;=Parametros!$E$15,"OK","Não")</f>
        <v>OK</v>
      </c>
      <c r="CV608" s="41" t="str">
        <f>IF(AH608&lt;=Parametros!$E$16,"OK","Não")</f>
        <v>OK</v>
      </c>
      <c r="CW608" s="41" t="str">
        <f>IF(AX608&lt;=Parametros!$E$19,"OK","Não")</f>
        <v>OK</v>
      </c>
      <c r="CX608" s="41" t="str">
        <f t="shared" si="76"/>
        <v>Não</v>
      </c>
      <c r="CY608" s="41" t="str">
        <f t="shared" si="77"/>
        <v>Não</v>
      </c>
      <c r="CZ608" s="41" t="str">
        <f>IF(AND(Parametros!$E$17="Sim",Parametros!$E$18="Sim"),IF(AND(OR(CT608="Flow1",AND(CT608="Flow2",Parametros!$H$7="Fechada")),AI608&lt;=Parametros!$E$15,AH608&lt;Parametros!$E$16,AX608&lt;Parametros!$E$19,CX608&lt;&gt;Parametros!$E$17,CY608&lt;&gt;Parametros!$E$18),"Sim","Não"),
IF(AND(Parametros!$E$17="Sim",Parametros!$E$18="Não"),IF(AND(OR(CT608="Flow1",AND(CT608="Flow2",Parametros!$H$7="Fechada")),AI608&lt;=Parametros!$E$15,AH608&lt;Parametros!$E$16,AX608&lt;Parametros!$E$19,CX608&lt;&gt;Parametros!$E$17),"Sim","Não"),
IF(AND(Parametros!$E$17="Não",Parametros!$E$18="Sim"),IF(AND(OR(CT608="Flow1",AND(CT608="Flow2",Parametros!$H$7="Fechada")),AI608&lt;=Parametros!$E$15,AH608&lt;Parametros!$E$16,AX608&lt;Parametros!$E$19,CY608&lt;&gt;Parametros!$E$18),"Sim","Não"),
IF(AND(OR(CT608="Flow1",AND(CT608="Flow2",Parametros!$H$7="Fechada")),AI608&lt;=Parametros!$E$15,AH608&lt;Parametros!$E$16,AX608&lt;Parametros!$E$19),"Sim","Não"))))</f>
        <v>Não</v>
      </c>
      <c r="DA608" s="41" t="str">
        <f t="shared" si="78"/>
        <v>ok</v>
      </c>
      <c r="DB608" s="40">
        <f>IF(AND(CT608="Flow1",CZ608="Sim"),4,IF(CT608=Parametros!$D$6,1,IF(CT608=Parametros!$D$7,IF(Parametros!$H$7="Aberta",2,IF('Sequencia APO'!CZ608="Sim",4,1)),IF(CT608=Parametros!$D$9,3,IF(CT608=Parametros!$D$8,4,"Erro")))))</f>
        <v>4</v>
      </c>
      <c r="DC608" s="40">
        <f>IFERROR(VLOOKUP($Q608,Ferts!$A$1:$B$16,2,FALSE),0)</f>
        <v>0</v>
      </c>
      <c r="DD608" s="42">
        <f>(IF(DB608=1,Parametros!$M$6,IF(DB608=2,Parametros!$M$7,IF(DB608=3,Parametros!$M$8,IF(DB608=4,Parametros!$M$9,"Erro"))))*(DC608+1))*60</f>
        <v>102.85714285714285</v>
      </c>
    </row>
    <row r="609" spans="1:108">
      <c r="A609" s="74" t="s">
        <v>1653</v>
      </c>
      <c r="B609" s="74" t="s">
        <v>268</v>
      </c>
      <c r="C609" s="74" t="s">
        <v>118</v>
      </c>
      <c r="D609" s="74" t="s">
        <v>99</v>
      </c>
      <c r="E609" s="74" t="s">
        <v>1366</v>
      </c>
      <c r="F609" s="74" t="s">
        <v>1367</v>
      </c>
      <c r="G609" s="74" t="s">
        <v>1368</v>
      </c>
      <c r="H609" s="74" t="s">
        <v>847</v>
      </c>
      <c r="I609" s="74" t="s">
        <v>134</v>
      </c>
      <c r="J609" s="74" t="s">
        <v>213</v>
      </c>
      <c r="K609" s="74"/>
      <c r="L609" s="74" t="s">
        <v>1369</v>
      </c>
      <c r="M609" s="74" t="s">
        <v>898</v>
      </c>
      <c r="N609" s="75">
        <v>0</v>
      </c>
      <c r="O609" s="75">
        <v>0</v>
      </c>
      <c r="P609" s="74"/>
      <c r="Q609" s="74" t="s">
        <v>1370</v>
      </c>
      <c r="R609" s="74"/>
      <c r="S609" s="74"/>
      <c r="T609" s="74" t="s">
        <v>114</v>
      </c>
      <c r="U609" s="74" t="s">
        <v>202</v>
      </c>
      <c r="V609" s="74" t="s">
        <v>851</v>
      </c>
      <c r="W609" s="74" t="s">
        <v>107</v>
      </c>
      <c r="X609" s="74" t="s">
        <v>250</v>
      </c>
      <c r="Y609" s="74" t="s">
        <v>219</v>
      </c>
      <c r="Z609" s="74" t="s">
        <v>192</v>
      </c>
      <c r="AA609" s="76">
        <v>2444.558</v>
      </c>
      <c r="AB609" s="76">
        <v>1098</v>
      </c>
      <c r="AC609" s="76">
        <v>146</v>
      </c>
      <c r="AD609" s="76">
        <v>95</v>
      </c>
      <c r="AE609" s="77">
        <v>355</v>
      </c>
      <c r="AF609" s="76">
        <v>1.83</v>
      </c>
      <c r="AG609" s="77">
        <v>8</v>
      </c>
      <c r="AH609" s="78">
        <v>9.5</v>
      </c>
      <c r="AI609" s="78">
        <v>81.2</v>
      </c>
      <c r="AJ609" s="79">
        <v>43099</v>
      </c>
      <c r="AK609" s="79">
        <v>42790</v>
      </c>
      <c r="AL609" s="79">
        <v>42790</v>
      </c>
      <c r="AM609" s="79">
        <v>42790</v>
      </c>
      <c r="AN609" s="77">
        <v>401</v>
      </c>
      <c r="AO609" s="79">
        <v>43072</v>
      </c>
      <c r="AP609" s="76">
        <v>2000</v>
      </c>
      <c r="AQ609" s="76">
        <v>0</v>
      </c>
      <c r="AR609" s="77">
        <v>366</v>
      </c>
      <c r="AS609" s="77">
        <v>12</v>
      </c>
      <c r="AT609" s="78">
        <v>171.44</v>
      </c>
      <c r="AU609" s="77">
        <v>2</v>
      </c>
      <c r="AV609" s="76">
        <v>9.9700000000000006</v>
      </c>
      <c r="AW609" s="76">
        <v>9.6199999999999992</v>
      </c>
      <c r="AX609" s="76">
        <v>10.33</v>
      </c>
      <c r="AY609" s="76">
        <v>0.81</v>
      </c>
      <c r="AZ609" s="76">
        <v>0.81</v>
      </c>
      <c r="BA609" s="76">
        <v>0.95</v>
      </c>
      <c r="BB609" s="76">
        <v>0.95</v>
      </c>
      <c r="BC609" s="76">
        <v>13.78</v>
      </c>
      <c r="BD609" s="76">
        <v>9.75</v>
      </c>
      <c r="BE609" s="76">
        <v>18.760000000000002</v>
      </c>
      <c r="BF609" s="76">
        <v>9400</v>
      </c>
      <c r="BG609" s="76">
        <v>10400</v>
      </c>
      <c r="BH609" s="74" t="s">
        <v>109</v>
      </c>
      <c r="BI609" s="74"/>
      <c r="BJ609" s="74" t="s">
        <v>4280</v>
      </c>
      <c r="BK609" s="79"/>
      <c r="BL609" s="79"/>
      <c r="BM609" s="74"/>
      <c r="BN609" s="80"/>
      <c r="BO609" s="81"/>
      <c r="BP609" s="82"/>
      <c r="BQ609" s="83">
        <v>16</v>
      </c>
      <c r="BR609" s="84" t="s">
        <v>78</v>
      </c>
      <c r="BS609" s="84">
        <v>24</v>
      </c>
      <c r="BT609" s="85">
        <v>2</v>
      </c>
      <c r="BU609" s="85" t="s">
        <v>134</v>
      </c>
      <c r="BV609" s="85">
        <v>11</v>
      </c>
      <c r="BW609" s="85"/>
      <c r="BX609" s="86" t="s">
        <v>130</v>
      </c>
      <c r="BY609" s="87"/>
      <c r="BZ609" s="88">
        <v>16</v>
      </c>
      <c r="CA609" s="87" t="s">
        <v>111</v>
      </c>
      <c r="CB609" s="89" t="s">
        <v>116</v>
      </c>
      <c r="CC609" s="90">
        <v>-282</v>
      </c>
      <c r="CD609" s="91"/>
      <c r="CE609" s="89">
        <f>VLOOKUP(AI609,[1]Plan1!$A$6:$D$52,2,0)</f>
        <v>355</v>
      </c>
      <c r="CF609" s="89">
        <f>VLOOKUP(AI609,[1]Plan1!$A$6:$D$52,4,0)</f>
        <v>2.4285714285714284</v>
      </c>
      <c r="CG609" s="89">
        <f t="shared" si="72"/>
        <v>7</v>
      </c>
      <c r="CH609" s="89">
        <f t="shared" si="73"/>
        <v>17</v>
      </c>
      <c r="CI609" s="87" t="s">
        <v>78</v>
      </c>
      <c r="CJ609" s="89">
        <f t="shared" si="74"/>
        <v>16</v>
      </c>
      <c r="CK609" s="87"/>
      <c r="CL609" s="87"/>
      <c r="CM609" s="87"/>
      <c r="CN609" s="80"/>
      <c r="CO609" s="81">
        <v>382</v>
      </c>
      <c r="CP609" s="82"/>
      <c r="CQ609" s="83"/>
      <c r="CR609" s="87">
        <f t="shared" si="75"/>
        <v>2840</v>
      </c>
      <c r="CS609" s="40">
        <f t="shared" si="79"/>
        <v>607</v>
      </c>
      <c r="CT609" s="40" t="str">
        <f>VLOOKUP(B609,Linha!$B$2:$C$60,2,FALSE)</f>
        <v>Tubing Line</v>
      </c>
      <c r="CU609" s="41" t="str">
        <f>IF(AI609&lt;=Parametros!$E$15,"OK","Não")</f>
        <v>OK</v>
      </c>
      <c r="CV609" s="41" t="str">
        <f>IF(AH609&lt;=Parametros!$E$16,"OK","Não")</f>
        <v>OK</v>
      </c>
      <c r="CW609" s="41" t="str">
        <f>IF(AX609&lt;=Parametros!$E$19,"OK","Não")</f>
        <v>OK</v>
      </c>
      <c r="CX609" s="41" t="str">
        <f t="shared" si="76"/>
        <v>Não</v>
      </c>
      <c r="CY609" s="41" t="str">
        <f t="shared" si="77"/>
        <v>Não</v>
      </c>
      <c r="CZ609" s="41" t="str">
        <f>IF(AND(Parametros!$E$17="Sim",Parametros!$E$18="Sim"),IF(AND(OR(CT609="Flow1",AND(CT609="Flow2",Parametros!$H$7="Fechada")),AI609&lt;=Parametros!$E$15,AH609&lt;Parametros!$E$16,AX609&lt;Parametros!$E$19,CX609&lt;&gt;Parametros!$E$17,CY609&lt;&gt;Parametros!$E$18),"Sim","Não"),
IF(AND(Parametros!$E$17="Sim",Parametros!$E$18="Não"),IF(AND(OR(CT609="Flow1",AND(CT609="Flow2",Parametros!$H$7="Fechada")),AI609&lt;=Parametros!$E$15,AH609&lt;Parametros!$E$16,AX609&lt;Parametros!$E$19,CX609&lt;&gt;Parametros!$E$17),"Sim","Não"),
IF(AND(Parametros!$E$17="Não",Parametros!$E$18="Sim"),IF(AND(OR(CT609="Flow1",AND(CT609="Flow2",Parametros!$H$7="Fechada")),AI609&lt;=Parametros!$E$15,AH609&lt;Parametros!$E$16,AX609&lt;Parametros!$E$19,CY609&lt;&gt;Parametros!$E$18),"Sim","Não"),
IF(AND(OR(CT609="Flow1",AND(CT609="Flow2",Parametros!$H$7="Fechada")),AI609&lt;=Parametros!$E$15,AH609&lt;Parametros!$E$16,AX609&lt;Parametros!$E$19),"Sim","Não"))))</f>
        <v>Não</v>
      </c>
      <c r="DA609" s="41" t="str">
        <f t="shared" si="78"/>
        <v>ok</v>
      </c>
      <c r="DB609" s="40">
        <f>IF(AND(CT609="Flow1",CZ609="Sim"),4,IF(CT609=Parametros!$D$6,1,IF(CT609=Parametros!$D$7,IF(Parametros!$H$7="Aberta",2,IF('Sequencia APO'!CZ609="Sim",4,1)),IF(CT609=Parametros!$D$9,3,IF(CT609=Parametros!$D$8,4,"Erro")))))</f>
        <v>4</v>
      </c>
      <c r="DC609" s="40">
        <f>IFERROR(VLOOKUP($Q609,Ferts!$A$1:$B$16,2,FALSE),0)</f>
        <v>0</v>
      </c>
      <c r="DD609" s="42">
        <f>(IF(DB609=1,Parametros!$M$6,IF(DB609=2,Parametros!$M$7,IF(DB609=3,Parametros!$M$8,IF(DB609=4,Parametros!$M$9,"Erro"))))*(DC609+1))*60</f>
        <v>102.85714285714285</v>
      </c>
    </row>
    <row r="610" spans="1:108">
      <c r="A610" s="74" t="s">
        <v>1654</v>
      </c>
      <c r="B610" s="74" t="s">
        <v>159</v>
      </c>
      <c r="C610" s="74" t="s">
        <v>118</v>
      </c>
      <c r="D610" s="74" t="s">
        <v>99</v>
      </c>
      <c r="E610" s="74" t="s">
        <v>4281</v>
      </c>
      <c r="F610" s="74" t="s">
        <v>1201</v>
      </c>
      <c r="G610" s="74" t="s">
        <v>4282</v>
      </c>
      <c r="H610" s="74" t="s">
        <v>261</v>
      </c>
      <c r="I610" s="74" t="s">
        <v>134</v>
      </c>
      <c r="J610" s="74" t="s">
        <v>240</v>
      </c>
      <c r="K610" s="74" t="s">
        <v>262</v>
      </c>
      <c r="L610" s="74" t="s">
        <v>1202</v>
      </c>
      <c r="M610" s="74" t="s">
        <v>263</v>
      </c>
      <c r="N610" s="75">
        <v>10</v>
      </c>
      <c r="O610" s="75">
        <v>10</v>
      </c>
      <c r="P610" s="74" t="s">
        <v>131</v>
      </c>
      <c r="Q610" s="74" t="s">
        <v>1203</v>
      </c>
      <c r="R610" s="74" t="s">
        <v>175</v>
      </c>
      <c r="S610" s="74"/>
      <c r="T610" s="74" t="s">
        <v>114</v>
      </c>
      <c r="U610" s="74" t="s">
        <v>124</v>
      </c>
      <c r="V610" s="74" t="s">
        <v>125</v>
      </c>
      <c r="W610" s="74" t="s">
        <v>107</v>
      </c>
      <c r="X610" s="74" t="s">
        <v>250</v>
      </c>
      <c r="Y610" s="74"/>
      <c r="Z610" s="74" t="s">
        <v>163</v>
      </c>
      <c r="AA610" s="76">
        <v>17633.710999999999</v>
      </c>
      <c r="AB610" s="76">
        <v>0</v>
      </c>
      <c r="AC610" s="76">
        <v>130</v>
      </c>
      <c r="AD610" s="76">
        <v>87</v>
      </c>
      <c r="AE610" s="77">
        <v>0</v>
      </c>
      <c r="AF610" s="76">
        <v>0</v>
      </c>
      <c r="AG610" s="77">
        <v>0</v>
      </c>
      <c r="AH610" s="78">
        <v>14</v>
      </c>
      <c r="AI610" s="78">
        <v>88.9</v>
      </c>
      <c r="AJ610" s="79">
        <v>42820</v>
      </c>
      <c r="AK610" s="79">
        <v>42790</v>
      </c>
      <c r="AL610" s="79">
        <v>42790</v>
      </c>
      <c r="AM610" s="79">
        <v>42790</v>
      </c>
      <c r="AN610" s="77">
        <v>1205</v>
      </c>
      <c r="AO610" s="79">
        <v>42796</v>
      </c>
      <c r="AP610" s="76">
        <v>6000</v>
      </c>
      <c r="AQ610" s="76">
        <v>0</v>
      </c>
      <c r="AR610" s="77">
        <v>526</v>
      </c>
      <c r="AS610" s="77">
        <v>24</v>
      </c>
      <c r="AT610" s="78">
        <v>252.26</v>
      </c>
      <c r="AU610" s="77">
        <v>0</v>
      </c>
      <c r="AV610" s="76">
        <v>0</v>
      </c>
      <c r="AW610" s="76">
        <v>0</v>
      </c>
      <c r="AX610" s="76">
        <v>0</v>
      </c>
      <c r="AY610" s="76">
        <v>0.89</v>
      </c>
      <c r="AZ610" s="76">
        <v>0.89</v>
      </c>
      <c r="BA610" s="76">
        <v>1.4</v>
      </c>
      <c r="BB610" s="76">
        <v>1.4</v>
      </c>
      <c r="BC610" s="76">
        <v>0</v>
      </c>
      <c r="BD610" s="76">
        <v>0</v>
      </c>
      <c r="BE610" s="76">
        <v>0</v>
      </c>
      <c r="BF610" s="76">
        <v>8900</v>
      </c>
      <c r="BG610" s="76">
        <v>9900</v>
      </c>
      <c r="BH610" s="74" t="s">
        <v>109</v>
      </c>
      <c r="BI610" s="74"/>
      <c r="BJ610" s="74" t="s">
        <v>4283</v>
      </c>
      <c r="BK610" s="79"/>
      <c r="BL610" s="79"/>
      <c r="BM610" s="74"/>
      <c r="BN610" s="80"/>
      <c r="BO610" s="81">
        <v>0</v>
      </c>
      <c r="BP610" s="82"/>
      <c r="BQ610" s="83"/>
      <c r="BR610" s="84" t="s">
        <v>76</v>
      </c>
      <c r="BS610" s="84">
        <v>24</v>
      </c>
      <c r="BT610" s="85">
        <v>2</v>
      </c>
      <c r="BU610" s="85" t="s">
        <v>134</v>
      </c>
      <c r="BV610" s="85">
        <v>11</v>
      </c>
      <c r="BW610" s="85"/>
      <c r="BX610" s="86" t="s">
        <v>130</v>
      </c>
      <c r="BY610" s="87"/>
      <c r="BZ610" s="88">
        <v>0</v>
      </c>
      <c r="CA610" s="87" t="s">
        <v>111</v>
      </c>
      <c r="CB610" s="89" t="s">
        <v>145</v>
      </c>
      <c r="CC610" s="90">
        <v>-6</v>
      </c>
      <c r="CD610" s="91"/>
      <c r="CE610" s="89">
        <f>VLOOKUP(AI610,[1]Plan1!$A$6:$D$52,2,0)</f>
        <v>211</v>
      </c>
      <c r="CF610" s="89">
        <f>VLOOKUP(AI610,[1]Plan1!$A$6:$D$52,4,0)</f>
        <v>4.092307692307692</v>
      </c>
      <c r="CG610" s="89">
        <f t="shared" si="72"/>
        <v>84</v>
      </c>
      <c r="CH610" s="89">
        <f t="shared" si="73"/>
        <v>344</v>
      </c>
      <c r="CI610" s="87" t="s">
        <v>76</v>
      </c>
      <c r="CJ610" s="89">
        <f t="shared" si="74"/>
        <v>344</v>
      </c>
      <c r="CK610" s="87"/>
      <c r="CL610" s="87"/>
      <c r="CM610" s="87"/>
      <c r="CN610" s="80"/>
      <c r="CO610" s="81">
        <v>383</v>
      </c>
      <c r="CP610" s="82"/>
      <c r="CQ610" s="83"/>
      <c r="CR610" s="87">
        <f t="shared" si="75"/>
        <v>0</v>
      </c>
      <c r="CS610" s="40">
        <f t="shared" si="79"/>
        <v>608</v>
      </c>
      <c r="CT610" s="40" t="str">
        <f>VLOOKUP(B610,Linha!$B$2:$C$60,2,FALSE)</f>
        <v>Flow2</v>
      </c>
      <c r="CU610" s="41" t="str">
        <f>IF(AI610&lt;=Parametros!$E$15,"OK","Não")</f>
        <v>OK</v>
      </c>
      <c r="CV610" s="41" t="str">
        <f>IF(AH610&lt;=Parametros!$E$16,"OK","Não")</f>
        <v>Não</v>
      </c>
      <c r="CW610" s="41" t="str">
        <f>IF(AX610&lt;=Parametros!$E$19,"OK","Não")</f>
        <v>OK</v>
      </c>
      <c r="CX610" s="41" t="str">
        <f t="shared" si="76"/>
        <v>Não</v>
      </c>
      <c r="CY610" s="41" t="str">
        <f t="shared" si="77"/>
        <v>Não</v>
      </c>
      <c r="CZ610" s="41" t="str">
        <f>IF(AND(Parametros!$E$17="Sim",Parametros!$E$18="Sim"),IF(AND(OR(CT610="Flow1",AND(CT610="Flow2",Parametros!$H$7="Fechada")),AI610&lt;=Parametros!$E$15,AH610&lt;Parametros!$E$16,AX610&lt;Parametros!$E$19,CX610&lt;&gt;Parametros!$E$17,CY610&lt;&gt;Parametros!$E$18),"Sim","Não"),
IF(AND(Parametros!$E$17="Sim",Parametros!$E$18="Não"),IF(AND(OR(CT610="Flow1",AND(CT610="Flow2",Parametros!$H$7="Fechada")),AI610&lt;=Parametros!$E$15,AH610&lt;Parametros!$E$16,AX610&lt;Parametros!$E$19,CX610&lt;&gt;Parametros!$E$17),"Sim","Não"),
IF(AND(Parametros!$E$17="Não",Parametros!$E$18="Sim"),IF(AND(OR(CT610="Flow1",AND(CT610="Flow2",Parametros!$H$7="Fechada")),AI610&lt;=Parametros!$E$15,AH610&lt;Parametros!$E$16,AX610&lt;Parametros!$E$19,CY610&lt;&gt;Parametros!$E$18),"Sim","Não"),
IF(AND(OR(CT610="Flow1",AND(CT610="Flow2",Parametros!$H$7="Fechada")),AI610&lt;=Parametros!$E$15,AH610&lt;Parametros!$E$16,AX610&lt;Parametros!$E$19),"Sim","Não"))))</f>
        <v>Não</v>
      </c>
      <c r="DA610" s="41" t="str">
        <f t="shared" si="78"/>
        <v>ok</v>
      </c>
      <c r="DB610" s="40">
        <f>IF(AND(CT610="Flow1",CZ610="Sim"),4,IF(CT610=Parametros!$D$6,1,IF(CT610=Parametros!$D$7,IF(Parametros!$H$7="Aberta",2,IF('Sequencia APO'!CZ610="Sim",4,1)),IF(CT610=Parametros!$D$9,3,IF(CT610=Parametros!$D$8,4,"Erro")))))</f>
        <v>1</v>
      </c>
      <c r="DC610" s="40">
        <f>IFERROR(VLOOKUP($Q610,Ferts!$A$1:$B$16,2,FALSE),0)</f>
        <v>0</v>
      </c>
      <c r="DD610" s="42">
        <f>(IF(DB610=1,Parametros!$M$6,IF(DB610=2,Parametros!$M$7,IF(DB610=3,Parametros!$M$8,IF(DB610=4,Parametros!$M$9,"Erro"))))*(DC610+1))*60</f>
        <v>38.112851481411589</v>
      </c>
    </row>
    <row r="611" spans="1:108">
      <c r="A611" s="74" t="s">
        <v>1658</v>
      </c>
      <c r="B611" s="74" t="s">
        <v>98</v>
      </c>
      <c r="C611" s="74" t="s">
        <v>132</v>
      </c>
      <c r="D611" s="74" t="s">
        <v>132</v>
      </c>
      <c r="E611" s="74" t="s">
        <v>4284</v>
      </c>
      <c r="F611" s="74" t="s">
        <v>594</v>
      </c>
      <c r="G611" s="74" t="s">
        <v>3229</v>
      </c>
      <c r="H611" s="74" t="s">
        <v>187</v>
      </c>
      <c r="I611" s="74" t="s">
        <v>464</v>
      </c>
      <c r="J611" s="74" t="s">
        <v>465</v>
      </c>
      <c r="K611" s="74" t="s">
        <v>179</v>
      </c>
      <c r="L611" s="74" t="s">
        <v>595</v>
      </c>
      <c r="M611" s="74" t="s">
        <v>188</v>
      </c>
      <c r="N611" s="75">
        <v>5</v>
      </c>
      <c r="O611" s="75">
        <v>5</v>
      </c>
      <c r="P611" s="74" t="s">
        <v>137</v>
      </c>
      <c r="Q611" s="74" t="s">
        <v>596</v>
      </c>
      <c r="R611" s="74" t="s">
        <v>138</v>
      </c>
      <c r="S611" s="74" t="s">
        <v>139</v>
      </c>
      <c r="T611" s="74" t="s">
        <v>149</v>
      </c>
      <c r="U611" s="74" t="s">
        <v>105</v>
      </c>
      <c r="V611" s="74" t="s">
        <v>141</v>
      </c>
      <c r="W611" s="74" t="s">
        <v>126</v>
      </c>
      <c r="X611" s="74" t="s">
        <v>127</v>
      </c>
      <c r="Y611" s="74" t="s">
        <v>468</v>
      </c>
      <c r="Z611" s="74"/>
      <c r="AA611" s="76">
        <v>7424.1840000000002</v>
      </c>
      <c r="AB611" s="76">
        <v>0</v>
      </c>
      <c r="AC611" s="76">
        <v>161</v>
      </c>
      <c r="AD611" s="76">
        <v>136.5</v>
      </c>
      <c r="AE611" s="77">
        <v>462</v>
      </c>
      <c r="AF611" s="76">
        <v>2.31</v>
      </c>
      <c r="AG611" s="77">
        <v>19</v>
      </c>
      <c r="AH611" s="78">
        <v>5.5</v>
      </c>
      <c r="AI611" s="78">
        <v>88.9</v>
      </c>
      <c r="AJ611" s="79">
        <v>42796</v>
      </c>
      <c r="AK611" s="79">
        <v>42790</v>
      </c>
      <c r="AL611" s="79">
        <v>42790</v>
      </c>
      <c r="AM611" s="79">
        <v>42790</v>
      </c>
      <c r="AN611" s="77">
        <v>741</v>
      </c>
      <c r="AO611" s="79">
        <v>42790</v>
      </c>
      <c r="AP611" s="76">
        <v>6786</v>
      </c>
      <c r="AQ611" s="76">
        <v>0</v>
      </c>
      <c r="AR611" s="77">
        <v>461</v>
      </c>
      <c r="AS611" s="77">
        <v>55</v>
      </c>
      <c r="AT611" s="78">
        <v>68.430000000000007</v>
      </c>
      <c r="AU611" s="77">
        <v>6</v>
      </c>
      <c r="AV611" s="76">
        <v>6.08</v>
      </c>
      <c r="AW611" s="76">
        <v>6.43</v>
      </c>
      <c r="AX611" s="76">
        <v>7.62</v>
      </c>
      <c r="AY611" s="76">
        <v>0.67</v>
      </c>
      <c r="AZ611" s="76">
        <v>0.67</v>
      </c>
      <c r="BA611" s="76">
        <v>0.69</v>
      </c>
      <c r="BB611" s="76">
        <v>0.83</v>
      </c>
      <c r="BC611" s="76">
        <v>20.91</v>
      </c>
      <c r="BD611" s="76">
        <v>6.25</v>
      </c>
      <c r="BE611" s="76">
        <v>15.14</v>
      </c>
      <c r="BF611" s="76">
        <v>6000</v>
      </c>
      <c r="BG611" s="76">
        <v>6100</v>
      </c>
      <c r="BH611" s="74" t="s">
        <v>109</v>
      </c>
      <c r="BI611" s="74"/>
      <c r="BJ611" s="74" t="s">
        <v>4285</v>
      </c>
      <c r="BK611" s="79"/>
      <c r="BL611" s="79"/>
      <c r="BM611" s="74"/>
      <c r="BN611" s="80">
        <v>114</v>
      </c>
      <c r="BO611" s="81"/>
      <c r="BP611" s="82"/>
      <c r="BQ611" s="83"/>
      <c r="BR611" s="84" t="s">
        <v>75</v>
      </c>
      <c r="BS611" s="84">
        <v>24</v>
      </c>
      <c r="BT611" s="85">
        <v>2</v>
      </c>
      <c r="BU611" s="85" t="s">
        <v>464</v>
      </c>
      <c r="BV611" s="85">
        <v>12</v>
      </c>
      <c r="BW611" s="85"/>
      <c r="BX611" s="86" t="s">
        <v>143</v>
      </c>
      <c r="BY611" s="87"/>
      <c r="BZ611" s="88">
        <v>114</v>
      </c>
      <c r="CA611" s="87" t="s">
        <v>144</v>
      </c>
      <c r="CB611" s="89" t="s">
        <v>145</v>
      </c>
      <c r="CC611" s="90">
        <v>0</v>
      </c>
      <c r="CD611" s="91"/>
      <c r="CE611" s="89">
        <f>VLOOKUP(AI611,[1]Plan1!$A$6:$D$52,2,0)</f>
        <v>211</v>
      </c>
      <c r="CF611" s="89">
        <f>VLOOKUP(AI611,[1]Plan1!$A$6:$D$52,4,0)</f>
        <v>4.092307692307692</v>
      </c>
      <c r="CG611" s="89">
        <f t="shared" si="72"/>
        <v>35</v>
      </c>
      <c r="CH611" s="89">
        <f t="shared" si="73"/>
        <v>143</v>
      </c>
      <c r="CI611" s="87" t="s">
        <v>75</v>
      </c>
      <c r="CJ611" s="89">
        <f t="shared" si="74"/>
        <v>114</v>
      </c>
      <c r="CK611" s="87"/>
      <c r="CL611" s="87"/>
      <c r="CM611" s="87"/>
      <c r="CN611" s="80"/>
      <c r="CO611" s="81">
        <v>384</v>
      </c>
      <c r="CP611" s="82"/>
      <c r="CQ611" s="83"/>
      <c r="CR611" s="87">
        <f t="shared" si="75"/>
        <v>8778</v>
      </c>
      <c r="CS611" s="40">
        <f t="shared" si="79"/>
        <v>609</v>
      </c>
      <c r="CT611" s="40" t="str">
        <f>VLOOKUP(B611,Linha!$B$2:$C$60,2,FALSE)</f>
        <v>Flow1</v>
      </c>
      <c r="CU611" s="41" t="str">
        <f>IF(AI611&lt;=Parametros!$E$15,"OK","Não")</f>
        <v>OK</v>
      </c>
      <c r="CV611" s="41" t="str">
        <f>IF(AH611&lt;=Parametros!$E$16,"OK","Não")</f>
        <v>OK</v>
      </c>
      <c r="CW611" s="41" t="str">
        <f>IF(AX611&lt;=Parametros!$E$19,"OK","Não")</f>
        <v>OK</v>
      </c>
      <c r="CX611" s="41" t="str">
        <f t="shared" si="76"/>
        <v>Sim</v>
      </c>
      <c r="CY611" s="41" t="str">
        <f t="shared" si="77"/>
        <v>Sim</v>
      </c>
      <c r="CZ611" s="41" t="str">
        <f>IF(AND(Parametros!$E$17="Sim",Parametros!$E$18="Sim"),IF(AND(OR(CT611="Flow1",AND(CT611="Flow2",Parametros!$H$7="Fechada")),AI611&lt;=Parametros!$E$15,AH611&lt;Parametros!$E$16,AX611&lt;Parametros!$E$19,CX611&lt;&gt;Parametros!$E$17,CY611&lt;&gt;Parametros!$E$18),"Sim","Não"),
IF(AND(Parametros!$E$17="Sim",Parametros!$E$18="Não"),IF(AND(OR(CT611="Flow1",AND(CT611="Flow2",Parametros!$H$7="Fechada")),AI611&lt;=Parametros!$E$15,AH611&lt;Parametros!$E$16,AX611&lt;Parametros!$E$19,CX611&lt;&gt;Parametros!$E$17),"Sim","Não"),
IF(AND(Parametros!$E$17="Não",Parametros!$E$18="Sim"),IF(AND(OR(CT611="Flow1",AND(CT611="Flow2",Parametros!$H$7="Fechada")),AI611&lt;=Parametros!$E$15,AH611&lt;Parametros!$E$16,AX611&lt;Parametros!$E$19,CY611&lt;&gt;Parametros!$E$18),"Sim","Não"),
IF(AND(OR(CT611="Flow1",AND(CT611="Flow2",Parametros!$H$7="Fechada")),AI611&lt;=Parametros!$E$15,AH611&lt;Parametros!$E$16,AX611&lt;Parametros!$E$19),"Sim","Não"))))</f>
        <v>Não</v>
      </c>
      <c r="DA611" s="41" t="str">
        <f t="shared" si="78"/>
        <v>ok</v>
      </c>
      <c r="DB611" s="40">
        <f>IF(AND(CT611="Flow1",CZ611="Sim"),4,IF(CT611=Parametros!$D$6,1,IF(CT611=Parametros!$D$7,IF(Parametros!$H$7="Aberta",2,IF('Sequencia APO'!CZ611="Sim",4,1)),IF(CT611=Parametros!$D$9,3,IF(CT611=Parametros!$D$8,4,"Erro")))))</f>
        <v>1</v>
      </c>
      <c r="DC611" s="40">
        <f>IFERROR(VLOOKUP($Q611,Ferts!$A$1:$B$16,2,FALSE),0)</f>
        <v>0</v>
      </c>
      <c r="DD611" s="42">
        <f>(IF(DB611=1,Parametros!$M$6,IF(DB611=2,Parametros!$M$7,IF(DB611=3,Parametros!$M$8,IF(DB611=4,Parametros!$M$9,"Erro"))))*(DC611+1))*60</f>
        <v>38.112851481411589</v>
      </c>
    </row>
    <row r="612" spans="1:108">
      <c r="A612" s="74" t="s">
        <v>1662</v>
      </c>
      <c r="B612" s="74" t="s">
        <v>98</v>
      </c>
      <c r="C612" s="74" t="s">
        <v>132</v>
      </c>
      <c r="D612" s="74" t="s">
        <v>132</v>
      </c>
      <c r="E612" s="74" t="s">
        <v>4286</v>
      </c>
      <c r="F612" s="74" t="s">
        <v>3230</v>
      </c>
      <c r="G612" s="74" t="s">
        <v>3231</v>
      </c>
      <c r="H612" s="74" t="s">
        <v>187</v>
      </c>
      <c r="I612" s="74" t="s">
        <v>464</v>
      </c>
      <c r="J612" s="74" t="s">
        <v>465</v>
      </c>
      <c r="K612" s="74" t="s">
        <v>2561</v>
      </c>
      <c r="L612" s="74" t="s">
        <v>595</v>
      </c>
      <c r="M612" s="74" t="s">
        <v>188</v>
      </c>
      <c r="N612" s="75">
        <v>5</v>
      </c>
      <c r="O612" s="75">
        <v>5</v>
      </c>
      <c r="P612" s="74" t="s">
        <v>137</v>
      </c>
      <c r="Q612" s="74" t="s">
        <v>3232</v>
      </c>
      <c r="R612" s="74" t="s">
        <v>138</v>
      </c>
      <c r="S612" s="74" t="s">
        <v>139</v>
      </c>
      <c r="T612" s="74" t="s">
        <v>140</v>
      </c>
      <c r="U612" s="74" t="s">
        <v>105</v>
      </c>
      <c r="V612" s="74" t="s">
        <v>141</v>
      </c>
      <c r="W612" s="74" t="s">
        <v>126</v>
      </c>
      <c r="X612" s="74" t="s">
        <v>127</v>
      </c>
      <c r="Y612" s="74" t="s">
        <v>468</v>
      </c>
      <c r="Z612" s="74"/>
      <c r="AA612" s="76">
        <v>11130.603999999999</v>
      </c>
      <c r="AB612" s="76">
        <v>0</v>
      </c>
      <c r="AC612" s="76">
        <v>161</v>
      </c>
      <c r="AD612" s="76">
        <v>136.5</v>
      </c>
      <c r="AE612" s="77">
        <v>462</v>
      </c>
      <c r="AF612" s="76">
        <v>2.31</v>
      </c>
      <c r="AG612" s="77">
        <v>29</v>
      </c>
      <c r="AH612" s="78">
        <v>5.5</v>
      </c>
      <c r="AI612" s="78">
        <v>88.9</v>
      </c>
      <c r="AJ612" s="79">
        <v>42806</v>
      </c>
      <c r="AK612" s="79">
        <v>42790</v>
      </c>
      <c r="AL612" s="79">
        <v>42790</v>
      </c>
      <c r="AM612" s="79">
        <v>42790</v>
      </c>
      <c r="AN612" s="77">
        <v>1111</v>
      </c>
      <c r="AO612" s="79">
        <v>42800</v>
      </c>
      <c r="AP612" s="76">
        <v>10179</v>
      </c>
      <c r="AQ612" s="76">
        <v>0</v>
      </c>
      <c r="AR612" s="77">
        <v>463</v>
      </c>
      <c r="AS612" s="77">
        <v>55</v>
      </c>
      <c r="AT612" s="78">
        <v>68.430000000000007</v>
      </c>
      <c r="AU612" s="77">
        <v>6</v>
      </c>
      <c r="AV612" s="76">
        <v>6.08</v>
      </c>
      <c r="AW612" s="76">
        <v>6.43</v>
      </c>
      <c r="AX612" s="76">
        <v>7.62</v>
      </c>
      <c r="AY612" s="76">
        <v>0.67</v>
      </c>
      <c r="AZ612" s="76">
        <v>0.67</v>
      </c>
      <c r="BA612" s="76">
        <v>0.69</v>
      </c>
      <c r="BB612" s="76">
        <v>0.83</v>
      </c>
      <c r="BC612" s="76">
        <v>20.91</v>
      </c>
      <c r="BD612" s="76">
        <v>6.25</v>
      </c>
      <c r="BE612" s="76">
        <v>15.14</v>
      </c>
      <c r="BF612" s="76">
        <v>6000</v>
      </c>
      <c r="BG612" s="76">
        <v>6100</v>
      </c>
      <c r="BH612" s="74" t="s">
        <v>109</v>
      </c>
      <c r="BI612" s="74"/>
      <c r="BJ612" s="74" t="s">
        <v>3233</v>
      </c>
      <c r="BK612" s="79"/>
      <c r="BL612" s="79"/>
      <c r="BM612" s="74"/>
      <c r="BN612" s="80">
        <v>174</v>
      </c>
      <c r="BO612" s="81"/>
      <c r="BP612" s="82"/>
      <c r="BQ612" s="83"/>
      <c r="BR612" s="84" t="s">
        <v>75</v>
      </c>
      <c r="BS612" s="84">
        <v>24</v>
      </c>
      <c r="BT612" s="85">
        <v>2</v>
      </c>
      <c r="BU612" s="85" t="s">
        <v>464</v>
      </c>
      <c r="BV612" s="85">
        <v>12</v>
      </c>
      <c r="BW612" s="85"/>
      <c r="BX612" s="86" t="s">
        <v>143</v>
      </c>
      <c r="BY612" s="87"/>
      <c r="BZ612" s="88">
        <v>174</v>
      </c>
      <c r="CA612" s="87" t="s">
        <v>144</v>
      </c>
      <c r="CB612" s="89" t="s">
        <v>145</v>
      </c>
      <c r="CC612" s="90">
        <v>-10</v>
      </c>
      <c r="CD612" s="91"/>
      <c r="CE612" s="89">
        <f>VLOOKUP(AI612,[1]Plan1!$A$6:$D$52,2,0)</f>
        <v>211</v>
      </c>
      <c r="CF612" s="89">
        <f>VLOOKUP(AI612,[1]Plan1!$A$6:$D$52,4,0)</f>
        <v>4.092307692307692</v>
      </c>
      <c r="CG612" s="89">
        <f t="shared" si="72"/>
        <v>53</v>
      </c>
      <c r="CH612" s="89">
        <f t="shared" si="73"/>
        <v>217</v>
      </c>
      <c r="CI612" s="87" t="s">
        <v>75</v>
      </c>
      <c r="CJ612" s="89">
        <f t="shared" si="74"/>
        <v>174</v>
      </c>
      <c r="CK612" s="87"/>
      <c r="CL612" s="87"/>
      <c r="CM612" s="87"/>
      <c r="CN612" s="80"/>
      <c r="CO612" s="81">
        <v>385</v>
      </c>
      <c r="CP612" s="82"/>
      <c r="CQ612" s="83"/>
      <c r="CR612" s="87">
        <f t="shared" si="75"/>
        <v>13398</v>
      </c>
      <c r="CS612" s="40">
        <f t="shared" si="79"/>
        <v>610</v>
      </c>
      <c r="CT612" s="40" t="str">
        <f>VLOOKUP(B612,Linha!$B$2:$C$60,2,FALSE)</f>
        <v>Flow1</v>
      </c>
      <c r="CU612" s="41" t="str">
        <f>IF(AI612&lt;=Parametros!$E$15,"OK","Não")</f>
        <v>OK</v>
      </c>
      <c r="CV612" s="41" t="str">
        <f>IF(AH612&lt;=Parametros!$E$16,"OK","Não")</f>
        <v>OK</v>
      </c>
      <c r="CW612" s="41" t="str">
        <f>IF(AX612&lt;=Parametros!$E$19,"OK","Não")</f>
        <v>OK</v>
      </c>
      <c r="CX612" s="41" t="str">
        <f t="shared" si="76"/>
        <v>Sim</v>
      </c>
      <c r="CY612" s="41" t="str">
        <f t="shared" si="77"/>
        <v>Sim</v>
      </c>
      <c r="CZ612" s="41" t="str">
        <f>IF(AND(Parametros!$E$17="Sim",Parametros!$E$18="Sim"),IF(AND(OR(CT612="Flow1",AND(CT612="Flow2",Parametros!$H$7="Fechada")),AI612&lt;=Parametros!$E$15,AH612&lt;Parametros!$E$16,AX612&lt;Parametros!$E$19,CX612&lt;&gt;Parametros!$E$17,CY612&lt;&gt;Parametros!$E$18),"Sim","Não"),
IF(AND(Parametros!$E$17="Sim",Parametros!$E$18="Não"),IF(AND(OR(CT612="Flow1",AND(CT612="Flow2",Parametros!$H$7="Fechada")),AI612&lt;=Parametros!$E$15,AH612&lt;Parametros!$E$16,AX612&lt;Parametros!$E$19,CX612&lt;&gt;Parametros!$E$17),"Sim","Não"),
IF(AND(Parametros!$E$17="Não",Parametros!$E$18="Sim"),IF(AND(OR(CT612="Flow1",AND(CT612="Flow2",Parametros!$H$7="Fechada")),AI612&lt;=Parametros!$E$15,AH612&lt;Parametros!$E$16,AX612&lt;Parametros!$E$19,CY612&lt;&gt;Parametros!$E$18),"Sim","Não"),
IF(AND(OR(CT612="Flow1",AND(CT612="Flow2",Parametros!$H$7="Fechada")),AI612&lt;=Parametros!$E$15,AH612&lt;Parametros!$E$16,AX612&lt;Parametros!$E$19),"Sim","Não"))))</f>
        <v>Não</v>
      </c>
      <c r="DA612" s="41" t="str">
        <f t="shared" si="78"/>
        <v>ok</v>
      </c>
      <c r="DB612" s="40">
        <f>IF(AND(CT612="Flow1",CZ612="Sim"),4,IF(CT612=Parametros!$D$6,1,IF(CT612=Parametros!$D$7,IF(Parametros!$H$7="Aberta",2,IF('Sequencia APO'!CZ612="Sim",4,1)),IF(CT612=Parametros!$D$9,3,IF(CT612=Parametros!$D$8,4,"Erro")))))</f>
        <v>1</v>
      </c>
      <c r="DC612" s="40">
        <f>IFERROR(VLOOKUP($Q612,Ferts!$A$1:$B$16,2,FALSE),0)</f>
        <v>0</v>
      </c>
      <c r="DD612" s="42">
        <f>(IF(DB612=1,Parametros!$M$6,IF(DB612=2,Parametros!$M$7,IF(DB612=3,Parametros!$M$8,IF(DB612=4,Parametros!$M$9,"Erro"))))*(DC612+1))*60</f>
        <v>38.112851481411589</v>
      </c>
    </row>
    <row r="613" spans="1:108">
      <c r="A613" s="74" t="s">
        <v>1663</v>
      </c>
      <c r="B613" s="74" t="s">
        <v>98</v>
      </c>
      <c r="C613" s="74" t="s">
        <v>99</v>
      </c>
      <c r="D613" s="74" t="s">
        <v>99</v>
      </c>
      <c r="E613" s="74" t="s">
        <v>4287</v>
      </c>
      <c r="F613" s="74" t="s">
        <v>4288</v>
      </c>
      <c r="G613" s="74" t="s">
        <v>4289</v>
      </c>
      <c r="H613" s="74" t="s">
        <v>481</v>
      </c>
      <c r="I613" s="74" t="s">
        <v>464</v>
      </c>
      <c r="J613" s="74" t="s">
        <v>465</v>
      </c>
      <c r="K613" s="74" t="s">
        <v>4290</v>
      </c>
      <c r="L613" s="74" t="s">
        <v>1499</v>
      </c>
      <c r="M613" s="74" t="s">
        <v>210</v>
      </c>
      <c r="N613" s="75">
        <v>10</v>
      </c>
      <c r="O613" s="75">
        <v>10</v>
      </c>
      <c r="P613" s="74" t="s">
        <v>4291</v>
      </c>
      <c r="Q613" s="74" t="s">
        <v>4292</v>
      </c>
      <c r="R613" s="74" t="s">
        <v>138</v>
      </c>
      <c r="S613" s="74" t="s">
        <v>113</v>
      </c>
      <c r="T613" s="74" t="s">
        <v>149</v>
      </c>
      <c r="U613" s="74" t="s">
        <v>156</v>
      </c>
      <c r="V613" s="74" t="s">
        <v>141</v>
      </c>
      <c r="W613" s="74" t="s">
        <v>107</v>
      </c>
      <c r="X613" s="74" t="s">
        <v>127</v>
      </c>
      <c r="Y613" s="74" t="s">
        <v>468</v>
      </c>
      <c r="Z613" s="74"/>
      <c r="AA613" s="76">
        <v>11982.781000000001</v>
      </c>
      <c r="AB613" s="76">
        <v>0</v>
      </c>
      <c r="AC613" s="76">
        <v>161</v>
      </c>
      <c r="AD613" s="76">
        <v>136.5</v>
      </c>
      <c r="AE613" s="77">
        <v>523</v>
      </c>
      <c r="AF613" s="76">
        <v>2.6150000000000002</v>
      </c>
      <c r="AG613" s="77">
        <v>27</v>
      </c>
      <c r="AH613" s="78">
        <v>5.5</v>
      </c>
      <c r="AI613" s="78">
        <v>88.9</v>
      </c>
      <c r="AJ613" s="79">
        <v>42806</v>
      </c>
      <c r="AK613" s="79">
        <v>42790</v>
      </c>
      <c r="AL613" s="79">
        <v>42790</v>
      </c>
      <c r="AM613" s="79">
        <v>42790</v>
      </c>
      <c r="AN613" s="77">
        <v>1085</v>
      </c>
      <c r="AO613" s="79">
        <v>42799</v>
      </c>
      <c r="AP613" s="76">
        <v>11310</v>
      </c>
      <c r="AQ613" s="76">
        <v>0</v>
      </c>
      <c r="AR613" s="77">
        <v>530</v>
      </c>
      <c r="AS613" s="77">
        <v>46</v>
      </c>
      <c r="AT613" s="78">
        <v>70.14</v>
      </c>
      <c r="AU613" s="77">
        <v>7</v>
      </c>
      <c r="AV613" s="76">
        <v>6.09</v>
      </c>
      <c r="AW613" s="76">
        <v>5.41</v>
      </c>
      <c r="AX613" s="76">
        <v>6.77</v>
      </c>
      <c r="AY613" s="76">
        <v>0.67</v>
      </c>
      <c r="AZ613" s="76">
        <v>0.67</v>
      </c>
      <c r="BA613" s="76">
        <v>0.69</v>
      </c>
      <c r="BB613" s="76">
        <v>0.83</v>
      </c>
      <c r="BC613" s="76">
        <v>23.67</v>
      </c>
      <c r="BD613" s="76">
        <v>6.25</v>
      </c>
      <c r="BE613" s="76">
        <v>15.14</v>
      </c>
      <c r="BF613" s="76">
        <v>5000</v>
      </c>
      <c r="BG613" s="76">
        <v>7000</v>
      </c>
      <c r="BH613" s="74" t="s">
        <v>109</v>
      </c>
      <c r="BI613" s="74"/>
      <c r="BJ613" s="74" t="s">
        <v>4293</v>
      </c>
      <c r="BK613" s="79"/>
      <c r="BL613" s="79"/>
      <c r="BM613" s="74"/>
      <c r="BN613" s="80">
        <v>189</v>
      </c>
      <c r="BO613" s="81"/>
      <c r="BP613" s="82"/>
      <c r="BQ613" s="83"/>
      <c r="BR613" s="84" t="s">
        <v>75</v>
      </c>
      <c r="BS613" s="84">
        <v>24</v>
      </c>
      <c r="BT613" s="85">
        <v>2</v>
      </c>
      <c r="BU613" s="85" t="s">
        <v>464</v>
      </c>
      <c r="BV613" s="85">
        <v>12</v>
      </c>
      <c r="BW613" s="85"/>
      <c r="BX613" s="86" t="s">
        <v>143</v>
      </c>
      <c r="BY613" s="87"/>
      <c r="BZ613" s="88">
        <v>189</v>
      </c>
      <c r="CA613" s="87" t="s">
        <v>144</v>
      </c>
      <c r="CB613" s="89" t="s">
        <v>145</v>
      </c>
      <c r="CC613" s="90">
        <v>-9</v>
      </c>
      <c r="CD613" s="91"/>
      <c r="CE613" s="89">
        <f>VLOOKUP(AI613,[1]Plan1!$A$6:$D$52,2,0)</f>
        <v>211</v>
      </c>
      <c r="CF613" s="89">
        <f>VLOOKUP(AI613,[1]Plan1!$A$6:$D$52,4,0)</f>
        <v>4.092307692307692</v>
      </c>
      <c r="CG613" s="89">
        <f t="shared" si="72"/>
        <v>57</v>
      </c>
      <c r="CH613" s="89">
        <f t="shared" si="73"/>
        <v>233</v>
      </c>
      <c r="CI613" s="87" t="s">
        <v>75</v>
      </c>
      <c r="CJ613" s="89">
        <f t="shared" si="74"/>
        <v>189</v>
      </c>
      <c r="CK613" s="87"/>
      <c r="CL613" s="87"/>
      <c r="CM613" s="87"/>
      <c r="CN613" s="80"/>
      <c r="CO613" s="81">
        <v>386</v>
      </c>
      <c r="CP613" s="82"/>
      <c r="CQ613" s="83"/>
      <c r="CR613" s="87">
        <f t="shared" si="75"/>
        <v>14121</v>
      </c>
      <c r="CS613" s="40">
        <f t="shared" si="79"/>
        <v>611</v>
      </c>
      <c r="CT613" s="40" t="str">
        <f>VLOOKUP(B613,Linha!$B$2:$C$60,2,FALSE)</f>
        <v>Flow1</v>
      </c>
      <c r="CU613" s="41" t="str">
        <f>IF(AI613&lt;=Parametros!$E$15,"OK","Não")</f>
        <v>OK</v>
      </c>
      <c r="CV613" s="41" t="str">
        <f>IF(AH613&lt;=Parametros!$E$16,"OK","Não")</f>
        <v>OK</v>
      </c>
      <c r="CW613" s="41" t="str">
        <f>IF(AX613&lt;=Parametros!$E$19,"OK","Não")</f>
        <v>OK</v>
      </c>
      <c r="CX613" s="41" t="str">
        <f t="shared" si="76"/>
        <v>Não</v>
      </c>
      <c r="CY613" s="41" t="str">
        <f t="shared" si="77"/>
        <v>Sim</v>
      </c>
      <c r="CZ613" s="41" t="str">
        <f>IF(AND(Parametros!$E$17="Sim",Parametros!$E$18="Sim"),IF(AND(OR(CT613="Flow1",AND(CT613="Flow2",Parametros!$H$7="Fechada")),AI613&lt;=Parametros!$E$15,AH613&lt;Parametros!$E$16,AX613&lt;Parametros!$E$19,CX613&lt;&gt;Parametros!$E$17,CY613&lt;&gt;Parametros!$E$18),"Sim","Não"),
IF(AND(Parametros!$E$17="Sim",Parametros!$E$18="Não"),IF(AND(OR(CT613="Flow1",AND(CT613="Flow2",Parametros!$H$7="Fechada")),AI613&lt;=Parametros!$E$15,AH613&lt;Parametros!$E$16,AX613&lt;Parametros!$E$19,CX613&lt;&gt;Parametros!$E$17),"Sim","Não"),
IF(AND(Parametros!$E$17="Não",Parametros!$E$18="Sim"),IF(AND(OR(CT613="Flow1",AND(CT613="Flow2",Parametros!$H$7="Fechada")),AI613&lt;=Parametros!$E$15,AH613&lt;Parametros!$E$16,AX613&lt;Parametros!$E$19,CY613&lt;&gt;Parametros!$E$18),"Sim","Não"),
IF(AND(OR(CT613="Flow1",AND(CT613="Flow2",Parametros!$H$7="Fechada")),AI613&lt;=Parametros!$E$15,AH613&lt;Parametros!$E$16,AX613&lt;Parametros!$E$19),"Sim","Não"))))</f>
        <v>Não</v>
      </c>
      <c r="DA613" s="41" t="str">
        <f t="shared" si="78"/>
        <v>ok</v>
      </c>
      <c r="DB613" s="40">
        <f>IF(AND(CT613="Flow1",CZ613="Sim"),4,IF(CT613=Parametros!$D$6,1,IF(CT613=Parametros!$D$7,IF(Parametros!$H$7="Aberta",2,IF('Sequencia APO'!CZ613="Sim",4,1)),IF(CT613=Parametros!$D$9,3,IF(CT613=Parametros!$D$8,4,"Erro")))))</f>
        <v>1</v>
      </c>
      <c r="DC613" s="40">
        <f>IFERROR(VLOOKUP($Q613,Ferts!$A$1:$B$16,2,FALSE),0)</f>
        <v>0</v>
      </c>
      <c r="DD613" s="42">
        <f>(IF(DB613=1,Parametros!$M$6,IF(DB613=2,Parametros!$M$7,IF(DB613=3,Parametros!$M$8,IF(DB613=4,Parametros!$M$9,"Erro"))))*(DC613+1))*60</f>
        <v>38.112851481411589</v>
      </c>
    </row>
    <row r="614" spans="1:108">
      <c r="A614" s="74" t="s">
        <v>1664</v>
      </c>
      <c r="B614" s="74" t="s">
        <v>98</v>
      </c>
      <c r="C614" s="74" t="s">
        <v>99</v>
      </c>
      <c r="D614" s="74" t="s">
        <v>99</v>
      </c>
      <c r="E614" s="74" t="s">
        <v>4294</v>
      </c>
      <c r="F614" s="74" t="s">
        <v>4295</v>
      </c>
      <c r="G614" s="74" t="s">
        <v>4296</v>
      </c>
      <c r="H614" s="74" t="s">
        <v>4297</v>
      </c>
      <c r="I614" s="74" t="s">
        <v>464</v>
      </c>
      <c r="J614" s="74" t="s">
        <v>465</v>
      </c>
      <c r="K614" s="74" t="s">
        <v>4298</v>
      </c>
      <c r="L614" s="74" t="s">
        <v>4299</v>
      </c>
      <c r="M614" s="74" t="s">
        <v>4300</v>
      </c>
      <c r="N614" s="75">
        <v>10</v>
      </c>
      <c r="O614" s="75">
        <v>10</v>
      </c>
      <c r="P614" s="74" t="s">
        <v>186</v>
      </c>
      <c r="Q614" s="74" t="s">
        <v>4301</v>
      </c>
      <c r="R614" s="74" t="s">
        <v>283</v>
      </c>
      <c r="S614" s="74"/>
      <c r="T614" s="74" t="s">
        <v>114</v>
      </c>
      <c r="U614" s="74" t="s">
        <v>156</v>
      </c>
      <c r="V614" s="74" t="s">
        <v>507</v>
      </c>
      <c r="W614" s="74" t="s">
        <v>107</v>
      </c>
      <c r="X614" s="74" t="s">
        <v>127</v>
      </c>
      <c r="Y614" s="74" t="s">
        <v>468</v>
      </c>
      <c r="Z614" s="74"/>
      <c r="AA614" s="76">
        <v>3905.7919999999999</v>
      </c>
      <c r="AB614" s="76">
        <v>0</v>
      </c>
      <c r="AC614" s="76">
        <v>171</v>
      </c>
      <c r="AD614" s="76">
        <v>139.5</v>
      </c>
      <c r="AE614" s="77">
        <v>314</v>
      </c>
      <c r="AF614" s="76">
        <v>1.57</v>
      </c>
      <c r="AG614" s="77">
        <v>14</v>
      </c>
      <c r="AH614" s="78">
        <v>4</v>
      </c>
      <c r="AI614" s="78">
        <v>114.3</v>
      </c>
      <c r="AJ614" s="79">
        <v>42822</v>
      </c>
      <c r="AK614" s="79">
        <v>42790</v>
      </c>
      <c r="AL614" s="79">
        <v>42790</v>
      </c>
      <c r="AM614" s="79">
        <v>42790</v>
      </c>
      <c r="AN614" s="77">
        <v>518</v>
      </c>
      <c r="AO614" s="79">
        <v>42796</v>
      </c>
      <c r="AP614" s="76">
        <v>3500</v>
      </c>
      <c r="AQ614" s="76">
        <v>0</v>
      </c>
      <c r="AR614" s="77">
        <v>311</v>
      </c>
      <c r="AS614" s="77">
        <v>27</v>
      </c>
      <c r="AT614" s="78">
        <v>141.69999999999999</v>
      </c>
      <c r="AU614" s="77">
        <v>2</v>
      </c>
      <c r="AV614" s="76">
        <v>12.97</v>
      </c>
      <c r="AW614" s="76">
        <v>12.16</v>
      </c>
      <c r="AX614" s="76">
        <v>12.98</v>
      </c>
      <c r="AY614" s="76">
        <v>1.1399999999999999</v>
      </c>
      <c r="AZ614" s="76">
        <v>1.1399999999999999</v>
      </c>
      <c r="BA614" s="76">
        <v>0.5</v>
      </c>
      <c r="BB614" s="76">
        <v>0.6</v>
      </c>
      <c r="BC614" s="76">
        <v>21.03</v>
      </c>
      <c r="BD614" s="76">
        <v>4.16</v>
      </c>
      <c r="BE614" s="76">
        <v>11.42</v>
      </c>
      <c r="BF614" s="76">
        <v>11400</v>
      </c>
      <c r="BG614" s="76">
        <v>13000</v>
      </c>
      <c r="BH614" s="74" t="s">
        <v>109</v>
      </c>
      <c r="BI614" s="74"/>
      <c r="BJ614" s="74" t="s">
        <v>4302</v>
      </c>
      <c r="BK614" s="79"/>
      <c r="BL614" s="79"/>
      <c r="BM614" s="74"/>
      <c r="BN614" s="80"/>
      <c r="BO614" s="81"/>
      <c r="BP614" s="82"/>
      <c r="BQ614" s="93">
        <v>28</v>
      </c>
      <c r="BR614" s="84" t="s">
        <v>78</v>
      </c>
      <c r="BS614" s="84">
        <v>24</v>
      </c>
      <c r="BT614" s="85">
        <v>2</v>
      </c>
      <c r="BU614" s="85" t="s">
        <v>464</v>
      </c>
      <c r="BV614" s="85">
        <v>12</v>
      </c>
      <c r="BW614" s="85"/>
      <c r="BX614" s="86" t="s">
        <v>143</v>
      </c>
      <c r="BY614" s="87"/>
      <c r="BZ614" s="88">
        <v>28</v>
      </c>
      <c r="CA614" s="87" t="s">
        <v>144</v>
      </c>
      <c r="CB614" s="89" t="s">
        <v>145</v>
      </c>
      <c r="CC614" s="90">
        <v>-6</v>
      </c>
      <c r="CD614" s="91"/>
      <c r="CE614" s="89">
        <f>VLOOKUP(AI614,[1]Plan1!$A$6:$D$52,2,0)</f>
        <v>314</v>
      </c>
      <c r="CF614" s="89">
        <f>VLOOKUP(AI614,[1]Plan1!$A$6:$D$52,4,0)</f>
        <v>2.6086956521739131</v>
      </c>
      <c r="CG614" s="89">
        <f t="shared" si="72"/>
        <v>12</v>
      </c>
      <c r="CH614" s="89">
        <f t="shared" si="73"/>
        <v>31</v>
      </c>
      <c r="CI614" s="87" t="s">
        <v>75</v>
      </c>
      <c r="CJ614" s="89">
        <f t="shared" si="74"/>
        <v>28</v>
      </c>
      <c r="CK614" s="87"/>
      <c r="CL614" s="87"/>
      <c r="CM614" s="87"/>
      <c r="CN614" s="80"/>
      <c r="CO614" s="81">
        <v>387</v>
      </c>
      <c r="CP614" s="82"/>
      <c r="CQ614" s="83"/>
      <c r="CR614" s="87">
        <f t="shared" si="75"/>
        <v>4396</v>
      </c>
      <c r="CS614" s="40">
        <f t="shared" si="79"/>
        <v>612</v>
      </c>
      <c r="CT614" s="40" t="str">
        <f>VLOOKUP(B614,Linha!$B$2:$C$60,2,FALSE)</f>
        <v>Flow1</v>
      </c>
      <c r="CU614" s="41" t="str">
        <f>IF(AI614&lt;=Parametros!$E$15,"OK","Não")</f>
        <v>OK</v>
      </c>
      <c r="CV614" s="41" t="str">
        <f>IF(AH614&lt;=Parametros!$E$16,"OK","Não")</f>
        <v>OK</v>
      </c>
      <c r="CW614" s="41" t="str">
        <f>IF(AX614&lt;=Parametros!$E$19,"OK","Não")</f>
        <v>OK</v>
      </c>
      <c r="CX614" s="41" t="str">
        <f t="shared" si="76"/>
        <v>Não</v>
      </c>
      <c r="CY614" s="41" t="str">
        <f t="shared" si="77"/>
        <v>Não</v>
      </c>
      <c r="CZ614" s="41" t="str">
        <f>IF(AND(Parametros!$E$17="Sim",Parametros!$E$18="Sim"),IF(AND(OR(CT614="Flow1",AND(CT614="Flow2",Parametros!$H$7="Fechada")),AI614&lt;=Parametros!$E$15,AH614&lt;Parametros!$E$16,AX614&lt;Parametros!$E$19,CX614&lt;&gt;Parametros!$E$17,CY614&lt;&gt;Parametros!$E$18),"Sim","Não"),
IF(AND(Parametros!$E$17="Sim",Parametros!$E$18="Não"),IF(AND(OR(CT614="Flow1",AND(CT614="Flow2",Parametros!$H$7="Fechada")),AI614&lt;=Parametros!$E$15,AH614&lt;Parametros!$E$16,AX614&lt;Parametros!$E$19,CX614&lt;&gt;Parametros!$E$17),"Sim","Não"),
IF(AND(Parametros!$E$17="Não",Parametros!$E$18="Sim"),IF(AND(OR(CT614="Flow1",AND(CT614="Flow2",Parametros!$H$7="Fechada")),AI614&lt;=Parametros!$E$15,AH614&lt;Parametros!$E$16,AX614&lt;Parametros!$E$19,CY614&lt;&gt;Parametros!$E$18),"Sim","Não"),
IF(AND(OR(CT614="Flow1",AND(CT614="Flow2",Parametros!$H$7="Fechada")),AI614&lt;=Parametros!$E$15,AH614&lt;Parametros!$E$16,AX614&lt;Parametros!$E$19),"Sim","Não"))))</f>
        <v>Sim</v>
      </c>
      <c r="DA614" s="41" t="str">
        <f t="shared" si="78"/>
        <v>Moveu para tubing</v>
      </c>
      <c r="DB614" s="40">
        <f>IF(AND(CT614="Flow1",CZ614="Sim"),4,IF(CT614=Parametros!$D$6,1,IF(CT614=Parametros!$D$7,IF(Parametros!$H$7="Aberta",2,IF('Sequencia APO'!CZ614="Sim",4,1)),IF(CT614=Parametros!$D$9,3,IF(CT614=Parametros!$D$8,4,"Erro")))))</f>
        <v>4</v>
      </c>
      <c r="DC614" s="40">
        <f>IFERROR(VLOOKUP($Q614,Ferts!$A$1:$B$16,2,FALSE),0)</f>
        <v>0</v>
      </c>
      <c r="DD614" s="42">
        <f>(IF(DB614=1,Parametros!$M$6,IF(DB614=2,Parametros!$M$7,IF(DB614=3,Parametros!$M$8,IF(DB614=4,Parametros!$M$9,"Erro"))))*(DC614+1))*60</f>
        <v>102.85714285714285</v>
      </c>
    </row>
    <row r="615" spans="1:108">
      <c r="A615" s="74" t="s">
        <v>1668</v>
      </c>
      <c r="B615" s="74" t="s">
        <v>98</v>
      </c>
      <c r="C615" s="74" t="s">
        <v>99</v>
      </c>
      <c r="D615" s="74" t="s">
        <v>99</v>
      </c>
      <c r="E615" s="74" t="s">
        <v>4303</v>
      </c>
      <c r="F615" s="74" t="s">
        <v>3245</v>
      </c>
      <c r="G615" s="74" t="s">
        <v>3246</v>
      </c>
      <c r="H615" s="74" t="s">
        <v>505</v>
      </c>
      <c r="I615" s="74" t="s">
        <v>464</v>
      </c>
      <c r="J615" s="74" t="s">
        <v>465</v>
      </c>
      <c r="K615" s="74" t="s">
        <v>364</v>
      </c>
      <c r="L615" s="74" t="s">
        <v>3247</v>
      </c>
      <c r="M615" s="74" t="s">
        <v>506</v>
      </c>
      <c r="N615" s="75">
        <v>10</v>
      </c>
      <c r="O615" s="75">
        <v>0</v>
      </c>
      <c r="P615" s="74" t="s">
        <v>365</v>
      </c>
      <c r="Q615" s="74" t="s">
        <v>3248</v>
      </c>
      <c r="R615" s="74" t="s">
        <v>283</v>
      </c>
      <c r="S615" s="74"/>
      <c r="T615" s="74" t="s">
        <v>114</v>
      </c>
      <c r="U615" s="74" t="s">
        <v>156</v>
      </c>
      <c r="V615" s="74" t="s">
        <v>629</v>
      </c>
      <c r="W615" s="74" t="s">
        <v>337</v>
      </c>
      <c r="X615" s="74" t="s">
        <v>127</v>
      </c>
      <c r="Y615" s="74" t="s">
        <v>468</v>
      </c>
      <c r="Z615" s="74"/>
      <c r="AA615" s="76">
        <v>1205.355</v>
      </c>
      <c r="AB615" s="76">
        <v>0</v>
      </c>
      <c r="AC615" s="76">
        <v>166</v>
      </c>
      <c r="AD615" s="76">
        <v>138</v>
      </c>
      <c r="AE615" s="77">
        <v>369</v>
      </c>
      <c r="AF615" s="76">
        <v>1.845</v>
      </c>
      <c r="AG615" s="77">
        <v>4</v>
      </c>
      <c r="AH615" s="78">
        <v>4.75</v>
      </c>
      <c r="AI615" s="78">
        <v>91.4</v>
      </c>
      <c r="AJ615" s="79">
        <v>42824</v>
      </c>
      <c r="AK615" s="79">
        <v>42790</v>
      </c>
      <c r="AL615" s="79">
        <v>42790</v>
      </c>
      <c r="AM615" s="79">
        <v>42790</v>
      </c>
      <c r="AN615" s="77">
        <v>132</v>
      </c>
      <c r="AO615" s="79">
        <v>42805</v>
      </c>
      <c r="AP615" s="76">
        <v>1000</v>
      </c>
      <c r="AQ615" s="76">
        <v>0</v>
      </c>
      <c r="AR615" s="77">
        <v>332</v>
      </c>
      <c r="AS615" s="77">
        <v>41</v>
      </c>
      <c r="AT615" s="78">
        <v>117.38</v>
      </c>
      <c r="AU615" s="77">
        <v>3</v>
      </c>
      <c r="AV615" s="76">
        <v>10.52</v>
      </c>
      <c r="AW615" s="76">
        <v>10.45</v>
      </c>
      <c r="AX615" s="76">
        <v>11.63</v>
      </c>
      <c r="AY615" s="76">
        <v>0.91</v>
      </c>
      <c r="AZ615" s="76">
        <v>0.91</v>
      </c>
      <c r="BA615" s="76">
        <v>0.59</v>
      </c>
      <c r="BB615" s="76">
        <v>0.71</v>
      </c>
      <c r="BC615" s="76">
        <v>19.170000000000002</v>
      </c>
      <c r="BD615" s="76">
        <v>5.41</v>
      </c>
      <c r="BE615" s="76">
        <v>13.65</v>
      </c>
      <c r="BF615" s="76">
        <v>1035</v>
      </c>
      <c r="BG615" s="76">
        <v>1053.18</v>
      </c>
      <c r="BH615" s="74" t="s">
        <v>109</v>
      </c>
      <c r="BI615" s="74"/>
      <c r="BJ615" s="74" t="s">
        <v>3249</v>
      </c>
      <c r="BK615" s="79"/>
      <c r="BL615" s="79"/>
      <c r="BM615" s="74"/>
      <c r="BN615" s="80"/>
      <c r="BO615" s="81"/>
      <c r="BP615" s="82"/>
      <c r="BQ615" s="93">
        <v>12</v>
      </c>
      <c r="BR615" s="84" t="s">
        <v>78</v>
      </c>
      <c r="BS615" s="84">
        <v>24</v>
      </c>
      <c r="BT615" s="85">
        <v>2</v>
      </c>
      <c r="BU615" s="85" t="s">
        <v>464</v>
      </c>
      <c r="BV615" s="85">
        <v>12</v>
      </c>
      <c r="BW615" s="85"/>
      <c r="BX615" s="86" t="s">
        <v>143</v>
      </c>
      <c r="BY615" s="87"/>
      <c r="BZ615" s="88">
        <v>12</v>
      </c>
      <c r="CA615" s="87" t="s">
        <v>144</v>
      </c>
      <c r="CB615" s="89" t="s">
        <v>116</v>
      </c>
      <c r="CC615" s="90">
        <v>-15</v>
      </c>
      <c r="CD615" s="91"/>
      <c r="CE615" s="89">
        <f>VLOOKUP(AI615,[1]Plan1!$A$6:$D$52,2,0)</f>
        <v>369</v>
      </c>
      <c r="CF615" s="89">
        <f>VLOOKUP(AI615,[1]Plan1!$A$6:$D$52,4,0)</f>
        <v>3.5</v>
      </c>
      <c r="CG615" s="89">
        <f t="shared" si="72"/>
        <v>3</v>
      </c>
      <c r="CH615" s="89">
        <f t="shared" si="73"/>
        <v>11</v>
      </c>
      <c r="CI615" s="87" t="s">
        <v>75</v>
      </c>
      <c r="CJ615" s="89">
        <f t="shared" si="74"/>
        <v>12</v>
      </c>
      <c r="CK615" s="87"/>
      <c r="CL615" s="87"/>
      <c r="CM615" s="87"/>
      <c r="CN615" s="80"/>
      <c r="CO615" s="81">
        <v>388</v>
      </c>
      <c r="CP615" s="82"/>
      <c r="CQ615" s="83"/>
      <c r="CR615" s="87">
        <f t="shared" si="75"/>
        <v>1476</v>
      </c>
      <c r="CS615" s="40">
        <f t="shared" si="79"/>
        <v>613</v>
      </c>
      <c r="CT615" s="40" t="str">
        <f>VLOOKUP(B615,Linha!$B$2:$C$60,2,FALSE)</f>
        <v>Flow1</v>
      </c>
      <c r="CU615" s="41" t="str">
        <f>IF(AI615&lt;=Parametros!$E$15,"OK","Não")</f>
        <v>OK</v>
      </c>
      <c r="CV615" s="41" t="str">
        <f>IF(AH615&lt;=Parametros!$E$16,"OK","Não")</f>
        <v>OK</v>
      </c>
      <c r="CW615" s="41" t="str">
        <f>IF(AX615&lt;=Parametros!$E$19,"OK","Não")</f>
        <v>OK</v>
      </c>
      <c r="CX615" s="41" t="str">
        <f t="shared" si="76"/>
        <v>Não</v>
      </c>
      <c r="CY615" s="41" t="str">
        <f t="shared" si="77"/>
        <v>Não</v>
      </c>
      <c r="CZ615" s="41" t="str">
        <f>IF(AND(Parametros!$E$17="Sim",Parametros!$E$18="Sim"),IF(AND(OR(CT615="Flow1",AND(CT615="Flow2",Parametros!$H$7="Fechada")),AI615&lt;=Parametros!$E$15,AH615&lt;Parametros!$E$16,AX615&lt;Parametros!$E$19,CX615&lt;&gt;Parametros!$E$17,CY615&lt;&gt;Parametros!$E$18),"Sim","Não"),
IF(AND(Parametros!$E$17="Sim",Parametros!$E$18="Não"),IF(AND(OR(CT615="Flow1",AND(CT615="Flow2",Parametros!$H$7="Fechada")),AI615&lt;=Parametros!$E$15,AH615&lt;Parametros!$E$16,AX615&lt;Parametros!$E$19,CX615&lt;&gt;Parametros!$E$17),"Sim","Não"),
IF(AND(Parametros!$E$17="Não",Parametros!$E$18="Sim"),IF(AND(OR(CT615="Flow1",AND(CT615="Flow2",Parametros!$H$7="Fechada")),AI615&lt;=Parametros!$E$15,AH615&lt;Parametros!$E$16,AX615&lt;Parametros!$E$19,CY615&lt;&gt;Parametros!$E$18),"Sim","Não"),
IF(AND(OR(CT615="Flow1",AND(CT615="Flow2",Parametros!$H$7="Fechada")),AI615&lt;=Parametros!$E$15,AH615&lt;Parametros!$E$16,AX615&lt;Parametros!$E$19),"Sim","Não"))))</f>
        <v>Sim</v>
      </c>
      <c r="DA615" s="41" t="str">
        <f t="shared" si="78"/>
        <v>Moveu para tubing</v>
      </c>
      <c r="DB615" s="40">
        <f>IF(AND(CT615="Flow1",CZ615="Sim"),4,IF(CT615=Parametros!$D$6,1,IF(CT615=Parametros!$D$7,IF(Parametros!$H$7="Aberta",2,IF('Sequencia APO'!CZ615="Sim",4,1)),IF(CT615=Parametros!$D$9,3,IF(CT615=Parametros!$D$8,4,"Erro")))))</f>
        <v>4</v>
      </c>
      <c r="DC615" s="40">
        <f>IFERROR(VLOOKUP($Q615,Ferts!$A$1:$B$16,2,FALSE),0)</f>
        <v>0</v>
      </c>
      <c r="DD615" s="42">
        <f>(IF(DB615=1,Parametros!$M$6,IF(DB615=2,Parametros!$M$7,IF(DB615=3,Parametros!$M$8,IF(DB615=4,Parametros!$M$9,"Erro"))))*(DC615+1))*60</f>
        <v>102.85714285714285</v>
      </c>
    </row>
    <row r="616" spans="1:108">
      <c r="A616" s="74" t="s">
        <v>1674</v>
      </c>
      <c r="B616" s="74" t="s">
        <v>268</v>
      </c>
      <c r="C616" s="74" t="s">
        <v>99</v>
      </c>
      <c r="D616" s="74" t="s">
        <v>99</v>
      </c>
      <c r="E616" s="74" t="s">
        <v>4304</v>
      </c>
      <c r="F616" s="74" t="s">
        <v>625</v>
      </c>
      <c r="G616" s="74" t="s">
        <v>626</v>
      </c>
      <c r="H616" s="74" t="s">
        <v>505</v>
      </c>
      <c r="I616" s="74" t="s">
        <v>464</v>
      </c>
      <c r="J616" s="74" t="s">
        <v>465</v>
      </c>
      <c r="K616" s="74" t="s">
        <v>364</v>
      </c>
      <c r="L616" s="74" t="s">
        <v>627</v>
      </c>
      <c r="M616" s="74" t="s">
        <v>506</v>
      </c>
      <c r="N616" s="75">
        <v>10</v>
      </c>
      <c r="O616" s="75">
        <v>10</v>
      </c>
      <c r="P616" s="74" t="s">
        <v>365</v>
      </c>
      <c r="Q616" s="74" t="s">
        <v>628</v>
      </c>
      <c r="R616" s="74" t="s">
        <v>283</v>
      </c>
      <c r="S616" s="74"/>
      <c r="T616" s="74" t="s">
        <v>114</v>
      </c>
      <c r="U616" s="74" t="s">
        <v>156</v>
      </c>
      <c r="V616" s="74" t="s">
        <v>629</v>
      </c>
      <c r="W616" s="74" t="s">
        <v>337</v>
      </c>
      <c r="X616" s="74" t="s">
        <v>127</v>
      </c>
      <c r="Y616" s="74" t="s">
        <v>468</v>
      </c>
      <c r="Z616" s="74"/>
      <c r="AA616" s="76">
        <v>4986.5039999999999</v>
      </c>
      <c r="AB616" s="76">
        <v>0</v>
      </c>
      <c r="AC616" s="76">
        <v>161</v>
      </c>
      <c r="AD616" s="76">
        <v>134.5</v>
      </c>
      <c r="AE616" s="77">
        <v>566</v>
      </c>
      <c r="AF616" s="76">
        <v>2.83</v>
      </c>
      <c r="AG616" s="77">
        <v>11</v>
      </c>
      <c r="AH616" s="78">
        <v>6.35</v>
      </c>
      <c r="AI616" s="78">
        <v>91.4</v>
      </c>
      <c r="AJ616" s="79">
        <v>42744</v>
      </c>
      <c r="AK616" s="79">
        <v>42790</v>
      </c>
      <c r="AL616" s="79">
        <v>42790</v>
      </c>
      <c r="AM616" s="79">
        <v>42790</v>
      </c>
      <c r="AN616" s="77">
        <v>353</v>
      </c>
      <c r="AO616" s="79">
        <v>42725</v>
      </c>
      <c r="AP616" s="76">
        <v>10000</v>
      </c>
      <c r="AQ616" s="76">
        <v>0</v>
      </c>
      <c r="AR616" s="77">
        <v>580</v>
      </c>
      <c r="AS616" s="77">
        <v>23</v>
      </c>
      <c r="AT616" s="78">
        <v>172.03</v>
      </c>
      <c r="AU616" s="77">
        <v>4</v>
      </c>
      <c r="AV616" s="76">
        <v>9.6300000000000008</v>
      </c>
      <c r="AW616" s="76">
        <v>9.57</v>
      </c>
      <c r="AX616" s="76">
        <v>10.99</v>
      </c>
      <c r="AY616" s="76">
        <v>0.91</v>
      </c>
      <c r="AZ616" s="76">
        <v>0.91</v>
      </c>
      <c r="BA616" s="76">
        <v>0.79</v>
      </c>
      <c r="BB616" s="76">
        <v>0.95</v>
      </c>
      <c r="BC616" s="76">
        <v>22.59</v>
      </c>
      <c r="BD616" s="76">
        <v>7.13</v>
      </c>
      <c r="BE616" s="76">
        <v>16.72</v>
      </c>
      <c r="BF616" s="76">
        <v>861</v>
      </c>
      <c r="BG616" s="76">
        <v>874.33</v>
      </c>
      <c r="BH616" s="74" t="s">
        <v>109</v>
      </c>
      <c r="BI616" s="74"/>
      <c r="BJ616" s="74" t="s">
        <v>4305</v>
      </c>
      <c r="BK616" s="79"/>
      <c r="BL616" s="79"/>
      <c r="BM616" s="74"/>
      <c r="BN616" s="80"/>
      <c r="BO616" s="81"/>
      <c r="BP616" s="82"/>
      <c r="BQ616" s="83">
        <v>44</v>
      </c>
      <c r="BR616" s="84" t="s">
        <v>78</v>
      </c>
      <c r="BS616" s="84">
        <v>24</v>
      </c>
      <c r="BT616" s="85">
        <v>2</v>
      </c>
      <c r="BU616" s="85" t="s">
        <v>464</v>
      </c>
      <c r="BV616" s="85">
        <v>12</v>
      </c>
      <c r="BW616" s="85"/>
      <c r="BX616" s="86" t="s">
        <v>143</v>
      </c>
      <c r="BY616" s="87"/>
      <c r="BZ616" s="88">
        <v>44</v>
      </c>
      <c r="CA616" s="87" t="s">
        <v>144</v>
      </c>
      <c r="CB616" s="89" t="s">
        <v>112</v>
      </c>
      <c r="CC616" s="90">
        <v>65</v>
      </c>
      <c r="CD616" s="91"/>
      <c r="CE616" s="89">
        <f>VLOOKUP(AI616,[1]Plan1!$A$6:$D$52,2,0)</f>
        <v>369</v>
      </c>
      <c r="CF616" s="89">
        <f>VLOOKUP(AI616,[1]Plan1!$A$6:$D$52,4,0)</f>
        <v>3.5</v>
      </c>
      <c r="CG616" s="89">
        <f t="shared" si="72"/>
        <v>14</v>
      </c>
      <c r="CH616" s="89">
        <f t="shared" si="73"/>
        <v>49</v>
      </c>
      <c r="CI616" s="87" t="s">
        <v>78</v>
      </c>
      <c r="CJ616" s="89">
        <f t="shared" si="74"/>
        <v>44</v>
      </c>
      <c r="CK616" s="87"/>
      <c r="CL616" s="87"/>
      <c r="CM616" s="87"/>
      <c r="CN616" s="80"/>
      <c r="CO616" s="81">
        <v>389</v>
      </c>
      <c r="CP616" s="82"/>
      <c r="CQ616" s="83"/>
      <c r="CR616" s="87">
        <f t="shared" si="75"/>
        <v>6226</v>
      </c>
      <c r="CS616" s="40">
        <f t="shared" si="79"/>
        <v>614</v>
      </c>
      <c r="CT616" s="40" t="str">
        <f>VLOOKUP(B616,Linha!$B$2:$C$60,2,FALSE)</f>
        <v>Tubing Line</v>
      </c>
      <c r="CU616" s="41" t="str">
        <f>IF(AI616&lt;=Parametros!$E$15,"OK","Não")</f>
        <v>OK</v>
      </c>
      <c r="CV616" s="41" t="str">
        <f>IF(AH616&lt;=Parametros!$E$16,"OK","Não")</f>
        <v>OK</v>
      </c>
      <c r="CW616" s="41" t="str">
        <f>IF(AX616&lt;=Parametros!$E$19,"OK","Não")</f>
        <v>OK</v>
      </c>
      <c r="CX616" s="41" t="str">
        <f t="shared" si="76"/>
        <v>Não</v>
      </c>
      <c r="CY616" s="41" t="str">
        <f t="shared" si="77"/>
        <v>Não</v>
      </c>
      <c r="CZ616" s="41" t="str">
        <f>IF(AND(Parametros!$E$17="Sim",Parametros!$E$18="Sim"),IF(AND(OR(CT616="Flow1",AND(CT616="Flow2",Parametros!$H$7="Fechada")),AI616&lt;=Parametros!$E$15,AH616&lt;Parametros!$E$16,AX616&lt;Parametros!$E$19,CX616&lt;&gt;Parametros!$E$17,CY616&lt;&gt;Parametros!$E$18),"Sim","Não"),
IF(AND(Parametros!$E$17="Sim",Parametros!$E$18="Não"),IF(AND(OR(CT616="Flow1",AND(CT616="Flow2",Parametros!$H$7="Fechada")),AI616&lt;=Parametros!$E$15,AH616&lt;Parametros!$E$16,AX616&lt;Parametros!$E$19,CX616&lt;&gt;Parametros!$E$17),"Sim","Não"),
IF(AND(Parametros!$E$17="Não",Parametros!$E$18="Sim"),IF(AND(OR(CT616="Flow1",AND(CT616="Flow2",Parametros!$H$7="Fechada")),AI616&lt;=Parametros!$E$15,AH616&lt;Parametros!$E$16,AX616&lt;Parametros!$E$19,CY616&lt;&gt;Parametros!$E$18),"Sim","Não"),
IF(AND(OR(CT616="Flow1",AND(CT616="Flow2",Parametros!$H$7="Fechada")),AI616&lt;=Parametros!$E$15,AH616&lt;Parametros!$E$16,AX616&lt;Parametros!$E$19),"Sim","Não"))))</f>
        <v>Não</v>
      </c>
      <c r="DA616" s="41" t="str">
        <f t="shared" si="78"/>
        <v>ok</v>
      </c>
      <c r="DB616" s="40">
        <f>IF(AND(CT616="Flow1",CZ616="Sim"),4,IF(CT616=Parametros!$D$6,1,IF(CT616=Parametros!$D$7,IF(Parametros!$H$7="Aberta",2,IF('Sequencia APO'!CZ616="Sim",4,1)),IF(CT616=Parametros!$D$9,3,IF(CT616=Parametros!$D$8,4,"Erro")))))</f>
        <v>4</v>
      </c>
      <c r="DC616" s="40">
        <f>IFERROR(VLOOKUP($Q616,Ferts!$A$1:$B$16,2,FALSE),0)</f>
        <v>0</v>
      </c>
      <c r="DD616" s="42">
        <f>(IF(DB616=1,Parametros!$M$6,IF(DB616=2,Parametros!$M$7,IF(DB616=3,Parametros!$M$8,IF(DB616=4,Parametros!$M$9,"Erro"))))*(DC616+1))*60</f>
        <v>102.85714285714285</v>
      </c>
    </row>
    <row r="617" spans="1:108">
      <c r="A617" s="74" t="s">
        <v>1678</v>
      </c>
      <c r="B617" s="74" t="s">
        <v>160</v>
      </c>
      <c r="C617" s="74" t="s">
        <v>118</v>
      </c>
      <c r="D617" s="74" t="s">
        <v>99</v>
      </c>
      <c r="E617" s="74" t="s">
        <v>4306</v>
      </c>
      <c r="F617" s="74" t="s">
        <v>1529</v>
      </c>
      <c r="G617" s="74" t="s">
        <v>4307</v>
      </c>
      <c r="H617" s="74" t="s">
        <v>1531</v>
      </c>
      <c r="I617" s="74" t="s">
        <v>464</v>
      </c>
      <c r="J617" s="74" t="s">
        <v>465</v>
      </c>
      <c r="K617" s="74" t="s">
        <v>1532</v>
      </c>
      <c r="L617" s="74" t="s">
        <v>1533</v>
      </c>
      <c r="M617" s="74" t="s">
        <v>1534</v>
      </c>
      <c r="N617" s="75">
        <v>10</v>
      </c>
      <c r="O617" s="75">
        <v>10</v>
      </c>
      <c r="P617" s="74" t="s">
        <v>521</v>
      </c>
      <c r="Q617" s="74" t="s">
        <v>1535</v>
      </c>
      <c r="R617" s="74" t="s">
        <v>522</v>
      </c>
      <c r="S617" s="74"/>
      <c r="T617" s="74" t="s">
        <v>114</v>
      </c>
      <c r="U617" s="74" t="s">
        <v>124</v>
      </c>
      <c r="V617" s="74" t="s">
        <v>125</v>
      </c>
      <c r="W617" s="74" t="s">
        <v>126</v>
      </c>
      <c r="X617" s="74" t="s">
        <v>176</v>
      </c>
      <c r="Y617" s="74" t="s">
        <v>468</v>
      </c>
      <c r="Z617" s="74" t="s">
        <v>192</v>
      </c>
      <c r="AA617" s="76">
        <v>11209.977999999999</v>
      </c>
      <c r="AB617" s="76">
        <v>0</v>
      </c>
      <c r="AC617" s="76">
        <v>161</v>
      </c>
      <c r="AD617" s="76">
        <v>134.5</v>
      </c>
      <c r="AE617" s="77">
        <v>542</v>
      </c>
      <c r="AF617" s="76">
        <v>2.71</v>
      </c>
      <c r="AG617" s="77">
        <v>25</v>
      </c>
      <c r="AH617" s="78">
        <v>6.45</v>
      </c>
      <c r="AI617" s="78">
        <v>88.9</v>
      </c>
      <c r="AJ617" s="79">
        <v>42808</v>
      </c>
      <c r="AK617" s="79">
        <v>42790</v>
      </c>
      <c r="AL617" s="79">
        <v>42790</v>
      </c>
      <c r="AM617" s="79">
        <v>42790</v>
      </c>
      <c r="AN617" s="77">
        <v>1082</v>
      </c>
      <c r="AO617" s="79">
        <v>42790</v>
      </c>
      <c r="AP617" s="76">
        <v>9500</v>
      </c>
      <c r="AQ617" s="76">
        <v>0</v>
      </c>
      <c r="AR617" s="77">
        <v>539</v>
      </c>
      <c r="AS617" s="77">
        <v>67</v>
      </c>
      <c r="AT617" s="78">
        <v>80.69</v>
      </c>
      <c r="AU617" s="77">
        <v>6</v>
      </c>
      <c r="AV617" s="76">
        <v>6.18</v>
      </c>
      <c r="AW617" s="76">
        <v>6.56</v>
      </c>
      <c r="AX617" s="76">
        <v>7.77</v>
      </c>
      <c r="AY617" s="76">
        <v>0.89</v>
      </c>
      <c r="AZ617" s="76">
        <v>0.89</v>
      </c>
      <c r="BA617" s="76">
        <v>0.65</v>
      </c>
      <c r="BB617" s="76">
        <v>0.65</v>
      </c>
      <c r="BC617" s="76">
        <v>21.01</v>
      </c>
      <c r="BD617" s="76">
        <v>7.35</v>
      </c>
      <c r="BE617" s="76">
        <v>17.11</v>
      </c>
      <c r="BF617" s="76">
        <v>6100</v>
      </c>
      <c r="BG617" s="76">
        <v>6200</v>
      </c>
      <c r="BH617" s="74" t="s">
        <v>109</v>
      </c>
      <c r="BI617" s="74"/>
      <c r="BJ617" s="74" t="s">
        <v>4308</v>
      </c>
      <c r="BK617" s="79"/>
      <c r="BL617" s="79"/>
      <c r="BM617" s="74"/>
      <c r="BN617" s="80"/>
      <c r="BO617" s="81"/>
      <c r="BP617" s="82">
        <v>150</v>
      </c>
      <c r="BQ617" s="83"/>
      <c r="BR617" s="84" t="s">
        <v>129</v>
      </c>
      <c r="BS617" s="84">
        <v>24</v>
      </c>
      <c r="BT617" s="85">
        <v>2</v>
      </c>
      <c r="BU617" s="85" t="s">
        <v>464</v>
      </c>
      <c r="BV617" s="85">
        <v>12</v>
      </c>
      <c r="BW617" s="85"/>
      <c r="BX617" s="86" t="s">
        <v>130</v>
      </c>
      <c r="BY617" s="87"/>
      <c r="BZ617" s="88">
        <v>150</v>
      </c>
      <c r="CA617" s="87" t="s">
        <v>111</v>
      </c>
      <c r="CB617" s="89" t="s">
        <v>145</v>
      </c>
      <c r="CC617" s="90">
        <v>0</v>
      </c>
      <c r="CD617" s="91"/>
      <c r="CE617" s="89">
        <f>VLOOKUP(AI617,[1]Plan1!$A$6:$D$52,2,0)</f>
        <v>211</v>
      </c>
      <c r="CF617" s="89">
        <f>VLOOKUP(AI617,[1]Plan1!$A$6:$D$52,4,0)</f>
        <v>4.092307692307692</v>
      </c>
      <c r="CG617" s="89">
        <f t="shared" si="72"/>
        <v>53</v>
      </c>
      <c r="CH617" s="89">
        <f t="shared" si="73"/>
        <v>217</v>
      </c>
      <c r="CI617" s="87" t="s">
        <v>129</v>
      </c>
      <c r="CJ617" s="89">
        <f t="shared" si="74"/>
        <v>150</v>
      </c>
      <c r="CK617" s="87"/>
      <c r="CL617" s="87"/>
      <c r="CM617" s="87"/>
      <c r="CN617" s="80"/>
      <c r="CO617" s="81">
        <v>390</v>
      </c>
      <c r="CP617" s="82"/>
      <c r="CQ617" s="83"/>
      <c r="CR617" s="87">
        <f t="shared" si="75"/>
        <v>13550</v>
      </c>
      <c r="CS617" s="40">
        <f t="shared" si="79"/>
        <v>615</v>
      </c>
      <c r="CT617" s="40" t="str">
        <f>VLOOKUP(B617,Linha!$B$2:$C$60,2,FALSE)</f>
        <v>Flow1</v>
      </c>
      <c r="CU617" s="41" t="str">
        <f>IF(AI617&lt;=Parametros!$E$15,"OK","Não")</f>
        <v>OK</v>
      </c>
      <c r="CV617" s="41" t="str">
        <f>IF(AH617&lt;=Parametros!$E$16,"OK","Não")</f>
        <v>OK</v>
      </c>
      <c r="CW617" s="41" t="str">
        <f>IF(AX617&lt;=Parametros!$E$19,"OK","Não")</f>
        <v>OK</v>
      </c>
      <c r="CX617" s="41" t="str">
        <f t="shared" si="76"/>
        <v>Não</v>
      </c>
      <c r="CY617" s="41" t="str">
        <f t="shared" si="77"/>
        <v>Não</v>
      </c>
      <c r="CZ617" s="41" t="str">
        <f>IF(AND(Parametros!$E$17="Sim",Parametros!$E$18="Sim"),IF(AND(OR(CT617="Flow1",AND(CT617="Flow2",Parametros!$H$7="Fechada")),AI617&lt;=Parametros!$E$15,AH617&lt;Parametros!$E$16,AX617&lt;Parametros!$E$19,CX617&lt;&gt;Parametros!$E$17,CY617&lt;&gt;Parametros!$E$18),"Sim","Não"),
IF(AND(Parametros!$E$17="Sim",Parametros!$E$18="Não"),IF(AND(OR(CT617="Flow1",AND(CT617="Flow2",Parametros!$H$7="Fechada")),AI617&lt;=Parametros!$E$15,AH617&lt;Parametros!$E$16,AX617&lt;Parametros!$E$19,CX617&lt;&gt;Parametros!$E$17),"Sim","Não"),
IF(AND(Parametros!$E$17="Não",Parametros!$E$18="Sim"),IF(AND(OR(CT617="Flow1",AND(CT617="Flow2",Parametros!$H$7="Fechada")),AI617&lt;=Parametros!$E$15,AH617&lt;Parametros!$E$16,AX617&lt;Parametros!$E$19,CY617&lt;&gt;Parametros!$E$18),"Sim","Não"),
IF(AND(OR(CT617="Flow1",AND(CT617="Flow2",Parametros!$H$7="Fechada")),AI617&lt;=Parametros!$E$15,AH617&lt;Parametros!$E$16,AX617&lt;Parametros!$E$19),"Sim","Não"))))</f>
        <v>Sim</v>
      </c>
      <c r="DA617" s="41" t="str">
        <f t="shared" si="78"/>
        <v>ok</v>
      </c>
      <c r="DB617" s="40">
        <f>IF(AND(CT617="Flow1",CZ617="Sim"),4,IF(CT617=Parametros!$D$6,1,IF(CT617=Parametros!$D$7,IF(Parametros!$H$7="Aberta",2,IF('Sequencia APO'!CZ617="Sim",4,1)),IF(CT617=Parametros!$D$9,3,IF(CT617=Parametros!$D$8,4,"Erro")))))</f>
        <v>4</v>
      </c>
      <c r="DC617" s="40">
        <f>IFERROR(VLOOKUP($Q617,Ferts!$A$1:$B$16,2,FALSE),0)</f>
        <v>0</v>
      </c>
      <c r="DD617" s="42">
        <f>(IF(DB617=1,Parametros!$M$6,IF(DB617=2,Parametros!$M$7,IF(DB617=3,Parametros!$M$8,IF(DB617=4,Parametros!$M$9,"Erro"))))*(DC617+1))*60</f>
        <v>102.85714285714285</v>
      </c>
    </row>
    <row r="618" spans="1:108">
      <c r="A618" s="74" t="s">
        <v>1686</v>
      </c>
      <c r="B618" s="74" t="s">
        <v>268</v>
      </c>
      <c r="C618" s="74" t="s">
        <v>99</v>
      </c>
      <c r="D618" s="74" t="s">
        <v>99</v>
      </c>
      <c r="E618" s="74" t="s">
        <v>4309</v>
      </c>
      <c r="F618" s="74" t="s">
        <v>617</v>
      </c>
      <c r="G618" s="74" t="s">
        <v>3782</v>
      </c>
      <c r="H618" s="74" t="s">
        <v>618</v>
      </c>
      <c r="I618" s="74" t="s">
        <v>464</v>
      </c>
      <c r="J618" s="74" t="s">
        <v>465</v>
      </c>
      <c r="K618" s="74" t="s">
        <v>619</v>
      </c>
      <c r="L618" s="74" t="s">
        <v>620</v>
      </c>
      <c r="M618" s="74" t="s">
        <v>621</v>
      </c>
      <c r="N618" s="75">
        <v>2</v>
      </c>
      <c r="O618" s="75">
        <v>0</v>
      </c>
      <c r="P618" s="74" t="s">
        <v>534</v>
      </c>
      <c r="Q618" s="74" t="s">
        <v>622</v>
      </c>
      <c r="R618" s="74" t="s">
        <v>102</v>
      </c>
      <c r="S618" s="74" t="s">
        <v>103</v>
      </c>
      <c r="T618" s="74" t="s">
        <v>623</v>
      </c>
      <c r="U618" s="74" t="s">
        <v>105</v>
      </c>
      <c r="V618" s="74" t="s">
        <v>1</v>
      </c>
      <c r="W618" s="74" t="s">
        <v>535</v>
      </c>
      <c r="X618" s="74" t="s">
        <v>176</v>
      </c>
      <c r="Y618" s="74"/>
      <c r="Z618" s="74"/>
      <c r="AA618" s="76">
        <v>331462.46399999998</v>
      </c>
      <c r="AB618" s="76">
        <v>0</v>
      </c>
      <c r="AC618" s="76">
        <v>161</v>
      </c>
      <c r="AD618" s="76">
        <v>134.5</v>
      </c>
      <c r="AE618" s="77">
        <v>0</v>
      </c>
      <c r="AF618" s="76">
        <v>0</v>
      </c>
      <c r="AG618" s="77">
        <v>0</v>
      </c>
      <c r="AH618" s="78">
        <v>6.45</v>
      </c>
      <c r="AI618" s="78">
        <v>88.9</v>
      </c>
      <c r="AJ618" s="79">
        <v>42816</v>
      </c>
      <c r="AK618" s="79">
        <v>42790</v>
      </c>
      <c r="AL618" s="79">
        <v>42790</v>
      </c>
      <c r="AM618" s="79">
        <v>42790</v>
      </c>
      <c r="AN618" s="77">
        <v>21441</v>
      </c>
      <c r="AO618" s="79">
        <v>42780</v>
      </c>
      <c r="AP618" s="76">
        <v>263150</v>
      </c>
      <c r="AQ618" s="76">
        <v>0</v>
      </c>
      <c r="AR618" s="77">
        <v>570</v>
      </c>
      <c r="AS618" s="77">
        <v>98</v>
      </c>
      <c r="AT618" s="78">
        <v>131.75</v>
      </c>
      <c r="AU618" s="77">
        <v>0</v>
      </c>
      <c r="AV618" s="76">
        <v>0</v>
      </c>
      <c r="AW618" s="76">
        <v>0</v>
      </c>
      <c r="AX618" s="76">
        <v>0</v>
      </c>
      <c r="AY618" s="76">
        <v>0.79</v>
      </c>
      <c r="AZ618" s="76">
        <v>0.79</v>
      </c>
      <c r="BA618" s="76">
        <v>0.81</v>
      </c>
      <c r="BB618" s="76">
        <v>9.99</v>
      </c>
      <c r="BC618" s="76">
        <v>0</v>
      </c>
      <c r="BD618" s="76">
        <v>0</v>
      </c>
      <c r="BE618" s="76">
        <v>0</v>
      </c>
      <c r="BF618" s="76">
        <v>9361</v>
      </c>
      <c r="BG618" s="76">
        <v>9761</v>
      </c>
      <c r="BH618" s="74" t="s">
        <v>109</v>
      </c>
      <c r="BI618" s="74"/>
      <c r="BJ618" s="74" t="s">
        <v>4310</v>
      </c>
      <c r="BK618" s="79">
        <v>42802</v>
      </c>
      <c r="BL618" s="79"/>
      <c r="BM618" s="74"/>
      <c r="BN618" s="80"/>
      <c r="BO618" s="81"/>
      <c r="BP618" s="82"/>
      <c r="BQ618" s="83">
        <v>0</v>
      </c>
      <c r="BR618" s="84" t="s">
        <v>78</v>
      </c>
      <c r="BS618" s="84">
        <v>24</v>
      </c>
      <c r="BT618" s="85">
        <v>2</v>
      </c>
      <c r="BU618" s="85" t="s">
        <v>464</v>
      </c>
      <c r="BV618" s="85">
        <v>12</v>
      </c>
      <c r="BW618" s="85"/>
      <c r="BX618" s="86" t="s">
        <v>110</v>
      </c>
      <c r="BY618" s="87"/>
      <c r="BZ618" s="88">
        <v>0</v>
      </c>
      <c r="CA618" s="87" t="s">
        <v>111</v>
      </c>
      <c r="CB618" s="89" t="s">
        <v>145</v>
      </c>
      <c r="CC618" s="90">
        <v>10</v>
      </c>
      <c r="CD618" s="91"/>
      <c r="CE618" s="89">
        <f>VLOOKUP(AI618,[1]Plan1!$A$6:$D$52,2,0)</f>
        <v>211</v>
      </c>
      <c r="CF618" s="89">
        <f>VLOOKUP(AI618,[1]Plan1!$A$6:$D$52,4,0)</f>
        <v>4.092307692307692</v>
      </c>
      <c r="CG618" s="89">
        <f t="shared" si="72"/>
        <v>1571</v>
      </c>
      <c r="CH618" s="89">
        <f t="shared" si="73"/>
        <v>6429</v>
      </c>
      <c r="CI618" s="87" t="s">
        <v>78</v>
      </c>
      <c r="CJ618" s="89">
        <f t="shared" si="74"/>
        <v>6429</v>
      </c>
      <c r="CK618" s="87"/>
      <c r="CL618" s="87"/>
      <c r="CM618" s="87"/>
      <c r="CN618" s="80"/>
      <c r="CO618" s="81">
        <v>391</v>
      </c>
      <c r="CP618" s="82"/>
      <c r="CQ618" s="83"/>
      <c r="CR618" s="87">
        <f t="shared" si="75"/>
        <v>0</v>
      </c>
      <c r="CS618" s="40">
        <f t="shared" si="79"/>
        <v>616</v>
      </c>
      <c r="CT618" s="40" t="str">
        <f>VLOOKUP(B618,Linha!$B$2:$C$60,2,FALSE)</f>
        <v>Tubing Line</v>
      </c>
      <c r="CU618" s="41" t="str">
        <f>IF(AI618&lt;=Parametros!$E$15,"OK","Não")</f>
        <v>OK</v>
      </c>
      <c r="CV618" s="41" t="str">
        <f>IF(AH618&lt;=Parametros!$E$16,"OK","Não")</f>
        <v>OK</v>
      </c>
      <c r="CW618" s="41" t="str">
        <f>IF(AX618&lt;=Parametros!$E$19,"OK","Não")</f>
        <v>OK</v>
      </c>
      <c r="CX618" s="41" t="str">
        <f t="shared" si="76"/>
        <v>Não</v>
      </c>
      <c r="CY618" s="41" t="str">
        <f t="shared" si="77"/>
        <v>Não</v>
      </c>
      <c r="CZ618" s="41" t="str">
        <f>IF(AND(Parametros!$E$17="Sim",Parametros!$E$18="Sim"),IF(AND(OR(CT618="Flow1",AND(CT618="Flow2",Parametros!$H$7="Fechada")),AI618&lt;=Parametros!$E$15,AH618&lt;Parametros!$E$16,AX618&lt;Parametros!$E$19,CX618&lt;&gt;Parametros!$E$17,CY618&lt;&gt;Parametros!$E$18),"Sim","Não"),
IF(AND(Parametros!$E$17="Sim",Parametros!$E$18="Não"),IF(AND(OR(CT618="Flow1",AND(CT618="Flow2",Parametros!$H$7="Fechada")),AI618&lt;=Parametros!$E$15,AH618&lt;Parametros!$E$16,AX618&lt;Parametros!$E$19,CX618&lt;&gt;Parametros!$E$17),"Sim","Não"),
IF(AND(Parametros!$E$17="Não",Parametros!$E$18="Sim"),IF(AND(OR(CT618="Flow1",AND(CT618="Flow2",Parametros!$H$7="Fechada")),AI618&lt;=Parametros!$E$15,AH618&lt;Parametros!$E$16,AX618&lt;Parametros!$E$19,CY618&lt;&gt;Parametros!$E$18),"Sim","Não"),
IF(AND(OR(CT618="Flow1",AND(CT618="Flow2",Parametros!$H$7="Fechada")),AI618&lt;=Parametros!$E$15,AH618&lt;Parametros!$E$16,AX618&lt;Parametros!$E$19),"Sim","Não"))))</f>
        <v>Não</v>
      </c>
      <c r="DA618" s="41" t="str">
        <f t="shared" si="78"/>
        <v>ok</v>
      </c>
      <c r="DB618" s="40">
        <f>IF(AND(CT618="Flow1",CZ618="Sim"),4,IF(CT618=Parametros!$D$6,1,IF(CT618=Parametros!$D$7,IF(Parametros!$H$7="Aberta",2,IF('Sequencia APO'!CZ618="Sim",4,1)),IF(CT618=Parametros!$D$9,3,IF(CT618=Parametros!$D$8,4,"Erro")))))</f>
        <v>4</v>
      </c>
      <c r="DC618" s="40">
        <f>IFERROR(VLOOKUP($Q618,Ferts!$A$1:$B$16,2,FALSE),0)</f>
        <v>0</v>
      </c>
      <c r="DD618" s="42">
        <f>(IF(DB618=1,Parametros!$M$6,IF(DB618=2,Parametros!$M$7,IF(DB618=3,Parametros!$M$8,IF(DB618=4,Parametros!$M$9,"Erro"))))*(DC618+1))*60</f>
        <v>102.85714285714285</v>
      </c>
    </row>
    <row r="619" spans="1:108">
      <c r="A619" s="74" t="s">
        <v>1692</v>
      </c>
      <c r="B619" s="74" t="s">
        <v>98</v>
      </c>
      <c r="C619" s="74" t="s">
        <v>99</v>
      </c>
      <c r="D619" s="74" t="s">
        <v>99</v>
      </c>
      <c r="E619" s="74" t="s">
        <v>4311</v>
      </c>
      <c r="F619" s="74" t="s">
        <v>4312</v>
      </c>
      <c r="G619" s="74" t="s">
        <v>4313</v>
      </c>
      <c r="H619" s="74" t="s">
        <v>532</v>
      </c>
      <c r="I619" s="74" t="s">
        <v>464</v>
      </c>
      <c r="J619" s="74" t="s">
        <v>465</v>
      </c>
      <c r="K619" s="74"/>
      <c r="L619" s="74" t="s">
        <v>4314</v>
      </c>
      <c r="M619" s="74" t="s">
        <v>533</v>
      </c>
      <c r="N619" s="75">
        <v>0</v>
      </c>
      <c r="O619" s="75">
        <v>0</v>
      </c>
      <c r="P619" s="74"/>
      <c r="Q619" s="74" t="s">
        <v>4315</v>
      </c>
      <c r="R619" s="74"/>
      <c r="S619" s="74" t="s">
        <v>1424</v>
      </c>
      <c r="T619" s="74" t="s">
        <v>1613</v>
      </c>
      <c r="U619" s="74" t="s">
        <v>105</v>
      </c>
      <c r="V619" s="74" t="s">
        <v>1</v>
      </c>
      <c r="W619" s="74" t="s">
        <v>535</v>
      </c>
      <c r="X619" s="74" t="s">
        <v>127</v>
      </c>
      <c r="Y619" s="74" t="s">
        <v>468</v>
      </c>
      <c r="Z619" s="74"/>
      <c r="AA619" s="76">
        <v>58643.712</v>
      </c>
      <c r="AB619" s="76">
        <v>0</v>
      </c>
      <c r="AC619" s="76">
        <v>161</v>
      </c>
      <c r="AD619" s="76">
        <v>134.5</v>
      </c>
      <c r="AE619" s="77">
        <v>595</v>
      </c>
      <c r="AF619" s="76">
        <v>2.9750000000000001</v>
      </c>
      <c r="AG619" s="77">
        <v>117</v>
      </c>
      <c r="AH619" s="78">
        <v>6.45</v>
      </c>
      <c r="AI619" s="78">
        <v>88.9</v>
      </c>
      <c r="AJ619" s="79">
        <v>42794</v>
      </c>
      <c r="AK619" s="79">
        <v>42790</v>
      </c>
      <c r="AL619" s="79">
        <v>42790</v>
      </c>
      <c r="AM619" s="79">
        <v>42790</v>
      </c>
      <c r="AN619" s="77">
        <v>4443</v>
      </c>
      <c r="AO619" s="79">
        <v>42745</v>
      </c>
      <c r="AP619" s="76">
        <v>48500</v>
      </c>
      <c r="AQ619" s="76">
        <v>0</v>
      </c>
      <c r="AR619" s="77">
        <v>456</v>
      </c>
      <c r="AS619" s="77">
        <v>127</v>
      </c>
      <c r="AT619" s="78">
        <v>137.65</v>
      </c>
      <c r="AU619" s="77">
        <v>4</v>
      </c>
      <c r="AV619" s="76">
        <v>10.37</v>
      </c>
      <c r="AW619" s="76">
        <v>10.039999999999999</v>
      </c>
      <c r="AX619" s="76">
        <v>11.19</v>
      </c>
      <c r="AY619" s="76">
        <v>0.59</v>
      </c>
      <c r="AZ619" s="76">
        <v>0.59</v>
      </c>
      <c r="BA619" s="76">
        <v>0.81</v>
      </c>
      <c r="BB619" s="76">
        <v>9.99</v>
      </c>
      <c r="BC619" s="76">
        <v>23.07</v>
      </c>
      <c r="BD619" s="76">
        <v>7.35</v>
      </c>
      <c r="BE619" s="76">
        <v>17.11</v>
      </c>
      <c r="BF619" s="76">
        <v>10044</v>
      </c>
      <c r="BG619" s="76">
        <v>10444</v>
      </c>
      <c r="BH619" s="74" t="s">
        <v>109</v>
      </c>
      <c r="BI619" s="74"/>
      <c r="BJ619" s="74" t="s">
        <v>4316</v>
      </c>
      <c r="BK619" s="79">
        <v>42801</v>
      </c>
      <c r="BL619" s="79"/>
      <c r="BM619" s="74"/>
      <c r="BN619" s="80"/>
      <c r="BO619" s="81"/>
      <c r="BP619" s="82"/>
      <c r="BQ619" s="93">
        <v>468</v>
      </c>
      <c r="BR619" s="84" t="s">
        <v>78</v>
      </c>
      <c r="BS619" s="84">
        <v>24</v>
      </c>
      <c r="BT619" s="85">
        <v>2</v>
      </c>
      <c r="BU619" s="85" t="s">
        <v>464</v>
      </c>
      <c r="BV619" s="85">
        <v>12</v>
      </c>
      <c r="BW619" s="85"/>
      <c r="BX619" s="86" t="s">
        <v>110</v>
      </c>
      <c r="BY619" s="87"/>
      <c r="BZ619" s="88">
        <v>468</v>
      </c>
      <c r="CA619" s="87" t="s">
        <v>111</v>
      </c>
      <c r="CB619" s="89" t="s">
        <v>112</v>
      </c>
      <c r="CC619" s="90">
        <v>45</v>
      </c>
      <c r="CD619" s="91"/>
      <c r="CE619" s="89">
        <f>VLOOKUP(AI619,[1]Plan1!$A$6:$D$52,2,0)</f>
        <v>211</v>
      </c>
      <c r="CF619" s="89">
        <f>VLOOKUP(AI619,[1]Plan1!$A$6:$D$52,4,0)</f>
        <v>4.092307692307692</v>
      </c>
      <c r="CG619" s="89">
        <f t="shared" si="72"/>
        <v>278</v>
      </c>
      <c r="CH619" s="89">
        <f t="shared" si="73"/>
        <v>1138</v>
      </c>
      <c r="CI619" s="87" t="s">
        <v>75</v>
      </c>
      <c r="CJ619" s="89">
        <f t="shared" si="74"/>
        <v>468</v>
      </c>
      <c r="CK619" s="87"/>
      <c r="CL619" s="87"/>
      <c r="CM619" s="87"/>
      <c r="CN619" s="80"/>
      <c r="CO619" s="81">
        <v>392</v>
      </c>
      <c r="CP619" s="82"/>
      <c r="CQ619" s="83"/>
      <c r="CR619" s="87">
        <f t="shared" si="75"/>
        <v>69615</v>
      </c>
      <c r="CS619" s="40">
        <f t="shared" si="79"/>
        <v>617</v>
      </c>
      <c r="CT619" s="40" t="str">
        <f>VLOOKUP(B619,Linha!$B$2:$C$60,2,FALSE)</f>
        <v>Flow1</v>
      </c>
      <c r="CU619" s="41" t="str">
        <f>IF(AI619&lt;=Parametros!$E$15,"OK","Não")</f>
        <v>OK</v>
      </c>
      <c r="CV619" s="41" t="str">
        <f>IF(AH619&lt;=Parametros!$E$16,"OK","Não")</f>
        <v>OK</v>
      </c>
      <c r="CW619" s="41" t="str">
        <f>IF(AX619&lt;=Parametros!$E$19,"OK","Não")</f>
        <v>OK</v>
      </c>
      <c r="CX619" s="41" t="str">
        <f t="shared" si="76"/>
        <v>Não</v>
      </c>
      <c r="CY619" s="41" t="str">
        <f t="shared" si="77"/>
        <v>Não</v>
      </c>
      <c r="CZ619" s="41" t="str">
        <f>IF(AND(Parametros!$E$17="Sim",Parametros!$E$18="Sim"),IF(AND(OR(CT619="Flow1",AND(CT619="Flow2",Parametros!$H$7="Fechada")),AI619&lt;=Parametros!$E$15,AH619&lt;Parametros!$E$16,AX619&lt;Parametros!$E$19,CX619&lt;&gt;Parametros!$E$17,CY619&lt;&gt;Parametros!$E$18),"Sim","Não"),
IF(AND(Parametros!$E$17="Sim",Parametros!$E$18="Não"),IF(AND(OR(CT619="Flow1",AND(CT619="Flow2",Parametros!$H$7="Fechada")),AI619&lt;=Parametros!$E$15,AH619&lt;Parametros!$E$16,AX619&lt;Parametros!$E$19,CX619&lt;&gt;Parametros!$E$17),"Sim","Não"),
IF(AND(Parametros!$E$17="Não",Parametros!$E$18="Sim"),IF(AND(OR(CT619="Flow1",AND(CT619="Flow2",Parametros!$H$7="Fechada")),AI619&lt;=Parametros!$E$15,AH619&lt;Parametros!$E$16,AX619&lt;Parametros!$E$19,CY619&lt;&gt;Parametros!$E$18),"Sim","Não"),
IF(AND(OR(CT619="Flow1",AND(CT619="Flow2",Parametros!$H$7="Fechada")),AI619&lt;=Parametros!$E$15,AH619&lt;Parametros!$E$16,AX619&lt;Parametros!$E$19),"Sim","Não"))))</f>
        <v>Sim</v>
      </c>
      <c r="DA619" s="41" t="str">
        <f t="shared" si="78"/>
        <v>Moveu para tubing</v>
      </c>
      <c r="DB619" s="40">
        <f>IF(AND(CT619="Flow1",CZ619="Sim"),4,IF(CT619=Parametros!$D$6,1,IF(CT619=Parametros!$D$7,IF(Parametros!$H$7="Aberta",2,IF('Sequencia APO'!CZ619="Sim",4,1)),IF(CT619=Parametros!$D$9,3,IF(CT619=Parametros!$D$8,4,"Erro")))))</f>
        <v>4</v>
      </c>
      <c r="DC619" s="40">
        <f>IFERROR(VLOOKUP($Q619,Ferts!$A$1:$B$16,2,FALSE),0)</f>
        <v>0</v>
      </c>
      <c r="DD619" s="42">
        <f>(IF(DB619=1,Parametros!$M$6,IF(DB619=2,Parametros!$M$7,IF(DB619=3,Parametros!$M$8,IF(DB619=4,Parametros!$M$9,"Erro"))))*(DC619+1))*60</f>
        <v>102.85714285714285</v>
      </c>
    </row>
    <row r="620" spans="1:108">
      <c r="A620" s="74" t="s">
        <v>1695</v>
      </c>
      <c r="B620" s="74" t="s">
        <v>98</v>
      </c>
      <c r="C620" s="74" t="s">
        <v>132</v>
      </c>
      <c r="D620" s="74" t="s">
        <v>132</v>
      </c>
      <c r="E620" s="74" t="s">
        <v>4317</v>
      </c>
      <c r="F620" s="74" t="s">
        <v>3234</v>
      </c>
      <c r="G620" s="74" t="s">
        <v>3235</v>
      </c>
      <c r="H620" s="74" t="s">
        <v>187</v>
      </c>
      <c r="I620" s="74" t="s">
        <v>464</v>
      </c>
      <c r="J620" s="74" t="s">
        <v>474</v>
      </c>
      <c r="K620" s="74" t="s">
        <v>179</v>
      </c>
      <c r="L620" s="74" t="s">
        <v>3236</v>
      </c>
      <c r="M620" s="74" t="s">
        <v>188</v>
      </c>
      <c r="N620" s="75">
        <v>5</v>
      </c>
      <c r="O620" s="75">
        <v>5</v>
      </c>
      <c r="P620" s="74" t="s">
        <v>137</v>
      </c>
      <c r="Q620" s="74" t="s">
        <v>3237</v>
      </c>
      <c r="R620" s="74" t="s">
        <v>138</v>
      </c>
      <c r="S620" s="74" t="s">
        <v>139</v>
      </c>
      <c r="T620" s="74" t="s">
        <v>149</v>
      </c>
      <c r="U620" s="74" t="s">
        <v>105</v>
      </c>
      <c r="V620" s="74" t="s">
        <v>141</v>
      </c>
      <c r="W620" s="74" t="s">
        <v>126</v>
      </c>
      <c r="X620" s="74" t="s">
        <v>127</v>
      </c>
      <c r="Y620" s="74" t="s">
        <v>477</v>
      </c>
      <c r="Z620" s="74"/>
      <c r="AA620" s="76">
        <v>4987.1390000000001</v>
      </c>
      <c r="AB620" s="76">
        <v>0</v>
      </c>
      <c r="AC620" s="76">
        <v>159</v>
      </c>
      <c r="AD620" s="76">
        <v>132.5</v>
      </c>
      <c r="AE620" s="77">
        <v>712</v>
      </c>
      <c r="AF620" s="76">
        <v>3.56</v>
      </c>
      <c r="AG620" s="77">
        <v>9</v>
      </c>
      <c r="AH620" s="78">
        <v>7.6</v>
      </c>
      <c r="AI620" s="78">
        <v>88.9</v>
      </c>
      <c r="AJ620" s="79">
        <v>42796</v>
      </c>
      <c r="AK620" s="79">
        <v>42790</v>
      </c>
      <c r="AL620" s="79">
        <v>42790</v>
      </c>
      <c r="AM620" s="79">
        <v>42790</v>
      </c>
      <c r="AN620" s="77">
        <v>381</v>
      </c>
      <c r="AO620" s="79">
        <v>42790</v>
      </c>
      <c r="AP620" s="76">
        <v>4572</v>
      </c>
      <c r="AQ620" s="76">
        <v>0</v>
      </c>
      <c r="AR620" s="77">
        <v>708</v>
      </c>
      <c r="AS620" s="77">
        <v>35</v>
      </c>
      <c r="AT620" s="78">
        <v>92.2</v>
      </c>
      <c r="AU620" s="77">
        <v>7</v>
      </c>
      <c r="AV620" s="76">
        <v>6.08</v>
      </c>
      <c r="AW620" s="76">
        <v>6.43</v>
      </c>
      <c r="AX620" s="76">
        <v>7.99</v>
      </c>
      <c r="AY620" s="76">
        <v>0.67</v>
      </c>
      <c r="AZ620" s="76">
        <v>0.67</v>
      </c>
      <c r="BA620" s="76">
        <v>0.95</v>
      </c>
      <c r="BB620" s="76">
        <v>1.1399999999999999</v>
      </c>
      <c r="BC620" s="76">
        <v>23.58</v>
      </c>
      <c r="BD620" s="76">
        <v>8.68</v>
      </c>
      <c r="BE620" s="76">
        <v>18.57</v>
      </c>
      <c r="BF620" s="76">
        <v>6000</v>
      </c>
      <c r="BG620" s="76">
        <v>6100</v>
      </c>
      <c r="BH620" s="74" t="s">
        <v>109</v>
      </c>
      <c r="BI620" s="74"/>
      <c r="BJ620" s="74" t="s">
        <v>3238</v>
      </c>
      <c r="BK620" s="79"/>
      <c r="BL620" s="79"/>
      <c r="BM620" s="74"/>
      <c r="BN620" s="80">
        <v>63</v>
      </c>
      <c r="BO620" s="81"/>
      <c r="BP620" s="82"/>
      <c r="BQ620" s="83"/>
      <c r="BR620" s="84" t="s">
        <v>75</v>
      </c>
      <c r="BS620" s="84">
        <v>24</v>
      </c>
      <c r="BT620" s="85">
        <v>2</v>
      </c>
      <c r="BU620" s="85" t="s">
        <v>464</v>
      </c>
      <c r="BV620" s="85">
        <v>12</v>
      </c>
      <c r="BW620" s="85"/>
      <c r="BX620" s="86" t="s">
        <v>143</v>
      </c>
      <c r="BY620" s="87"/>
      <c r="BZ620" s="88">
        <v>63</v>
      </c>
      <c r="CA620" s="87" t="s">
        <v>144</v>
      </c>
      <c r="CB620" s="89" t="s">
        <v>145</v>
      </c>
      <c r="CC620" s="90">
        <v>0</v>
      </c>
      <c r="CD620" s="91"/>
      <c r="CE620" s="89">
        <f>VLOOKUP(AI620,[1]Plan1!$A$6:$D$52,2,0)</f>
        <v>211</v>
      </c>
      <c r="CF620" s="89">
        <f>VLOOKUP(AI620,[1]Plan1!$A$6:$D$52,4,0)</f>
        <v>4.092307692307692</v>
      </c>
      <c r="CG620" s="89">
        <f t="shared" si="72"/>
        <v>24</v>
      </c>
      <c r="CH620" s="89">
        <f t="shared" si="73"/>
        <v>98</v>
      </c>
      <c r="CI620" s="87" t="s">
        <v>75</v>
      </c>
      <c r="CJ620" s="89">
        <f t="shared" si="74"/>
        <v>63</v>
      </c>
      <c r="CK620" s="87"/>
      <c r="CL620" s="87"/>
      <c r="CM620" s="87"/>
      <c r="CN620" s="80"/>
      <c r="CO620" s="81">
        <v>393</v>
      </c>
      <c r="CP620" s="82"/>
      <c r="CQ620" s="83"/>
      <c r="CR620" s="87">
        <f t="shared" si="75"/>
        <v>6408</v>
      </c>
      <c r="CS620" s="40">
        <f t="shared" si="79"/>
        <v>618</v>
      </c>
      <c r="CT620" s="40" t="str">
        <f>VLOOKUP(B620,Linha!$B$2:$C$60,2,FALSE)</f>
        <v>Flow1</v>
      </c>
      <c r="CU620" s="41" t="str">
        <f>IF(AI620&lt;=Parametros!$E$15,"OK","Não")</f>
        <v>OK</v>
      </c>
      <c r="CV620" s="41" t="str">
        <f>IF(AH620&lt;=Parametros!$E$16,"OK","Não")</f>
        <v>OK</v>
      </c>
      <c r="CW620" s="41" t="str">
        <f>IF(AX620&lt;=Parametros!$E$19,"OK","Não")</f>
        <v>OK</v>
      </c>
      <c r="CX620" s="41" t="str">
        <f t="shared" si="76"/>
        <v>Sim</v>
      </c>
      <c r="CY620" s="41" t="str">
        <f t="shared" si="77"/>
        <v>Sim</v>
      </c>
      <c r="CZ620" s="41" t="str">
        <f>IF(AND(Parametros!$E$17="Sim",Parametros!$E$18="Sim"),IF(AND(OR(CT620="Flow1",AND(CT620="Flow2",Parametros!$H$7="Fechada")),AI620&lt;=Parametros!$E$15,AH620&lt;Parametros!$E$16,AX620&lt;Parametros!$E$19,CX620&lt;&gt;Parametros!$E$17,CY620&lt;&gt;Parametros!$E$18),"Sim","Não"),
IF(AND(Parametros!$E$17="Sim",Parametros!$E$18="Não"),IF(AND(OR(CT620="Flow1",AND(CT620="Flow2",Parametros!$H$7="Fechada")),AI620&lt;=Parametros!$E$15,AH620&lt;Parametros!$E$16,AX620&lt;Parametros!$E$19,CX620&lt;&gt;Parametros!$E$17),"Sim","Não"),
IF(AND(Parametros!$E$17="Não",Parametros!$E$18="Sim"),IF(AND(OR(CT620="Flow1",AND(CT620="Flow2",Parametros!$H$7="Fechada")),AI620&lt;=Parametros!$E$15,AH620&lt;Parametros!$E$16,AX620&lt;Parametros!$E$19,CY620&lt;&gt;Parametros!$E$18),"Sim","Não"),
IF(AND(OR(CT620="Flow1",AND(CT620="Flow2",Parametros!$H$7="Fechada")),AI620&lt;=Parametros!$E$15,AH620&lt;Parametros!$E$16,AX620&lt;Parametros!$E$19),"Sim","Não"))))</f>
        <v>Não</v>
      </c>
      <c r="DA620" s="41" t="str">
        <f t="shared" si="78"/>
        <v>ok</v>
      </c>
      <c r="DB620" s="40">
        <f>IF(AND(CT620="Flow1",CZ620="Sim"),4,IF(CT620=Parametros!$D$6,1,IF(CT620=Parametros!$D$7,IF(Parametros!$H$7="Aberta",2,IF('Sequencia APO'!CZ620="Sim",4,1)),IF(CT620=Parametros!$D$9,3,IF(CT620=Parametros!$D$8,4,"Erro")))))</f>
        <v>1</v>
      </c>
      <c r="DC620" s="40">
        <f>IFERROR(VLOOKUP($Q620,Ferts!$A$1:$B$16,2,FALSE),0)</f>
        <v>0</v>
      </c>
      <c r="DD620" s="42">
        <f>(IF(DB620=1,Parametros!$M$6,IF(DB620=2,Parametros!$M$7,IF(DB620=3,Parametros!$M$8,IF(DB620=4,Parametros!$M$9,"Erro"))))*(DC620+1))*60</f>
        <v>38.112851481411589</v>
      </c>
    </row>
    <row r="621" spans="1:108">
      <c r="A621" s="74" t="s">
        <v>1701</v>
      </c>
      <c r="B621" s="74" t="s">
        <v>98</v>
      </c>
      <c r="C621" s="74" t="s">
        <v>132</v>
      </c>
      <c r="D621" s="74" t="s">
        <v>132</v>
      </c>
      <c r="E621" s="74" t="s">
        <v>4318</v>
      </c>
      <c r="F621" s="74" t="s">
        <v>3239</v>
      </c>
      <c r="G621" s="74" t="s">
        <v>3240</v>
      </c>
      <c r="H621" s="74" t="s">
        <v>505</v>
      </c>
      <c r="I621" s="74" t="s">
        <v>464</v>
      </c>
      <c r="J621" s="74" t="s">
        <v>474</v>
      </c>
      <c r="K621" s="74" t="s">
        <v>136</v>
      </c>
      <c r="L621" s="74" t="s">
        <v>3241</v>
      </c>
      <c r="M621" s="74" t="s">
        <v>2548</v>
      </c>
      <c r="N621" s="75">
        <v>10</v>
      </c>
      <c r="O621" s="75">
        <v>10</v>
      </c>
      <c r="P621" s="74" t="s">
        <v>137</v>
      </c>
      <c r="Q621" s="74" t="s">
        <v>3242</v>
      </c>
      <c r="R621" s="74" t="s">
        <v>138</v>
      </c>
      <c r="S621" s="74" t="s">
        <v>139</v>
      </c>
      <c r="T621" s="74" t="s">
        <v>149</v>
      </c>
      <c r="U621" s="74" t="s">
        <v>105</v>
      </c>
      <c r="V621" s="74" t="s">
        <v>150</v>
      </c>
      <c r="W621" s="74" t="s">
        <v>107</v>
      </c>
      <c r="X621" s="74" t="s">
        <v>127</v>
      </c>
      <c r="Y621" s="74" t="s">
        <v>477</v>
      </c>
      <c r="Z621" s="74"/>
      <c r="AA621" s="76">
        <v>5292.3059999999996</v>
      </c>
      <c r="AB621" s="76">
        <v>0</v>
      </c>
      <c r="AC621" s="76">
        <v>159</v>
      </c>
      <c r="AD621" s="76">
        <v>132.5</v>
      </c>
      <c r="AE621" s="77">
        <v>620</v>
      </c>
      <c r="AF621" s="76">
        <v>3.1</v>
      </c>
      <c r="AG621" s="77">
        <v>10</v>
      </c>
      <c r="AH621" s="78">
        <v>7.62</v>
      </c>
      <c r="AI621" s="78">
        <v>88.9</v>
      </c>
      <c r="AJ621" s="79">
        <v>42796</v>
      </c>
      <c r="AK621" s="79">
        <v>42790</v>
      </c>
      <c r="AL621" s="79">
        <v>42790</v>
      </c>
      <c r="AM621" s="79">
        <v>42790</v>
      </c>
      <c r="AN621" s="77">
        <v>352</v>
      </c>
      <c r="AO621" s="79">
        <v>42790</v>
      </c>
      <c r="AP621" s="76">
        <v>4998.7110000000002</v>
      </c>
      <c r="AQ621" s="76">
        <v>0</v>
      </c>
      <c r="AR621" s="77">
        <v>612</v>
      </c>
      <c r="AS621" s="77">
        <v>21</v>
      </c>
      <c r="AT621" s="78">
        <v>191.08</v>
      </c>
      <c r="AU621" s="77">
        <v>3</v>
      </c>
      <c r="AV621" s="76">
        <v>12.26</v>
      </c>
      <c r="AW621" s="76">
        <v>11.58</v>
      </c>
      <c r="AX621" s="76">
        <v>12.9</v>
      </c>
      <c r="AY621" s="76">
        <v>0.8</v>
      </c>
      <c r="AZ621" s="76">
        <v>0.8</v>
      </c>
      <c r="BA621" s="76">
        <v>0.95</v>
      </c>
      <c r="BB621" s="76">
        <v>9.99</v>
      </c>
      <c r="BC621" s="76">
        <v>19.93</v>
      </c>
      <c r="BD621" s="76">
        <v>8.9700000000000006</v>
      </c>
      <c r="BE621" s="76">
        <v>18.86</v>
      </c>
      <c r="BF621" s="76">
        <v>11582</v>
      </c>
      <c r="BG621" s="76">
        <v>12802</v>
      </c>
      <c r="BH621" s="74" t="s">
        <v>109</v>
      </c>
      <c r="BI621" s="74"/>
      <c r="BJ621" s="74" t="s">
        <v>3243</v>
      </c>
      <c r="BK621" s="79"/>
      <c r="BL621" s="79"/>
      <c r="BM621" s="74"/>
      <c r="BN621" s="80">
        <v>30</v>
      </c>
      <c r="BO621" s="81"/>
      <c r="BP621" s="82"/>
      <c r="BQ621" s="83"/>
      <c r="BR621" s="84" t="s">
        <v>75</v>
      </c>
      <c r="BS621" s="84">
        <v>24</v>
      </c>
      <c r="BT621" s="85">
        <v>2</v>
      </c>
      <c r="BU621" s="85" t="s">
        <v>464</v>
      </c>
      <c r="BV621" s="85">
        <v>12</v>
      </c>
      <c r="BW621" s="85"/>
      <c r="BX621" s="86" t="s">
        <v>143</v>
      </c>
      <c r="BY621" s="87"/>
      <c r="BZ621" s="88">
        <v>30</v>
      </c>
      <c r="CA621" s="87" t="s">
        <v>144</v>
      </c>
      <c r="CB621" s="89" t="s">
        <v>145</v>
      </c>
      <c r="CC621" s="90">
        <v>0</v>
      </c>
      <c r="CD621" s="91"/>
      <c r="CE621" s="89">
        <f>VLOOKUP(AI621,[1]Plan1!$A$6:$D$52,2,0)</f>
        <v>211</v>
      </c>
      <c r="CF621" s="89">
        <f>VLOOKUP(AI621,[1]Plan1!$A$6:$D$52,4,0)</f>
        <v>4.092307692307692</v>
      </c>
      <c r="CG621" s="89">
        <f t="shared" si="72"/>
        <v>25</v>
      </c>
      <c r="CH621" s="89">
        <f t="shared" si="73"/>
        <v>102</v>
      </c>
      <c r="CI621" s="87" t="s">
        <v>75</v>
      </c>
      <c r="CJ621" s="89">
        <f t="shared" si="74"/>
        <v>30</v>
      </c>
      <c r="CK621" s="87"/>
      <c r="CL621" s="87"/>
      <c r="CM621" s="87"/>
      <c r="CN621" s="80"/>
      <c r="CO621" s="81">
        <v>394</v>
      </c>
      <c r="CP621" s="82"/>
      <c r="CQ621" s="83"/>
      <c r="CR621" s="87">
        <f t="shared" si="75"/>
        <v>6200</v>
      </c>
      <c r="CS621" s="40">
        <f t="shared" si="79"/>
        <v>619</v>
      </c>
      <c r="CT621" s="40" t="str">
        <f>VLOOKUP(B621,Linha!$B$2:$C$60,2,FALSE)</f>
        <v>Flow1</v>
      </c>
      <c r="CU621" s="41" t="str">
        <f>IF(AI621&lt;=Parametros!$E$15,"OK","Não")</f>
        <v>OK</v>
      </c>
      <c r="CV621" s="41" t="str">
        <f>IF(AH621&lt;=Parametros!$E$16,"OK","Não")</f>
        <v>OK</v>
      </c>
      <c r="CW621" s="41" t="str">
        <f>IF(AX621&lt;=Parametros!$E$19,"OK","Não")</f>
        <v>OK</v>
      </c>
      <c r="CX621" s="41" t="str">
        <f t="shared" si="76"/>
        <v>Sim</v>
      </c>
      <c r="CY621" s="41" t="str">
        <f t="shared" si="77"/>
        <v>Sim</v>
      </c>
      <c r="CZ621" s="41" t="str">
        <f>IF(AND(Parametros!$E$17="Sim",Parametros!$E$18="Sim"),IF(AND(OR(CT621="Flow1",AND(CT621="Flow2",Parametros!$H$7="Fechada")),AI621&lt;=Parametros!$E$15,AH621&lt;Parametros!$E$16,AX621&lt;Parametros!$E$19,CX621&lt;&gt;Parametros!$E$17,CY621&lt;&gt;Parametros!$E$18),"Sim","Não"),
IF(AND(Parametros!$E$17="Sim",Parametros!$E$18="Não"),IF(AND(OR(CT621="Flow1",AND(CT621="Flow2",Parametros!$H$7="Fechada")),AI621&lt;=Parametros!$E$15,AH621&lt;Parametros!$E$16,AX621&lt;Parametros!$E$19,CX621&lt;&gt;Parametros!$E$17),"Sim","Não"),
IF(AND(Parametros!$E$17="Não",Parametros!$E$18="Sim"),IF(AND(OR(CT621="Flow1",AND(CT621="Flow2",Parametros!$H$7="Fechada")),AI621&lt;=Parametros!$E$15,AH621&lt;Parametros!$E$16,AX621&lt;Parametros!$E$19,CY621&lt;&gt;Parametros!$E$18),"Sim","Não"),
IF(AND(OR(CT621="Flow1",AND(CT621="Flow2",Parametros!$H$7="Fechada")),AI621&lt;=Parametros!$E$15,AH621&lt;Parametros!$E$16,AX621&lt;Parametros!$E$19),"Sim","Não"))))</f>
        <v>Não</v>
      </c>
      <c r="DA621" s="41" t="str">
        <f t="shared" si="78"/>
        <v>ok</v>
      </c>
      <c r="DB621" s="40">
        <f>IF(AND(CT621="Flow1",CZ621="Sim"),4,IF(CT621=Parametros!$D$6,1,IF(CT621=Parametros!$D$7,IF(Parametros!$H$7="Aberta",2,IF('Sequencia APO'!CZ621="Sim",4,1)),IF(CT621=Parametros!$D$9,3,IF(CT621=Parametros!$D$8,4,"Erro")))))</f>
        <v>1</v>
      </c>
      <c r="DC621" s="40">
        <f>IFERROR(VLOOKUP($Q621,Ferts!$A$1:$B$16,2,FALSE),0)</f>
        <v>0</v>
      </c>
      <c r="DD621" s="42">
        <f>(IF(DB621=1,Parametros!$M$6,IF(DB621=2,Parametros!$M$7,IF(DB621=3,Parametros!$M$8,IF(DB621=4,Parametros!$M$9,"Erro"))))*(DC621+1))*60</f>
        <v>38.112851481411589</v>
      </c>
    </row>
    <row r="622" spans="1:108">
      <c r="A622" s="74" t="s">
        <v>1707</v>
      </c>
      <c r="B622" s="74" t="s">
        <v>268</v>
      </c>
      <c r="C622" s="74" t="s">
        <v>118</v>
      </c>
      <c r="D622" s="74" t="s">
        <v>99</v>
      </c>
      <c r="E622" s="74" t="s">
        <v>4319</v>
      </c>
      <c r="F622" s="74" t="s">
        <v>649</v>
      </c>
      <c r="G622" s="74" t="s">
        <v>4320</v>
      </c>
      <c r="H622" s="74" t="s">
        <v>212</v>
      </c>
      <c r="I622" s="74" t="s">
        <v>464</v>
      </c>
      <c r="J622" s="74" t="s">
        <v>474</v>
      </c>
      <c r="K622" s="74" t="s">
        <v>214</v>
      </c>
      <c r="L622" s="74" t="s">
        <v>650</v>
      </c>
      <c r="M622" s="74" t="s">
        <v>216</v>
      </c>
      <c r="N622" s="75">
        <v>10</v>
      </c>
      <c r="O622" s="75">
        <v>27</v>
      </c>
      <c r="P622" s="74" t="s">
        <v>131</v>
      </c>
      <c r="Q622" s="74" t="s">
        <v>651</v>
      </c>
      <c r="R622" s="74" t="s">
        <v>175</v>
      </c>
      <c r="S622" s="74"/>
      <c r="T622" s="74" t="s">
        <v>114</v>
      </c>
      <c r="U622" s="74" t="s">
        <v>124</v>
      </c>
      <c r="V622" s="74" t="s">
        <v>125</v>
      </c>
      <c r="W622" s="74" t="s">
        <v>126</v>
      </c>
      <c r="X622" s="74" t="s">
        <v>218</v>
      </c>
      <c r="Y622" s="74" t="s">
        <v>477</v>
      </c>
      <c r="Z622" s="74" t="s">
        <v>163</v>
      </c>
      <c r="AA622" s="76">
        <v>8335.4609999999993</v>
      </c>
      <c r="AB622" s="76">
        <v>0</v>
      </c>
      <c r="AC622" s="76">
        <v>159</v>
      </c>
      <c r="AD622" s="76">
        <v>132.5</v>
      </c>
      <c r="AE622" s="77">
        <v>538</v>
      </c>
      <c r="AF622" s="76">
        <v>2.69</v>
      </c>
      <c r="AG622" s="77">
        <v>19</v>
      </c>
      <c r="AH622" s="78">
        <v>7.62</v>
      </c>
      <c r="AI622" s="78">
        <v>88.9</v>
      </c>
      <c r="AJ622" s="79">
        <v>42801</v>
      </c>
      <c r="AK622" s="79">
        <v>42790</v>
      </c>
      <c r="AL622" s="79">
        <v>42790</v>
      </c>
      <c r="AM622" s="79">
        <v>42790</v>
      </c>
      <c r="AN622" s="77">
        <v>731</v>
      </c>
      <c r="AO622" s="79">
        <v>42777</v>
      </c>
      <c r="AP622" s="76">
        <v>2000</v>
      </c>
      <c r="AQ622" s="76">
        <v>0</v>
      </c>
      <c r="AR622" s="77">
        <v>530</v>
      </c>
      <c r="AS622" s="77">
        <v>8</v>
      </c>
      <c r="AT622" s="78">
        <v>160.34</v>
      </c>
      <c r="AU622" s="77">
        <v>3</v>
      </c>
      <c r="AV622" s="76">
        <v>10.53</v>
      </c>
      <c r="AW622" s="76">
        <v>10.85</v>
      </c>
      <c r="AX622" s="76">
        <v>11.88</v>
      </c>
      <c r="AY622" s="76">
        <v>0.89</v>
      </c>
      <c r="AZ622" s="76">
        <v>0.89</v>
      </c>
      <c r="BA622" s="76">
        <v>0.76</v>
      </c>
      <c r="BB622" s="76">
        <v>0.76</v>
      </c>
      <c r="BC622" s="76">
        <v>17.78</v>
      </c>
      <c r="BD622" s="76">
        <v>8.6999999999999993</v>
      </c>
      <c r="BE622" s="76">
        <v>18.59</v>
      </c>
      <c r="BF622" s="76">
        <v>10450</v>
      </c>
      <c r="BG622" s="76">
        <v>10550</v>
      </c>
      <c r="BH622" s="74" t="s">
        <v>109</v>
      </c>
      <c r="BI622" s="74"/>
      <c r="BJ622" s="74" t="s">
        <v>4321</v>
      </c>
      <c r="BK622" s="79"/>
      <c r="BL622" s="79"/>
      <c r="BM622" s="74"/>
      <c r="BN622" s="80"/>
      <c r="BO622" s="81"/>
      <c r="BP622" s="82"/>
      <c r="BQ622" s="83">
        <v>57</v>
      </c>
      <c r="BR622" s="84" t="s">
        <v>78</v>
      </c>
      <c r="BS622" s="84">
        <v>24</v>
      </c>
      <c r="BT622" s="85">
        <v>2</v>
      </c>
      <c r="BU622" s="85" t="s">
        <v>464</v>
      </c>
      <c r="BV622" s="85">
        <v>12</v>
      </c>
      <c r="BW622" s="85"/>
      <c r="BX622" s="86" t="s">
        <v>130</v>
      </c>
      <c r="BY622" s="87"/>
      <c r="BZ622" s="88">
        <v>57</v>
      </c>
      <c r="CA622" s="87" t="s">
        <v>111</v>
      </c>
      <c r="CB622" s="89" t="s">
        <v>112</v>
      </c>
      <c r="CC622" s="90">
        <v>13</v>
      </c>
      <c r="CD622" s="91"/>
      <c r="CE622" s="89">
        <f>VLOOKUP(AI622,[1]Plan1!$A$6:$D$52,2,0)</f>
        <v>211</v>
      </c>
      <c r="CF622" s="89">
        <f>VLOOKUP(AI622,[1]Plan1!$A$6:$D$52,4,0)</f>
        <v>4.092307692307692</v>
      </c>
      <c r="CG622" s="89">
        <f t="shared" ref="CG622:CG685" si="80">ROUND(AA622/CE622,0)</f>
        <v>40</v>
      </c>
      <c r="CH622" s="89">
        <f t="shared" ref="CH622:CH685" si="81">ROUND(CG622*CF622,0)</f>
        <v>164</v>
      </c>
      <c r="CI622" s="87" t="s">
        <v>78</v>
      </c>
      <c r="CJ622" s="89">
        <f t="shared" ref="CJ622:CJ685" si="82">IF(BZ622=0,CH622,BZ622)</f>
        <v>57</v>
      </c>
      <c r="CK622" s="87"/>
      <c r="CL622" s="87"/>
      <c r="CM622" s="87"/>
      <c r="CN622" s="80"/>
      <c r="CO622" s="81">
        <v>395</v>
      </c>
      <c r="CP622" s="82"/>
      <c r="CQ622" s="83"/>
      <c r="CR622" s="87">
        <f t="shared" ref="CR622:CR685" si="83">+AG622*AE622</f>
        <v>10222</v>
      </c>
      <c r="CS622" s="40">
        <f t="shared" si="79"/>
        <v>620</v>
      </c>
      <c r="CT622" s="40" t="str">
        <f>VLOOKUP(B622,Linha!$B$2:$C$60,2,FALSE)</f>
        <v>Tubing Line</v>
      </c>
      <c r="CU622" s="41" t="str">
        <f>IF(AI622&lt;=Parametros!$E$15,"OK","Não")</f>
        <v>OK</v>
      </c>
      <c r="CV622" s="41" t="str">
        <f>IF(AH622&lt;=Parametros!$E$16,"OK","Não")</f>
        <v>OK</v>
      </c>
      <c r="CW622" s="41" t="str">
        <f>IF(AX622&lt;=Parametros!$E$19,"OK","Não")</f>
        <v>OK</v>
      </c>
      <c r="CX622" s="41" t="str">
        <f t="shared" si="76"/>
        <v>Não</v>
      </c>
      <c r="CY622" s="41" t="str">
        <f t="shared" si="77"/>
        <v>Não</v>
      </c>
      <c r="CZ622" s="41" t="str">
        <f>IF(AND(Parametros!$E$17="Sim",Parametros!$E$18="Sim"),IF(AND(OR(CT622="Flow1",AND(CT622="Flow2",Parametros!$H$7="Fechada")),AI622&lt;=Parametros!$E$15,AH622&lt;Parametros!$E$16,AX622&lt;Parametros!$E$19,CX622&lt;&gt;Parametros!$E$17,CY622&lt;&gt;Parametros!$E$18),"Sim","Não"),
IF(AND(Parametros!$E$17="Sim",Parametros!$E$18="Não"),IF(AND(OR(CT622="Flow1",AND(CT622="Flow2",Parametros!$H$7="Fechada")),AI622&lt;=Parametros!$E$15,AH622&lt;Parametros!$E$16,AX622&lt;Parametros!$E$19,CX622&lt;&gt;Parametros!$E$17),"Sim","Não"),
IF(AND(Parametros!$E$17="Não",Parametros!$E$18="Sim"),IF(AND(OR(CT622="Flow1",AND(CT622="Flow2",Parametros!$H$7="Fechada")),AI622&lt;=Parametros!$E$15,AH622&lt;Parametros!$E$16,AX622&lt;Parametros!$E$19,CY622&lt;&gt;Parametros!$E$18),"Sim","Não"),
IF(AND(OR(CT622="Flow1",AND(CT622="Flow2",Parametros!$H$7="Fechada")),AI622&lt;=Parametros!$E$15,AH622&lt;Parametros!$E$16,AX622&lt;Parametros!$E$19),"Sim","Não"))))</f>
        <v>Não</v>
      </c>
      <c r="DA622" s="41" t="str">
        <f t="shared" si="78"/>
        <v>ok</v>
      </c>
      <c r="DB622" s="40">
        <f>IF(AND(CT622="Flow1",CZ622="Sim"),4,IF(CT622=Parametros!$D$6,1,IF(CT622=Parametros!$D$7,IF(Parametros!$H$7="Aberta",2,IF('Sequencia APO'!CZ622="Sim",4,1)),IF(CT622=Parametros!$D$9,3,IF(CT622=Parametros!$D$8,4,"Erro")))))</f>
        <v>4</v>
      </c>
      <c r="DC622" s="40">
        <f>IFERROR(VLOOKUP($Q622,Ferts!$A$1:$B$16,2,FALSE),0)</f>
        <v>0</v>
      </c>
      <c r="DD622" s="42">
        <f>(IF(DB622=1,Parametros!$M$6,IF(DB622=2,Parametros!$M$7,IF(DB622=3,Parametros!$M$8,IF(DB622=4,Parametros!$M$9,"Erro"))))*(DC622+1))*60</f>
        <v>102.85714285714285</v>
      </c>
    </row>
    <row r="623" spans="1:108">
      <c r="A623" s="74" t="s">
        <v>1713</v>
      </c>
      <c r="B623" s="74" t="s">
        <v>98</v>
      </c>
      <c r="C623" s="74" t="s">
        <v>118</v>
      </c>
      <c r="D623" s="74" t="s">
        <v>99</v>
      </c>
      <c r="E623" s="74" t="s">
        <v>4322</v>
      </c>
      <c r="F623" s="74" t="s">
        <v>634</v>
      </c>
      <c r="G623" s="74" t="s">
        <v>4323</v>
      </c>
      <c r="H623" s="74" t="s">
        <v>212</v>
      </c>
      <c r="I623" s="74" t="s">
        <v>464</v>
      </c>
      <c r="J623" s="74" t="s">
        <v>474</v>
      </c>
      <c r="K623" s="74" t="s">
        <v>214</v>
      </c>
      <c r="L623" s="74" t="s">
        <v>635</v>
      </c>
      <c r="M623" s="74" t="s">
        <v>216</v>
      </c>
      <c r="N623" s="75">
        <v>10</v>
      </c>
      <c r="O623" s="75">
        <v>10</v>
      </c>
      <c r="P623" s="74" t="s">
        <v>131</v>
      </c>
      <c r="Q623" s="74" t="s">
        <v>636</v>
      </c>
      <c r="R623" s="74" t="s">
        <v>175</v>
      </c>
      <c r="S623" s="74"/>
      <c r="T623" s="74" t="s">
        <v>114</v>
      </c>
      <c r="U623" s="74" t="s">
        <v>124</v>
      </c>
      <c r="V623" s="74" t="s">
        <v>125</v>
      </c>
      <c r="W623" s="74" t="s">
        <v>126</v>
      </c>
      <c r="X623" s="74" t="s">
        <v>218</v>
      </c>
      <c r="Y623" s="74"/>
      <c r="Z623" s="74" t="s">
        <v>163</v>
      </c>
      <c r="AA623" s="76">
        <v>1254.3130000000001</v>
      </c>
      <c r="AB623" s="76">
        <v>0</v>
      </c>
      <c r="AC623" s="76">
        <v>159</v>
      </c>
      <c r="AD623" s="76">
        <v>132.5</v>
      </c>
      <c r="AE623" s="77">
        <v>0</v>
      </c>
      <c r="AF623" s="76">
        <v>0</v>
      </c>
      <c r="AG623" s="77">
        <v>0</v>
      </c>
      <c r="AH623" s="78">
        <v>7.62</v>
      </c>
      <c r="AI623" s="78">
        <v>88.9</v>
      </c>
      <c r="AJ623" s="79">
        <v>42822</v>
      </c>
      <c r="AK623" s="79">
        <v>42790</v>
      </c>
      <c r="AL623" s="79">
        <v>42790</v>
      </c>
      <c r="AM623" s="79">
        <v>42790</v>
      </c>
      <c r="AN623" s="77">
        <v>147</v>
      </c>
      <c r="AO623" s="79">
        <v>42798</v>
      </c>
      <c r="AP623" s="76">
        <v>4000</v>
      </c>
      <c r="AQ623" s="76">
        <v>0</v>
      </c>
      <c r="AR623" s="77">
        <v>400</v>
      </c>
      <c r="AS623" s="77">
        <v>11</v>
      </c>
      <c r="AT623" s="78">
        <v>177.9</v>
      </c>
      <c r="AU623" s="77">
        <v>0</v>
      </c>
      <c r="AV623" s="76">
        <v>0</v>
      </c>
      <c r="AW623" s="76">
        <v>0</v>
      </c>
      <c r="AX623" s="76">
        <v>0</v>
      </c>
      <c r="AY623" s="76">
        <v>0.89</v>
      </c>
      <c r="AZ623" s="76">
        <v>0.89</v>
      </c>
      <c r="BA623" s="76">
        <v>0.76</v>
      </c>
      <c r="BB623" s="76">
        <v>0.76</v>
      </c>
      <c r="BC623" s="76">
        <v>0</v>
      </c>
      <c r="BD623" s="76">
        <v>0</v>
      </c>
      <c r="BE623" s="76">
        <v>0</v>
      </c>
      <c r="BF623" s="76">
        <v>11600</v>
      </c>
      <c r="BG623" s="76">
        <v>11700</v>
      </c>
      <c r="BH623" s="74" t="s">
        <v>109</v>
      </c>
      <c r="BI623" s="74"/>
      <c r="BJ623" s="74" t="s">
        <v>4324</v>
      </c>
      <c r="BK623" s="79"/>
      <c r="BL623" s="79"/>
      <c r="BM623" s="74"/>
      <c r="BN623" s="80"/>
      <c r="BO623" s="81"/>
      <c r="BP623" s="82"/>
      <c r="BQ623" s="93">
        <v>0</v>
      </c>
      <c r="BR623" s="84" t="s">
        <v>78</v>
      </c>
      <c r="BS623" s="84">
        <v>24</v>
      </c>
      <c r="BT623" s="85">
        <v>2</v>
      </c>
      <c r="BU623" s="85" t="s">
        <v>464</v>
      </c>
      <c r="BV623" s="85">
        <v>12</v>
      </c>
      <c r="BW623" s="85"/>
      <c r="BX623" s="86" t="s">
        <v>130</v>
      </c>
      <c r="BY623" s="87"/>
      <c r="BZ623" s="88">
        <v>0</v>
      </c>
      <c r="CA623" s="87" t="s">
        <v>111</v>
      </c>
      <c r="CB623" s="89" t="s">
        <v>145</v>
      </c>
      <c r="CC623" s="90">
        <v>-8</v>
      </c>
      <c r="CD623" s="91"/>
      <c r="CE623" s="89">
        <f>VLOOKUP(AI623,[1]Plan1!$A$6:$D$52,2,0)</f>
        <v>211</v>
      </c>
      <c r="CF623" s="89">
        <f>VLOOKUP(AI623,[1]Plan1!$A$6:$D$52,4,0)</f>
        <v>4.092307692307692</v>
      </c>
      <c r="CG623" s="89">
        <f t="shared" si="80"/>
        <v>6</v>
      </c>
      <c r="CH623" s="89">
        <f t="shared" si="81"/>
        <v>25</v>
      </c>
      <c r="CI623" s="87" t="s">
        <v>75</v>
      </c>
      <c r="CJ623" s="89">
        <f t="shared" si="82"/>
        <v>25</v>
      </c>
      <c r="CK623" s="87"/>
      <c r="CL623" s="87"/>
      <c r="CM623" s="87"/>
      <c r="CN623" s="80"/>
      <c r="CO623" s="81">
        <v>396</v>
      </c>
      <c r="CP623" s="82"/>
      <c r="CQ623" s="83"/>
      <c r="CR623" s="87">
        <f t="shared" si="83"/>
        <v>0</v>
      </c>
      <c r="CS623" s="40">
        <f t="shared" si="79"/>
        <v>621</v>
      </c>
      <c r="CT623" s="40" t="str">
        <f>VLOOKUP(B623,Linha!$B$2:$C$60,2,FALSE)</f>
        <v>Flow1</v>
      </c>
      <c r="CU623" s="41" t="str">
        <f>IF(AI623&lt;=Parametros!$E$15,"OK","Não")</f>
        <v>OK</v>
      </c>
      <c r="CV623" s="41" t="str">
        <f>IF(AH623&lt;=Parametros!$E$16,"OK","Não")</f>
        <v>OK</v>
      </c>
      <c r="CW623" s="41" t="str">
        <f>IF(AX623&lt;=Parametros!$E$19,"OK","Não")</f>
        <v>OK</v>
      </c>
      <c r="CX623" s="41" t="str">
        <f t="shared" si="76"/>
        <v>Não</v>
      </c>
      <c r="CY623" s="41" t="str">
        <f t="shared" si="77"/>
        <v>Não</v>
      </c>
      <c r="CZ623" s="41" t="str">
        <f>IF(AND(Parametros!$E$17="Sim",Parametros!$E$18="Sim"),IF(AND(OR(CT623="Flow1",AND(CT623="Flow2",Parametros!$H$7="Fechada")),AI623&lt;=Parametros!$E$15,AH623&lt;Parametros!$E$16,AX623&lt;Parametros!$E$19,CX623&lt;&gt;Parametros!$E$17,CY623&lt;&gt;Parametros!$E$18),"Sim","Não"),
IF(AND(Parametros!$E$17="Sim",Parametros!$E$18="Não"),IF(AND(OR(CT623="Flow1",AND(CT623="Flow2",Parametros!$H$7="Fechada")),AI623&lt;=Parametros!$E$15,AH623&lt;Parametros!$E$16,AX623&lt;Parametros!$E$19,CX623&lt;&gt;Parametros!$E$17),"Sim","Não"),
IF(AND(Parametros!$E$17="Não",Parametros!$E$18="Sim"),IF(AND(OR(CT623="Flow1",AND(CT623="Flow2",Parametros!$H$7="Fechada")),AI623&lt;=Parametros!$E$15,AH623&lt;Parametros!$E$16,AX623&lt;Parametros!$E$19,CY623&lt;&gt;Parametros!$E$18),"Sim","Não"),
IF(AND(OR(CT623="Flow1",AND(CT623="Flow2",Parametros!$H$7="Fechada")),AI623&lt;=Parametros!$E$15,AH623&lt;Parametros!$E$16,AX623&lt;Parametros!$E$19),"Sim","Não"))))</f>
        <v>Sim</v>
      </c>
      <c r="DA623" s="41" t="str">
        <f t="shared" si="78"/>
        <v>Moveu para tubing</v>
      </c>
      <c r="DB623" s="40">
        <f>IF(AND(CT623="Flow1",CZ623="Sim"),4,IF(CT623=Parametros!$D$6,1,IF(CT623=Parametros!$D$7,IF(Parametros!$H$7="Aberta",2,IF('Sequencia APO'!CZ623="Sim",4,1)),IF(CT623=Parametros!$D$9,3,IF(CT623=Parametros!$D$8,4,"Erro")))))</f>
        <v>4</v>
      </c>
      <c r="DC623" s="40">
        <f>IFERROR(VLOOKUP($Q623,Ferts!$A$1:$B$16,2,FALSE),0)</f>
        <v>0</v>
      </c>
      <c r="DD623" s="42">
        <f>(IF(DB623=1,Parametros!$M$6,IF(DB623=2,Parametros!$M$7,IF(DB623=3,Parametros!$M$8,IF(DB623=4,Parametros!$M$9,"Erro"))))*(DC623+1))*60</f>
        <v>102.85714285714285</v>
      </c>
    </row>
    <row r="624" spans="1:108">
      <c r="A624" s="74" t="s">
        <v>1719</v>
      </c>
      <c r="B624" s="74" t="s">
        <v>160</v>
      </c>
      <c r="C624" s="74" t="s">
        <v>118</v>
      </c>
      <c r="D624" s="74" t="s">
        <v>99</v>
      </c>
      <c r="E624" s="74" t="s">
        <v>4325</v>
      </c>
      <c r="F624" s="74" t="s">
        <v>655</v>
      </c>
      <c r="G624" s="74" t="s">
        <v>4326</v>
      </c>
      <c r="H624" s="74" t="s">
        <v>285</v>
      </c>
      <c r="I624" s="74" t="s">
        <v>464</v>
      </c>
      <c r="J624" s="74" t="s">
        <v>474</v>
      </c>
      <c r="K624" s="74" t="s">
        <v>321</v>
      </c>
      <c r="L624" s="74" t="s">
        <v>656</v>
      </c>
      <c r="M624" s="74" t="s">
        <v>288</v>
      </c>
      <c r="N624" s="75">
        <v>10</v>
      </c>
      <c r="O624" s="75">
        <v>10</v>
      </c>
      <c r="P624" s="74" t="s">
        <v>137</v>
      </c>
      <c r="Q624" s="74" t="s">
        <v>657</v>
      </c>
      <c r="R624" s="74" t="s">
        <v>289</v>
      </c>
      <c r="S624" s="74"/>
      <c r="T624" s="74" t="s">
        <v>114</v>
      </c>
      <c r="U624" s="74" t="s">
        <v>124</v>
      </c>
      <c r="V624" s="74" t="s">
        <v>125</v>
      </c>
      <c r="W624" s="74" t="s">
        <v>107</v>
      </c>
      <c r="X624" s="74" t="s">
        <v>127</v>
      </c>
      <c r="Y624" s="74" t="s">
        <v>477</v>
      </c>
      <c r="Z624" s="74" t="s">
        <v>128</v>
      </c>
      <c r="AA624" s="76">
        <v>2879.52</v>
      </c>
      <c r="AB624" s="76">
        <v>0</v>
      </c>
      <c r="AC624" s="76">
        <v>159</v>
      </c>
      <c r="AD624" s="76">
        <v>130</v>
      </c>
      <c r="AE624" s="77">
        <v>681</v>
      </c>
      <c r="AF624" s="76">
        <v>3.4049999999999998</v>
      </c>
      <c r="AG624" s="77">
        <v>6</v>
      </c>
      <c r="AH624" s="78">
        <v>8.5</v>
      </c>
      <c r="AI624" s="78">
        <v>88.9</v>
      </c>
      <c r="AJ624" s="79">
        <v>42805</v>
      </c>
      <c r="AK624" s="79">
        <v>42790</v>
      </c>
      <c r="AL624" s="79">
        <v>42790</v>
      </c>
      <c r="AM624" s="79">
        <v>42790</v>
      </c>
      <c r="AN624" s="77">
        <v>218</v>
      </c>
      <c r="AO624" s="79">
        <v>42790</v>
      </c>
      <c r="AP624" s="76">
        <v>1900</v>
      </c>
      <c r="AQ624" s="76">
        <v>0</v>
      </c>
      <c r="AR624" s="77">
        <v>669</v>
      </c>
      <c r="AS624" s="77">
        <v>7</v>
      </c>
      <c r="AT624" s="78">
        <v>158.38999999999999</v>
      </c>
      <c r="AU624" s="77">
        <v>4</v>
      </c>
      <c r="AV624" s="76">
        <v>9.34</v>
      </c>
      <c r="AW624" s="76">
        <v>8.9</v>
      </c>
      <c r="AX624" s="76">
        <v>10.25</v>
      </c>
      <c r="AY624" s="76">
        <v>0.89</v>
      </c>
      <c r="AZ624" s="76">
        <v>0.89</v>
      </c>
      <c r="BA624" s="76">
        <v>0.85</v>
      </c>
      <c r="BB624" s="76">
        <v>0.85</v>
      </c>
      <c r="BC624" s="76">
        <v>20.25</v>
      </c>
      <c r="BD624" s="76">
        <v>9.74</v>
      </c>
      <c r="BE624" s="76">
        <v>19.64</v>
      </c>
      <c r="BF624" s="76">
        <v>8900</v>
      </c>
      <c r="BG624" s="76">
        <v>9400</v>
      </c>
      <c r="BH624" s="74" t="s">
        <v>109</v>
      </c>
      <c r="BI624" s="74"/>
      <c r="BJ624" s="74" t="s">
        <v>4327</v>
      </c>
      <c r="BK624" s="79"/>
      <c r="BL624" s="79"/>
      <c r="BM624" s="74"/>
      <c r="BN624" s="80"/>
      <c r="BO624" s="81"/>
      <c r="BP624" s="82">
        <v>24</v>
      </c>
      <c r="BQ624" s="83"/>
      <c r="BR624" s="84" t="s">
        <v>129</v>
      </c>
      <c r="BS624" s="84">
        <v>24</v>
      </c>
      <c r="BT624" s="85">
        <v>2</v>
      </c>
      <c r="BU624" s="85" t="s">
        <v>464</v>
      </c>
      <c r="BV624" s="85">
        <v>12</v>
      </c>
      <c r="BW624" s="85"/>
      <c r="BX624" s="86" t="s">
        <v>130</v>
      </c>
      <c r="BY624" s="87"/>
      <c r="BZ624" s="88">
        <v>24</v>
      </c>
      <c r="CA624" s="87" t="s">
        <v>111</v>
      </c>
      <c r="CB624" s="89" t="s">
        <v>145</v>
      </c>
      <c r="CC624" s="90">
        <v>0</v>
      </c>
      <c r="CD624" s="91"/>
      <c r="CE624" s="89">
        <f>VLOOKUP(AI624,[1]Plan1!$A$6:$D$52,2,0)</f>
        <v>211</v>
      </c>
      <c r="CF624" s="89">
        <f>VLOOKUP(AI624,[1]Plan1!$A$6:$D$52,4,0)</f>
        <v>4.092307692307692</v>
      </c>
      <c r="CG624" s="89">
        <f t="shared" si="80"/>
        <v>14</v>
      </c>
      <c r="CH624" s="89">
        <f t="shared" si="81"/>
        <v>57</v>
      </c>
      <c r="CI624" s="87" t="s">
        <v>129</v>
      </c>
      <c r="CJ624" s="89">
        <f t="shared" si="82"/>
        <v>24</v>
      </c>
      <c r="CK624" s="87"/>
      <c r="CL624" s="87"/>
      <c r="CM624" s="87"/>
      <c r="CN624" s="80"/>
      <c r="CO624" s="81">
        <v>397</v>
      </c>
      <c r="CP624" s="82"/>
      <c r="CQ624" s="83"/>
      <c r="CR624" s="87">
        <f t="shared" si="83"/>
        <v>4086</v>
      </c>
      <c r="CS624" s="40">
        <f t="shared" si="79"/>
        <v>622</v>
      </c>
      <c r="CT624" s="40" t="str">
        <f>VLOOKUP(B624,Linha!$B$2:$C$60,2,FALSE)</f>
        <v>Flow1</v>
      </c>
      <c r="CU624" s="41" t="str">
        <f>IF(AI624&lt;=Parametros!$E$15,"OK","Não")</f>
        <v>OK</v>
      </c>
      <c r="CV624" s="41" t="str">
        <f>IF(AH624&lt;=Parametros!$E$16,"OK","Não")</f>
        <v>OK</v>
      </c>
      <c r="CW624" s="41" t="str">
        <f>IF(AX624&lt;=Parametros!$E$19,"OK","Não")</f>
        <v>OK</v>
      </c>
      <c r="CX624" s="41" t="str">
        <f t="shared" si="76"/>
        <v>Não</v>
      </c>
      <c r="CY624" s="41" t="str">
        <f t="shared" si="77"/>
        <v>Não</v>
      </c>
      <c r="CZ624" s="41" t="str">
        <f>IF(AND(Parametros!$E$17="Sim",Parametros!$E$18="Sim"),IF(AND(OR(CT624="Flow1",AND(CT624="Flow2",Parametros!$H$7="Fechada")),AI624&lt;=Parametros!$E$15,AH624&lt;Parametros!$E$16,AX624&lt;Parametros!$E$19,CX624&lt;&gt;Parametros!$E$17,CY624&lt;&gt;Parametros!$E$18),"Sim","Não"),
IF(AND(Parametros!$E$17="Sim",Parametros!$E$18="Não"),IF(AND(OR(CT624="Flow1",AND(CT624="Flow2",Parametros!$H$7="Fechada")),AI624&lt;=Parametros!$E$15,AH624&lt;Parametros!$E$16,AX624&lt;Parametros!$E$19,CX624&lt;&gt;Parametros!$E$17),"Sim","Não"),
IF(AND(Parametros!$E$17="Não",Parametros!$E$18="Sim"),IF(AND(OR(CT624="Flow1",AND(CT624="Flow2",Parametros!$H$7="Fechada")),AI624&lt;=Parametros!$E$15,AH624&lt;Parametros!$E$16,AX624&lt;Parametros!$E$19,CY624&lt;&gt;Parametros!$E$18),"Sim","Não"),
IF(AND(OR(CT624="Flow1",AND(CT624="Flow2",Parametros!$H$7="Fechada")),AI624&lt;=Parametros!$E$15,AH624&lt;Parametros!$E$16,AX624&lt;Parametros!$E$19),"Sim","Não"))))</f>
        <v>Sim</v>
      </c>
      <c r="DA624" s="41" t="str">
        <f t="shared" si="78"/>
        <v>ok</v>
      </c>
      <c r="DB624" s="40">
        <f>IF(AND(CT624="Flow1",CZ624="Sim"),4,IF(CT624=Parametros!$D$6,1,IF(CT624=Parametros!$D$7,IF(Parametros!$H$7="Aberta",2,IF('Sequencia APO'!CZ624="Sim",4,1)),IF(CT624=Parametros!$D$9,3,IF(CT624=Parametros!$D$8,4,"Erro")))))</f>
        <v>4</v>
      </c>
      <c r="DC624" s="40">
        <f>IFERROR(VLOOKUP($Q624,Ferts!$A$1:$B$16,2,FALSE),0)</f>
        <v>0</v>
      </c>
      <c r="DD624" s="42">
        <f>(IF(DB624=1,Parametros!$M$6,IF(DB624=2,Parametros!$M$7,IF(DB624=3,Parametros!$M$8,IF(DB624=4,Parametros!$M$9,"Erro"))))*(DC624+1))*60</f>
        <v>102.85714285714285</v>
      </c>
    </row>
    <row r="625" spans="1:108">
      <c r="A625" s="74" t="s">
        <v>1725</v>
      </c>
      <c r="B625" s="74" t="s">
        <v>160</v>
      </c>
      <c r="C625" s="74" t="s">
        <v>118</v>
      </c>
      <c r="D625" s="74" t="s">
        <v>99</v>
      </c>
      <c r="E625" s="74" t="s">
        <v>4328</v>
      </c>
      <c r="F625" s="74" t="s">
        <v>1598</v>
      </c>
      <c r="G625" s="74" t="s">
        <v>3244</v>
      </c>
      <c r="H625" s="74" t="s">
        <v>166</v>
      </c>
      <c r="I625" s="74" t="s">
        <v>464</v>
      </c>
      <c r="J625" s="74" t="s">
        <v>474</v>
      </c>
      <c r="K625" s="74" t="s">
        <v>307</v>
      </c>
      <c r="L625" s="74" t="s">
        <v>1600</v>
      </c>
      <c r="M625" s="74" t="s">
        <v>308</v>
      </c>
      <c r="N625" s="75">
        <v>10</v>
      </c>
      <c r="O625" s="75">
        <v>10</v>
      </c>
      <c r="P625" s="74" t="s">
        <v>131</v>
      </c>
      <c r="Q625" s="74" t="s">
        <v>1601</v>
      </c>
      <c r="R625" s="74" t="s">
        <v>289</v>
      </c>
      <c r="S625" s="74"/>
      <c r="T625" s="74" t="s">
        <v>114</v>
      </c>
      <c r="U625" s="74" t="s">
        <v>124</v>
      </c>
      <c r="V625" s="74" t="s">
        <v>125</v>
      </c>
      <c r="W625" s="74" t="s">
        <v>107</v>
      </c>
      <c r="X625" s="74" t="s">
        <v>127</v>
      </c>
      <c r="Y625" s="74" t="s">
        <v>477</v>
      </c>
      <c r="Z625" s="74" t="s">
        <v>128</v>
      </c>
      <c r="AA625" s="76">
        <v>4180</v>
      </c>
      <c r="AB625" s="76">
        <v>0</v>
      </c>
      <c r="AC625" s="76">
        <v>159</v>
      </c>
      <c r="AD625" s="76">
        <v>127</v>
      </c>
      <c r="AE625" s="77">
        <v>671</v>
      </c>
      <c r="AF625" s="76">
        <v>3.355</v>
      </c>
      <c r="AG625" s="77">
        <v>7</v>
      </c>
      <c r="AH625" s="78">
        <v>9</v>
      </c>
      <c r="AI625" s="78">
        <v>88.9</v>
      </c>
      <c r="AJ625" s="79">
        <v>42826</v>
      </c>
      <c r="AK625" s="79">
        <v>42790</v>
      </c>
      <c r="AL625" s="79">
        <v>42790</v>
      </c>
      <c r="AM625" s="79">
        <v>42790</v>
      </c>
      <c r="AN625" s="77">
        <v>370</v>
      </c>
      <c r="AO625" s="79">
        <v>42807</v>
      </c>
      <c r="AP625" s="76">
        <v>1900</v>
      </c>
      <c r="AQ625" s="76">
        <v>0</v>
      </c>
      <c r="AR625" s="77">
        <v>510</v>
      </c>
      <c r="AS625" s="77">
        <v>8</v>
      </c>
      <c r="AT625" s="78">
        <v>160.75</v>
      </c>
      <c r="AU625" s="77">
        <v>4</v>
      </c>
      <c r="AV625" s="76">
        <v>8.77</v>
      </c>
      <c r="AW625" s="76">
        <v>8.1999999999999993</v>
      </c>
      <c r="AX625" s="76">
        <v>9.4600000000000009</v>
      </c>
      <c r="AY625" s="76">
        <v>0.88</v>
      </c>
      <c r="AZ625" s="76">
        <v>0.88</v>
      </c>
      <c r="BA625" s="76">
        <v>0.9</v>
      </c>
      <c r="BB625" s="76">
        <v>0.9</v>
      </c>
      <c r="BC625" s="76">
        <v>19</v>
      </c>
      <c r="BD625" s="76">
        <v>10.27</v>
      </c>
      <c r="BE625" s="76">
        <v>20.170000000000002</v>
      </c>
      <c r="BF625" s="76">
        <v>8200</v>
      </c>
      <c r="BG625" s="76">
        <v>9200</v>
      </c>
      <c r="BH625" s="74" t="s">
        <v>109</v>
      </c>
      <c r="BI625" s="74"/>
      <c r="BJ625" s="74" t="s">
        <v>4329</v>
      </c>
      <c r="BK625" s="79"/>
      <c r="BL625" s="79"/>
      <c r="BM625" s="74"/>
      <c r="BN625" s="80"/>
      <c r="BO625" s="81"/>
      <c r="BP625" s="82">
        <v>28</v>
      </c>
      <c r="BQ625" s="83"/>
      <c r="BR625" s="84" t="s">
        <v>129</v>
      </c>
      <c r="BS625" s="84">
        <v>24</v>
      </c>
      <c r="BT625" s="85">
        <v>2</v>
      </c>
      <c r="BU625" s="85" t="s">
        <v>464</v>
      </c>
      <c r="BV625" s="85">
        <v>12</v>
      </c>
      <c r="BW625" s="85"/>
      <c r="BX625" s="86" t="s">
        <v>130</v>
      </c>
      <c r="BY625" s="87"/>
      <c r="BZ625" s="88">
        <v>28</v>
      </c>
      <c r="CA625" s="87" t="s">
        <v>111</v>
      </c>
      <c r="CB625" s="89" t="s">
        <v>116</v>
      </c>
      <c r="CC625" s="90">
        <v>-17</v>
      </c>
      <c r="CD625" s="91"/>
      <c r="CE625" s="89">
        <f>VLOOKUP(AI625,[1]Plan1!$A$6:$D$52,2,0)</f>
        <v>211</v>
      </c>
      <c r="CF625" s="89">
        <f>VLOOKUP(AI625,[1]Plan1!$A$6:$D$52,4,0)</f>
        <v>4.092307692307692</v>
      </c>
      <c r="CG625" s="89">
        <f t="shared" si="80"/>
        <v>20</v>
      </c>
      <c r="CH625" s="89">
        <f t="shared" si="81"/>
        <v>82</v>
      </c>
      <c r="CI625" s="87" t="s">
        <v>129</v>
      </c>
      <c r="CJ625" s="89">
        <f t="shared" si="82"/>
        <v>28</v>
      </c>
      <c r="CK625" s="87"/>
      <c r="CL625" s="87"/>
      <c r="CM625" s="87"/>
      <c r="CN625" s="80"/>
      <c r="CO625" s="81">
        <v>398</v>
      </c>
      <c r="CP625" s="82"/>
      <c r="CQ625" s="83"/>
      <c r="CR625" s="87">
        <f t="shared" si="83"/>
        <v>4697</v>
      </c>
      <c r="CS625" s="40">
        <f t="shared" si="79"/>
        <v>623</v>
      </c>
      <c r="CT625" s="40" t="str">
        <f>VLOOKUP(B625,Linha!$B$2:$C$60,2,FALSE)</f>
        <v>Flow1</v>
      </c>
      <c r="CU625" s="41" t="str">
        <f>IF(AI625&lt;=Parametros!$E$15,"OK","Não")</f>
        <v>OK</v>
      </c>
      <c r="CV625" s="41" t="str">
        <f>IF(AH625&lt;=Parametros!$E$16,"OK","Não")</f>
        <v>OK</v>
      </c>
      <c r="CW625" s="41" t="str">
        <f>IF(AX625&lt;=Parametros!$E$19,"OK","Não")</f>
        <v>OK</v>
      </c>
      <c r="CX625" s="41" t="str">
        <f t="shared" si="76"/>
        <v>Não</v>
      </c>
      <c r="CY625" s="41" t="str">
        <f t="shared" si="77"/>
        <v>Não</v>
      </c>
      <c r="CZ625" s="41" t="str">
        <f>IF(AND(Parametros!$E$17="Sim",Parametros!$E$18="Sim"),IF(AND(OR(CT625="Flow1",AND(CT625="Flow2",Parametros!$H$7="Fechada")),AI625&lt;=Parametros!$E$15,AH625&lt;Parametros!$E$16,AX625&lt;Parametros!$E$19,CX625&lt;&gt;Parametros!$E$17,CY625&lt;&gt;Parametros!$E$18),"Sim","Não"),
IF(AND(Parametros!$E$17="Sim",Parametros!$E$18="Não"),IF(AND(OR(CT625="Flow1",AND(CT625="Flow2",Parametros!$H$7="Fechada")),AI625&lt;=Parametros!$E$15,AH625&lt;Parametros!$E$16,AX625&lt;Parametros!$E$19,CX625&lt;&gt;Parametros!$E$17),"Sim","Não"),
IF(AND(Parametros!$E$17="Não",Parametros!$E$18="Sim"),IF(AND(OR(CT625="Flow1",AND(CT625="Flow2",Parametros!$H$7="Fechada")),AI625&lt;=Parametros!$E$15,AH625&lt;Parametros!$E$16,AX625&lt;Parametros!$E$19,CY625&lt;&gt;Parametros!$E$18),"Sim","Não"),
IF(AND(OR(CT625="Flow1",AND(CT625="Flow2",Parametros!$H$7="Fechada")),AI625&lt;=Parametros!$E$15,AH625&lt;Parametros!$E$16,AX625&lt;Parametros!$E$19),"Sim","Não"))))</f>
        <v>Sim</v>
      </c>
      <c r="DA625" s="41" t="str">
        <f t="shared" si="78"/>
        <v>ok</v>
      </c>
      <c r="DB625" s="40">
        <f>IF(AND(CT625="Flow1",CZ625="Sim"),4,IF(CT625=Parametros!$D$6,1,IF(CT625=Parametros!$D$7,IF(Parametros!$H$7="Aberta",2,IF('Sequencia APO'!CZ625="Sim",4,1)),IF(CT625=Parametros!$D$9,3,IF(CT625=Parametros!$D$8,4,"Erro")))))</f>
        <v>4</v>
      </c>
      <c r="DC625" s="40">
        <f>IFERROR(VLOOKUP($Q625,Ferts!$A$1:$B$16,2,FALSE),0)</f>
        <v>0</v>
      </c>
      <c r="DD625" s="42">
        <f>(IF(DB625=1,Parametros!$M$6,IF(DB625=2,Parametros!$M$7,IF(DB625=3,Parametros!$M$8,IF(DB625=4,Parametros!$M$9,"Erro"))))*(DC625+1))*60</f>
        <v>102.85714285714285</v>
      </c>
    </row>
    <row r="626" spans="1:108">
      <c r="A626" s="74" t="s">
        <v>1729</v>
      </c>
      <c r="B626" s="74" t="s">
        <v>160</v>
      </c>
      <c r="C626" s="74" t="s">
        <v>118</v>
      </c>
      <c r="D626" s="74" t="s">
        <v>99</v>
      </c>
      <c r="E626" s="74" t="s">
        <v>4330</v>
      </c>
      <c r="F626" s="74" t="s">
        <v>4331</v>
      </c>
      <c r="G626" s="74" t="s">
        <v>4332</v>
      </c>
      <c r="H626" s="74" t="s">
        <v>166</v>
      </c>
      <c r="I626" s="74" t="s">
        <v>464</v>
      </c>
      <c r="J626" s="74" t="s">
        <v>474</v>
      </c>
      <c r="K626" s="74" t="s">
        <v>307</v>
      </c>
      <c r="L626" s="74" t="s">
        <v>4333</v>
      </c>
      <c r="M626" s="74" t="s">
        <v>308</v>
      </c>
      <c r="N626" s="75">
        <v>10</v>
      </c>
      <c r="O626" s="75">
        <v>10</v>
      </c>
      <c r="P626" s="74" t="s">
        <v>131</v>
      </c>
      <c r="Q626" s="74" t="s">
        <v>4334</v>
      </c>
      <c r="R626" s="74" t="s">
        <v>289</v>
      </c>
      <c r="S626" s="74"/>
      <c r="T626" s="74" t="s">
        <v>114</v>
      </c>
      <c r="U626" s="74" t="s">
        <v>124</v>
      </c>
      <c r="V626" s="74" t="s">
        <v>125</v>
      </c>
      <c r="W626" s="74" t="s">
        <v>126</v>
      </c>
      <c r="X626" s="74" t="s">
        <v>127</v>
      </c>
      <c r="Y626" s="74" t="s">
        <v>477</v>
      </c>
      <c r="Z626" s="74" t="s">
        <v>128</v>
      </c>
      <c r="AA626" s="76">
        <v>2147</v>
      </c>
      <c r="AB626" s="76">
        <v>0</v>
      </c>
      <c r="AC626" s="76">
        <v>159</v>
      </c>
      <c r="AD626" s="76">
        <v>132.5</v>
      </c>
      <c r="AE626" s="77">
        <v>486</v>
      </c>
      <c r="AF626" s="76">
        <v>2.4300000000000002</v>
      </c>
      <c r="AG626" s="77">
        <v>6</v>
      </c>
      <c r="AH626" s="78">
        <v>8.08</v>
      </c>
      <c r="AI626" s="78">
        <v>101.6</v>
      </c>
      <c r="AJ626" s="79">
        <v>42807</v>
      </c>
      <c r="AK626" s="79">
        <v>42790</v>
      </c>
      <c r="AL626" s="79">
        <v>42790</v>
      </c>
      <c r="AM626" s="79">
        <v>42790</v>
      </c>
      <c r="AN626" s="77">
        <v>172</v>
      </c>
      <c r="AO626" s="79">
        <v>42788</v>
      </c>
      <c r="AP626" s="76">
        <v>1900</v>
      </c>
      <c r="AQ626" s="76">
        <v>0</v>
      </c>
      <c r="AR626" s="77">
        <v>638</v>
      </c>
      <c r="AS626" s="77">
        <v>7</v>
      </c>
      <c r="AT626" s="78">
        <v>144.46</v>
      </c>
      <c r="AU626" s="77">
        <v>3</v>
      </c>
      <c r="AV626" s="76">
        <v>7.78</v>
      </c>
      <c r="AW626" s="76">
        <v>8.11</v>
      </c>
      <c r="AX626" s="76">
        <v>8.9700000000000006</v>
      </c>
      <c r="AY626" s="76">
        <v>1.01</v>
      </c>
      <c r="AZ626" s="76">
        <v>1.01</v>
      </c>
      <c r="BA626" s="76">
        <v>0.8</v>
      </c>
      <c r="BB626" s="76">
        <v>0.8</v>
      </c>
      <c r="BC626" s="76">
        <v>16.190000000000001</v>
      </c>
      <c r="BD626" s="76">
        <v>8.6300000000000008</v>
      </c>
      <c r="BE626" s="76">
        <v>18.52</v>
      </c>
      <c r="BF626" s="76">
        <v>7700</v>
      </c>
      <c r="BG626" s="76">
        <v>7800</v>
      </c>
      <c r="BH626" s="74" t="s">
        <v>109</v>
      </c>
      <c r="BI626" s="74"/>
      <c r="BJ626" s="74" t="s">
        <v>4335</v>
      </c>
      <c r="BK626" s="79"/>
      <c r="BL626" s="79"/>
      <c r="BM626" s="74"/>
      <c r="BN626" s="80"/>
      <c r="BO626" s="81"/>
      <c r="BP626" s="82">
        <v>18</v>
      </c>
      <c r="BQ626" s="83"/>
      <c r="BR626" s="84" t="s">
        <v>129</v>
      </c>
      <c r="BS626" s="84">
        <v>24</v>
      </c>
      <c r="BT626" s="85">
        <v>2</v>
      </c>
      <c r="BU626" s="85" t="s">
        <v>464</v>
      </c>
      <c r="BV626" s="85">
        <v>12</v>
      </c>
      <c r="BW626" s="85"/>
      <c r="BX626" s="86" t="s">
        <v>130</v>
      </c>
      <c r="BY626" s="87"/>
      <c r="BZ626" s="88">
        <v>18</v>
      </c>
      <c r="CA626" s="87" t="s">
        <v>111</v>
      </c>
      <c r="CB626" s="89" t="s">
        <v>145</v>
      </c>
      <c r="CC626" s="90">
        <v>2</v>
      </c>
      <c r="CD626" s="91"/>
      <c r="CE626" s="89">
        <f>VLOOKUP(AI626,[1]Plan1!$A$6:$D$52,2,0)</f>
        <v>309</v>
      </c>
      <c r="CF626" s="89">
        <f>VLOOKUP(AI626,[1]Plan1!$A$6:$D$52,4,0)</f>
        <v>2.4347826086956523</v>
      </c>
      <c r="CG626" s="89">
        <f t="shared" si="80"/>
        <v>7</v>
      </c>
      <c r="CH626" s="89">
        <f t="shared" si="81"/>
        <v>17</v>
      </c>
      <c r="CI626" s="87" t="s">
        <v>129</v>
      </c>
      <c r="CJ626" s="89">
        <f t="shared" si="82"/>
        <v>18</v>
      </c>
      <c r="CK626" s="87"/>
      <c r="CL626" s="87"/>
      <c r="CM626" s="87"/>
      <c r="CN626" s="80"/>
      <c r="CO626" s="81">
        <v>399</v>
      </c>
      <c r="CP626" s="82"/>
      <c r="CQ626" s="83"/>
      <c r="CR626" s="87">
        <f t="shared" si="83"/>
        <v>2916</v>
      </c>
      <c r="CS626" s="40">
        <f t="shared" si="79"/>
        <v>624</v>
      </c>
      <c r="CT626" s="40" t="str">
        <f>VLOOKUP(B626,Linha!$B$2:$C$60,2,FALSE)</f>
        <v>Flow1</v>
      </c>
      <c r="CU626" s="41" t="str">
        <f>IF(AI626&lt;=Parametros!$E$15,"OK","Não")</f>
        <v>OK</v>
      </c>
      <c r="CV626" s="41" t="str">
        <f>IF(AH626&lt;=Parametros!$E$16,"OK","Não")</f>
        <v>OK</v>
      </c>
      <c r="CW626" s="41" t="str">
        <f>IF(AX626&lt;=Parametros!$E$19,"OK","Não")</f>
        <v>OK</v>
      </c>
      <c r="CX626" s="41" t="str">
        <f t="shared" si="76"/>
        <v>Não</v>
      </c>
      <c r="CY626" s="41" t="str">
        <f t="shared" si="77"/>
        <v>Não</v>
      </c>
      <c r="CZ626" s="41" t="str">
        <f>IF(AND(Parametros!$E$17="Sim",Parametros!$E$18="Sim"),IF(AND(OR(CT626="Flow1",AND(CT626="Flow2",Parametros!$H$7="Fechada")),AI626&lt;=Parametros!$E$15,AH626&lt;Parametros!$E$16,AX626&lt;Parametros!$E$19,CX626&lt;&gt;Parametros!$E$17,CY626&lt;&gt;Parametros!$E$18),"Sim","Não"),
IF(AND(Parametros!$E$17="Sim",Parametros!$E$18="Não"),IF(AND(OR(CT626="Flow1",AND(CT626="Flow2",Parametros!$H$7="Fechada")),AI626&lt;=Parametros!$E$15,AH626&lt;Parametros!$E$16,AX626&lt;Parametros!$E$19,CX626&lt;&gt;Parametros!$E$17),"Sim","Não"),
IF(AND(Parametros!$E$17="Não",Parametros!$E$18="Sim"),IF(AND(OR(CT626="Flow1",AND(CT626="Flow2",Parametros!$H$7="Fechada")),AI626&lt;=Parametros!$E$15,AH626&lt;Parametros!$E$16,AX626&lt;Parametros!$E$19,CY626&lt;&gt;Parametros!$E$18),"Sim","Não"),
IF(AND(OR(CT626="Flow1",AND(CT626="Flow2",Parametros!$H$7="Fechada")),AI626&lt;=Parametros!$E$15,AH626&lt;Parametros!$E$16,AX626&lt;Parametros!$E$19),"Sim","Não"))))</f>
        <v>Sim</v>
      </c>
      <c r="DA626" s="41" t="str">
        <f t="shared" si="78"/>
        <v>ok</v>
      </c>
      <c r="DB626" s="40">
        <f>IF(AND(CT626="Flow1",CZ626="Sim"),4,IF(CT626=Parametros!$D$6,1,IF(CT626=Parametros!$D$7,IF(Parametros!$H$7="Aberta",2,IF('Sequencia APO'!CZ626="Sim",4,1)),IF(CT626=Parametros!$D$9,3,IF(CT626=Parametros!$D$8,4,"Erro")))))</f>
        <v>4</v>
      </c>
      <c r="DC626" s="40">
        <f>IFERROR(VLOOKUP($Q626,Ferts!$A$1:$B$16,2,FALSE),0)</f>
        <v>0</v>
      </c>
      <c r="DD626" s="42">
        <f>(IF(DB626=1,Parametros!$M$6,IF(DB626=2,Parametros!$M$7,IF(DB626=3,Parametros!$M$8,IF(DB626=4,Parametros!$M$9,"Erro"))))*(DC626+1))*60</f>
        <v>102.85714285714285</v>
      </c>
    </row>
    <row r="627" spans="1:108">
      <c r="A627" s="74" t="s">
        <v>1735</v>
      </c>
      <c r="B627" s="74" t="s">
        <v>160</v>
      </c>
      <c r="C627" s="74" t="s">
        <v>118</v>
      </c>
      <c r="D627" s="74" t="s">
        <v>99</v>
      </c>
      <c r="E627" s="74" t="s">
        <v>4336</v>
      </c>
      <c r="F627" s="74" t="s">
        <v>4331</v>
      </c>
      <c r="G627" s="74" t="s">
        <v>4337</v>
      </c>
      <c r="H627" s="74" t="s">
        <v>166</v>
      </c>
      <c r="I627" s="74" t="s">
        <v>464</v>
      </c>
      <c r="J627" s="74" t="s">
        <v>474</v>
      </c>
      <c r="K627" s="74" t="s">
        <v>307</v>
      </c>
      <c r="L627" s="74" t="s">
        <v>4333</v>
      </c>
      <c r="M627" s="74" t="s">
        <v>308</v>
      </c>
      <c r="N627" s="75">
        <v>10</v>
      </c>
      <c r="O627" s="75">
        <v>10</v>
      </c>
      <c r="P627" s="74" t="s">
        <v>131</v>
      </c>
      <c r="Q627" s="74" t="s">
        <v>4334</v>
      </c>
      <c r="R627" s="74" t="s">
        <v>289</v>
      </c>
      <c r="S627" s="74"/>
      <c r="T627" s="74" t="s">
        <v>114</v>
      </c>
      <c r="U627" s="74" t="s">
        <v>124</v>
      </c>
      <c r="V627" s="74" t="s">
        <v>125</v>
      </c>
      <c r="W627" s="74" t="s">
        <v>126</v>
      </c>
      <c r="X627" s="74" t="s">
        <v>127</v>
      </c>
      <c r="Y627" s="74" t="s">
        <v>477</v>
      </c>
      <c r="Z627" s="74" t="s">
        <v>128</v>
      </c>
      <c r="AA627" s="76">
        <v>2147</v>
      </c>
      <c r="AB627" s="76">
        <v>0</v>
      </c>
      <c r="AC627" s="76">
        <v>159</v>
      </c>
      <c r="AD627" s="76">
        <v>132.5</v>
      </c>
      <c r="AE627" s="77">
        <v>486</v>
      </c>
      <c r="AF627" s="76">
        <v>2.4300000000000002</v>
      </c>
      <c r="AG627" s="77">
        <v>6</v>
      </c>
      <c r="AH627" s="78">
        <v>8.08</v>
      </c>
      <c r="AI627" s="78">
        <v>101.6</v>
      </c>
      <c r="AJ627" s="79">
        <v>42826</v>
      </c>
      <c r="AK627" s="79">
        <v>42790</v>
      </c>
      <c r="AL627" s="79">
        <v>42790</v>
      </c>
      <c r="AM627" s="79">
        <v>42790</v>
      </c>
      <c r="AN627" s="77">
        <v>172</v>
      </c>
      <c r="AO627" s="79">
        <v>42807</v>
      </c>
      <c r="AP627" s="76">
        <v>1900</v>
      </c>
      <c r="AQ627" s="76">
        <v>0</v>
      </c>
      <c r="AR627" s="77">
        <v>638</v>
      </c>
      <c r="AS627" s="77">
        <v>7</v>
      </c>
      <c r="AT627" s="78">
        <v>144.46</v>
      </c>
      <c r="AU627" s="77">
        <v>3</v>
      </c>
      <c r="AV627" s="76">
        <v>7.78</v>
      </c>
      <c r="AW627" s="76">
        <v>8.11</v>
      </c>
      <c r="AX627" s="76">
        <v>8.9700000000000006</v>
      </c>
      <c r="AY627" s="76">
        <v>1.01</v>
      </c>
      <c r="AZ627" s="76">
        <v>1.01</v>
      </c>
      <c r="BA627" s="76">
        <v>0.8</v>
      </c>
      <c r="BB627" s="76">
        <v>0.8</v>
      </c>
      <c r="BC627" s="76">
        <v>16.190000000000001</v>
      </c>
      <c r="BD627" s="76">
        <v>8.6300000000000008</v>
      </c>
      <c r="BE627" s="76">
        <v>18.52</v>
      </c>
      <c r="BF627" s="76">
        <v>7700</v>
      </c>
      <c r="BG627" s="76">
        <v>7800</v>
      </c>
      <c r="BH627" s="74" t="s">
        <v>109</v>
      </c>
      <c r="BI627" s="74"/>
      <c r="BJ627" s="74" t="s">
        <v>4338</v>
      </c>
      <c r="BK627" s="79"/>
      <c r="BL627" s="79"/>
      <c r="BM627" s="74"/>
      <c r="BN627" s="80"/>
      <c r="BO627" s="81"/>
      <c r="BP627" s="82">
        <v>18</v>
      </c>
      <c r="BQ627" s="83"/>
      <c r="BR627" s="84" t="s">
        <v>129</v>
      </c>
      <c r="BS627" s="84">
        <v>24</v>
      </c>
      <c r="BT627" s="85">
        <v>2</v>
      </c>
      <c r="BU627" s="85" t="s">
        <v>464</v>
      </c>
      <c r="BV627" s="85">
        <v>12</v>
      </c>
      <c r="BW627" s="85"/>
      <c r="BX627" s="86" t="s">
        <v>130</v>
      </c>
      <c r="BY627" s="87"/>
      <c r="BZ627" s="88">
        <v>18</v>
      </c>
      <c r="CA627" s="87" t="s">
        <v>111</v>
      </c>
      <c r="CB627" s="89" t="s">
        <v>116</v>
      </c>
      <c r="CC627" s="90">
        <v>-17</v>
      </c>
      <c r="CD627" s="91"/>
      <c r="CE627" s="89">
        <f>VLOOKUP(AI627,[1]Plan1!$A$6:$D$52,2,0)</f>
        <v>309</v>
      </c>
      <c r="CF627" s="89">
        <f>VLOOKUP(AI627,[1]Plan1!$A$6:$D$52,4,0)</f>
        <v>2.4347826086956523</v>
      </c>
      <c r="CG627" s="89">
        <f t="shared" si="80"/>
        <v>7</v>
      </c>
      <c r="CH627" s="89">
        <f t="shared" si="81"/>
        <v>17</v>
      </c>
      <c r="CI627" s="87" t="s">
        <v>129</v>
      </c>
      <c r="CJ627" s="89">
        <f t="shared" si="82"/>
        <v>18</v>
      </c>
      <c r="CK627" s="87"/>
      <c r="CL627" s="87"/>
      <c r="CM627" s="87"/>
      <c r="CN627" s="80"/>
      <c r="CO627" s="81">
        <v>400</v>
      </c>
      <c r="CP627" s="82"/>
      <c r="CQ627" s="83"/>
      <c r="CR627" s="87">
        <f t="shared" si="83"/>
        <v>2916</v>
      </c>
      <c r="CS627" s="40">
        <f t="shared" si="79"/>
        <v>625</v>
      </c>
      <c r="CT627" s="40" t="str">
        <f>VLOOKUP(B627,Linha!$B$2:$C$60,2,FALSE)</f>
        <v>Flow1</v>
      </c>
      <c r="CU627" s="41" t="str">
        <f>IF(AI627&lt;=Parametros!$E$15,"OK","Não")</f>
        <v>OK</v>
      </c>
      <c r="CV627" s="41" t="str">
        <f>IF(AH627&lt;=Parametros!$E$16,"OK","Não")</f>
        <v>OK</v>
      </c>
      <c r="CW627" s="41" t="str">
        <f>IF(AX627&lt;=Parametros!$E$19,"OK","Não")</f>
        <v>OK</v>
      </c>
      <c r="CX627" s="41" t="str">
        <f t="shared" si="76"/>
        <v>Não</v>
      </c>
      <c r="CY627" s="41" t="str">
        <f t="shared" si="77"/>
        <v>Não</v>
      </c>
      <c r="CZ627" s="41" t="str">
        <f>IF(AND(Parametros!$E$17="Sim",Parametros!$E$18="Sim"),IF(AND(OR(CT627="Flow1",AND(CT627="Flow2",Parametros!$H$7="Fechada")),AI627&lt;=Parametros!$E$15,AH627&lt;Parametros!$E$16,AX627&lt;Parametros!$E$19,CX627&lt;&gt;Parametros!$E$17,CY627&lt;&gt;Parametros!$E$18),"Sim","Não"),
IF(AND(Parametros!$E$17="Sim",Parametros!$E$18="Não"),IF(AND(OR(CT627="Flow1",AND(CT627="Flow2",Parametros!$H$7="Fechada")),AI627&lt;=Parametros!$E$15,AH627&lt;Parametros!$E$16,AX627&lt;Parametros!$E$19,CX627&lt;&gt;Parametros!$E$17),"Sim","Não"),
IF(AND(Parametros!$E$17="Não",Parametros!$E$18="Sim"),IF(AND(OR(CT627="Flow1",AND(CT627="Flow2",Parametros!$H$7="Fechada")),AI627&lt;=Parametros!$E$15,AH627&lt;Parametros!$E$16,AX627&lt;Parametros!$E$19,CY627&lt;&gt;Parametros!$E$18),"Sim","Não"),
IF(AND(OR(CT627="Flow1",AND(CT627="Flow2",Parametros!$H$7="Fechada")),AI627&lt;=Parametros!$E$15,AH627&lt;Parametros!$E$16,AX627&lt;Parametros!$E$19),"Sim","Não"))))</f>
        <v>Sim</v>
      </c>
      <c r="DA627" s="41" t="str">
        <f t="shared" si="78"/>
        <v>ok</v>
      </c>
      <c r="DB627" s="40">
        <f>IF(AND(CT627="Flow1",CZ627="Sim"),4,IF(CT627=Parametros!$D$6,1,IF(CT627=Parametros!$D$7,IF(Parametros!$H$7="Aberta",2,IF('Sequencia APO'!CZ627="Sim",4,1)),IF(CT627=Parametros!$D$9,3,IF(CT627=Parametros!$D$8,4,"Erro")))))</f>
        <v>4</v>
      </c>
      <c r="DC627" s="40">
        <f>IFERROR(VLOOKUP($Q627,Ferts!$A$1:$B$16,2,FALSE),0)</f>
        <v>0</v>
      </c>
      <c r="DD627" s="42">
        <f>(IF(DB627=1,Parametros!$M$6,IF(DB627=2,Parametros!$M$7,IF(DB627=3,Parametros!$M$8,IF(DB627=4,Parametros!$M$9,"Erro"))))*(DC627+1))*60</f>
        <v>102.85714285714285</v>
      </c>
    </row>
    <row r="628" spans="1:108">
      <c r="A628" s="74" t="s">
        <v>1742</v>
      </c>
      <c r="B628" s="74" t="s">
        <v>160</v>
      </c>
      <c r="C628" s="74" t="s">
        <v>118</v>
      </c>
      <c r="D628" s="74" t="s">
        <v>99</v>
      </c>
      <c r="E628" s="74" t="s">
        <v>4339</v>
      </c>
      <c r="F628" s="74" t="s">
        <v>1637</v>
      </c>
      <c r="G628" s="74" t="s">
        <v>3250</v>
      </c>
      <c r="H628" s="74" t="s">
        <v>1531</v>
      </c>
      <c r="I628" s="74" t="s">
        <v>464</v>
      </c>
      <c r="J628" s="74" t="s">
        <v>474</v>
      </c>
      <c r="K628" s="74" t="s">
        <v>1532</v>
      </c>
      <c r="L628" s="74" t="s">
        <v>1639</v>
      </c>
      <c r="M628" s="74" t="s">
        <v>1534</v>
      </c>
      <c r="N628" s="75">
        <v>10</v>
      </c>
      <c r="O628" s="75">
        <v>10</v>
      </c>
      <c r="P628" s="74" t="s">
        <v>521</v>
      </c>
      <c r="Q628" s="74" t="s">
        <v>1640</v>
      </c>
      <c r="R628" s="74" t="s">
        <v>522</v>
      </c>
      <c r="S628" s="74"/>
      <c r="T628" s="74" t="s">
        <v>114</v>
      </c>
      <c r="U628" s="74" t="s">
        <v>124</v>
      </c>
      <c r="V628" s="74" t="s">
        <v>125</v>
      </c>
      <c r="W628" s="74" t="s">
        <v>126</v>
      </c>
      <c r="X628" s="74" t="s">
        <v>176</v>
      </c>
      <c r="Y628" s="74" t="s">
        <v>477</v>
      </c>
      <c r="Z628" s="74" t="s">
        <v>192</v>
      </c>
      <c r="AA628" s="76">
        <v>9000</v>
      </c>
      <c r="AB628" s="76">
        <v>0</v>
      </c>
      <c r="AC628" s="76">
        <v>159</v>
      </c>
      <c r="AD628" s="76">
        <v>130</v>
      </c>
      <c r="AE628" s="77">
        <v>574</v>
      </c>
      <c r="AF628" s="76">
        <v>2.87</v>
      </c>
      <c r="AG628" s="77">
        <v>19</v>
      </c>
      <c r="AH628" s="78">
        <v>9</v>
      </c>
      <c r="AI628" s="78">
        <v>101.6</v>
      </c>
      <c r="AJ628" s="79">
        <v>42808</v>
      </c>
      <c r="AK628" s="79">
        <v>42790</v>
      </c>
      <c r="AL628" s="79">
        <v>42790</v>
      </c>
      <c r="AM628" s="79">
        <v>42790</v>
      </c>
      <c r="AN628" s="77">
        <v>584</v>
      </c>
      <c r="AO628" s="79">
        <v>42793</v>
      </c>
      <c r="AP628" s="76">
        <v>7500</v>
      </c>
      <c r="AQ628" s="76">
        <v>0</v>
      </c>
      <c r="AR628" s="77">
        <v>573</v>
      </c>
      <c r="AS628" s="77">
        <v>63</v>
      </c>
      <c r="AT628" s="78">
        <v>171.59</v>
      </c>
      <c r="AU628" s="77">
        <v>3</v>
      </c>
      <c r="AV628" s="76">
        <v>8.3800000000000008</v>
      </c>
      <c r="AW628" s="76">
        <v>8.68</v>
      </c>
      <c r="AX628" s="76">
        <v>9.5</v>
      </c>
      <c r="AY628" s="76">
        <v>1.02</v>
      </c>
      <c r="AZ628" s="76">
        <v>1.02</v>
      </c>
      <c r="BA628" s="76">
        <v>0.9</v>
      </c>
      <c r="BB628" s="76">
        <v>0.9</v>
      </c>
      <c r="BC628" s="76">
        <v>17.260000000000002</v>
      </c>
      <c r="BD628" s="76">
        <v>9.6300000000000008</v>
      </c>
      <c r="BE628" s="76">
        <v>19.53</v>
      </c>
      <c r="BF628" s="76">
        <v>8300</v>
      </c>
      <c r="BG628" s="76">
        <v>8400</v>
      </c>
      <c r="BH628" s="74" t="s">
        <v>109</v>
      </c>
      <c r="BI628" s="74"/>
      <c r="BJ628" s="74" t="s">
        <v>4340</v>
      </c>
      <c r="BK628" s="79"/>
      <c r="BL628" s="79"/>
      <c r="BM628" s="74"/>
      <c r="BN628" s="80"/>
      <c r="BO628" s="81"/>
      <c r="BP628" s="82">
        <v>57</v>
      </c>
      <c r="BQ628" s="83"/>
      <c r="BR628" s="84" t="s">
        <v>129</v>
      </c>
      <c r="BS628" s="84">
        <v>24</v>
      </c>
      <c r="BT628" s="85">
        <v>2</v>
      </c>
      <c r="BU628" s="85" t="s">
        <v>464</v>
      </c>
      <c r="BV628" s="85">
        <v>12</v>
      </c>
      <c r="BW628" s="85"/>
      <c r="BX628" s="86" t="s">
        <v>130</v>
      </c>
      <c r="BY628" s="87"/>
      <c r="BZ628" s="88">
        <v>57</v>
      </c>
      <c r="CA628" s="87" t="s">
        <v>111</v>
      </c>
      <c r="CB628" s="89" t="s">
        <v>145</v>
      </c>
      <c r="CC628" s="90">
        <v>-3</v>
      </c>
      <c r="CD628" s="91"/>
      <c r="CE628" s="89">
        <f>VLOOKUP(AI628,[1]Plan1!$A$6:$D$52,2,0)</f>
        <v>309</v>
      </c>
      <c r="CF628" s="89">
        <f>VLOOKUP(AI628,[1]Plan1!$A$6:$D$52,4,0)</f>
        <v>2.4347826086956523</v>
      </c>
      <c r="CG628" s="89">
        <f t="shared" si="80"/>
        <v>29</v>
      </c>
      <c r="CH628" s="89">
        <f t="shared" si="81"/>
        <v>71</v>
      </c>
      <c r="CI628" s="87" t="s">
        <v>129</v>
      </c>
      <c r="CJ628" s="89">
        <f t="shared" si="82"/>
        <v>57</v>
      </c>
      <c r="CK628" s="87"/>
      <c r="CL628" s="87"/>
      <c r="CM628" s="87"/>
      <c r="CN628" s="80"/>
      <c r="CO628" s="81">
        <v>401</v>
      </c>
      <c r="CP628" s="82"/>
      <c r="CQ628" s="83"/>
      <c r="CR628" s="87">
        <f t="shared" si="83"/>
        <v>10906</v>
      </c>
      <c r="CS628" s="40">
        <f t="shared" si="79"/>
        <v>626</v>
      </c>
      <c r="CT628" s="40" t="str">
        <f>VLOOKUP(B628,Linha!$B$2:$C$60,2,FALSE)</f>
        <v>Flow1</v>
      </c>
      <c r="CU628" s="41" t="str">
        <f>IF(AI628&lt;=Parametros!$E$15,"OK","Não")</f>
        <v>OK</v>
      </c>
      <c r="CV628" s="41" t="str">
        <f>IF(AH628&lt;=Parametros!$E$16,"OK","Não")</f>
        <v>OK</v>
      </c>
      <c r="CW628" s="41" t="str">
        <f>IF(AX628&lt;=Parametros!$E$19,"OK","Não")</f>
        <v>OK</v>
      </c>
      <c r="CX628" s="41" t="str">
        <f t="shared" si="76"/>
        <v>Não</v>
      </c>
      <c r="CY628" s="41" t="str">
        <f t="shared" si="77"/>
        <v>Não</v>
      </c>
      <c r="CZ628" s="41" t="str">
        <f>IF(AND(Parametros!$E$17="Sim",Parametros!$E$18="Sim"),IF(AND(OR(CT628="Flow1",AND(CT628="Flow2",Parametros!$H$7="Fechada")),AI628&lt;=Parametros!$E$15,AH628&lt;Parametros!$E$16,AX628&lt;Parametros!$E$19,CX628&lt;&gt;Parametros!$E$17,CY628&lt;&gt;Parametros!$E$18),"Sim","Não"),
IF(AND(Parametros!$E$17="Sim",Parametros!$E$18="Não"),IF(AND(OR(CT628="Flow1",AND(CT628="Flow2",Parametros!$H$7="Fechada")),AI628&lt;=Parametros!$E$15,AH628&lt;Parametros!$E$16,AX628&lt;Parametros!$E$19,CX628&lt;&gt;Parametros!$E$17),"Sim","Não"),
IF(AND(Parametros!$E$17="Não",Parametros!$E$18="Sim"),IF(AND(OR(CT628="Flow1",AND(CT628="Flow2",Parametros!$H$7="Fechada")),AI628&lt;=Parametros!$E$15,AH628&lt;Parametros!$E$16,AX628&lt;Parametros!$E$19,CY628&lt;&gt;Parametros!$E$18),"Sim","Não"),
IF(AND(OR(CT628="Flow1",AND(CT628="Flow2",Parametros!$H$7="Fechada")),AI628&lt;=Parametros!$E$15,AH628&lt;Parametros!$E$16,AX628&lt;Parametros!$E$19),"Sim","Não"))))</f>
        <v>Sim</v>
      </c>
      <c r="DA628" s="41" t="str">
        <f t="shared" si="78"/>
        <v>ok</v>
      </c>
      <c r="DB628" s="40">
        <f>IF(AND(CT628="Flow1",CZ628="Sim"),4,IF(CT628=Parametros!$D$6,1,IF(CT628=Parametros!$D$7,IF(Parametros!$H$7="Aberta",2,IF('Sequencia APO'!CZ628="Sim",4,1)),IF(CT628=Parametros!$D$9,3,IF(CT628=Parametros!$D$8,4,"Erro")))))</f>
        <v>4</v>
      </c>
      <c r="DC628" s="40">
        <f>IFERROR(VLOOKUP($Q628,Ferts!$A$1:$B$16,2,FALSE),0)</f>
        <v>0</v>
      </c>
      <c r="DD628" s="42">
        <f>(IF(DB628=1,Parametros!$M$6,IF(DB628=2,Parametros!$M$7,IF(DB628=3,Parametros!$M$8,IF(DB628=4,Parametros!$M$9,"Erro"))))*(DC628+1))*60</f>
        <v>102.85714285714285</v>
      </c>
    </row>
    <row r="629" spans="1:108">
      <c r="A629" s="74" t="s">
        <v>1744</v>
      </c>
      <c r="B629" s="74" t="s">
        <v>160</v>
      </c>
      <c r="C629" s="74" t="s">
        <v>118</v>
      </c>
      <c r="D629" s="74" t="s">
        <v>99</v>
      </c>
      <c r="E629" s="74" t="s">
        <v>4341</v>
      </c>
      <c r="F629" s="74" t="s">
        <v>1631</v>
      </c>
      <c r="G629" s="74" t="s">
        <v>4342</v>
      </c>
      <c r="H629" s="74" t="s">
        <v>170</v>
      </c>
      <c r="I629" s="74" t="s">
        <v>464</v>
      </c>
      <c r="J629" s="74" t="s">
        <v>474</v>
      </c>
      <c r="K629" s="74" t="s">
        <v>1433</v>
      </c>
      <c r="L629" s="74" t="s">
        <v>1633</v>
      </c>
      <c r="M629" s="74" t="s">
        <v>172</v>
      </c>
      <c r="N629" s="75">
        <v>10</v>
      </c>
      <c r="O629" s="75">
        <v>10</v>
      </c>
      <c r="P629" s="74" t="s">
        <v>362</v>
      </c>
      <c r="Q629" s="74" t="s">
        <v>1634</v>
      </c>
      <c r="R629" s="74" t="s">
        <v>289</v>
      </c>
      <c r="S629" s="74"/>
      <c r="T629" s="74" t="s">
        <v>114</v>
      </c>
      <c r="U629" s="74" t="s">
        <v>124</v>
      </c>
      <c r="V629" s="74" t="s">
        <v>125</v>
      </c>
      <c r="W629" s="74" t="s">
        <v>107</v>
      </c>
      <c r="X629" s="74" t="s">
        <v>127</v>
      </c>
      <c r="Y629" s="74" t="s">
        <v>477</v>
      </c>
      <c r="Z629" s="74" t="s">
        <v>128</v>
      </c>
      <c r="AA629" s="76">
        <v>2280</v>
      </c>
      <c r="AB629" s="76">
        <v>0</v>
      </c>
      <c r="AC629" s="76">
        <v>159</v>
      </c>
      <c r="AD629" s="76">
        <v>130</v>
      </c>
      <c r="AE629" s="77">
        <v>590</v>
      </c>
      <c r="AF629" s="76">
        <v>2.95</v>
      </c>
      <c r="AG629" s="77">
        <v>5</v>
      </c>
      <c r="AH629" s="78">
        <v>9</v>
      </c>
      <c r="AI629" s="78">
        <v>101.6</v>
      </c>
      <c r="AJ629" s="79">
        <v>42817</v>
      </c>
      <c r="AK629" s="79">
        <v>42790</v>
      </c>
      <c r="AL629" s="79">
        <v>42790</v>
      </c>
      <c r="AM629" s="79">
        <v>42790</v>
      </c>
      <c r="AN629" s="77">
        <v>188</v>
      </c>
      <c r="AO629" s="79">
        <v>42802</v>
      </c>
      <c r="AP629" s="76">
        <v>2000</v>
      </c>
      <c r="AQ629" s="76">
        <v>0</v>
      </c>
      <c r="AR629" s="77">
        <v>597</v>
      </c>
      <c r="AS629" s="77">
        <v>7</v>
      </c>
      <c r="AT629" s="78">
        <v>188.92</v>
      </c>
      <c r="AU629" s="77">
        <v>3</v>
      </c>
      <c r="AV629" s="76">
        <v>8.89</v>
      </c>
      <c r="AW629" s="76">
        <v>8.41</v>
      </c>
      <c r="AX629" s="76">
        <v>9.3699999999999992</v>
      </c>
      <c r="AY629" s="76">
        <v>1.02</v>
      </c>
      <c r="AZ629" s="76">
        <v>1.02</v>
      </c>
      <c r="BA629" s="76">
        <v>0.9</v>
      </c>
      <c r="BB629" s="76">
        <v>0.9</v>
      </c>
      <c r="BC629" s="76">
        <v>17.739999999999998</v>
      </c>
      <c r="BD629" s="76">
        <v>9.6300000000000008</v>
      </c>
      <c r="BE629" s="76">
        <v>19.53</v>
      </c>
      <c r="BF629" s="76">
        <v>8400</v>
      </c>
      <c r="BG629" s="76">
        <v>9400</v>
      </c>
      <c r="BH629" s="74" t="s">
        <v>109</v>
      </c>
      <c r="BI629" s="74"/>
      <c r="BJ629" s="74" t="s">
        <v>4343</v>
      </c>
      <c r="BK629" s="79"/>
      <c r="BL629" s="79"/>
      <c r="BM629" s="74"/>
      <c r="BN629" s="80"/>
      <c r="BO629" s="81"/>
      <c r="BP629" s="82">
        <v>15</v>
      </c>
      <c r="BQ629" s="83"/>
      <c r="BR629" s="84" t="s">
        <v>129</v>
      </c>
      <c r="BS629" s="84">
        <v>24</v>
      </c>
      <c r="BT629" s="85">
        <v>2</v>
      </c>
      <c r="BU629" s="85" t="s">
        <v>464</v>
      </c>
      <c r="BV629" s="85">
        <v>12</v>
      </c>
      <c r="BW629" s="85"/>
      <c r="BX629" s="86" t="s">
        <v>130</v>
      </c>
      <c r="BY629" s="87"/>
      <c r="BZ629" s="88">
        <v>15</v>
      </c>
      <c r="CA629" s="87" t="s">
        <v>111</v>
      </c>
      <c r="CB629" s="89" t="s">
        <v>145</v>
      </c>
      <c r="CC629" s="90">
        <v>-12</v>
      </c>
      <c r="CD629" s="91"/>
      <c r="CE629" s="89">
        <f>VLOOKUP(AI629,[1]Plan1!$A$6:$D$52,2,0)</f>
        <v>309</v>
      </c>
      <c r="CF629" s="89">
        <f>VLOOKUP(AI629,[1]Plan1!$A$6:$D$52,4,0)</f>
        <v>2.4347826086956523</v>
      </c>
      <c r="CG629" s="89">
        <f t="shared" si="80"/>
        <v>7</v>
      </c>
      <c r="CH629" s="89">
        <f t="shared" si="81"/>
        <v>17</v>
      </c>
      <c r="CI629" s="87" t="s">
        <v>129</v>
      </c>
      <c r="CJ629" s="89">
        <f t="shared" si="82"/>
        <v>15</v>
      </c>
      <c r="CK629" s="87"/>
      <c r="CL629" s="87"/>
      <c r="CM629" s="87"/>
      <c r="CN629" s="80"/>
      <c r="CO629" s="81">
        <v>402</v>
      </c>
      <c r="CP629" s="82"/>
      <c r="CQ629" s="83"/>
      <c r="CR629" s="87">
        <f t="shared" si="83"/>
        <v>2950</v>
      </c>
      <c r="CS629" s="40">
        <f t="shared" si="79"/>
        <v>627</v>
      </c>
      <c r="CT629" s="40" t="str">
        <f>VLOOKUP(B629,Linha!$B$2:$C$60,2,FALSE)</f>
        <v>Flow1</v>
      </c>
      <c r="CU629" s="41" t="str">
        <f>IF(AI629&lt;=Parametros!$E$15,"OK","Não")</f>
        <v>OK</v>
      </c>
      <c r="CV629" s="41" t="str">
        <f>IF(AH629&lt;=Parametros!$E$16,"OK","Não")</f>
        <v>OK</v>
      </c>
      <c r="CW629" s="41" t="str">
        <f>IF(AX629&lt;=Parametros!$E$19,"OK","Não")</f>
        <v>OK</v>
      </c>
      <c r="CX629" s="41" t="str">
        <f t="shared" si="76"/>
        <v>Não</v>
      </c>
      <c r="CY629" s="41" t="str">
        <f t="shared" si="77"/>
        <v>Não</v>
      </c>
      <c r="CZ629" s="41" t="str">
        <f>IF(AND(Parametros!$E$17="Sim",Parametros!$E$18="Sim"),IF(AND(OR(CT629="Flow1",AND(CT629="Flow2",Parametros!$H$7="Fechada")),AI629&lt;=Parametros!$E$15,AH629&lt;Parametros!$E$16,AX629&lt;Parametros!$E$19,CX629&lt;&gt;Parametros!$E$17,CY629&lt;&gt;Parametros!$E$18),"Sim","Não"),
IF(AND(Parametros!$E$17="Sim",Parametros!$E$18="Não"),IF(AND(OR(CT629="Flow1",AND(CT629="Flow2",Parametros!$H$7="Fechada")),AI629&lt;=Parametros!$E$15,AH629&lt;Parametros!$E$16,AX629&lt;Parametros!$E$19,CX629&lt;&gt;Parametros!$E$17),"Sim","Não"),
IF(AND(Parametros!$E$17="Não",Parametros!$E$18="Sim"),IF(AND(OR(CT629="Flow1",AND(CT629="Flow2",Parametros!$H$7="Fechada")),AI629&lt;=Parametros!$E$15,AH629&lt;Parametros!$E$16,AX629&lt;Parametros!$E$19,CY629&lt;&gt;Parametros!$E$18),"Sim","Não"),
IF(AND(OR(CT629="Flow1",AND(CT629="Flow2",Parametros!$H$7="Fechada")),AI629&lt;=Parametros!$E$15,AH629&lt;Parametros!$E$16,AX629&lt;Parametros!$E$19),"Sim","Não"))))</f>
        <v>Sim</v>
      </c>
      <c r="DA629" s="41" t="str">
        <f t="shared" si="78"/>
        <v>ok</v>
      </c>
      <c r="DB629" s="40">
        <f>IF(AND(CT629="Flow1",CZ629="Sim"),4,IF(CT629=Parametros!$D$6,1,IF(CT629=Parametros!$D$7,IF(Parametros!$H$7="Aberta",2,IF('Sequencia APO'!CZ629="Sim",4,1)),IF(CT629=Parametros!$D$9,3,IF(CT629=Parametros!$D$8,4,"Erro")))))</f>
        <v>4</v>
      </c>
      <c r="DC629" s="40">
        <f>IFERROR(VLOOKUP($Q629,Ferts!$A$1:$B$16,2,FALSE),0)</f>
        <v>0</v>
      </c>
      <c r="DD629" s="42">
        <f>(IF(DB629=1,Parametros!$M$6,IF(DB629=2,Parametros!$M$7,IF(DB629=3,Parametros!$M$8,IF(DB629=4,Parametros!$M$9,"Erro"))))*(DC629+1))*60</f>
        <v>102.85714285714285</v>
      </c>
    </row>
    <row r="630" spans="1:108">
      <c r="A630" s="74" t="s">
        <v>1750</v>
      </c>
      <c r="B630" s="74" t="s">
        <v>160</v>
      </c>
      <c r="C630" s="74" t="s">
        <v>118</v>
      </c>
      <c r="D630" s="74" t="s">
        <v>99</v>
      </c>
      <c r="E630" s="74" t="s">
        <v>4344</v>
      </c>
      <c r="F630" s="74" t="s">
        <v>3251</v>
      </c>
      <c r="G630" s="74" t="s">
        <v>3252</v>
      </c>
      <c r="H630" s="74" t="s">
        <v>285</v>
      </c>
      <c r="I630" s="74" t="s">
        <v>464</v>
      </c>
      <c r="J630" s="74" t="s">
        <v>474</v>
      </c>
      <c r="K630" s="74" t="s">
        <v>286</v>
      </c>
      <c r="L630" s="74" t="s">
        <v>3253</v>
      </c>
      <c r="M630" s="74" t="s">
        <v>288</v>
      </c>
      <c r="N630" s="75">
        <v>10</v>
      </c>
      <c r="O630" s="75">
        <v>10</v>
      </c>
      <c r="P630" s="74" t="s">
        <v>137</v>
      </c>
      <c r="Q630" s="74" t="s">
        <v>3254</v>
      </c>
      <c r="R630" s="74" t="s">
        <v>289</v>
      </c>
      <c r="S630" s="74"/>
      <c r="T630" s="74" t="s">
        <v>114</v>
      </c>
      <c r="U630" s="74" t="s">
        <v>124</v>
      </c>
      <c r="V630" s="74" t="s">
        <v>125</v>
      </c>
      <c r="W630" s="74" t="s">
        <v>107</v>
      </c>
      <c r="X630" s="74" t="s">
        <v>127</v>
      </c>
      <c r="Y630" s="74" t="s">
        <v>477</v>
      </c>
      <c r="Z630" s="74" t="s">
        <v>128</v>
      </c>
      <c r="AA630" s="76">
        <v>1861.5</v>
      </c>
      <c r="AB630" s="76">
        <v>0</v>
      </c>
      <c r="AC630" s="76">
        <v>152</v>
      </c>
      <c r="AD630" s="76">
        <v>127</v>
      </c>
      <c r="AE630" s="77">
        <v>659</v>
      </c>
      <c r="AF630" s="76">
        <v>3.2949999999999999</v>
      </c>
      <c r="AG630" s="77">
        <v>3</v>
      </c>
      <c r="AH630" s="78">
        <v>10</v>
      </c>
      <c r="AI630" s="78">
        <v>101.6</v>
      </c>
      <c r="AJ630" s="79">
        <v>42813</v>
      </c>
      <c r="AK630" s="79">
        <v>42790</v>
      </c>
      <c r="AL630" s="79">
        <v>42790</v>
      </c>
      <c r="AM630" s="79">
        <v>42790</v>
      </c>
      <c r="AN630" s="77">
        <v>142</v>
      </c>
      <c r="AO630" s="79">
        <v>42798</v>
      </c>
      <c r="AP630" s="76">
        <v>1900</v>
      </c>
      <c r="AQ630" s="76">
        <v>0</v>
      </c>
      <c r="AR630" s="77">
        <v>636</v>
      </c>
      <c r="AS630" s="77">
        <v>7</v>
      </c>
      <c r="AT630" s="78">
        <v>204.06</v>
      </c>
      <c r="AU630" s="77">
        <v>3</v>
      </c>
      <c r="AV630" s="76">
        <v>9.0399999999999991</v>
      </c>
      <c r="AW630" s="76">
        <v>8.6</v>
      </c>
      <c r="AX630" s="76">
        <v>9.57</v>
      </c>
      <c r="AY630" s="76">
        <v>1.02</v>
      </c>
      <c r="AZ630" s="76">
        <v>1.02</v>
      </c>
      <c r="BA630" s="76">
        <v>1</v>
      </c>
      <c r="BB630" s="76">
        <v>1</v>
      </c>
      <c r="BC630" s="76">
        <v>17.920000000000002</v>
      </c>
      <c r="BD630" s="76">
        <v>10.73</v>
      </c>
      <c r="BE630" s="76">
        <v>20.63</v>
      </c>
      <c r="BF630" s="76">
        <v>8600</v>
      </c>
      <c r="BG630" s="76">
        <v>9100</v>
      </c>
      <c r="BH630" s="74" t="s">
        <v>109</v>
      </c>
      <c r="BI630" s="74"/>
      <c r="BJ630" s="74" t="s">
        <v>4345</v>
      </c>
      <c r="BK630" s="79"/>
      <c r="BL630" s="79"/>
      <c r="BM630" s="74"/>
      <c r="BN630" s="80"/>
      <c r="BO630" s="81"/>
      <c r="BP630" s="82">
        <v>9</v>
      </c>
      <c r="BQ630" s="83"/>
      <c r="BR630" s="84" t="s">
        <v>129</v>
      </c>
      <c r="BS630" s="84">
        <v>24</v>
      </c>
      <c r="BT630" s="85">
        <v>2</v>
      </c>
      <c r="BU630" s="85" t="s">
        <v>464</v>
      </c>
      <c r="BV630" s="85">
        <v>12</v>
      </c>
      <c r="BW630" s="85"/>
      <c r="BX630" s="86" t="s">
        <v>130</v>
      </c>
      <c r="BY630" s="87"/>
      <c r="BZ630" s="88">
        <v>9</v>
      </c>
      <c r="CA630" s="87" t="s">
        <v>111</v>
      </c>
      <c r="CB630" s="89" t="s">
        <v>145</v>
      </c>
      <c r="CC630" s="90">
        <v>-8</v>
      </c>
      <c r="CD630" s="91"/>
      <c r="CE630" s="89">
        <f>VLOOKUP(AI630,[1]Plan1!$A$6:$D$52,2,0)</f>
        <v>309</v>
      </c>
      <c r="CF630" s="89">
        <f>VLOOKUP(AI630,[1]Plan1!$A$6:$D$52,4,0)</f>
        <v>2.4347826086956523</v>
      </c>
      <c r="CG630" s="89">
        <f t="shared" si="80"/>
        <v>6</v>
      </c>
      <c r="CH630" s="89">
        <f t="shared" si="81"/>
        <v>15</v>
      </c>
      <c r="CI630" s="87" t="s">
        <v>129</v>
      </c>
      <c r="CJ630" s="89">
        <f t="shared" si="82"/>
        <v>9</v>
      </c>
      <c r="CK630" s="87"/>
      <c r="CL630" s="87"/>
      <c r="CM630" s="87"/>
      <c r="CN630" s="80"/>
      <c r="CO630" s="81">
        <v>403</v>
      </c>
      <c r="CP630" s="82"/>
      <c r="CQ630" s="83"/>
      <c r="CR630" s="87">
        <f t="shared" si="83"/>
        <v>1977</v>
      </c>
      <c r="CS630" s="40">
        <f t="shared" si="79"/>
        <v>628</v>
      </c>
      <c r="CT630" s="40" t="str">
        <f>VLOOKUP(B630,Linha!$B$2:$C$60,2,FALSE)</f>
        <v>Flow1</v>
      </c>
      <c r="CU630" s="41" t="str">
        <f>IF(AI630&lt;=Parametros!$E$15,"OK","Não")</f>
        <v>OK</v>
      </c>
      <c r="CV630" s="41" t="str">
        <f>IF(AH630&lt;=Parametros!$E$16,"OK","Não")</f>
        <v>OK</v>
      </c>
      <c r="CW630" s="41" t="str">
        <f>IF(AX630&lt;=Parametros!$E$19,"OK","Não")</f>
        <v>OK</v>
      </c>
      <c r="CX630" s="41" t="str">
        <f t="shared" si="76"/>
        <v>Não</v>
      </c>
      <c r="CY630" s="41" t="str">
        <f t="shared" si="77"/>
        <v>Não</v>
      </c>
      <c r="CZ630" s="41" t="str">
        <f>IF(AND(Parametros!$E$17="Sim",Parametros!$E$18="Sim"),IF(AND(OR(CT630="Flow1",AND(CT630="Flow2",Parametros!$H$7="Fechada")),AI630&lt;=Parametros!$E$15,AH630&lt;Parametros!$E$16,AX630&lt;Parametros!$E$19,CX630&lt;&gt;Parametros!$E$17,CY630&lt;&gt;Parametros!$E$18),"Sim","Não"),
IF(AND(Parametros!$E$17="Sim",Parametros!$E$18="Não"),IF(AND(OR(CT630="Flow1",AND(CT630="Flow2",Parametros!$H$7="Fechada")),AI630&lt;=Parametros!$E$15,AH630&lt;Parametros!$E$16,AX630&lt;Parametros!$E$19,CX630&lt;&gt;Parametros!$E$17),"Sim","Não"),
IF(AND(Parametros!$E$17="Não",Parametros!$E$18="Sim"),IF(AND(OR(CT630="Flow1",AND(CT630="Flow2",Parametros!$H$7="Fechada")),AI630&lt;=Parametros!$E$15,AH630&lt;Parametros!$E$16,AX630&lt;Parametros!$E$19,CY630&lt;&gt;Parametros!$E$18),"Sim","Não"),
IF(AND(OR(CT630="Flow1",AND(CT630="Flow2",Parametros!$H$7="Fechada")),AI630&lt;=Parametros!$E$15,AH630&lt;Parametros!$E$16,AX630&lt;Parametros!$E$19),"Sim","Não"))))</f>
        <v>Sim</v>
      </c>
      <c r="DA630" s="41" t="str">
        <f t="shared" si="78"/>
        <v>ok</v>
      </c>
      <c r="DB630" s="40">
        <f>IF(AND(CT630="Flow1",CZ630="Sim"),4,IF(CT630=Parametros!$D$6,1,IF(CT630=Parametros!$D$7,IF(Parametros!$H$7="Aberta",2,IF('Sequencia APO'!CZ630="Sim",4,1)),IF(CT630=Parametros!$D$9,3,IF(CT630=Parametros!$D$8,4,"Erro")))))</f>
        <v>4</v>
      </c>
      <c r="DC630" s="40">
        <f>IFERROR(VLOOKUP($Q630,Ferts!$A$1:$B$16,2,FALSE),0)</f>
        <v>0</v>
      </c>
      <c r="DD630" s="42">
        <f>(IF(DB630=1,Parametros!$M$6,IF(DB630=2,Parametros!$M$7,IF(DB630=3,Parametros!$M$8,IF(DB630=4,Parametros!$M$9,"Erro"))))*(DC630+1))*60</f>
        <v>102.85714285714285</v>
      </c>
    </row>
    <row r="631" spans="1:108">
      <c r="A631" s="74" t="s">
        <v>1755</v>
      </c>
      <c r="B631" s="74" t="s">
        <v>98</v>
      </c>
      <c r="C631" s="74" t="s">
        <v>99</v>
      </c>
      <c r="D631" s="74" t="s">
        <v>99</v>
      </c>
      <c r="E631" s="74" t="s">
        <v>4346</v>
      </c>
      <c r="F631" s="74" t="s">
        <v>4347</v>
      </c>
      <c r="G631" s="74" t="s">
        <v>4348</v>
      </c>
      <c r="H631" s="74" t="s">
        <v>3526</v>
      </c>
      <c r="I631" s="74" t="s">
        <v>464</v>
      </c>
      <c r="J631" s="74" t="s">
        <v>465</v>
      </c>
      <c r="K631" s="74" t="s">
        <v>4290</v>
      </c>
      <c r="L631" s="74" t="s">
        <v>4349</v>
      </c>
      <c r="M631" s="74" t="s">
        <v>210</v>
      </c>
      <c r="N631" s="75">
        <v>10</v>
      </c>
      <c r="O631" s="75">
        <v>10</v>
      </c>
      <c r="P631" s="74" t="s">
        <v>4291</v>
      </c>
      <c r="Q631" s="74" t="s">
        <v>4350</v>
      </c>
      <c r="R631" s="74" t="s">
        <v>138</v>
      </c>
      <c r="S631" s="74" t="s">
        <v>113</v>
      </c>
      <c r="T631" s="74" t="s">
        <v>149</v>
      </c>
      <c r="U631" s="74" t="s">
        <v>156</v>
      </c>
      <c r="V631" s="74" t="s">
        <v>141</v>
      </c>
      <c r="W631" s="74" t="s">
        <v>107</v>
      </c>
      <c r="X631" s="74" t="s">
        <v>127</v>
      </c>
      <c r="Y631" s="74" t="s">
        <v>468</v>
      </c>
      <c r="Z631" s="74"/>
      <c r="AA631" s="76">
        <v>16976.734</v>
      </c>
      <c r="AB631" s="76">
        <v>0</v>
      </c>
      <c r="AC631" s="76">
        <v>161</v>
      </c>
      <c r="AD631" s="76">
        <v>136.5</v>
      </c>
      <c r="AE631" s="77">
        <v>471</v>
      </c>
      <c r="AF631" s="76">
        <v>2.355</v>
      </c>
      <c r="AG631" s="77">
        <v>42</v>
      </c>
      <c r="AH631" s="78">
        <v>6</v>
      </c>
      <c r="AI631" s="78">
        <v>114.3</v>
      </c>
      <c r="AJ631" s="79">
        <v>42806</v>
      </c>
      <c r="AK631" s="79">
        <v>42790</v>
      </c>
      <c r="AL631" s="79">
        <v>42790</v>
      </c>
      <c r="AM631" s="79">
        <v>42790</v>
      </c>
      <c r="AN631" s="77">
        <v>1672</v>
      </c>
      <c r="AO631" s="79">
        <v>42793</v>
      </c>
      <c r="AP631" s="76">
        <v>16030</v>
      </c>
      <c r="AQ631" s="76">
        <v>0</v>
      </c>
      <c r="AR631" s="77">
        <v>474</v>
      </c>
      <c r="AS631" s="77">
        <v>51</v>
      </c>
      <c r="AT631" s="78">
        <v>110.61</v>
      </c>
      <c r="AU631" s="77">
        <v>4</v>
      </c>
      <c r="AV631" s="76">
        <v>6.97</v>
      </c>
      <c r="AW631" s="76">
        <v>6.12</v>
      </c>
      <c r="AX631" s="76">
        <v>6.98</v>
      </c>
      <c r="AY631" s="76">
        <v>0.8</v>
      </c>
      <c r="AZ631" s="76">
        <v>0.8</v>
      </c>
      <c r="BA631" s="76">
        <v>0.75</v>
      </c>
      <c r="BB631" s="76">
        <v>0.9</v>
      </c>
      <c r="BC631" s="76">
        <v>21.9</v>
      </c>
      <c r="BD631" s="76">
        <v>6.08</v>
      </c>
      <c r="BE631" s="76">
        <v>14.83</v>
      </c>
      <c r="BF631" s="76">
        <v>5000</v>
      </c>
      <c r="BG631" s="76">
        <v>7000</v>
      </c>
      <c r="BH631" s="74" t="s">
        <v>109</v>
      </c>
      <c r="BI631" s="74"/>
      <c r="BJ631" s="74" t="s">
        <v>4351</v>
      </c>
      <c r="BK631" s="79"/>
      <c r="BL631" s="79"/>
      <c r="BM631" s="74"/>
      <c r="BN631" s="80">
        <v>168</v>
      </c>
      <c r="BO631" s="81"/>
      <c r="BP631" s="82"/>
      <c r="BQ631" s="83"/>
      <c r="BR631" s="84" t="s">
        <v>75</v>
      </c>
      <c r="BS631" s="84">
        <v>24</v>
      </c>
      <c r="BT631" s="85">
        <v>2</v>
      </c>
      <c r="BU631" s="85" t="s">
        <v>464</v>
      </c>
      <c r="BV631" s="85">
        <v>12</v>
      </c>
      <c r="BW631" s="85"/>
      <c r="BX631" s="86" t="s">
        <v>143</v>
      </c>
      <c r="BY631" s="87"/>
      <c r="BZ631" s="88">
        <v>168</v>
      </c>
      <c r="CA631" s="87" t="s">
        <v>144</v>
      </c>
      <c r="CB631" s="89" t="s">
        <v>145</v>
      </c>
      <c r="CC631" s="90">
        <v>-3</v>
      </c>
      <c r="CD631" s="91"/>
      <c r="CE631" s="89">
        <f>VLOOKUP(AI631,[1]Plan1!$A$6:$D$52,2,0)</f>
        <v>314</v>
      </c>
      <c r="CF631" s="89">
        <f>VLOOKUP(AI631,[1]Plan1!$A$6:$D$52,4,0)</f>
        <v>2.6086956521739131</v>
      </c>
      <c r="CG631" s="89">
        <f t="shared" si="80"/>
        <v>54</v>
      </c>
      <c r="CH631" s="89">
        <f t="shared" si="81"/>
        <v>141</v>
      </c>
      <c r="CI631" s="87" t="s">
        <v>75</v>
      </c>
      <c r="CJ631" s="89">
        <f t="shared" si="82"/>
        <v>168</v>
      </c>
      <c r="CK631" s="87"/>
      <c r="CL631" s="87"/>
      <c r="CM631" s="87"/>
      <c r="CN631" s="80"/>
      <c r="CO631" s="81">
        <v>404</v>
      </c>
      <c r="CP631" s="82"/>
      <c r="CQ631" s="83"/>
      <c r="CR631" s="87">
        <f t="shared" si="83"/>
        <v>19782</v>
      </c>
      <c r="CS631" s="40">
        <f t="shared" si="79"/>
        <v>629</v>
      </c>
      <c r="CT631" s="40" t="str">
        <f>VLOOKUP(B631,Linha!$B$2:$C$60,2,FALSE)</f>
        <v>Flow1</v>
      </c>
      <c r="CU631" s="41" t="str">
        <f>IF(AI631&lt;=Parametros!$E$15,"OK","Não")</f>
        <v>OK</v>
      </c>
      <c r="CV631" s="41" t="str">
        <f>IF(AH631&lt;=Parametros!$E$16,"OK","Não")</f>
        <v>OK</v>
      </c>
      <c r="CW631" s="41" t="str">
        <f>IF(AX631&lt;=Parametros!$E$19,"OK","Não")</f>
        <v>OK</v>
      </c>
      <c r="CX631" s="41" t="str">
        <f t="shared" si="76"/>
        <v>Não</v>
      </c>
      <c r="CY631" s="41" t="str">
        <f t="shared" si="77"/>
        <v>Sim</v>
      </c>
      <c r="CZ631" s="41" t="str">
        <f>IF(AND(Parametros!$E$17="Sim",Parametros!$E$18="Sim"),IF(AND(OR(CT631="Flow1",AND(CT631="Flow2",Parametros!$H$7="Fechada")),AI631&lt;=Parametros!$E$15,AH631&lt;Parametros!$E$16,AX631&lt;Parametros!$E$19,CX631&lt;&gt;Parametros!$E$17,CY631&lt;&gt;Parametros!$E$18),"Sim","Não"),
IF(AND(Parametros!$E$17="Sim",Parametros!$E$18="Não"),IF(AND(OR(CT631="Flow1",AND(CT631="Flow2",Parametros!$H$7="Fechada")),AI631&lt;=Parametros!$E$15,AH631&lt;Parametros!$E$16,AX631&lt;Parametros!$E$19,CX631&lt;&gt;Parametros!$E$17),"Sim","Não"),
IF(AND(Parametros!$E$17="Não",Parametros!$E$18="Sim"),IF(AND(OR(CT631="Flow1",AND(CT631="Flow2",Parametros!$H$7="Fechada")),AI631&lt;=Parametros!$E$15,AH631&lt;Parametros!$E$16,AX631&lt;Parametros!$E$19,CY631&lt;&gt;Parametros!$E$18),"Sim","Não"),
IF(AND(OR(CT631="Flow1",AND(CT631="Flow2",Parametros!$H$7="Fechada")),AI631&lt;=Parametros!$E$15,AH631&lt;Parametros!$E$16,AX631&lt;Parametros!$E$19),"Sim","Não"))))</f>
        <v>Não</v>
      </c>
      <c r="DA631" s="41" t="str">
        <f t="shared" si="78"/>
        <v>ok</v>
      </c>
      <c r="DB631" s="40">
        <f>IF(AND(CT631="Flow1",CZ631="Sim"),4,IF(CT631=Parametros!$D$6,1,IF(CT631=Parametros!$D$7,IF(Parametros!$H$7="Aberta",2,IF('Sequencia APO'!CZ631="Sim",4,1)),IF(CT631=Parametros!$D$9,3,IF(CT631=Parametros!$D$8,4,"Erro")))))</f>
        <v>1</v>
      </c>
      <c r="DC631" s="40">
        <f>IFERROR(VLOOKUP($Q631,Ferts!$A$1:$B$16,2,FALSE),0)</f>
        <v>0</v>
      </c>
      <c r="DD631" s="42">
        <f>(IF(DB631=1,Parametros!$M$6,IF(DB631=2,Parametros!$M$7,IF(DB631=3,Parametros!$M$8,IF(DB631=4,Parametros!$M$9,"Erro"))))*(DC631+1))*60</f>
        <v>38.112851481411589</v>
      </c>
    </row>
    <row r="632" spans="1:108">
      <c r="A632" s="74" t="s">
        <v>1759</v>
      </c>
      <c r="B632" s="74" t="s">
        <v>98</v>
      </c>
      <c r="C632" s="74" t="s">
        <v>132</v>
      </c>
      <c r="D632" s="74" t="s">
        <v>132</v>
      </c>
      <c r="E632" s="74" t="s">
        <v>4352</v>
      </c>
      <c r="F632" s="74" t="s">
        <v>491</v>
      </c>
      <c r="G632" s="74" t="s">
        <v>3255</v>
      </c>
      <c r="H632" s="74" t="s">
        <v>187</v>
      </c>
      <c r="I632" s="74" t="s">
        <v>464</v>
      </c>
      <c r="J632" s="74" t="s">
        <v>465</v>
      </c>
      <c r="K632" s="74" t="s">
        <v>179</v>
      </c>
      <c r="L632" s="74" t="s">
        <v>492</v>
      </c>
      <c r="M632" s="74" t="s">
        <v>188</v>
      </c>
      <c r="N632" s="75">
        <v>5</v>
      </c>
      <c r="O632" s="75">
        <v>5</v>
      </c>
      <c r="P632" s="74" t="s">
        <v>137</v>
      </c>
      <c r="Q632" s="74" t="s">
        <v>493</v>
      </c>
      <c r="R632" s="74" t="s">
        <v>138</v>
      </c>
      <c r="S632" s="74" t="s">
        <v>139</v>
      </c>
      <c r="T632" s="74" t="s">
        <v>149</v>
      </c>
      <c r="U632" s="74" t="s">
        <v>105</v>
      </c>
      <c r="V632" s="74" t="s">
        <v>141</v>
      </c>
      <c r="W632" s="74" t="s">
        <v>126</v>
      </c>
      <c r="X632" s="74" t="s">
        <v>127</v>
      </c>
      <c r="Y632" s="74" t="s">
        <v>468</v>
      </c>
      <c r="Z632" s="74"/>
      <c r="AA632" s="76">
        <v>81330.138000000006</v>
      </c>
      <c r="AB632" s="76">
        <v>0</v>
      </c>
      <c r="AC632" s="76">
        <v>161</v>
      </c>
      <c r="AD632" s="76">
        <v>136.5</v>
      </c>
      <c r="AE632" s="77">
        <v>420</v>
      </c>
      <c r="AF632" s="76">
        <v>2.1</v>
      </c>
      <c r="AG632" s="77">
        <v>227</v>
      </c>
      <c r="AH632" s="78">
        <v>6</v>
      </c>
      <c r="AI632" s="78">
        <v>114.3</v>
      </c>
      <c r="AJ632" s="79">
        <v>42796</v>
      </c>
      <c r="AK632" s="79">
        <v>42790</v>
      </c>
      <c r="AL632" s="79">
        <v>42790</v>
      </c>
      <c r="AM632" s="79">
        <v>42791</v>
      </c>
      <c r="AN632" s="77">
        <v>39165</v>
      </c>
      <c r="AO632" s="79">
        <v>42790</v>
      </c>
      <c r="AP632" s="76">
        <v>76944</v>
      </c>
      <c r="AQ632" s="76">
        <v>0</v>
      </c>
      <c r="AR632" s="77">
        <v>422</v>
      </c>
      <c r="AS632" s="77">
        <v>59</v>
      </c>
      <c r="AT632" s="78">
        <v>189.96</v>
      </c>
      <c r="AU632" s="77">
        <v>2</v>
      </c>
      <c r="AV632" s="76">
        <v>11.88</v>
      </c>
      <c r="AW632" s="76">
        <v>12.22</v>
      </c>
      <c r="AX632" s="76">
        <v>12.88</v>
      </c>
      <c r="AY632" s="76">
        <v>0.8</v>
      </c>
      <c r="AZ632" s="76">
        <v>0.8</v>
      </c>
      <c r="BA632" s="76">
        <v>0.75</v>
      </c>
      <c r="BB632" s="76">
        <v>0.9</v>
      </c>
      <c r="BC632" s="76">
        <v>19.53</v>
      </c>
      <c r="BD632" s="76">
        <v>6.08</v>
      </c>
      <c r="BE632" s="76">
        <v>14.83</v>
      </c>
      <c r="BF632" s="76">
        <v>11800</v>
      </c>
      <c r="BG632" s="76">
        <v>11900</v>
      </c>
      <c r="BH632" s="74" t="s">
        <v>109</v>
      </c>
      <c r="BI632" s="74"/>
      <c r="BJ632" s="74" t="s">
        <v>4353</v>
      </c>
      <c r="BK632" s="79"/>
      <c r="BL632" s="79"/>
      <c r="BM632" s="74"/>
      <c r="BN632" s="80">
        <v>454</v>
      </c>
      <c r="BO632" s="81"/>
      <c r="BP632" s="82"/>
      <c r="BQ632" s="83"/>
      <c r="BR632" s="84" t="s">
        <v>75</v>
      </c>
      <c r="BS632" s="84">
        <v>24</v>
      </c>
      <c r="BT632" s="85">
        <v>2</v>
      </c>
      <c r="BU632" s="85" t="s">
        <v>464</v>
      </c>
      <c r="BV632" s="85">
        <v>12</v>
      </c>
      <c r="BW632" s="85"/>
      <c r="BX632" s="86" t="s">
        <v>143</v>
      </c>
      <c r="BY632" s="87"/>
      <c r="BZ632" s="88">
        <v>454</v>
      </c>
      <c r="CA632" s="87" t="s">
        <v>144</v>
      </c>
      <c r="CB632" s="89" t="s">
        <v>145</v>
      </c>
      <c r="CC632" s="90">
        <v>0</v>
      </c>
      <c r="CD632" s="91"/>
      <c r="CE632" s="89">
        <f>VLOOKUP(AI632,[1]Plan1!$A$6:$D$52,2,0)</f>
        <v>314</v>
      </c>
      <c r="CF632" s="89">
        <f>VLOOKUP(AI632,[1]Plan1!$A$6:$D$52,4,0)</f>
        <v>2.6086956521739131</v>
      </c>
      <c r="CG632" s="89">
        <f t="shared" si="80"/>
        <v>259</v>
      </c>
      <c r="CH632" s="89">
        <f t="shared" si="81"/>
        <v>676</v>
      </c>
      <c r="CI632" s="87" t="s">
        <v>75</v>
      </c>
      <c r="CJ632" s="89">
        <f t="shared" si="82"/>
        <v>454</v>
      </c>
      <c r="CK632" s="87"/>
      <c r="CL632" s="87"/>
      <c r="CM632" s="87"/>
      <c r="CN632" s="80"/>
      <c r="CO632" s="81">
        <v>405</v>
      </c>
      <c r="CP632" s="82"/>
      <c r="CQ632" s="83"/>
      <c r="CR632" s="87">
        <f t="shared" si="83"/>
        <v>95340</v>
      </c>
      <c r="CS632" s="40">
        <f t="shared" si="79"/>
        <v>630</v>
      </c>
      <c r="CT632" s="40" t="str">
        <f>VLOOKUP(B632,Linha!$B$2:$C$60,2,FALSE)</f>
        <v>Flow1</v>
      </c>
      <c r="CU632" s="41" t="str">
        <f>IF(AI632&lt;=Parametros!$E$15,"OK","Não")</f>
        <v>OK</v>
      </c>
      <c r="CV632" s="41" t="str">
        <f>IF(AH632&lt;=Parametros!$E$16,"OK","Não")</f>
        <v>OK</v>
      </c>
      <c r="CW632" s="41" t="str">
        <f>IF(AX632&lt;=Parametros!$E$19,"OK","Não")</f>
        <v>OK</v>
      </c>
      <c r="CX632" s="41" t="str">
        <f t="shared" si="76"/>
        <v>Sim</v>
      </c>
      <c r="CY632" s="41" t="str">
        <f t="shared" si="77"/>
        <v>Sim</v>
      </c>
      <c r="CZ632" s="41" t="str">
        <f>IF(AND(Parametros!$E$17="Sim",Parametros!$E$18="Sim"),IF(AND(OR(CT632="Flow1",AND(CT632="Flow2",Parametros!$H$7="Fechada")),AI632&lt;=Parametros!$E$15,AH632&lt;Parametros!$E$16,AX632&lt;Parametros!$E$19,CX632&lt;&gt;Parametros!$E$17,CY632&lt;&gt;Parametros!$E$18),"Sim","Não"),
IF(AND(Parametros!$E$17="Sim",Parametros!$E$18="Não"),IF(AND(OR(CT632="Flow1",AND(CT632="Flow2",Parametros!$H$7="Fechada")),AI632&lt;=Parametros!$E$15,AH632&lt;Parametros!$E$16,AX632&lt;Parametros!$E$19,CX632&lt;&gt;Parametros!$E$17),"Sim","Não"),
IF(AND(Parametros!$E$17="Não",Parametros!$E$18="Sim"),IF(AND(OR(CT632="Flow1",AND(CT632="Flow2",Parametros!$H$7="Fechada")),AI632&lt;=Parametros!$E$15,AH632&lt;Parametros!$E$16,AX632&lt;Parametros!$E$19,CY632&lt;&gt;Parametros!$E$18),"Sim","Não"),
IF(AND(OR(CT632="Flow1",AND(CT632="Flow2",Parametros!$H$7="Fechada")),AI632&lt;=Parametros!$E$15,AH632&lt;Parametros!$E$16,AX632&lt;Parametros!$E$19),"Sim","Não"))))</f>
        <v>Não</v>
      </c>
      <c r="DA632" s="41" t="str">
        <f t="shared" si="78"/>
        <v>ok</v>
      </c>
      <c r="DB632" s="40">
        <f>IF(AND(CT632="Flow1",CZ632="Sim"),4,IF(CT632=Parametros!$D$6,1,IF(CT632=Parametros!$D$7,IF(Parametros!$H$7="Aberta",2,IF('Sequencia APO'!CZ632="Sim",4,1)),IF(CT632=Parametros!$D$9,3,IF(CT632=Parametros!$D$8,4,"Erro")))))</f>
        <v>1</v>
      </c>
      <c r="DC632" s="40">
        <f>IFERROR(VLOOKUP($Q632,Ferts!$A$1:$B$16,2,FALSE),0)</f>
        <v>0</v>
      </c>
      <c r="DD632" s="42">
        <f>(IF(DB632=1,Parametros!$M$6,IF(DB632=2,Parametros!$M$7,IF(DB632=3,Parametros!$M$8,IF(DB632=4,Parametros!$M$9,"Erro"))))*(DC632+1))*60</f>
        <v>38.112851481411589</v>
      </c>
    </row>
    <row r="633" spans="1:108">
      <c r="A633" s="74" t="s">
        <v>1765</v>
      </c>
      <c r="B633" s="74" t="s">
        <v>98</v>
      </c>
      <c r="C633" s="74" t="s">
        <v>132</v>
      </c>
      <c r="D633" s="74" t="s">
        <v>132</v>
      </c>
      <c r="E633" s="74" t="s">
        <v>4354</v>
      </c>
      <c r="F633" s="74" t="s">
        <v>500</v>
      </c>
      <c r="G633" s="74" t="s">
        <v>3256</v>
      </c>
      <c r="H633" s="74" t="s">
        <v>187</v>
      </c>
      <c r="I633" s="74" t="s">
        <v>464</v>
      </c>
      <c r="J633" s="74" t="s">
        <v>465</v>
      </c>
      <c r="K633" s="74" t="s">
        <v>179</v>
      </c>
      <c r="L633" s="74" t="s">
        <v>501</v>
      </c>
      <c r="M633" s="74" t="s">
        <v>188</v>
      </c>
      <c r="N633" s="75">
        <v>5</v>
      </c>
      <c r="O633" s="75">
        <v>5</v>
      </c>
      <c r="P633" s="74" t="s">
        <v>137</v>
      </c>
      <c r="Q633" s="74" t="s">
        <v>502</v>
      </c>
      <c r="R633" s="74" t="s">
        <v>138</v>
      </c>
      <c r="S633" s="74" t="s">
        <v>139</v>
      </c>
      <c r="T633" s="74" t="s">
        <v>149</v>
      </c>
      <c r="U633" s="74" t="s">
        <v>105</v>
      </c>
      <c r="V633" s="74" t="s">
        <v>141</v>
      </c>
      <c r="W633" s="74" t="s">
        <v>126</v>
      </c>
      <c r="X633" s="74" t="s">
        <v>127</v>
      </c>
      <c r="Y633" s="74" t="s">
        <v>468</v>
      </c>
      <c r="Z633" s="74"/>
      <c r="AA633" s="76">
        <v>31606.208999999999</v>
      </c>
      <c r="AB633" s="76">
        <v>0</v>
      </c>
      <c r="AC633" s="76">
        <v>161</v>
      </c>
      <c r="AD633" s="76">
        <v>136.5</v>
      </c>
      <c r="AE633" s="77">
        <v>429</v>
      </c>
      <c r="AF633" s="76">
        <v>2.145</v>
      </c>
      <c r="AG633" s="77">
        <v>88</v>
      </c>
      <c r="AH633" s="78">
        <v>6</v>
      </c>
      <c r="AI633" s="78">
        <v>114.3</v>
      </c>
      <c r="AJ633" s="79">
        <v>42796</v>
      </c>
      <c r="AK633" s="79">
        <v>42791</v>
      </c>
      <c r="AL633" s="79">
        <v>42791</v>
      </c>
      <c r="AM633" s="79">
        <v>42791</v>
      </c>
      <c r="AN633" s="77">
        <v>2633</v>
      </c>
      <c r="AO633" s="79">
        <v>42790</v>
      </c>
      <c r="AP633" s="76">
        <v>28854</v>
      </c>
      <c r="AQ633" s="76">
        <v>0</v>
      </c>
      <c r="AR633" s="77">
        <v>431</v>
      </c>
      <c r="AS633" s="77">
        <v>58</v>
      </c>
      <c r="AT633" s="78">
        <v>96.98</v>
      </c>
      <c r="AU633" s="77">
        <v>4</v>
      </c>
      <c r="AV633" s="76">
        <v>6.08</v>
      </c>
      <c r="AW633" s="76">
        <v>6.4</v>
      </c>
      <c r="AX633" s="76">
        <v>7.07</v>
      </c>
      <c r="AY633" s="76">
        <v>0.8</v>
      </c>
      <c r="AZ633" s="76">
        <v>0.8</v>
      </c>
      <c r="BA633" s="76">
        <v>0.75</v>
      </c>
      <c r="BB633" s="76">
        <v>0.9</v>
      </c>
      <c r="BC633" s="76">
        <v>19.95</v>
      </c>
      <c r="BD633" s="76">
        <v>6.08</v>
      </c>
      <c r="BE633" s="76">
        <v>14.83</v>
      </c>
      <c r="BF633" s="76">
        <v>6000</v>
      </c>
      <c r="BG633" s="76">
        <v>6100</v>
      </c>
      <c r="BH633" s="74" t="s">
        <v>109</v>
      </c>
      <c r="BI633" s="74"/>
      <c r="BJ633" s="74" t="s">
        <v>503</v>
      </c>
      <c r="BK633" s="79"/>
      <c r="BL633" s="79"/>
      <c r="BM633" s="74"/>
      <c r="BN633" s="80">
        <v>352</v>
      </c>
      <c r="BO633" s="81"/>
      <c r="BP633" s="82"/>
      <c r="BQ633" s="83"/>
      <c r="BR633" s="84" t="s">
        <v>75</v>
      </c>
      <c r="BS633" s="84">
        <v>25</v>
      </c>
      <c r="BT633" s="85">
        <v>2</v>
      </c>
      <c r="BU633" s="85" t="s">
        <v>464</v>
      </c>
      <c r="BV633" s="85">
        <v>12</v>
      </c>
      <c r="BW633" s="85"/>
      <c r="BX633" s="86" t="s">
        <v>143</v>
      </c>
      <c r="BY633" s="87"/>
      <c r="BZ633" s="88">
        <v>352</v>
      </c>
      <c r="CA633" s="87" t="s">
        <v>144</v>
      </c>
      <c r="CB633" s="89" t="s">
        <v>145</v>
      </c>
      <c r="CC633" s="90">
        <v>1</v>
      </c>
      <c r="CD633" s="91"/>
      <c r="CE633" s="89">
        <f>VLOOKUP(AI633,[1]Plan1!$A$6:$D$52,2,0)</f>
        <v>314</v>
      </c>
      <c r="CF633" s="89">
        <f>VLOOKUP(AI633,[1]Plan1!$A$6:$D$52,4,0)</f>
        <v>2.6086956521739131</v>
      </c>
      <c r="CG633" s="89">
        <f t="shared" si="80"/>
        <v>101</v>
      </c>
      <c r="CH633" s="89">
        <f t="shared" si="81"/>
        <v>263</v>
      </c>
      <c r="CI633" s="87" t="s">
        <v>75</v>
      </c>
      <c r="CJ633" s="89">
        <f t="shared" si="82"/>
        <v>352</v>
      </c>
      <c r="CK633" s="87"/>
      <c r="CL633" s="87"/>
      <c r="CM633" s="87"/>
      <c r="CN633" s="80"/>
      <c r="CO633" s="81">
        <v>406</v>
      </c>
      <c r="CP633" s="82"/>
      <c r="CQ633" s="83"/>
      <c r="CR633" s="87">
        <f t="shared" si="83"/>
        <v>37752</v>
      </c>
      <c r="CS633" s="40">
        <f t="shared" si="79"/>
        <v>631</v>
      </c>
      <c r="CT633" s="40" t="str">
        <f>VLOOKUP(B633,Linha!$B$2:$C$60,2,FALSE)</f>
        <v>Flow1</v>
      </c>
      <c r="CU633" s="41" t="str">
        <f>IF(AI633&lt;=Parametros!$E$15,"OK","Não")</f>
        <v>OK</v>
      </c>
      <c r="CV633" s="41" t="str">
        <f>IF(AH633&lt;=Parametros!$E$16,"OK","Não")</f>
        <v>OK</v>
      </c>
      <c r="CW633" s="41" t="str">
        <f>IF(AX633&lt;=Parametros!$E$19,"OK","Não")</f>
        <v>OK</v>
      </c>
      <c r="CX633" s="41" t="str">
        <f t="shared" si="76"/>
        <v>Sim</v>
      </c>
      <c r="CY633" s="41" t="str">
        <f t="shared" si="77"/>
        <v>Sim</v>
      </c>
      <c r="CZ633" s="41" t="str">
        <f>IF(AND(Parametros!$E$17="Sim",Parametros!$E$18="Sim"),IF(AND(OR(CT633="Flow1",AND(CT633="Flow2",Parametros!$H$7="Fechada")),AI633&lt;=Parametros!$E$15,AH633&lt;Parametros!$E$16,AX633&lt;Parametros!$E$19,CX633&lt;&gt;Parametros!$E$17,CY633&lt;&gt;Parametros!$E$18),"Sim","Não"),
IF(AND(Parametros!$E$17="Sim",Parametros!$E$18="Não"),IF(AND(OR(CT633="Flow1",AND(CT633="Flow2",Parametros!$H$7="Fechada")),AI633&lt;=Parametros!$E$15,AH633&lt;Parametros!$E$16,AX633&lt;Parametros!$E$19,CX633&lt;&gt;Parametros!$E$17),"Sim","Não"),
IF(AND(Parametros!$E$17="Não",Parametros!$E$18="Sim"),IF(AND(OR(CT633="Flow1",AND(CT633="Flow2",Parametros!$H$7="Fechada")),AI633&lt;=Parametros!$E$15,AH633&lt;Parametros!$E$16,AX633&lt;Parametros!$E$19,CY633&lt;&gt;Parametros!$E$18),"Sim","Não"),
IF(AND(OR(CT633="Flow1",AND(CT633="Flow2",Parametros!$H$7="Fechada")),AI633&lt;=Parametros!$E$15,AH633&lt;Parametros!$E$16,AX633&lt;Parametros!$E$19),"Sim","Não"))))</f>
        <v>Não</v>
      </c>
      <c r="DA633" s="41" t="str">
        <f t="shared" si="78"/>
        <v>ok</v>
      </c>
      <c r="DB633" s="40">
        <f>IF(AND(CT633="Flow1",CZ633="Sim"),4,IF(CT633=Parametros!$D$6,1,IF(CT633=Parametros!$D$7,IF(Parametros!$H$7="Aberta",2,IF('Sequencia APO'!CZ633="Sim",4,1)),IF(CT633=Parametros!$D$9,3,IF(CT633=Parametros!$D$8,4,"Erro")))))</f>
        <v>1</v>
      </c>
      <c r="DC633" s="40">
        <f>IFERROR(VLOOKUP($Q633,Ferts!$A$1:$B$16,2,FALSE),0)</f>
        <v>0</v>
      </c>
      <c r="DD633" s="42">
        <f>(IF(DB633=1,Parametros!$M$6,IF(DB633=2,Parametros!$M$7,IF(DB633=3,Parametros!$M$8,IF(DB633=4,Parametros!$M$9,"Erro"))))*(DC633+1))*60</f>
        <v>38.112851481411589</v>
      </c>
    </row>
    <row r="634" spans="1:108">
      <c r="A634" s="74" t="s">
        <v>1771</v>
      </c>
      <c r="B634" s="74" t="s">
        <v>98</v>
      </c>
      <c r="C634" s="74" t="s">
        <v>132</v>
      </c>
      <c r="D634" s="74" t="s">
        <v>132</v>
      </c>
      <c r="E634" s="74" t="s">
        <v>4355</v>
      </c>
      <c r="F634" s="74" t="s">
        <v>3257</v>
      </c>
      <c r="G634" s="74" t="s">
        <v>3258</v>
      </c>
      <c r="H634" s="74" t="s">
        <v>187</v>
      </c>
      <c r="I634" s="74" t="s">
        <v>464</v>
      </c>
      <c r="J634" s="74" t="s">
        <v>465</v>
      </c>
      <c r="K634" s="74" t="s">
        <v>2561</v>
      </c>
      <c r="L634" s="74" t="s">
        <v>501</v>
      </c>
      <c r="M634" s="74" t="s">
        <v>188</v>
      </c>
      <c r="N634" s="75">
        <v>5</v>
      </c>
      <c r="O634" s="75">
        <v>5</v>
      </c>
      <c r="P634" s="74" t="s">
        <v>137</v>
      </c>
      <c r="Q634" s="74" t="s">
        <v>3259</v>
      </c>
      <c r="R634" s="74" t="s">
        <v>138</v>
      </c>
      <c r="S634" s="74" t="s">
        <v>139</v>
      </c>
      <c r="T634" s="74" t="s">
        <v>140</v>
      </c>
      <c r="U634" s="74" t="s">
        <v>105</v>
      </c>
      <c r="V634" s="74" t="s">
        <v>141</v>
      </c>
      <c r="W634" s="74" t="s">
        <v>126</v>
      </c>
      <c r="X634" s="74" t="s">
        <v>127</v>
      </c>
      <c r="Y634" s="74" t="s">
        <v>468</v>
      </c>
      <c r="Z634" s="74"/>
      <c r="AA634" s="76">
        <v>3161.0050000000001</v>
      </c>
      <c r="AB634" s="76">
        <v>0</v>
      </c>
      <c r="AC634" s="76">
        <v>161</v>
      </c>
      <c r="AD634" s="76">
        <v>136.5</v>
      </c>
      <c r="AE634" s="77">
        <v>433</v>
      </c>
      <c r="AF634" s="76">
        <v>2.165</v>
      </c>
      <c r="AG634" s="77">
        <v>10</v>
      </c>
      <c r="AH634" s="78">
        <v>6</v>
      </c>
      <c r="AI634" s="78">
        <v>114.3</v>
      </c>
      <c r="AJ634" s="79">
        <v>42806</v>
      </c>
      <c r="AK634" s="79">
        <v>42791</v>
      </c>
      <c r="AL634" s="79">
        <v>42791</v>
      </c>
      <c r="AM634" s="79">
        <v>42791</v>
      </c>
      <c r="AN634" s="77">
        <v>264</v>
      </c>
      <c r="AO634" s="79">
        <v>42800</v>
      </c>
      <c r="AP634" s="76">
        <v>2885.4</v>
      </c>
      <c r="AQ634" s="76">
        <v>0</v>
      </c>
      <c r="AR634" s="77">
        <v>434</v>
      </c>
      <c r="AS634" s="77">
        <v>58</v>
      </c>
      <c r="AT634" s="78">
        <v>96.98</v>
      </c>
      <c r="AU634" s="77">
        <v>4</v>
      </c>
      <c r="AV634" s="76">
        <v>6.08</v>
      </c>
      <c r="AW634" s="76">
        <v>6.42</v>
      </c>
      <c r="AX634" s="76">
        <v>7.32</v>
      </c>
      <c r="AY634" s="76">
        <v>0.8</v>
      </c>
      <c r="AZ634" s="76">
        <v>0.8</v>
      </c>
      <c r="BA634" s="76">
        <v>0.75</v>
      </c>
      <c r="BB634" s="76">
        <v>0.9</v>
      </c>
      <c r="BC634" s="76">
        <v>20.13</v>
      </c>
      <c r="BD634" s="76">
        <v>6.08</v>
      </c>
      <c r="BE634" s="76">
        <v>14.83</v>
      </c>
      <c r="BF634" s="76">
        <v>6000</v>
      </c>
      <c r="BG634" s="76">
        <v>6100</v>
      </c>
      <c r="BH634" s="74" t="s">
        <v>109</v>
      </c>
      <c r="BI634" s="74"/>
      <c r="BJ634" s="74" t="s">
        <v>3260</v>
      </c>
      <c r="BK634" s="79"/>
      <c r="BL634" s="79"/>
      <c r="BM634" s="74"/>
      <c r="BN634" s="80">
        <v>40</v>
      </c>
      <c r="BO634" s="81"/>
      <c r="BP634" s="82"/>
      <c r="BQ634" s="83"/>
      <c r="BR634" s="84" t="s">
        <v>75</v>
      </c>
      <c r="BS634" s="84">
        <v>25</v>
      </c>
      <c r="BT634" s="85">
        <v>2</v>
      </c>
      <c r="BU634" s="85" t="s">
        <v>464</v>
      </c>
      <c r="BV634" s="85">
        <v>12</v>
      </c>
      <c r="BW634" s="85"/>
      <c r="BX634" s="86" t="s">
        <v>143</v>
      </c>
      <c r="BY634" s="87"/>
      <c r="BZ634" s="88">
        <v>40</v>
      </c>
      <c r="CA634" s="87" t="s">
        <v>144</v>
      </c>
      <c r="CB634" s="89" t="s">
        <v>145</v>
      </c>
      <c r="CC634" s="90">
        <v>-9</v>
      </c>
      <c r="CD634" s="91"/>
      <c r="CE634" s="89">
        <f>VLOOKUP(AI634,[1]Plan1!$A$6:$D$52,2,0)</f>
        <v>314</v>
      </c>
      <c r="CF634" s="89">
        <f>VLOOKUP(AI634,[1]Plan1!$A$6:$D$52,4,0)</f>
        <v>2.6086956521739131</v>
      </c>
      <c r="CG634" s="89">
        <f t="shared" si="80"/>
        <v>10</v>
      </c>
      <c r="CH634" s="89">
        <f t="shared" si="81"/>
        <v>26</v>
      </c>
      <c r="CI634" s="87" t="s">
        <v>75</v>
      </c>
      <c r="CJ634" s="89">
        <f t="shared" si="82"/>
        <v>40</v>
      </c>
      <c r="CK634" s="87"/>
      <c r="CL634" s="87"/>
      <c r="CM634" s="87"/>
      <c r="CN634" s="80"/>
      <c r="CO634" s="81">
        <v>407</v>
      </c>
      <c r="CP634" s="82"/>
      <c r="CQ634" s="83"/>
      <c r="CR634" s="87">
        <f t="shared" si="83"/>
        <v>4330</v>
      </c>
      <c r="CS634" s="40">
        <f t="shared" si="79"/>
        <v>632</v>
      </c>
      <c r="CT634" s="40" t="str">
        <f>VLOOKUP(B634,Linha!$B$2:$C$60,2,FALSE)</f>
        <v>Flow1</v>
      </c>
      <c r="CU634" s="41" t="str">
        <f>IF(AI634&lt;=Parametros!$E$15,"OK","Não")</f>
        <v>OK</v>
      </c>
      <c r="CV634" s="41" t="str">
        <f>IF(AH634&lt;=Parametros!$E$16,"OK","Não")</f>
        <v>OK</v>
      </c>
      <c r="CW634" s="41" t="str">
        <f>IF(AX634&lt;=Parametros!$E$19,"OK","Não")</f>
        <v>OK</v>
      </c>
      <c r="CX634" s="41" t="str">
        <f t="shared" si="76"/>
        <v>Sim</v>
      </c>
      <c r="CY634" s="41" t="str">
        <f t="shared" si="77"/>
        <v>Sim</v>
      </c>
      <c r="CZ634" s="41" t="str">
        <f>IF(AND(Parametros!$E$17="Sim",Parametros!$E$18="Sim"),IF(AND(OR(CT634="Flow1",AND(CT634="Flow2",Parametros!$H$7="Fechada")),AI634&lt;=Parametros!$E$15,AH634&lt;Parametros!$E$16,AX634&lt;Parametros!$E$19,CX634&lt;&gt;Parametros!$E$17,CY634&lt;&gt;Parametros!$E$18),"Sim","Não"),
IF(AND(Parametros!$E$17="Sim",Parametros!$E$18="Não"),IF(AND(OR(CT634="Flow1",AND(CT634="Flow2",Parametros!$H$7="Fechada")),AI634&lt;=Parametros!$E$15,AH634&lt;Parametros!$E$16,AX634&lt;Parametros!$E$19,CX634&lt;&gt;Parametros!$E$17),"Sim","Não"),
IF(AND(Parametros!$E$17="Não",Parametros!$E$18="Sim"),IF(AND(OR(CT634="Flow1",AND(CT634="Flow2",Parametros!$H$7="Fechada")),AI634&lt;=Parametros!$E$15,AH634&lt;Parametros!$E$16,AX634&lt;Parametros!$E$19,CY634&lt;&gt;Parametros!$E$18),"Sim","Não"),
IF(AND(OR(CT634="Flow1",AND(CT634="Flow2",Parametros!$H$7="Fechada")),AI634&lt;=Parametros!$E$15,AH634&lt;Parametros!$E$16,AX634&lt;Parametros!$E$19),"Sim","Não"))))</f>
        <v>Não</v>
      </c>
      <c r="DA634" s="41" t="str">
        <f t="shared" si="78"/>
        <v>ok</v>
      </c>
      <c r="DB634" s="40">
        <f>IF(AND(CT634="Flow1",CZ634="Sim"),4,IF(CT634=Parametros!$D$6,1,IF(CT634=Parametros!$D$7,IF(Parametros!$H$7="Aberta",2,IF('Sequencia APO'!CZ634="Sim",4,1)),IF(CT634=Parametros!$D$9,3,IF(CT634=Parametros!$D$8,4,"Erro")))))</f>
        <v>1</v>
      </c>
      <c r="DC634" s="40">
        <f>IFERROR(VLOOKUP($Q634,Ferts!$A$1:$B$16,2,FALSE),0)</f>
        <v>0</v>
      </c>
      <c r="DD634" s="42">
        <f>(IF(DB634=1,Parametros!$M$6,IF(DB634=2,Parametros!$M$7,IF(DB634=3,Parametros!$M$8,IF(DB634=4,Parametros!$M$9,"Erro"))))*(DC634+1))*60</f>
        <v>38.112851481411589</v>
      </c>
    </row>
    <row r="635" spans="1:108">
      <c r="A635" s="74" t="s">
        <v>1777</v>
      </c>
      <c r="B635" s="74" t="s">
        <v>98</v>
      </c>
      <c r="C635" s="74" t="s">
        <v>132</v>
      </c>
      <c r="D635" s="74" t="s">
        <v>132</v>
      </c>
      <c r="E635" s="74" t="s">
        <v>4356</v>
      </c>
      <c r="F635" s="74" t="s">
        <v>3261</v>
      </c>
      <c r="G635" s="74" t="s">
        <v>3262</v>
      </c>
      <c r="H635" s="74" t="s">
        <v>146</v>
      </c>
      <c r="I635" s="74" t="s">
        <v>464</v>
      </c>
      <c r="J635" s="74" t="s">
        <v>465</v>
      </c>
      <c r="K635" s="74" t="s">
        <v>136</v>
      </c>
      <c r="L635" s="74" t="s">
        <v>3263</v>
      </c>
      <c r="M635" s="74" t="s">
        <v>2528</v>
      </c>
      <c r="N635" s="75">
        <v>10</v>
      </c>
      <c r="O635" s="75">
        <v>10</v>
      </c>
      <c r="P635" s="74" t="s">
        <v>137</v>
      </c>
      <c r="Q635" s="74" t="s">
        <v>3264</v>
      </c>
      <c r="R635" s="74" t="s">
        <v>138</v>
      </c>
      <c r="S635" s="74" t="s">
        <v>139</v>
      </c>
      <c r="T635" s="74" t="s">
        <v>140</v>
      </c>
      <c r="U635" s="74" t="s">
        <v>105</v>
      </c>
      <c r="V635" s="74" t="s">
        <v>189</v>
      </c>
      <c r="W635" s="74" t="s">
        <v>107</v>
      </c>
      <c r="X635" s="74" t="s">
        <v>127</v>
      </c>
      <c r="Y635" s="74" t="s">
        <v>468</v>
      </c>
      <c r="Z635" s="74"/>
      <c r="AA635" s="76">
        <v>10374.959999999999</v>
      </c>
      <c r="AB635" s="76">
        <v>0</v>
      </c>
      <c r="AC635" s="76">
        <v>161</v>
      </c>
      <c r="AD635" s="76">
        <v>136.5</v>
      </c>
      <c r="AE635" s="77">
        <v>445</v>
      </c>
      <c r="AF635" s="76">
        <v>2.2250000000000001</v>
      </c>
      <c r="AG635" s="77">
        <v>27</v>
      </c>
      <c r="AH635" s="78">
        <v>6.02</v>
      </c>
      <c r="AI635" s="78">
        <v>114.3</v>
      </c>
      <c r="AJ635" s="79">
        <v>42796</v>
      </c>
      <c r="AK635" s="79">
        <v>42791</v>
      </c>
      <c r="AL635" s="79">
        <v>42791</v>
      </c>
      <c r="AM635" s="79">
        <v>42791</v>
      </c>
      <c r="AN635" s="77">
        <v>1121</v>
      </c>
      <c r="AO635" s="79">
        <v>42790</v>
      </c>
      <c r="AP635" s="76">
        <v>9802.3680000000004</v>
      </c>
      <c r="AQ635" s="76">
        <v>0</v>
      </c>
      <c r="AR635" s="77">
        <v>434</v>
      </c>
      <c r="AS635" s="77">
        <v>45</v>
      </c>
      <c r="AT635" s="78">
        <v>203.33</v>
      </c>
      <c r="AU635" s="77">
        <v>2</v>
      </c>
      <c r="AV635" s="76">
        <v>12.75</v>
      </c>
      <c r="AW635" s="76">
        <v>11.99</v>
      </c>
      <c r="AX635" s="76">
        <v>12.78</v>
      </c>
      <c r="AY635" s="76">
        <v>0.8</v>
      </c>
      <c r="AZ635" s="76">
        <v>0.8</v>
      </c>
      <c r="BA635" s="76">
        <v>0.75</v>
      </c>
      <c r="BB635" s="76">
        <v>0.9</v>
      </c>
      <c r="BC635" s="76">
        <v>20.11</v>
      </c>
      <c r="BD635" s="76">
        <v>6.26</v>
      </c>
      <c r="BE635" s="76">
        <v>15.16</v>
      </c>
      <c r="BF635" s="76">
        <v>11582</v>
      </c>
      <c r="BG635" s="76">
        <v>12802</v>
      </c>
      <c r="BH635" s="74" t="s">
        <v>109</v>
      </c>
      <c r="BI635" s="74"/>
      <c r="BJ635" s="74" t="s">
        <v>3265</v>
      </c>
      <c r="BK635" s="79"/>
      <c r="BL635" s="79"/>
      <c r="BM635" s="74"/>
      <c r="BN635" s="80">
        <v>54</v>
      </c>
      <c r="BO635" s="81"/>
      <c r="BP635" s="82"/>
      <c r="BQ635" s="83"/>
      <c r="BR635" s="84" t="s">
        <v>75</v>
      </c>
      <c r="BS635" s="84">
        <v>25</v>
      </c>
      <c r="BT635" s="85">
        <v>2</v>
      </c>
      <c r="BU635" s="85" t="s">
        <v>464</v>
      </c>
      <c r="BV635" s="85">
        <v>12</v>
      </c>
      <c r="BW635" s="85"/>
      <c r="BX635" s="86" t="s">
        <v>143</v>
      </c>
      <c r="BY635" s="87"/>
      <c r="BZ635" s="88">
        <v>54</v>
      </c>
      <c r="CA635" s="87" t="s">
        <v>144</v>
      </c>
      <c r="CB635" s="89" t="s">
        <v>145</v>
      </c>
      <c r="CC635" s="90">
        <v>1</v>
      </c>
      <c r="CD635" s="91"/>
      <c r="CE635" s="89">
        <f>VLOOKUP(AI635,[1]Plan1!$A$6:$D$52,2,0)</f>
        <v>314</v>
      </c>
      <c r="CF635" s="89">
        <f>VLOOKUP(AI635,[1]Plan1!$A$6:$D$52,4,0)</f>
        <v>2.6086956521739131</v>
      </c>
      <c r="CG635" s="89">
        <f t="shared" si="80"/>
        <v>33</v>
      </c>
      <c r="CH635" s="89">
        <f t="shared" si="81"/>
        <v>86</v>
      </c>
      <c r="CI635" s="87" t="s">
        <v>75</v>
      </c>
      <c r="CJ635" s="89">
        <f t="shared" si="82"/>
        <v>54</v>
      </c>
      <c r="CK635" s="87"/>
      <c r="CL635" s="87"/>
      <c r="CM635" s="87"/>
      <c r="CN635" s="80"/>
      <c r="CO635" s="81">
        <v>408</v>
      </c>
      <c r="CP635" s="82"/>
      <c r="CQ635" s="83"/>
      <c r="CR635" s="87">
        <f t="shared" si="83"/>
        <v>12015</v>
      </c>
      <c r="CS635" s="40">
        <f t="shared" si="79"/>
        <v>633</v>
      </c>
      <c r="CT635" s="40" t="str">
        <f>VLOOKUP(B635,Linha!$B$2:$C$60,2,FALSE)</f>
        <v>Flow1</v>
      </c>
      <c r="CU635" s="41" t="str">
        <f>IF(AI635&lt;=Parametros!$E$15,"OK","Não")</f>
        <v>OK</v>
      </c>
      <c r="CV635" s="41" t="str">
        <f>IF(AH635&lt;=Parametros!$E$16,"OK","Não")</f>
        <v>OK</v>
      </c>
      <c r="CW635" s="41" t="str">
        <f>IF(AX635&lt;=Parametros!$E$19,"OK","Não")</f>
        <v>OK</v>
      </c>
      <c r="CX635" s="41" t="str">
        <f t="shared" si="76"/>
        <v>Sim</v>
      </c>
      <c r="CY635" s="41" t="str">
        <f t="shared" si="77"/>
        <v>Sim</v>
      </c>
      <c r="CZ635" s="41" t="str">
        <f>IF(AND(Parametros!$E$17="Sim",Parametros!$E$18="Sim"),IF(AND(OR(CT635="Flow1",AND(CT635="Flow2",Parametros!$H$7="Fechada")),AI635&lt;=Parametros!$E$15,AH635&lt;Parametros!$E$16,AX635&lt;Parametros!$E$19,CX635&lt;&gt;Parametros!$E$17,CY635&lt;&gt;Parametros!$E$18),"Sim","Não"),
IF(AND(Parametros!$E$17="Sim",Parametros!$E$18="Não"),IF(AND(OR(CT635="Flow1",AND(CT635="Flow2",Parametros!$H$7="Fechada")),AI635&lt;=Parametros!$E$15,AH635&lt;Parametros!$E$16,AX635&lt;Parametros!$E$19,CX635&lt;&gt;Parametros!$E$17),"Sim","Não"),
IF(AND(Parametros!$E$17="Não",Parametros!$E$18="Sim"),IF(AND(OR(CT635="Flow1",AND(CT635="Flow2",Parametros!$H$7="Fechada")),AI635&lt;=Parametros!$E$15,AH635&lt;Parametros!$E$16,AX635&lt;Parametros!$E$19,CY635&lt;&gt;Parametros!$E$18),"Sim","Não"),
IF(AND(OR(CT635="Flow1",AND(CT635="Flow2",Parametros!$H$7="Fechada")),AI635&lt;=Parametros!$E$15,AH635&lt;Parametros!$E$16,AX635&lt;Parametros!$E$19),"Sim","Não"))))</f>
        <v>Não</v>
      </c>
      <c r="DA635" s="41" t="str">
        <f t="shared" si="78"/>
        <v>ok</v>
      </c>
      <c r="DB635" s="40">
        <f>IF(AND(CT635="Flow1",CZ635="Sim"),4,IF(CT635=Parametros!$D$6,1,IF(CT635=Parametros!$D$7,IF(Parametros!$H$7="Aberta",2,IF('Sequencia APO'!CZ635="Sim",4,1)),IF(CT635=Parametros!$D$9,3,IF(CT635=Parametros!$D$8,4,"Erro")))))</f>
        <v>1</v>
      </c>
      <c r="DC635" s="40">
        <f>IFERROR(VLOOKUP($Q635,Ferts!$A$1:$B$16,2,FALSE),0)</f>
        <v>0</v>
      </c>
      <c r="DD635" s="42">
        <f>(IF(DB635=1,Parametros!$M$6,IF(DB635=2,Parametros!$M$7,IF(DB635=3,Parametros!$M$8,IF(DB635=4,Parametros!$M$9,"Erro"))))*(DC635+1))*60</f>
        <v>38.112851481411589</v>
      </c>
    </row>
    <row r="636" spans="1:108">
      <c r="A636" s="74" t="s">
        <v>1779</v>
      </c>
      <c r="B636" s="74" t="s">
        <v>98</v>
      </c>
      <c r="C636" s="74" t="s">
        <v>99</v>
      </c>
      <c r="D636" s="74" t="s">
        <v>99</v>
      </c>
      <c r="E636" s="74" t="s">
        <v>4357</v>
      </c>
      <c r="F636" s="74" t="s">
        <v>4358</v>
      </c>
      <c r="G636" s="74" t="s">
        <v>4359</v>
      </c>
      <c r="H636" s="74" t="s">
        <v>3131</v>
      </c>
      <c r="I636" s="74" t="s">
        <v>464</v>
      </c>
      <c r="J636" s="74" t="s">
        <v>465</v>
      </c>
      <c r="K636" s="74" t="s">
        <v>4360</v>
      </c>
      <c r="L636" s="74" t="s">
        <v>4361</v>
      </c>
      <c r="M636" s="74" t="s">
        <v>3134</v>
      </c>
      <c r="N636" s="75">
        <v>5</v>
      </c>
      <c r="O636" s="75">
        <v>5</v>
      </c>
      <c r="P636" s="74" t="s">
        <v>186</v>
      </c>
      <c r="Q636" s="74" t="s">
        <v>4362</v>
      </c>
      <c r="R636" s="74" t="s">
        <v>283</v>
      </c>
      <c r="S636" s="74" t="s">
        <v>113</v>
      </c>
      <c r="T636" s="74" t="s">
        <v>114</v>
      </c>
      <c r="U636" s="74" t="s">
        <v>156</v>
      </c>
      <c r="V636" s="74" t="s">
        <v>728</v>
      </c>
      <c r="W636" s="74" t="s">
        <v>107</v>
      </c>
      <c r="X636" s="74" t="s">
        <v>127</v>
      </c>
      <c r="Y636" s="74"/>
      <c r="Z636" s="74"/>
      <c r="AA636" s="76">
        <v>4606.7259999999997</v>
      </c>
      <c r="AB636" s="76">
        <v>0</v>
      </c>
      <c r="AC636" s="76">
        <v>161</v>
      </c>
      <c r="AD636" s="76">
        <v>136.5</v>
      </c>
      <c r="AE636" s="77">
        <v>0</v>
      </c>
      <c r="AF636" s="76">
        <v>0</v>
      </c>
      <c r="AG636" s="77">
        <v>0</v>
      </c>
      <c r="AH636" s="78">
        <v>6.4</v>
      </c>
      <c r="AI636" s="78">
        <v>114.3</v>
      </c>
      <c r="AJ636" s="79">
        <v>42797</v>
      </c>
      <c r="AK636" s="79">
        <v>42791</v>
      </c>
      <c r="AL636" s="79">
        <v>42791</v>
      </c>
      <c r="AM636" s="79">
        <v>42791</v>
      </c>
      <c r="AN636" s="77">
        <v>444</v>
      </c>
      <c r="AO636" s="79">
        <v>42790</v>
      </c>
      <c r="AP636" s="76">
        <v>4386</v>
      </c>
      <c r="AQ636" s="76">
        <v>0</v>
      </c>
      <c r="AR636" s="77">
        <v>523</v>
      </c>
      <c r="AS636" s="77">
        <v>9</v>
      </c>
      <c r="AT636" s="78">
        <v>163.32</v>
      </c>
      <c r="AU636" s="77">
        <v>0</v>
      </c>
      <c r="AV636" s="76">
        <v>0</v>
      </c>
      <c r="AW636" s="76">
        <v>0</v>
      </c>
      <c r="AX636" s="76">
        <v>0</v>
      </c>
      <c r="AY636" s="76">
        <v>1.1399999999999999</v>
      </c>
      <c r="AZ636" s="76">
        <v>1.1399999999999999</v>
      </c>
      <c r="BA636" s="76">
        <v>0.8</v>
      </c>
      <c r="BB636" s="76">
        <v>0.96</v>
      </c>
      <c r="BC636" s="76">
        <v>0</v>
      </c>
      <c r="BD636" s="76">
        <v>0</v>
      </c>
      <c r="BE636" s="76">
        <v>0</v>
      </c>
      <c r="BF636" s="76">
        <v>8000</v>
      </c>
      <c r="BG636" s="76">
        <v>13000</v>
      </c>
      <c r="BH636" s="74" t="s">
        <v>109</v>
      </c>
      <c r="BI636" s="74"/>
      <c r="BJ636" s="74" t="s">
        <v>4363</v>
      </c>
      <c r="BK636" s="79"/>
      <c r="BL636" s="79"/>
      <c r="BM636" s="74"/>
      <c r="BN636" s="80"/>
      <c r="BO636" s="81"/>
      <c r="BP636" s="82"/>
      <c r="BQ636" s="93">
        <v>0</v>
      </c>
      <c r="BR636" s="84" t="s">
        <v>78</v>
      </c>
      <c r="BS636" s="84">
        <v>25</v>
      </c>
      <c r="BT636" s="85">
        <v>2</v>
      </c>
      <c r="BU636" s="85" t="s">
        <v>464</v>
      </c>
      <c r="BV636" s="85">
        <v>12</v>
      </c>
      <c r="BW636" s="85"/>
      <c r="BX636" s="86" t="s">
        <v>143</v>
      </c>
      <c r="BY636" s="87"/>
      <c r="BZ636" s="88">
        <v>0</v>
      </c>
      <c r="CA636" s="87" t="s">
        <v>144</v>
      </c>
      <c r="CB636" s="89" t="s">
        <v>145</v>
      </c>
      <c r="CC636" s="90">
        <v>1</v>
      </c>
      <c r="CD636" s="91"/>
      <c r="CE636" s="89">
        <f>VLOOKUP(AI636,[1]Plan1!$A$6:$D$52,2,0)</f>
        <v>314</v>
      </c>
      <c r="CF636" s="89">
        <f>VLOOKUP(AI636,[1]Plan1!$A$6:$D$52,4,0)</f>
        <v>2.6086956521739131</v>
      </c>
      <c r="CG636" s="89">
        <f t="shared" si="80"/>
        <v>15</v>
      </c>
      <c r="CH636" s="89">
        <f t="shared" si="81"/>
        <v>39</v>
      </c>
      <c r="CI636" s="87" t="s">
        <v>75</v>
      </c>
      <c r="CJ636" s="89">
        <f t="shared" si="82"/>
        <v>39</v>
      </c>
      <c r="CK636" s="87"/>
      <c r="CL636" s="87"/>
      <c r="CM636" s="87"/>
      <c r="CN636" s="80"/>
      <c r="CO636" s="81">
        <v>409</v>
      </c>
      <c r="CP636" s="82"/>
      <c r="CQ636" s="83"/>
      <c r="CR636" s="87">
        <f t="shared" si="83"/>
        <v>0</v>
      </c>
      <c r="CS636" s="40">
        <f t="shared" si="79"/>
        <v>634</v>
      </c>
      <c r="CT636" s="40" t="str">
        <f>VLOOKUP(B636,Linha!$B$2:$C$60,2,FALSE)</f>
        <v>Flow1</v>
      </c>
      <c r="CU636" s="41" t="str">
        <f>IF(AI636&lt;=Parametros!$E$15,"OK","Não")</f>
        <v>OK</v>
      </c>
      <c r="CV636" s="41" t="str">
        <f>IF(AH636&lt;=Parametros!$E$16,"OK","Não")</f>
        <v>OK</v>
      </c>
      <c r="CW636" s="41" t="str">
        <f>IF(AX636&lt;=Parametros!$E$19,"OK","Não")</f>
        <v>OK</v>
      </c>
      <c r="CX636" s="41" t="str">
        <f t="shared" si="76"/>
        <v>Não</v>
      </c>
      <c r="CY636" s="41" t="str">
        <f t="shared" si="77"/>
        <v>Não</v>
      </c>
      <c r="CZ636" s="41" t="str">
        <f>IF(AND(Parametros!$E$17="Sim",Parametros!$E$18="Sim"),IF(AND(OR(CT636="Flow1",AND(CT636="Flow2",Parametros!$H$7="Fechada")),AI636&lt;=Parametros!$E$15,AH636&lt;Parametros!$E$16,AX636&lt;Parametros!$E$19,CX636&lt;&gt;Parametros!$E$17,CY636&lt;&gt;Parametros!$E$18),"Sim","Não"),
IF(AND(Parametros!$E$17="Sim",Parametros!$E$18="Não"),IF(AND(OR(CT636="Flow1",AND(CT636="Flow2",Parametros!$H$7="Fechada")),AI636&lt;=Parametros!$E$15,AH636&lt;Parametros!$E$16,AX636&lt;Parametros!$E$19,CX636&lt;&gt;Parametros!$E$17),"Sim","Não"),
IF(AND(Parametros!$E$17="Não",Parametros!$E$18="Sim"),IF(AND(OR(CT636="Flow1",AND(CT636="Flow2",Parametros!$H$7="Fechada")),AI636&lt;=Parametros!$E$15,AH636&lt;Parametros!$E$16,AX636&lt;Parametros!$E$19,CY636&lt;&gt;Parametros!$E$18),"Sim","Não"),
IF(AND(OR(CT636="Flow1",AND(CT636="Flow2",Parametros!$H$7="Fechada")),AI636&lt;=Parametros!$E$15,AH636&lt;Parametros!$E$16,AX636&lt;Parametros!$E$19),"Sim","Não"))))</f>
        <v>Sim</v>
      </c>
      <c r="DA636" s="41" t="str">
        <f t="shared" si="78"/>
        <v>Moveu para tubing</v>
      </c>
      <c r="DB636" s="40">
        <f>IF(AND(CT636="Flow1",CZ636="Sim"),4,IF(CT636=Parametros!$D$6,1,IF(CT636=Parametros!$D$7,IF(Parametros!$H$7="Aberta",2,IF('Sequencia APO'!CZ636="Sim",4,1)),IF(CT636=Parametros!$D$9,3,IF(CT636=Parametros!$D$8,4,"Erro")))))</f>
        <v>4</v>
      </c>
      <c r="DC636" s="40">
        <f>IFERROR(VLOOKUP($Q636,Ferts!$A$1:$B$16,2,FALSE),0)</f>
        <v>0</v>
      </c>
      <c r="DD636" s="42">
        <f>(IF(DB636=1,Parametros!$M$6,IF(DB636=2,Parametros!$M$7,IF(DB636=3,Parametros!$M$8,IF(DB636=4,Parametros!$M$9,"Erro"))))*(DC636+1))*60</f>
        <v>102.85714285714285</v>
      </c>
    </row>
    <row r="637" spans="1:108">
      <c r="A637" s="74" t="s">
        <v>1783</v>
      </c>
      <c r="B637" s="74" t="s">
        <v>98</v>
      </c>
      <c r="C637" s="74" t="s">
        <v>118</v>
      </c>
      <c r="D637" s="74" t="s">
        <v>99</v>
      </c>
      <c r="E637" s="74" t="s">
        <v>4364</v>
      </c>
      <c r="F637" s="74" t="s">
        <v>524</v>
      </c>
      <c r="G637" s="74" t="s">
        <v>4365</v>
      </c>
      <c r="H637" s="74" t="s">
        <v>212</v>
      </c>
      <c r="I637" s="74" t="s">
        <v>464</v>
      </c>
      <c r="J637" s="74" t="s">
        <v>474</v>
      </c>
      <c r="K637" s="74" t="s">
        <v>525</v>
      </c>
      <c r="L637" s="74" t="s">
        <v>526</v>
      </c>
      <c r="M637" s="74" t="s">
        <v>527</v>
      </c>
      <c r="N637" s="75">
        <v>10</v>
      </c>
      <c r="O637" s="75">
        <v>10</v>
      </c>
      <c r="P637" s="74" t="s">
        <v>122</v>
      </c>
      <c r="Q637" s="74" t="s">
        <v>528</v>
      </c>
      <c r="R637" s="74" t="s">
        <v>175</v>
      </c>
      <c r="S637" s="74"/>
      <c r="T637" s="74" t="s">
        <v>114</v>
      </c>
      <c r="U637" s="74" t="s">
        <v>124</v>
      </c>
      <c r="V637" s="74" t="s">
        <v>125</v>
      </c>
      <c r="W637" s="74" t="s">
        <v>107</v>
      </c>
      <c r="X637" s="74" t="s">
        <v>218</v>
      </c>
      <c r="Y637" s="74" t="s">
        <v>477</v>
      </c>
      <c r="Z637" s="74" t="s">
        <v>192</v>
      </c>
      <c r="AA637" s="76">
        <v>11612.578</v>
      </c>
      <c r="AB637" s="76">
        <v>0</v>
      </c>
      <c r="AC637" s="76">
        <v>159</v>
      </c>
      <c r="AD637" s="76">
        <v>132.5</v>
      </c>
      <c r="AE637" s="77">
        <v>602</v>
      </c>
      <c r="AF637" s="76">
        <v>3.01</v>
      </c>
      <c r="AG637" s="77">
        <v>22</v>
      </c>
      <c r="AH637" s="78">
        <v>8.56</v>
      </c>
      <c r="AI637" s="78">
        <v>114.3</v>
      </c>
      <c r="AJ637" s="79">
        <v>42822</v>
      </c>
      <c r="AK637" s="79">
        <v>42791</v>
      </c>
      <c r="AL637" s="79">
        <v>42791</v>
      </c>
      <c r="AM637" s="79">
        <v>42791</v>
      </c>
      <c r="AN637" s="77">
        <v>980</v>
      </c>
      <c r="AO637" s="79">
        <v>42805</v>
      </c>
      <c r="AP637" s="76">
        <v>10000</v>
      </c>
      <c r="AQ637" s="76">
        <v>0</v>
      </c>
      <c r="AR637" s="77">
        <v>593</v>
      </c>
      <c r="AS637" s="77">
        <v>21</v>
      </c>
      <c r="AT637" s="78">
        <v>189.57</v>
      </c>
      <c r="AU637" s="77">
        <v>3</v>
      </c>
      <c r="AV637" s="76">
        <v>8.57</v>
      </c>
      <c r="AW637" s="76">
        <v>7.79</v>
      </c>
      <c r="AX637" s="76">
        <v>8.58</v>
      </c>
      <c r="AY637" s="76">
        <v>1.1399999999999999</v>
      </c>
      <c r="AZ637" s="76">
        <v>1.1399999999999999</v>
      </c>
      <c r="BA637" s="76">
        <v>0.86</v>
      </c>
      <c r="BB637" s="76">
        <v>0.86</v>
      </c>
      <c r="BC637" s="76">
        <v>20</v>
      </c>
      <c r="BD637" s="76">
        <v>8.65</v>
      </c>
      <c r="BE637" s="76">
        <v>18.54</v>
      </c>
      <c r="BF637" s="76">
        <v>7600</v>
      </c>
      <c r="BG637" s="76">
        <v>8600</v>
      </c>
      <c r="BH637" s="74" t="s">
        <v>109</v>
      </c>
      <c r="BI637" s="74"/>
      <c r="BJ637" s="74" t="s">
        <v>4366</v>
      </c>
      <c r="BK637" s="79"/>
      <c r="BL637" s="79"/>
      <c r="BM637" s="74"/>
      <c r="BN637" s="80"/>
      <c r="BO637" s="81"/>
      <c r="BP637" s="82"/>
      <c r="BQ637" s="93">
        <v>66</v>
      </c>
      <c r="BR637" s="84" t="s">
        <v>78</v>
      </c>
      <c r="BS637" s="84">
        <v>25</v>
      </c>
      <c r="BT637" s="85">
        <v>2</v>
      </c>
      <c r="BU637" s="85" t="s">
        <v>464</v>
      </c>
      <c r="BV637" s="85">
        <v>12</v>
      </c>
      <c r="BW637" s="85"/>
      <c r="BX637" s="86" t="s">
        <v>130</v>
      </c>
      <c r="BY637" s="87"/>
      <c r="BZ637" s="88">
        <v>66</v>
      </c>
      <c r="CA637" s="87" t="s">
        <v>111</v>
      </c>
      <c r="CB637" s="89" t="s">
        <v>145</v>
      </c>
      <c r="CC637" s="90">
        <v>-14</v>
      </c>
      <c r="CD637" s="91"/>
      <c r="CE637" s="89">
        <f>VLOOKUP(AI637,[1]Plan1!$A$6:$D$52,2,0)</f>
        <v>314</v>
      </c>
      <c r="CF637" s="89">
        <f>VLOOKUP(AI637,[1]Plan1!$A$6:$D$52,4,0)</f>
        <v>2.6086956521739131</v>
      </c>
      <c r="CG637" s="89">
        <f t="shared" si="80"/>
        <v>37</v>
      </c>
      <c r="CH637" s="89">
        <f t="shared" si="81"/>
        <v>97</v>
      </c>
      <c r="CI637" s="87" t="s">
        <v>75</v>
      </c>
      <c r="CJ637" s="89">
        <f t="shared" si="82"/>
        <v>66</v>
      </c>
      <c r="CK637" s="87"/>
      <c r="CL637" s="87"/>
      <c r="CM637" s="87"/>
      <c r="CN637" s="80"/>
      <c r="CO637" s="81">
        <v>410</v>
      </c>
      <c r="CP637" s="82"/>
      <c r="CQ637" s="83"/>
      <c r="CR637" s="87">
        <f t="shared" si="83"/>
        <v>13244</v>
      </c>
      <c r="CS637" s="40">
        <f t="shared" si="79"/>
        <v>635</v>
      </c>
      <c r="CT637" s="40" t="str">
        <f>VLOOKUP(B637,Linha!$B$2:$C$60,2,FALSE)</f>
        <v>Flow1</v>
      </c>
      <c r="CU637" s="41" t="str">
        <f>IF(AI637&lt;=Parametros!$E$15,"OK","Não")</f>
        <v>OK</v>
      </c>
      <c r="CV637" s="41" t="str">
        <f>IF(AH637&lt;=Parametros!$E$16,"OK","Não")</f>
        <v>OK</v>
      </c>
      <c r="CW637" s="41" t="str">
        <f>IF(AX637&lt;=Parametros!$E$19,"OK","Não")</f>
        <v>OK</v>
      </c>
      <c r="CX637" s="41" t="str">
        <f t="shared" si="76"/>
        <v>Não</v>
      </c>
      <c r="CY637" s="41" t="str">
        <f t="shared" si="77"/>
        <v>Não</v>
      </c>
      <c r="CZ637" s="41" t="str">
        <f>IF(AND(Parametros!$E$17="Sim",Parametros!$E$18="Sim"),IF(AND(OR(CT637="Flow1",AND(CT637="Flow2",Parametros!$H$7="Fechada")),AI637&lt;=Parametros!$E$15,AH637&lt;Parametros!$E$16,AX637&lt;Parametros!$E$19,CX637&lt;&gt;Parametros!$E$17,CY637&lt;&gt;Parametros!$E$18),"Sim","Não"),
IF(AND(Parametros!$E$17="Sim",Parametros!$E$18="Não"),IF(AND(OR(CT637="Flow1",AND(CT637="Flow2",Parametros!$H$7="Fechada")),AI637&lt;=Parametros!$E$15,AH637&lt;Parametros!$E$16,AX637&lt;Parametros!$E$19,CX637&lt;&gt;Parametros!$E$17),"Sim","Não"),
IF(AND(Parametros!$E$17="Não",Parametros!$E$18="Sim"),IF(AND(OR(CT637="Flow1",AND(CT637="Flow2",Parametros!$H$7="Fechada")),AI637&lt;=Parametros!$E$15,AH637&lt;Parametros!$E$16,AX637&lt;Parametros!$E$19,CY637&lt;&gt;Parametros!$E$18),"Sim","Não"),
IF(AND(OR(CT637="Flow1",AND(CT637="Flow2",Parametros!$H$7="Fechada")),AI637&lt;=Parametros!$E$15,AH637&lt;Parametros!$E$16,AX637&lt;Parametros!$E$19),"Sim","Não"))))</f>
        <v>Sim</v>
      </c>
      <c r="DA637" s="41" t="str">
        <f t="shared" si="78"/>
        <v>Moveu para tubing</v>
      </c>
      <c r="DB637" s="40">
        <f>IF(AND(CT637="Flow1",CZ637="Sim"),4,IF(CT637=Parametros!$D$6,1,IF(CT637=Parametros!$D$7,IF(Parametros!$H$7="Aberta",2,IF('Sequencia APO'!CZ637="Sim",4,1)),IF(CT637=Parametros!$D$9,3,IF(CT637=Parametros!$D$8,4,"Erro")))))</f>
        <v>4</v>
      </c>
      <c r="DC637" s="40">
        <f>IFERROR(VLOOKUP($Q637,Ferts!$A$1:$B$16,2,FALSE),0)</f>
        <v>0</v>
      </c>
      <c r="DD637" s="42">
        <f>(IF(DB637=1,Parametros!$M$6,IF(DB637=2,Parametros!$M$7,IF(DB637=3,Parametros!$M$8,IF(DB637=4,Parametros!$M$9,"Erro"))))*(DC637+1))*60</f>
        <v>102.85714285714285</v>
      </c>
    </row>
    <row r="638" spans="1:108">
      <c r="A638" s="74" t="s">
        <v>1788</v>
      </c>
      <c r="B638" s="74" t="s">
        <v>160</v>
      </c>
      <c r="C638" s="74" t="s">
        <v>118</v>
      </c>
      <c r="D638" s="74" t="s">
        <v>99</v>
      </c>
      <c r="E638" s="74" t="s">
        <v>4367</v>
      </c>
      <c r="F638" s="74" t="s">
        <v>4368</v>
      </c>
      <c r="G638" s="74" t="s">
        <v>4369</v>
      </c>
      <c r="H638" s="74" t="s">
        <v>166</v>
      </c>
      <c r="I638" s="74" t="s">
        <v>464</v>
      </c>
      <c r="J638" s="74" t="s">
        <v>474</v>
      </c>
      <c r="K638" s="74" t="s">
        <v>307</v>
      </c>
      <c r="L638" s="74" t="s">
        <v>4370</v>
      </c>
      <c r="M638" s="74" t="s">
        <v>308</v>
      </c>
      <c r="N638" s="75">
        <v>10</v>
      </c>
      <c r="O638" s="75">
        <v>10</v>
      </c>
      <c r="P638" s="74" t="s">
        <v>131</v>
      </c>
      <c r="Q638" s="74" t="s">
        <v>4371</v>
      </c>
      <c r="R638" s="74" t="s">
        <v>289</v>
      </c>
      <c r="S638" s="74"/>
      <c r="T638" s="74" t="s">
        <v>114</v>
      </c>
      <c r="U638" s="74" t="s">
        <v>124</v>
      </c>
      <c r="V638" s="74" t="s">
        <v>125</v>
      </c>
      <c r="W638" s="74" t="s">
        <v>126</v>
      </c>
      <c r="X638" s="74" t="s">
        <v>127</v>
      </c>
      <c r="Y638" s="74" t="s">
        <v>477</v>
      </c>
      <c r="Z638" s="74" t="s">
        <v>128</v>
      </c>
      <c r="AA638" s="76">
        <v>9200</v>
      </c>
      <c r="AB638" s="76">
        <v>0</v>
      </c>
      <c r="AC638" s="76">
        <v>159</v>
      </c>
      <c r="AD638" s="76">
        <v>130</v>
      </c>
      <c r="AE638" s="77">
        <v>605</v>
      </c>
      <c r="AF638" s="76">
        <v>3.0249999999999999</v>
      </c>
      <c r="AG638" s="77">
        <v>18</v>
      </c>
      <c r="AH638" s="78">
        <v>9</v>
      </c>
      <c r="AI638" s="78">
        <v>114.3</v>
      </c>
      <c r="AJ638" s="79">
        <v>42807</v>
      </c>
      <c r="AK638" s="79">
        <v>42791</v>
      </c>
      <c r="AL638" s="79">
        <v>42791</v>
      </c>
      <c r="AM638" s="79">
        <v>42791</v>
      </c>
      <c r="AN638" s="77">
        <v>811</v>
      </c>
      <c r="AO638" s="79">
        <v>42787</v>
      </c>
      <c r="AP638" s="76">
        <v>5000</v>
      </c>
      <c r="AQ638" s="76">
        <v>0</v>
      </c>
      <c r="AR638" s="77">
        <v>607</v>
      </c>
      <c r="AS638" s="77">
        <v>8</v>
      </c>
      <c r="AT638" s="78">
        <v>183.45</v>
      </c>
      <c r="AU638" s="77">
        <v>3</v>
      </c>
      <c r="AV638" s="76">
        <v>7.88</v>
      </c>
      <c r="AW638" s="76">
        <v>8.23</v>
      </c>
      <c r="AX638" s="76">
        <v>8.99</v>
      </c>
      <c r="AY638" s="76">
        <v>1.1399999999999999</v>
      </c>
      <c r="AZ638" s="76">
        <v>1.1399999999999999</v>
      </c>
      <c r="BA638" s="76">
        <v>0.9</v>
      </c>
      <c r="BB638" s="76">
        <v>0.9</v>
      </c>
      <c r="BC638" s="76">
        <v>19.16</v>
      </c>
      <c r="BD638" s="76">
        <v>9.11</v>
      </c>
      <c r="BE638" s="76">
        <v>19</v>
      </c>
      <c r="BF638" s="76">
        <v>7800</v>
      </c>
      <c r="BG638" s="76">
        <v>7900</v>
      </c>
      <c r="BH638" s="74" t="s">
        <v>109</v>
      </c>
      <c r="BI638" s="74"/>
      <c r="BJ638" s="74" t="s">
        <v>4372</v>
      </c>
      <c r="BK638" s="79"/>
      <c r="BL638" s="79"/>
      <c r="BM638" s="74"/>
      <c r="BN638" s="80"/>
      <c r="BO638" s="81"/>
      <c r="BP638" s="82">
        <v>54</v>
      </c>
      <c r="BQ638" s="83"/>
      <c r="BR638" s="84" t="s">
        <v>129</v>
      </c>
      <c r="BS638" s="84">
        <v>25</v>
      </c>
      <c r="BT638" s="85">
        <v>2</v>
      </c>
      <c r="BU638" s="85" t="s">
        <v>464</v>
      </c>
      <c r="BV638" s="85">
        <v>12</v>
      </c>
      <c r="BW638" s="85"/>
      <c r="BX638" s="86" t="s">
        <v>130</v>
      </c>
      <c r="BY638" s="87"/>
      <c r="BZ638" s="88">
        <v>54</v>
      </c>
      <c r="CA638" s="87" t="s">
        <v>111</v>
      </c>
      <c r="CB638" s="89" t="s">
        <v>145</v>
      </c>
      <c r="CC638" s="90">
        <v>4</v>
      </c>
      <c r="CD638" s="91"/>
      <c r="CE638" s="89">
        <f>VLOOKUP(AI638,[1]Plan1!$A$6:$D$52,2,0)</f>
        <v>314</v>
      </c>
      <c r="CF638" s="89">
        <f>VLOOKUP(AI638,[1]Plan1!$A$6:$D$52,4,0)</f>
        <v>2.6086956521739131</v>
      </c>
      <c r="CG638" s="89">
        <f t="shared" si="80"/>
        <v>29</v>
      </c>
      <c r="CH638" s="89">
        <f t="shared" si="81"/>
        <v>76</v>
      </c>
      <c r="CI638" s="87" t="s">
        <v>129</v>
      </c>
      <c r="CJ638" s="89">
        <f t="shared" si="82"/>
        <v>54</v>
      </c>
      <c r="CK638" s="87"/>
      <c r="CL638" s="87"/>
      <c r="CM638" s="87"/>
      <c r="CN638" s="80"/>
      <c r="CO638" s="81">
        <v>411</v>
      </c>
      <c r="CP638" s="82"/>
      <c r="CQ638" s="83"/>
      <c r="CR638" s="87">
        <f t="shared" si="83"/>
        <v>10890</v>
      </c>
      <c r="CS638" s="40">
        <f t="shared" si="79"/>
        <v>636</v>
      </c>
      <c r="CT638" s="40" t="str">
        <f>VLOOKUP(B638,Linha!$B$2:$C$60,2,FALSE)</f>
        <v>Flow1</v>
      </c>
      <c r="CU638" s="41" t="str">
        <f>IF(AI638&lt;=Parametros!$E$15,"OK","Não")</f>
        <v>OK</v>
      </c>
      <c r="CV638" s="41" t="str">
        <f>IF(AH638&lt;=Parametros!$E$16,"OK","Não")</f>
        <v>OK</v>
      </c>
      <c r="CW638" s="41" t="str">
        <f>IF(AX638&lt;=Parametros!$E$19,"OK","Não")</f>
        <v>OK</v>
      </c>
      <c r="CX638" s="41" t="str">
        <f t="shared" si="76"/>
        <v>Não</v>
      </c>
      <c r="CY638" s="41" t="str">
        <f t="shared" si="77"/>
        <v>Não</v>
      </c>
      <c r="CZ638" s="41" t="str">
        <f>IF(AND(Parametros!$E$17="Sim",Parametros!$E$18="Sim"),IF(AND(OR(CT638="Flow1",AND(CT638="Flow2",Parametros!$H$7="Fechada")),AI638&lt;=Parametros!$E$15,AH638&lt;Parametros!$E$16,AX638&lt;Parametros!$E$19,CX638&lt;&gt;Parametros!$E$17,CY638&lt;&gt;Parametros!$E$18),"Sim","Não"),
IF(AND(Parametros!$E$17="Sim",Parametros!$E$18="Não"),IF(AND(OR(CT638="Flow1",AND(CT638="Flow2",Parametros!$H$7="Fechada")),AI638&lt;=Parametros!$E$15,AH638&lt;Parametros!$E$16,AX638&lt;Parametros!$E$19,CX638&lt;&gt;Parametros!$E$17),"Sim","Não"),
IF(AND(Parametros!$E$17="Não",Parametros!$E$18="Sim"),IF(AND(OR(CT638="Flow1",AND(CT638="Flow2",Parametros!$H$7="Fechada")),AI638&lt;=Parametros!$E$15,AH638&lt;Parametros!$E$16,AX638&lt;Parametros!$E$19,CY638&lt;&gt;Parametros!$E$18),"Sim","Não"),
IF(AND(OR(CT638="Flow1",AND(CT638="Flow2",Parametros!$H$7="Fechada")),AI638&lt;=Parametros!$E$15,AH638&lt;Parametros!$E$16,AX638&lt;Parametros!$E$19),"Sim","Não"))))</f>
        <v>Sim</v>
      </c>
      <c r="DA638" s="41" t="str">
        <f t="shared" si="78"/>
        <v>ok</v>
      </c>
      <c r="DB638" s="40">
        <f>IF(AND(CT638="Flow1",CZ638="Sim"),4,IF(CT638=Parametros!$D$6,1,IF(CT638=Parametros!$D$7,IF(Parametros!$H$7="Aberta",2,IF('Sequencia APO'!CZ638="Sim",4,1)),IF(CT638=Parametros!$D$9,3,IF(CT638=Parametros!$D$8,4,"Erro")))))</f>
        <v>4</v>
      </c>
      <c r="DC638" s="40">
        <f>IFERROR(VLOOKUP($Q638,Ferts!$A$1:$B$16,2,FALSE),0)</f>
        <v>0</v>
      </c>
      <c r="DD638" s="42">
        <f>(IF(DB638=1,Parametros!$M$6,IF(DB638=2,Parametros!$M$7,IF(DB638=3,Parametros!$M$8,IF(DB638=4,Parametros!$M$9,"Erro"))))*(DC638+1))*60</f>
        <v>102.85714285714285</v>
      </c>
    </row>
    <row r="639" spans="1:108">
      <c r="A639" s="74" t="s">
        <v>1791</v>
      </c>
      <c r="B639" s="74" t="s">
        <v>160</v>
      </c>
      <c r="C639" s="74" t="s">
        <v>118</v>
      </c>
      <c r="D639" s="74" t="s">
        <v>99</v>
      </c>
      <c r="E639" s="74" t="s">
        <v>4373</v>
      </c>
      <c r="F639" s="74" t="s">
        <v>3266</v>
      </c>
      <c r="G639" s="74" t="s">
        <v>3267</v>
      </c>
      <c r="H639" s="74" t="s">
        <v>285</v>
      </c>
      <c r="I639" s="74" t="s">
        <v>464</v>
      </c>
      <c r="J639" s="74" t="s">
        <v>474</v>
      </c>
      <c r="K639" s="74" t="s">
        <v>321</v>
      </c>
      <c r="L639" s="74" t="s">
        <v>3268</v>
      </c>
      <c r="M639" s="74" t="s">
        <v>288</v>
      </c>
      <c r="N639" s="75">
        <v>10</v>
      </c>
      <c r="O639" s="75">
        <v>10</v>
      </c>
      <c r="P639" s="74" t="s">
        <v>137</v>
      </c>
      <c r="Q639" s="74" t="s">
        <v>3269</v>
      </c>
      <c r="R639" s="74" t="s">
        <v>289</v>
      </c>
      <c r="S639" s="74"/>
      <c r="T639" s="74" t="s">
        <v>114</v>
      </c>
      <c r="U639" s="74" t="s">
        <v>124</v>
      </c>
      <c r="V639" s="74" t="s">
        <v>125</v>
      </c>
      <c r="W639" s="74" t="s">
        <v>107</v>
      </c>
      <c r="X639" s="74" t="s">
        <v>127</v>
      </c>
      <c r="Y639" s="74" t="s">
        <v>477</v>
      </c>
      <c r="Z639" s="74" t="s">
        <v>128</v>
      </c>
      <c r="AA639" s="76">
        <v>2090</v>
      </c>
      <c r="AB639" s="76">
        <v>0</v>
      </c>
      <c r="AC639" s="76">
        <v>152</v>
      </c>
      <c r="AD639" s="76">
        <v>124</v>
      </c>
      <c r="AE639" s="77">
        <v>679</v>
      </c>
      <c r="AF639" s="76">
        <v>3.395</v>
      </c>
      <c r="AG639" s="77">
        <v>4</v>
      </c>
      <c r="AH639" s="78">
        <v>12</v>
      </c>
      <c r="AI639" s="78">
        <v>114.3</v>
      </c>
      <c r="AJ639" s="79">
        <v>42805</v>
      </c>
      <c r="AK639" s="79">
        <v>42791</v>
      </c>
      <c r="AL639" s="79">
        <v>42791</v>
      </c>
      <c r="AM639" s="79">
        <v>42791</v>
      </c>
      <c r="AN639" s="77">
        <v>169</v>
      </c>
      <c r="AO639" s="79">
        <v>42792</v>
      </c>
      <c r="AP639" s="76">
        <v>1900</v>
      </c>
      <c r="AQ639" s="76">
        <v>0</v>
      </c>
      <c r="AR639" s="77">
        <v>695</v>
      </c>
      <c r="AS639" s="77">
        <v>6</v>
      </c>
      <c r="AT639" s="78">
        <v>314.81</v>
      </c>
      <c r="AU639" s="77">
        <v>2</v>
      </c>
      <c r="AV639" s="76">
        <v>10.34</v>
      </c>
      <c r="AW639" s="76">
        <v>9.8000000000000007</v>
      </c>
      <c r="AX639" s="76">
        <v>10.55</v>
      </c>
      <c r="AY639" s="76">
        <v>1.1399999999999999</v>
      </c>
      <c r="AZ639" s="76">
        <v>1.1399999999999999</v>
      </c>
      <c r="BA639" s="76">
        <v>1.2</v>
      </c>
      <c r="BB639" s="76">
        <v>1.2</v>
      </c>
      <c r="BC639" s="76">
        <v>16.43</v>
      </c>
      <c r="BD639" s="76">
        <v>12.18</v>
      </c>
      <c r="BE639" s="76">
        <v>22.1</v>
      </c>
      <c r="BF639" s="76">
        <v>9800</v>
      </c>
      <c r="BG639" s="76">
        <v>10400</v>
      </c>
      <c r="BH639" s="74" t="s">
        <v>109</v>
      </c>
      <c r="BI639" s="74"/>
      <c r="BJ639" s="74" t="s">
        <v>4374</v>
      </c>
      <c r="BK639" s="79"/>
      <c r="BL639" s="79"/>
      <c r="BM639" s="74"/>
      <c r="BN639" s="80"/>
      <c r="BO639" s="81"/>
      <c r="BP639" s="82">
        <v>8</v>
      </c>
      <c r="BQ639" s="83"/>
      <c r="BR639" s="84" t="s">
        <v>129</v>
      </c>
      <c r="BS639" s="84">
        <v>25</v>
      </c>
      <c r="BT639" s="85">
        <v>2</v>
      </c>
      <c r="BU639" s="85" t="s">
        <v>464</v>
      </c>
      <c r="BV639" s="85">
        <v>12</v>
      </c>
      <c r="BW639" s="85"/>
      <c r="BX639" s="86" t="s">
        <v>130</v>
      </c>
      <c r="BY639" s="87"/>
      <c r="BZ639" s="88">
        <v>8</v>
      </c>
      <c r="CA639" s="87" t="s">
        <v>111</v>
      </c>
      <c r="CB639" s="89" t="s">
        <v>145</v>
      </c>
      <c r="CC639" s="90">
        <v>-1</v>
      </c>
      <c r="CD639" s="91"/>
      <c r="CE639" s="89">
        <f>VLOOKUP(AI639,[1]Plan1!$A$6:$D$52,2,0)</f>
        <v>314</v>
      </c>
      <c r="CF639" s="89">
        <f>VLOOKUP(AI639,[1]Plan1!$A$6:$D$52,4,0)</f>
        <v>2.6086956521739131</v>
      </c>
      <c r="CG639" s="89">
        <f t="shared" si="80"/>
        <v>7</v>
      </c>
      <c r="CH639" s="89">
        <f t="shared" si="81"/>
        <v>18</v>
      </c>
      <c r="CI639" s="87" t="s">
        <v>129</v>
      </c>
      <c r="CJ639" s="89">
        <f t="shared" si="82"/>
        <v>8</v>
      </c>
      <c r="CK639" s="87"/>
      <c r="CL639" s="87"/>
      <c r="CM639" s="87"/>
      <c r="CN639" s="80"/>
      <c r="CO639" s="81">
        <v>412</v>
      </c>
      <c r="CP639" s="82"/>
      <c r="CQ639" s="83"/>
      <c r="CR639" s="87">
        <f t="shared" si="83"/>
        <v>2716</v>
      </c>
      <c r="CS639" s="40">
        <f t="shared" si="79"/>
        <v>637</v>
      </c>
      <c r="CT639" s="40" t="str">
        <f>VLOOKUP(B639,Linha!$B$2:$C$60,2,FALSE)</f>
        <v>Flow1</v>
      </c>
      <c r="CU639" s="41" t="str">
        <f>IF(AI639&lt;=Parametros!$E$15,"OK","Não")</f>
        <v>OK</v>
      </c>
      <c r="CV639" s="41" t="str">
        <f>IF(AH639&lt;=Parametros!$E$16,"OK","Não")</f>
        <v>OK</v>
      </c>
      <c r="CW639" s="41" t="str">
        <f>IF(AX639&lt;=Parametros!$E$19,"OK","Não")</f>
        <v>OK</v>
      </c>
      <c r="CX639" s="41" t="str">
        <f t="shared" si="76"/>
        <v>Não</v>
      </c>
      <c r="CY639" s="41" t="str">
        <f t="shared" si="77"/>
        <v>Não</v>
      </c>
      <c r="CZ639" s="41" t="str">
        <f>IF(AND(Parametros!$E$17="Sim",Parametros!$E$18="Sim"),IF(AND(OR(CT639="Flow1",AND(CT639="Flow2",Parametros!$H$7="Fechada")),AI639&lt;=Parametros!$E$15,AH639&lt;Parametros!$E$16,AX639&lt;Parametros!$E$19,CX639&lt;&gt;Parametros!$E$17,CY639&lt;&gt;Parametros!$E$18),"Sim","Não"),
IF(AND(Parametros!$E$17="Sim",Parametros!$E$18="Não"),IF(AND(OR(CT639="Flow1",AND(CT639="Flow2",Parametros!$H$7="Fechada")),AI639&lt;=Parametros!$E$15,AH639&lt;Parametros!$E$16,AX639&lt;Parametros!$E$19,CX639&lt;&gt;Parametros!$E$17),"Sim","Não"),
IF(AND(Parametros!$E$17="Não",Parametros!$E$18="Sim"),IF(AND(OR(CT639="Flow1",AND(CT639="Flow2",Parametros!$H$7="Fechada")),AI639&lt;=Parametros!$E$15,AH639&lt;Parametros!$E$16,AX639&lt;Parametros!$E$19,CY639&lt;&gt;Parametros!$E$18),"Sim","Não"),
IF(AND(OR(CT639="Flow1",AND(CT639="Flow2",Parametros!$H$7="Fechada")),AI639&lt;=Parametros!$E$15,AH639&lt;Parametros!$E$16,AX639&lt;Parametros!$E$19),"Sim","Não"))))</f>
        <v>Sim</v>
      </c>
      <c r="DA639" s="41" t="str">
        <f t="shared" si="78"/>
        <v>ok</v>
      </c>
      <c r="DB639" s="40">
        <f>IF(AND(CT639="Flow1",CZ639="Sim"),4,IF(CT639=Parametros!$D$6,1,IF(CT639=Parametros!$D$7,IF(Parametros!$H$7="Aberta",2,IF('Sequencia APO'!CZ639="Sim",4,1)),IF(CT639=Parametros!$D$9,3,IF(CT639=Parametros!$D$8,4,"Erro")))))</f>
        <v>4</v>
      </c>
      <c r="DC639" s="40">
        <f>IFERROR(VLOOKUP($Q639,Ferts!$A$1:$B$16,2,FALSE),0)</f>
        <v>0</v>
      </c>
      <c r="DD639" s="42">
        <f>(IF(DB639=1,Parametros!$M$6,IF(DB639=2,Parametros!$M$7,IF(DB639=3,Parametros!$M$8,IF(DB639=4,Parametros!$M$9,"Erro"))))*(DC639+1))*60</f>
        <v>102.85714285714285</v>
      </c>
    </row>
    <row r="640" spans="1:108">
      <c r="A640" s="74" t="s">
        <v>1797</v>
      </c>
      <c r="B640" s="74" t="s">
        <v>160</v>
      </c>
      <c r="C640" s="74" t="s">
        <v>118</v>
      </c>
      <c r="D640" s="74" t="s">
        <v>99</v>
      </c>
      <c r="E640" s="74" t="s">
        <v>4375</v>
      </c>
      <c r="F640" s="74" t="s">
        <v>4376</v>
      </c>
      <c r="G640" s="74" t="s">
        <v>4377</v>
      </c>
      <c r="H640" s="74" t="s">
        <v>166</v>
      </c>
      <c r="I640" s="74" t="s">
        <v>464</v>
      </c>
      <c r="J640" s="74" t="s">
        <v>474</v>
      </c>
      <c r="K640" s="74" t="s">
        <v>307</v>
      </c>
      <c r="L640" s="74" t="s">
        <v>4378</v>
      </c>
      <c r="M640" s="74" t="s">
        <v>308</v>
      </c>
      <c r="N640" s="75">
        <v>10</v>
      </c>
      <c r="O640" s="75">
        <v>10</v>
      </c>
      <c r="P640" s="74" t="s">
        <v>131</v>
      </c>
      <c r="Q640" s="74" t="s">
        <v>4379</v>
      </c>
      <c r="R640" s="74" t="s">
        <v>289</v>
      </c>
      <c r="S640" s="74"/>
      <c r="T640" s="74" t="s">
        <v>114</v>
      </c>
      <c r="U640" s="74" t="s">
        <v>124</v>
      </c>
      <c r="V640" s="74" t="s">
        <v>125</v>
      </c>
      <c r="W640" s="74" t="s">
        <v>126</v>
      </c>
      <c r="X640" s="74" t="s">
        <v>127</v>
      </c>
      <c r="Y640" s="74" t="s">
        <v>477</v>
      </c>
      <c r="Z640" s="74" t="s">
        <v>128</v>
      </c>
      <c r="AA640" s="76">
        <v>2185</v>
      </c>
      <c r="AB640" s="76">
        <v>0</v>
      </c>
      <c r="AC640" s="76">
        <v>152</v>
      </c>
      <c r="AD640" s="76">
        <v>121</v>
      </c>
      <c r="AE640" s="77">
        <v>632</v>
      </c>
      <c r="AF640" s="76">
        <v>3.16</v>
      </c>
      <c r="AG640" s="77">
        <v>4</v>
      </c>
      <c r="AH640" s="78">
        <v>13</v>
      </c>
      <c r="AI640" s="78">
        <v>114.3</v>
      </c>
      <c r="AJ640" s="79">
        <v>42807</v>
      </c>
      <c r="AK640" s="79">
        <v>42791</v>
      </c>
      <c r="AL640" s="79">
        <v>42791</v>
      </c>
      <c r="AM640" s="79">
        <v>42791</v>
      </c>
      <c r="AN640" s="77">
        <v>205</v>
      </c>
      <c r="AO640" s="79">
        <v>42788</v>
      </c>
      <c r="AP640" s="76">
        <v>1900</v>
      </c>
      <c r="AQ640" s="76">
        <v>0</v>
      </c>
      <c r="AR640" s="77">
        <v>632</v>
      </c>
      <c r="AS640" s="77">
        <v>7</v>
      </c>
      <c r="AT640" s="78">
        <v>276.08</v>
      </c>
      <c r="AU640" s="77">
        <v>2</v>
      </c>
      <c r="AV640" s="76">
        <v>8.5299999999999994</v>
      </c>
      <c r="AW640" s="76">
        <v>8.7899999999999991</v>
      </c>
      <c r="AX640" s="76">
        <v>9.44</v>
      </c>
      <c r="AY640" s="76">
        <v>1.1399999999999999</v>
      </c>
      <c r="AZ640" s="76">
        <v>1.1399999999999999</v>
      </c>
      <c r="BA640" s="76">
        <v>1.3</v>
      </c>
      <c r="BB640" s="76">
        <v>1.3</v>
      </c>
      <c r="BC640" s="76">
        <v>14.2</v>
      </c>
      <c r="BD640" s="76">
        <v>13.21</v>
      </c>
      <c r="BE640" s="76">
        <v>23.14</v>
      </c>
      <c r="BF640" s="76">
        <v>8450</v>
      </c>
      <c r="BG640" s="76">
        <v>8550</v>
      </c>
      <c r="BH640" s="74" t="s">
        <v>109</v>
      </c>
      <c r="BI640" s="74"/>
      <c r="BJ640" s="74" t="s">
        <v>4380</v>
      </c>
      <c r="BK640" s="79"/>
      <c r="BL640" s="79"/>
      <c r="BM640" s="74"/>
      <c r="BN640" s="80"/>
      <c r="BO640" s="81"/>
      <c r="BP640" s="82">
        <v>8</v>
      </c>
      <c r="BQ640" s="83"/>
      <c r="BR640" s="84" t="s">
        <v>129</v>
      </c>
      <c r="BS640" s="84">
        <v>25</v>
      </c>
      <c r="BT640" s="85">
        <v>2</v>
      </c>
      <c r="BU640" s="85" t="s">
        <v>464</v>
      </c>
      <c r="BV640" s="85">
        <v>12</v>
      </c>
      <c r="BW640" s="85"/>
      <c r="BX640" s="86" t="s">
        <v>130</v>
      </c>
      <c r="BY640" s="87"/>
      <c r="BZ640" s="88">
        <v>8</v>
      </c>
      <c r="CA640" s="87" t="s">
        <v>111</v>
      </c>
      <c r="CB640" s="89" t="s">
        <v>145</v>
      </c>
      <c r="CC640" s="90">
        <v>3</v>
      </c>
      <c r="CD640" s="91"/>
      <c r="CE640" s="89">
        <f>VLOOKUP(AI640,[1]Plan1!$A$6:$D$52,2,0)</f>
        <v>314</v>
      </c>
      <c r="CF640" s="89">
        <f>VLOOKUP(AI640,[1]Plan1!$A$6:$D$52,4,0)</f>
        <v>2.6086956521739131</v>
      </c>
      <c r="CG640" s="89">
        <f t="shared" si="80"/>
        <v>7</v>
      </c>
      <c r="CH640" s="89">
        <f t="shared" si="81"/>
        <v>18</v>
      </c>
      <c r="CI640" s="87" t="s">
        <v>129</v>
      </c>
      <c r="CJ640" s="89">
        <f t="shared" si="82"/>
        <v>8</v>
      </c>
      <c r="CK640" s="87"/>
      <c r="CL640" s="87"/>
      <c r="CM640" s="87"/>
      <c r="CN640" s="80"/>
      <c r="CO640" s="81">
        <v>413</v>
      </c>
      <c r="CP640" s="82"/>
      <c r="CQ640" s="83"/>
      <c r="CR640" s="87">
        <f t="shared" si="83"/>
        <v>2528</v>
      </c>
      <c r="CS640" s="40">
        <f t="shared" si="79"/>
        <v>638</v>
      </c>
      <c r="CT640" s="40" t="str">
        <f>VLOOKUP(B640,Linha!$B$2:$C$60,2,FALSE)</f>
        <v>Flow1</v>
      </c>
      <c r="CU640" s="41" t="str">
        <f>IF(AI640&lt;=Parametros!$E$15,"OK","Não")</f>
        <v>OK</v>
      </c>
      <c r="CV640" s="41" t="str">
        <f>IF(AH640&lt;=Parametros!$E$16,"OK","Não")</f>
        <v>OK</v>
      </c>
      <c r="CW640" s="41" t="str">
        <f>IF(AX640&lt;=Parametros!$E$19,"OK","Não")</f>
        <v>OK</v>
      </c>
      <c r="CX640" s="41" t="str">
        <f t="shared" si="76"/>
        <v>Não</v>
      </c>
      <c r="CY640" s="41" t="str">
        <f t="shared" si="77"/>
        <v>Não</v>
      </c>
      <c r="CZ640" s="41" t="str">
        <f>IF(AND(Parametros!$E$17="Sim",Parametros!$E$18="Sim"),IF(AND(OR(CT640="Flow1",AND(CT640="Flow2",Parametros!$H$7="Fechada")),AI640&lt;=Parametros!$E$15,AH640&lt;Parametros!$E$16,AX640&lt;Parametros!$E$19,CX640&lt;&gt;Parametros!$E$17,CY640&lt;&gt;Parametros!$E$18),"Sim","Não"),
IF(AND(Parametros!$E$17="Sim",Parametros!$E$18="Não"),IF(AND(OR(CT640="Flow1",AND(CT640="Flow2",Parametros!$H$7="Fechada")),AI640&lt;=Parametros!$E$15,AH640&lt;Parametros!$E$16,AX640&lt;Parametros!$E$19,CX640&lt;&gt;Parametros!$E$17),"Sim","Não"),
IF(AND(Parametros!$E$17="Não",Parametros!$E$18="Sim"),IF(AND(OR(CT640="Flow1",AND(CT640="Flow2",Parametros!$H$7="Fechada")),AI640&lt;=Parametros!$E$15,AH640&lt;Parametros!$E$16,AX640&lt;Parametros!$E$19,CY640&lt;&gt;Parametros!$E$18),"Sim","Não"),
IF(AND(OR(CT640="Flow1",AND(CT640="Flow2",Parametros!$H$7="Fechada")),AI640&lt;=Parametros!$E$15,AH640&lt;Parametros!$E$16,AX640&lt;Parametros!$E$19),"Sim","Não"))))</f>
        <v>Não</v>
      </c>
      <c r="DA640" s="41" t="str">
        <f t="shared" si="78"/>
        <v>ok</v>
      </c>
      <c r="DB640" s="40">
        <f>IF(AND(CT640="Flow1",CZ640="Sim"),4,IF(CT640=Parametros!$D$6,1,IF(CT640=Parametros!$D$7,IF(Parametros!$H$7="Aberta",2,IF('Sequencia APO'!CZ640="Sim",4,1)),IF(CT640=Parametros!$D$9,3,IF(CT640=Parametros!$D$8,4,"Erro")))))</f>
        <v>1</v>
      </c>
      <c r="DC640" s="40">
        <f>IFERROR(VLOOKUP($Q640,Ferts!$A$1:$B$16,2,FALSE),0)</f>
        <v>0</v>
      </c>
      <c r="DD640" s="42">
        <f>(IF(DB640=1,Parametros!$M$6,IF(DB640=2,Parametros!$M$7,IF(DB640=3,Parametros!$M$8,IF(DB640=4,Parametros!$M$9,"Erro"))))*(DC640+1))*60</f>
        <v>38.112851481411589</v>
      </c>
    </row>
    <row r="641" spans="1:108">
      <c r="A641" s="74" t="s">
        <v>1803</v>
      </c>
      <c r="B641" s="74" t="s">
        <v>160</v>
      </c>
      <c r="C641" s="74" t="s">
        <v>118</v>
      </c>
      <c r="D641" s="74" t="s">
        <v>99</v>
      </c>
      <c r="E641" s="74" t="s">
        <v>4381</v>
      </c>
      <c r="F641" s="74" t="s">
        <v>1746</v>
      </c>
      <c r="G641" s="74" t="s">
        <v>3270</v>
      </c>
      <c r="H641" s="74" t="s">
        <v>1531</v>
      </c>
      <c r="I641" s="74" t="s">
        <v>464</v>
      </c>
      <c r="J641" s="74" t="s">
        <v>474</v>
      </c>
      <c r="K641" s="74" t="s">
        <v>1532</v>
      </c>
      <c r="L641" s="74" t="s">
        <v>1748</v>
      </c>
      <c r="M641" s="74" t="s">
        <v>1534</v>
      </c>
      <c r="N641" s="75">
        <v>10</v>
      </c>
      <c r="O641" s="75">
        <v>10</v>
      </c>
      <c r="P641" s="74" t="s">
        <v>521</v>
      </c>
      <c r="Q641" s="74" t="s">
        <v>1749</v>
      </c>
      <c r="R641" s="74" t="s">
        <v>522</v>
      </c>
      <c r="S641" s="74"/>
      <c r="T641" s="74" t="s">
        <v>114</v>
      </c>
      <c r="U641" s="74" t="s">
        <v>124</v>
      </c>
      <c r="V641" s="74" t="s">
        <v>125</v>
      </c>
      <c r="W641" s="74" t="s">
        <v>126</v>
      </c>
      <c r="X641" s="74" t="s">
        <v>176</v>
      </c>
      <c r="Y641" s="74" t="s">
        <v>477</v>
      </c>
      <c r="Z641" s="74" t="s">
        <v>192</v>
      </c>
      <c r="AA641" s="76">
        <v>8850</v>
      </c>
      <c r="AB641" s="76">
        <v>0</v>
      </c>
      <c r="AC641" s="76">
        <v>159</v>
      </c>
      <c r="AD641" s="76">
        <v>130</v>
      </c>
      <c r="AE641" s="77">
        <v>442</v>
      </c>
      <c r="AF641" s="76">
        <v>2.21</v>
      </c>
      <c r="AG641" s="77">
        <v>25</v>
      </c>
      <c r="AH641" s="78">
        <v>9.1999999999999993</v>
      </c>
      <c r="AI641" s="78">
        <v>114.3</v>
      </c>
      <c r="AJ641" s="79">
        <v>42808</v>
      </c>
      <c r="AK641" s="79">
        <v>42791</v>
      </c>
      <c r="AL641" s="79">
        <v>42791</v>
      </c>
      <c r="AM641" s="79">
        <v>42791</v>
      </c>
      <c r="AN641" s="77">
        <v>810</v>
      </c>
      <c r="AO641" s="79">
        <v>42791</v>
      </c>
      <c r="AP641" s="76">
        <v>7500</v>
      </c>
      <c r="AQ641" s="76">
        <v>0</v>
      </c>
      <c r="AR641" s="77">
        <v>441</v>
      </c>
      <c r="AS641" s="77">
        <v>82</v>
      </c>
      <c r="AT641" s="78">
        <v>196.76</v>
      </c>
      <c r="AU641" s="77">
        <v>2</v>
      </c>
      <c r="AV641" s="76">
        <v>8.2799999999999994</v>
      </c>
      <c r="AW641" s="76">
        <v>8.6</v>
      </c>
      <c r="AX641" s="76">
        <v>9.14</v>
      </c>
      <c r="AY641" s="76">
        <v>1.08</v>
      </c>
      <c r="AZ641" s="76">
        <v>1.08</v>
      </c>
      <c r="BA641" s="76">
        <v>0.8</v>
      </c>
      <c r="BB641" s="76">
        <v>0.8</v>
      </c>
      <c r="BC641" s="76">
        <v>13.71</v>
      </c>
      <c r="BD641" s="76">
        <v>9.31</v>
      </c>
      <c r="BE641" s="76">
        <v>19.2</v>
      </c>
      <c r="BF641" s="76">
        <v>8200</v>
      </c>
      <c r="BG641" s="76">
        <v>8300</v>
      </c>
      <c r="BH641" s="74" t="s">
        <v>109</v>
      </c>
      <c r="BI641" s="74"/>
      <c r="BJ641" s="74" t="s">
        <v>4382</v>
      </c>
      <c r="BK641" s="79"/>
      <c r="BL641" s="79"/>
      <c r="BM641" s="74"/>
      <c r="BN641" s="80"/>
      <c r="BO641" s="81"/>
      <c r="BP641" s="82">
        <v>50</v>
      </c>
      <c r="BQ641" s="83"/>
      <c r="BR641" s="84" t="s">
        <v>129</v>
      </c>
      <c r="BS641" s="84">
        <v>25</v>
      </c>
      <c r="BT641" s="85">
        <v>2</v>
      </c>
      <c r="BU641" s="85" t="s">
        <v>464</v>
      </c>
      <c r="BV641" s="85">
        <v>12</v>
      </c>
      <c r="BW641" s="85"/>
      <c r="BX641" s="86" t="s">
        <v>130</v>
      </c>
      <c r="BY641" s="87"/>
      <c r="BZ641" s="88">
        <v>50</v>
      </c>
      <c r="CA641" s="87" t="s">
        <v>111</v>
      </c>
      <c r="CB641" s="89" t="s">
        <v>145</v>
      </c>
      <c r="CC641" s="90">
        <v>0</v>
      </c>
      <c r="CD641" s="91"/>
      <c r="CE641" s="89">
        <f>VLOOKUP(AI641,[1]Plan1!$A$6:$D$52,2,0)</f>
        <v>314</v>
      </c>
      <c r="CF641" s="89">
        <f>VLOOKUP(AI641,[1]Plan1!$A$6:$D$52,4,0)</f>
        <v>2.6086956521739131</v>
      </c>
      <c r="CG641" s="89">
        <f t="shared" si="80"/>
        <v>28</v>
      </c>
      <c r="CH641" s="89">
        <f t="shared" si="81"/>
        <v>73</v>
      </c>
      <c r="CI641" s="87" t="s">
        <v>129</v>
      </c>
      <c r="CJ641" s="89">
        <f t="shared" si="82"/>
        <v>50</v>
      </c>
      <c r="CK641" s="87"/>
      <c r="CL641" s="87"/>
      <c r="CM641" s="87"/>
      <c r="CN641" s="80"/>
      <c r="CO641" s="81">
        <v>414</v>
      </c>
      <c r="CP641" s="82"/>
      <c r="CQ641" s="83"/>
      <c r="CR641" s="87">
        <f t="shared" si="83"/>
        <v>11050</v>
      </c>
      <c r="CS641" s="40">
        <f t="shared" si="79"/>
        <v>639</v>
      </c>
      <c r="CT641" s="40" t="str">
        <f>VLOOKUP(B641,Linha!$B$2:$C$60,2,FALSE)</f>
        <v>Flow1</v>
      </c>
      <c r="CU641" s="41" t="str">
        <f>IF(AI641&lt;=Parametros!$E$15,"OK","Não")</f>
        <v>OK</v>
      </c>
      <c r="CV641" s="41" t="str">
        <f>IF(AH641&lt;=Parametros!$E$16,"OK","Não")</f>
        <v>OK</v>
      </c>
      <c r="CW641" s="41" t="str">
        <f>IF(AX641&lt;=Parametros!$E$19,"OK","Não")</f>
        <v>OK</v>
      </c>
      <c r="CX641" s="41" t="str">
        <f t="shared" si="76"/>
        <v>Não</v>
      </c>
      <c r="CY641" s="41" t="str">
        <f t="shared" si="77"/>
        <v>Não</v>
      </c>
      <c r="CZ641" s="41" t="str">
        <f>IF(AND(Parametros!$E$17="Sim",Parametros!$E$18="Sim"),IF(AND(OR(CT641="Flow1",AND(CT641="Flow2",Parametros!$H$7="Fechada")),AI641&lt;=Parametros!$E$15,AH641&lt;Parametros!$E$16,AX641&lt;Parametros!$E$19,CX641&lt;&gt;Parametros!$E$17,CY641&lt;&gt;Parametros!$E$18),"Sim","Não"),
IF(AND(Parametros!$E$17="Sim",Parametros!$E$18="Não"),IF(AND(OR(CT641="Flow1",AND(CT641="Flow2",Parametros!$H$7="Fechada")),AI641&lt;=Parametros!$E$15,AH641&lt;Parametros!$E$16,AX641&lt;Parametros!$E$19,CX641&lt;&gt;Parametros!$E$17),"Sim","Não"),
IF(AND(Parametros!$E$17="Não",Parametros!$E$18="Sim"),IF(AND(OR(CT641="Flow1",AND(CT641="Flow2",Parametros!$H$7="Fechada")),AI641&lt;=Parametros!$E$15,AH641&lt;Parametros!$E$16,AX641&lt;Parametros!$E$19,CY641&lt;&gt;Parametros!$E$18),"Sim","Não"),
IF(AND(OR(CT641="Flow1",AND(CT641="Flow2",Parametros!$H$7="Fechada")),AI641&lt;=Parametros!$E$15,AH641&lt;Parametros!$E$16,AX641&lt;Parametros!$E$19),"Sim","Não"))))</f>
        <v>Sim</v>
      </c>
      <c r="DA641" s="41" t="str">
        <f t="shared" si="78"/>
        <v>ok</v>
      </c>
      <c r="DB641" s="40">
        <f>IF(AND(CT641="Flow1",CZ641="Sim"),4,IF(CT641=Parametros!$D$6,1,IF(CT641=Parametros!$D$7,IF(Parametros!$H$7="Aberta",2,IF('Sequencia APO'!CZ641="Sim",4,1)),IF(CT641=Parametros!$D$9,3,IF(CT641=Parametros!$D$8,4,"Erro")))))</f>
        <v>4</v>
      </c>
      <c r="DC641" s="40">
        <f>IFERROR(VLOOKUP($Q641,Ferts!$A$1:$B$16,2,FALSE),0)</f>
        <v>0</v>
      </c>
      <c r="DD641" s="42">
        <f>(IF(DB641=1,Parametros!$M$6,IF(DB641=2,Parametros!$M$7,IF(DB641=3,Parametros!$M$8,IF(DB641=4,Parametros!$M$9,"Erro"))))*(DC641+1))*60</f>
        <v>102.85714285714285</v>
      </c>
    </row>
    <row r="642" spans="1:108">
      <c r="A642" s="74" t="s">
        <v>1807</v>
      </c>
      <c r="B642" s="74" t="s">
        <v>98</v>
      </c>
      <c r="C642" s="74" t="s">
        <v>99</v>
      </c>
      <c r="D642" s="74" t="s">
        <v>99</v>
      </c>
      <c r="E642" s="74" t="s">
        <v>4383</v>
      </c>
      <c r="F642" s="74" t="s">
        <v>743</v>
      </c>
      <c r="G642" s="74" t="s">
        <v>4384</v>
      </c>
      <c r="H642" s="74" t="s">
        <v>505</v>
      </c>
      <c r="I642" s="74" t="s">
        <v>464</v>
      </c>
      <c r="J642" s="74" t="s">
        <v>744</v>
      </c>
      <c r="K642" s="74" t="s">
        <v>364</v>
      </c>
      <c r="L642" s="74" t="s">
        <v>745</v>
      </c>
      <c r="M642" s="74" t="s">
        <v>506</v>
      </c>
      <c r="N642" s="75">
        <v>10</v>
      </c>
      <c r="O642" s="75">
        <v>0</v>
      </c>
      <c r="P642" s="74" t="s">
        <v>365</v>
      </c>
      <c r="Q642" s="74" t="s">
        <v>746</v>
      </c>
      <c r="R642" s="74" t="s">
        <v>283</v>
      </c>
      <c r="S642" s="74"/>
      <c r="T642" s="74" t="s">
        <v>114</v>
      </c>
      <c r="U642" s="74" t="s">
        <v>156</v>
      </c>
      <c r="V642" s="74" t="s">
        <v>507</v>
      </c>
      <c r="W642" s="74" t="s">
        <v>126</v>
      </c>
      <c r="X642" s="74" t="s">
        <v>127</v>
      </c>
      <c r="Y642" s="74" t="s">
        <v>468</v>
      </c>
      <c r="Z642" s="74"/>
      <c r="AA642" s="76">
        <v>13681.043</v>
      </c>
      <c r="AB642" s="76">
        <v>0</v>
      </c>
      <c r="AC642" s="76">
        <v>159</v>
      </c>
      <c r="AD642" s="76">
        <v>132.5</v>
      </c>
      <c r="AE642" s="77">
        <v>593</v>
      </c>
      <c r="AF642" s="76">
        <v>2.9649999999999999</v>
      </c>
      <c r="AG642" s="77">
        <v>28</v>
      </c>
      <c r="AH642" s="78">
        <v>8</v>
      </c>
      <c r="AI642" s="78">
        <v>121</v>
      </c>
      <c r="AJ642" s="79">
        <v>42788</v>
      </c>
      <c r="AK642" s="79">
        <v>42791</v>
      </c>
      <c r="AL642" s="79">
        <v>42791</v>
      </c>
      <c r="AM642" s="79">
        <v>42791</v>
      </c>
      <c r="AN642" s="77">
        <v>1092</v>
      </c>
      <c r="AO642" s="79">
        <v>42770</v>
      </c>
      <c r="AP642" s="76">
        <v>9484.92</v>
      </c>
      <c r="AQ642" s="76">
        <v>6850.22</v>
      </c>
      <c r="AR642" s="77">
        <v>589</v>
      </c>
      <c r="AS642" s="77">
        <v>14</v>
      </c>
      <c r="AT642" s="78">
        <v>272.38</v>
      </c>
      <c r="AU642" s="77">
        <v>2</v>
      </c>
      <c r="AV642" s="76">
        <v>12.25</v>
      </c>
      <c r="AW642" s="76">
        <v>12.43</v>
      </c>
      <c r="AX642" s="76">
        <v>13.22</v>
      </c>
      <c r="AY642" s="76">
        <v>1.21</v>
      </c>
      <c r="AZ642" s="76">
        <v>1.21</v>
      </c>
      <c r="BA642" s="76">
        <v>1</v>
      </c>
      <c r="BB642" s="76">
        <v>1.2</v>
      </c>
      <c r="BC642" s="76">
        <v>21.4</v>
      </c>
      <c r="BD642" s="76">
        <v>7.93</v>
      </c>
      <c r="BE642" s="76">
        <v>17.82</v>
      </c>
      <c r="BF642" s="76">
        <v>12070</v>
      </c>
      <c r="BG642" s="76">
        <v>12270</v>
      </c>
      <c r="BH642" s="74" t="s">
        <v>109</v>
      </c>
      <c r="BI642" s="74"/>
      <c r="BJ642" s="74" t="s">
        <v>4385</v>
      </c>
      <c r="BK642" s="79"/>
      <c r="BL642" s="79"/>
      <c r="BM642" s="74"/>
      <c r="BN642" s="80">
        <v>56</v>
      </c>
      <c r="BO642" s="81"/>
      <c r="BP642" s="82"/>
      <c r="BQ642" s="83"/>
      <c r="BR642" s="84" t="s">
        <v>75</v>
      </c>
      <c r="BS642" s="84">
        <v>25</v>
      </c>
      <c r="BT642" s="85">
        <v>2</v>
      </c>
      <c r="BU642" s="85" t="s">
        <v>464</v>
      </c>
      <c r="BV642" s="85">
        <v>12</v>
      </c>
      <c r="BW642" s="85"/>
      <c r="BX642" s="86" t="s">
        <v>143</v>
      </c>
      <c r="BY642" s="87"/>
      <c r="BZ642" s="88">
        <v>56</v>
      </c>
      <c r="CA642" s="87" t="s">
        <v>144</v>
      </c>
      <c r="CB642" s="89" t="s">
        <v>112</v>
      </c>
      <c r="CC642" s="90">
        <v>21</v>
      </c>
      <c r="CD642" s="91"/>
      <c r="CE642" s="89">
        <f>VLOOKUP(AI642,[1]Plan1!$A$6:$D$52,2,0)</f>
        <v>251</v>
      </c>
      <c r="CF642" s="89">
        <f>VLOOKUP(AI642,[1]Plan1!$A$6:$D$52,4,0)</f>
        <v>2.2352941176470589</v>
      </c>
      <c r="CG642" s="89">
        <f t="shared" si="80"/>
        <v>55</v>
      </c>
      <c r="CH642" s="89">
        <f t="shared" si="81"/>
        <v>123</v>
      </c>
      <c r="CI642" s="87" t="s">
        <v>75</v>
      </c>
      <c r="CJ642" s="89">
        <f t="shared" si="82"/>
        <v>56</v>
      </c>
      <c r="CK642" s="87"/>
      <c r="CL642" s="87"/>
      <c r="CM642" s="87"/>
      <c r="CN642" s="80"/>
      <c r="CO642" s="81">
        <v>415</v>
      </c>
      <c r="CP642" s="82"/>
      <c r="CQ642" s="83"/>
      <c r="CR642" s="87">
        <f t="shared" si="83"/>
        <v>16604</v>
      </c>
      <c r="CS642" s="40">
        <f t="shared" si="79"/>
        <v>640</v>
      </c>
      <c r="CT642" s="40" t="str">
        <f>VLOOKUP(B642,Linha!$B$2:$C$60,2,FALSE)</f>
        <v>Flow1</v>
      </c>
      <c r="CU642" s="41" t="str">
        <f>IF(AI642&lt;=Parametros!$E$15,"OK","Não")</f>
        <v>Não</v>
      </c>
      <c r="CV642" s="41" t="str">
        <f>IF(AH642&lt;=Parametros!$E$16,"OK","Não")</f>
        <v>OK</v>
      </c>
      <c r="CW642" s="41" t="str">
        <f>IF(AX642&lt;=Parametros!$E$19,"OK","Não")</f>
        <v>OK</v>
      </c>
      <c r="CX642" s="41" t="str">
        <f t="shared" si="76"/>
        <v>Não</v>
      </c>
      <c r="CY642" s="41" t="str">
        <f t="shared" si="77"/>
        <v>Não</v>
      </c>
      <c r="CZ642" s="41" t="str">
        <f>IF(AND(Parametros!$E$17="Sim",Parametros!$E$18="Sim"),IF(AND(OR(CT642="Flow1",AND(CT642="Flow2",Parametros!$H$7="Fechada")),AI642&lt;=Parametros!$E$15,AH642&lt;Parametros!$E$16,AX642&lt;Parametros!$E$19,CX642&lt;&gt;Parametros!$E$17,CY642&lt;&gt;Parametros!$E$18),"Sim","Não"),
IF(AND(Parametros!$E$17="Sim",Parametros!$E$18="Não"),IF(AND(OR(CT642="Flow1",AND(CT642="Flow2",Parametros!$H$7="Fechada")),AI642&lt;=Parametros!$E$15,AH642&lt;Parametros!$E$16,AX642&lt;Parametros!$E$19,CX642&lt;&gt;Parametros!$E$17),"Sim","Não"),
IF(AND(Parametros!$E$17="Não",Parametros!$E$18="Sim"),IF(AND(OR(CT642="Flow1",AND(CT642="Flow2",Parametros!$H$7="Fechada")),AI642&lt;=Parametros!$E$15,AH642&lt;Parametros!$E$16,AX642&lt;Parametros!$E$19,CY642&lt;&gt;Parametros!$E$18),"Sim","Não"),
IF(AND(OR(CT642="Flow1",AND(CT642="Flow2",Parametros!$H$7="Fechada")),AI642&lt;=Parametros!$E$15,AH642&lt;Parametros!$E$16,AX642&lt;Parametros!$E$19),"Sim","Não"))))</f>
        <v>Não</v>
      </c>
      <c r="DA642" s="41" t="str">
        <f t="shared" si="78"/>
        <v>ok</v>
      </c>
      <c r="DB642" s="40">
        <f>IF(AND(CT642="Flow1",CZ642="Sim"),4,IF(CT642=Parametros!$D$6,1,IF(CT642=Parametros!$D$7,IF(Parametros!$H$7="Aberta",2,IF('Sequencia APO'!CZ642="Sim",4,1)),IF(CT642=Parametros!$D$9,3,IF(CT642=Parametros!$D$8,4,"Erro")))))</f>
        <v>1</v>
      </c>
      <c r="DC642" s="40">
        <f>IFERROR(VLOOKUP($Q642,Ferts!$A$1:$B$16,2,FALSE),0)</f>
        <v>0</v>
      </c>
      <c r="DD642" s="42">
        <f>(IF(DB642=1,Parametros!$M$6,IF(DB642=2,Parametros!$M$7,IF(DB642=3,Parametros!$M$8,IF(DB642=4,Parametros!$M$9,"Erro"))))*(DC642+1))*60</f>
        <v>38.112851481411589</v>
      </c>
    </row>
    <row r="643" spans="1:108">
      <c r="A643" s="74" t="s">
        <v>1813</v>
      </c>
      <c r="B643" s="74" t="s">
        <v>98</v>
      </c>
      <c r="C643" s="74" t="s">
        <v>99</v>
      </c>
      <c r="D643" s="74" t="s">
        <v>99</v>
      </c>
      <c r="E643" s="74" t="s">
        <v>4386</v>
      </c>
      <c r="F643" s="74" t="s">
        <v>748</v>
      </c>
      <c r="G643" s="74" t="s">
        <v>4387</v>
      </c>
      <c r="H643" s="74" t="s">
        <v>505</v>
      </c>
      <c r="I643" s="74" t="s">
        <v>464</v>
      </c>
      <c r="J643" s="74" t="s">
        <v>744</v>
      </c>
      <c r="K643" s="74" t="s">
        <v>364</v>
      </c>
      <c r="L643" s="74" t="s">
        <v>749</v>
      </c>
      <c r="M643" s="74" t="s">
        <v>506</v>
      </c>
      <c r="N643" s="75">
        <v>10</v>
      </c>
      <c r="O643" s="75">
        <v>0</v>
      </c>
      <c r="P643" s="74" t="s">
        <v>365</v>
      </c>
      <c r="Q643" s="74" t="s">
        <v>750</v>
      </c>
      <c r="R643" s="74" t="s">
        <v>283</v>
      </c>
      <c r="S643" s="74"/>
      <c r="T643" s="74" t="s">
        <v>114</v>
      </c>
      <c r="U643" s="74" t="s">
        <v>156</v>
      </c>
      <c r="V643" s="74" t="s">
        <v>507</v>
      </c>
      <c r="W643" s="74" t="s">
        <v>126</v>
      </c>
      <c r="X643" s="74" t="s">
        <v>127</v>
      </c>
      <c r="Y643" s="74" t="s">
        <v>468</v>
      </c>
      <c r="Z643" s="74"/>
      <c r="AA643" s="76">
        <v>13519.486000000001</v>
      </c>
      <c r="AB643" s="76">
        <v>0</v>
      </c>
      <c r="AC643" s="76">
        <v>159</v>
      </c>
      <c r="AD643" s="76">
        <v>132.5</v>
      </c>
      <c r="AE643" s="77">
        <v>592</v>
      </c>
      <c r="AF643" s="76">
        <v>2.96</v>
      </c>
      <c r="AG643" s="77">
        <v>26</v>
      </c>
      <c r="AH643" s="78">
        <v>8</v>
      </c>
      <c r="AI643" s="78">
        <v>121</v>
      </c>
      <c r="AJ643" s="79">
        <v>42788</v>
      </c>
      <c r="AK643" s="79">
        <v>42791</v>
      </c>
      <c r="AL643" s="79">
        <v>42791</v>
      </c>
      <c r="AM643" s="79">
        <v>42791</v>
      </c>
      <c r="AN643" s="77">
        <v>970</v>
      </c>
      <c r="AO643" s="79">
        <v>42770</v>
      </c>
      <c r="AP643" s="76">
        <v>9439.92</v>
      </c>
      <c r="AQ643" s="76">
        <v>6293.28</v>
      </c>
      <c r="AR643" s="77">
        <v>581</v>
      </c>
      <c r="AS643" s="77">
        <v>60</v>
      </c>
      <c r="AT643" s="78">
        <v>271.14</v>
      </c>
      <c r="AU643" s="77">
        <v>2</v>
      </c>
      <c r="AV643" s="76">
        <v>12.19</v>
      </c>
      <c r="AW643" s="76">
        <v>12.45</v>
      </c>
      <c r="AX643" s="76">
        <v>13.23</v>
      </c>
      <c r="AY643" s="76">
        <v>1.21</v>
      </c>
      <c r="AZ643" s="76">
        <v>1.21</v>
      </c>
      <c r="BA643" s="76">
        <v>1</v>
      </c>
      <c r="BB643" s="76">
        <v>1.2</v>
      </c>
      <c r="BC643" s="76">
        <v>21.36</v>
      </c>
      <c r="BD643" s="76">
        <v>7.93</v>
      </c>
      <c r="BE643" s="76">
        <v>17.82</v>
      </c>
      <c r="BF643" s="76">
        <v>12014</v>
      </c>
      <c r="BG643" s="76">
        <v>12214</v>
      </c>
      <c r="BH643" s="74" t="s">
        <v>109</v>
      </c>
      <c r="BI643" s="74"/>
      <c r="BJ643" s="74" t="s">
        <v>4388</v>
      </c>
      <c r="BK643" s="79"/>
      <c r="BL643" s="79"/>
      <c r="BM643" s="74"/>
      <c r="BN643" s="80">
        <v>52</v>
      </c>
      <c r="BO643" s="81"/>
      <c r="BP643" s="82"/>
      <c r="BQ643" s="83"/>
      <c r="BR643" s="84" t="s">
        <v>75</v>
      </c>
      <c r="BS643" s="84">
        <v>25</v>
      </c>
      <c r="BT643" s="85">
        <v>2</v>
      </c>
      <c r="BU643" s="85" t="s">
        <v>464</v>
      </c>
      <c r="BV643" s="85">
        <v>12</v>
      </c>
      <c r="BW643" s="85"/>
      <c r="BX643" s="86" t="s">
        <v>143</v>
      </c>
      <c r="BY643" s="87"/>
      <c r="BZ643" s="88">
        <v>52</v>
      </c>
      <c r="CA643" s="87" t="s">
        <v>144</v>
      </c>
      <c r="CB643" s="89" t="s">
        <v>112</v>
      </c>
      <c r="CC643" s="90">
        <v>21</v>
      </c>
      <c r="CD643" s="91"/>
      <c r="CE643" s="89">
        <f>VLOOKUP(AI643,[1]Plan1!$A$6:$D$52,2,0)</f>
        <v>251</v>
      </c>
      <c r="CF643" s="89">
        <f>VLOOKUP(AI643,[1]Plan1!$A$6:$D$52,4,0)</f>
        <v>2.2352941176470589</v>
      </c>
      <c r="CG643" s="89">
        <f t="shared" si="80"/>
        <v>54</v>
      </c>
      <c r="CH643" s="89">
        <f t="shared" si="81"/>
        <v>121</v>
      </c>
      <c r="CI643" s="87" t="s">
        <v>75</v>
      </c>
      <c r="CJ643" s="89">
        <f t="shared" si="82"/>
        <v>52</v>
      </c>
      <c r="CK643" s="87"/>
      <c r="CL643" s="87"/>
      <c r="CM643" s="87"/>
      <c r="CN643" s="80"/>
      <c r="CO643" s="81">
        <v>416</v>
      </c>
      <c r="CP643" s="82"/>
      <c r="CQ643" s="83"/>
      <c r="CR643" s="87">
        <f t="shared" si="83"/>
        <v>15392</v>
      </c>
      <c r="CS643" s="40">
        <f t="shared" si="79"/>
        <v>641</v>
      </c>
      <c r="CT643" s="40" t="str">
        <f>VLOOKUP(B643,Linha!$B$2:$C$60,2,FALSE)</f>
        <v>Flow1</v>
      </c>
      <c r="CU643" s="41" t="str">
        <f>IF(AI643&lt;=Parametros!$E$15,"OK","Não")</f>
        <v>Não</v>
      </c>
      <c r="CV643" s="41" t="str">
        <f>IF(AH643&lt;=Parametros!$E$16,"OK","Não")</f>
        <v>OK</v>
      </c>
      <c r="CW643" s="41" t="str">
        <f>IF(AX643&lt;=Parametros!$E$19,"OK","Não")</f>
        <v>OK</v>
      </c>
      <c r="CX643" s="41" t="str">
        <f t="shared" ref="CX643:CX706" si="84">IF(AND(OR(U643="LAQUE SOMENTE SOBRE A MARCAÇÃO",U643="LAQUE INCOLOR"),BX643&lt;&gt;"Têmpera PC"),"Sim","Não")</f>
        <v>Não</v>
      </c>
      <c r="CY643" s="41" t="str">
        <f t="shared" si="77"/>
        <v>Não</v>
      </c>
      <c r="CZ643" s="41" t="str">
        <f>IF(AND(Parametros!$E$17="Sim",Parametros!$E$18="Sim"),IF(AND(OR(CT643="Flow1",AND(CT643="Flow2",Parametros!$H$7="Fechada")),AI643&lt;=Parametros!$E$15,AH643&lt;Parametros!$E$16,AX643&lt;Parametros!$E$19,CX643&lt;&gt;Parametros!$E$17,CY643&lt;&gt;Parametros!$E$18),"Sim","Não"),
IF(AND(Parametros!$E$17="Sim",Parametros!$E$18="Não"),IF(AND(OR(CT643="Flow1",AND(CT643="Flow2",Parametros!$H$7="Fechada")),AI643&lt;=Parametros!$E$15,AH643&lt;Parametros!$E$16,AX643&lt;Parametros!$E$19,CX643&lt;&gt;Parametros!$E$17),"Sim","Não"),
IF(AND(Parametros!$E$17="Não",Parametros!$E$18="Sim"),IF(AND(OR(CT643="Flow1",AND(CT643="Flow2",Parametros!$H$7="Fechada")),AI643&lt;=Parametros!$E$15,AH643&lt;Parametros!$E$16,AX643&lt;Parametros!$E$19,CY643&lt;&gt;Parametros!$E$18),"Sim","Não"),
IF(AND(OR(CT643="Flow1",AND(CT643="Flow2",Parametros!$H$7="Fechada")),AI643&lt;=Parametros!$E$15,AH643&lt;Parametros!$E$16,AX643&lt;Parametros!$E$19),"Sim","Não"))))</f>
        <v>Não</v>
      </c>
      <c r="DA643" s="41" t="str">
        <f t="shared" si="78"/>
        <v>ok</v>
      </c>
      <c r="DB643" s="40">
        <f>IF(AND(CT643="Flow1",CZ643="Sim"),4,IF(CT643=Parametros!$D$6,1,IF(CT643=Parametros!$D$7,IF(Parametros!$H$7="Aberta",2,IF('Sequencia APO'!CZ643="Sim",4,1)),IF(CT643=Parametros!$D$9,3,IF(CT643=Parametros!$D$8,4,"Erro")))))</f>
        <v>1</v>
      </c>
      <c r="DC643" s="40">
        <f>IFERROR(VLOOKUP($Q643,Ferts!$A$1:$B$16,2,FALSE),0)</f>
        <v>0</v>
      </c>
      <c r="DD643" s="42">
        <f>(IF(DB643=1,Parametros!$M$6,IF(DB643=2,Parametros!$M$7,IF(DB643=3,Parametros!$M$8,IF(DB643=4,Parametros!$M$9,"Erro"))))*(DC643+1))*60</f>
        <v>38.112851481411589</v>
      </c>
    </row>
    <row r="644" spans="1:108">
      <c r="A644" s="74" t="s">
        <v>1816</v>
      </c>
      <c r="B644" s="74" t="s">
        <v>160</v>
      </c>
      <c r="C644" s="74" t="s">
        <v>118</v>
      </c>
      <c r="D644" s="74" t="s">
        <v>99</v>
      </c>
      <c r="E644" s="74" t="s">
        <v>4389</v>
      </c>
      <c r="F644" s="74" t="s">
        <v>4390</v>
      </c>
      <c r="G644" s="74" t="s">
        <v>4391</v>
      </c>
      <c r="H644" s="74" t="s">
        <v>285</v>
      </c>
      <c r="I644" s="74" t="s">
        <v>464</v>
      </c>
      <c r="J644" s="74" t="s">
        <v>474</v>
      </c>
      <c r="K644" s="74" t="s">
        <v>361</v>
      </c>
      <c r="L644" s="74" t="s">
        <v>4392</v>
      </c>
      <c r="M644" s="74" t="s">
        <v>288</v>
      </c>
      <c r="N644" s="75">
        <v>10</v>
      </c>
      <c r="O644" s="75">
        <v>10</v>
      </c>
      <c r="P644" s="74" t="s">
        <v>362</v>
      </c>
      <c r="Q644" s="74" t="s">
        <v>4393</v>
      </c>
      <c r="R644" s="74" t="s">
        <v>289</v>
      </c>
      <c r="S644" s="74"/>
      <c r="T644" s="74" t="s">
        <v>114</v>
      </c>
      <c r="U644" s="74" t="s">
        <v>124</v>
      </c>
      <c r="V644" s="74" t="s">
        <v>125</v>
      </c>
      <c r="W644" s="74" t="s">
        <v>107</v>
      </c>
      <c r="X644" s="74" t="s">
        <v>127</v>
      </c>
      <c r="Y644" s="74" t="s">
        <v>477</v>
      </c>
      <c r="Z644" s="74" t="s">
        <v>128</v>
      </c>
      <c r="AA644" s="76">
        <v>2400</v>
      </c>
      <c r="AB644" s="76">
        <v>0</v>
      </c>
      <c r="AC644" s="76">
        <v>159</v>
      </c>
      <c r="AD644" s="76">
        <v>130</v>
      </c>
      <c r="AE644" s="77">
        <v>632</v>
      </c>
      <c r="AF644" s="76">
        <v>3.16</v>
      </c>
      <c r="AG644" s="77">
        <v>4</v>
      </c>
      <c r="AH644" s="78">
        <v>9</v>
      </c>
      <c r="AI644" s="78">
        <v>121</v>
      </c>
      <c r="AJ644" s="79">
        <v>42814</v>
      </c>
      <c r="AK644" s="79">
        <v>42791</v>
      </c>
      <c r="AL644" s="79">
        <v>42791</v>
      </c>
      <c r="AM644" s="79">
        <v>42791</v>
      </c>
      <c r="AN644" s="77">
        <v>223</v>
      </c>
      <c r="AO644" s="79">
        <v>42799</v>
      </c>
      <c r="AP644" s="76">
        <v>2000</v>
      </c>
      <c r="AQ644" s="76">
        <v>0</v>
      </c>
      <c r="AR644" s="77">
        <v>621</v>
      </c>
      <c r="AS644" s="77">
        <v>7</v>
      </c>
      <c r="AT644" s="78">
        <v>197.39</v>
      </c>
      <c r="AU644" s="77">
        <v>3</v>
      </c>
      <c r="AV644" s="76">
        <v>8.0500000000000007</v>
      </c>
      <c r="AW644" s="76">
        <v>7.53</v>
      </c>
      <c r="AX644" s="76">
        <v>8.3800000000000008</v>
      </c>
      <c r="AY644" s="76">
        <v>1.21</v>
      </c>
      <c r="AZ644" s="76">
        <v>1.21</v>
      </c>
      <c r="BA644" s="76">
        <v>0.9</v>
      </c>
      <c r="BB644" s="76">
        <v>0.9</v>
      </c>
      <c r="BC644" s="76">
        <v>20.41</v>
      </c>
      <c r="BD644" s="76">
        <v>8.92</v>
      </c>
      <c r="BE644" s="76">
        <v>18.809999999999999</v>
      </c>
      <c r="BF644" s="76">
        <v>7400</v>
      </c>
      <c r="BG644" s="76">
        <v>8400</v>
      </c>
      <c r="BH644" s="74" t="s">
        <v>109</v>
      </c>
      <c r="BI644" s="74"/>
      <c r="BJ644" s="74" t="s">
        <v>4394</v>
      </c>
      <c r="BK644" s="79"/>
      <c r="BL644" s="79"/>
      <c r="BM644" s="74"/>
      <c r="BN644" s="80"/>
      <c r="BO644" s="81"/>
      <c r="BP644" s="82">
        <v>12</v>
      </c>
      <c r="BQ644" s="83"/>
      <c r="BR644" s="84" t="s">
        <v>129</v>
      </c>
      <c r="BS644" s="84">
        <v>25</v>
      </c>
      <c r="BT644" s="85">
        <v>2</v>
      </c>
      <c r="BU644" s="85" t="s">
        <v>464</v>
      </c>
      <c r="BV644" s="85">
        <v>12</v>
      </c>
      <c r="BW644" s="85"/>
      <c r="BX644" s="86" t="s">
        <v>130</v>
      </c>
      <c r="BY644" s="87"/>
      <c r="BZ644" s="88">
        <v>12</v>
      </c>
      <c r="CA644" s="87" t="s">
        <v>111</v>
      </c>
      <c r="CB644" s="89" t="s">
        <v>145</v>
      </c>
      <c r="CC644" s="90">
        <v>-8</v>
      </c>
      <c r="CD644" s="91"/>
      <c r="CE644" s="89">
        <f>VLOOKUP(AI644,[1]Plan1!$A$6:$D$52,2,0)</f>
        <v>251</v>
      </c>
      <c r="CF644" s="89">
        <f>VLOOKUP(AI644,[1]Plan1!$A$6:$D$52,4,0)</f>
        <v>2.2352941176470589</v>
      </c>
      <c r="CG644" s="89">
        <f t="shared" si="80"/>
        <v>10</v>
      </c>
      <c r="CH644" s="89">
        <f t="shared" si="81"/>
        <v>22</v>
      </c>
      <c r="CI644" s="87" t="s">
        <v>129</v>
      </c>
      <c r="CJ644" s="89">
        <f t="shared" si="82"/>
        <v>12</v>
      </c>
      <c r="CK644" s="87"/>
      <c r="CL644" s="87"/>
      <c r="CM644" s="87"/>
      <c r="CN644" s="80"/>
      <c r="CO644" s="81">
        <v>417</v>
      </c>
      <c r="CP644" s="82"/>
      <c r="CQ644" s="83"/>
      <c r="CR644" s="87">
        <f t="shared" si="83"/>
        <v>2528</v>
      </c>
      <c r="CS644" s="40">
        <f t="shared" si="79"/>
        <v>642</v>
      </c>
      <c r="CT644" s="40" t="str">
        <f>VLOOKUP(B644,Linha!$B$2:$C$60,2,FALSE)</f>
        <v>Flow1</v>
      </c>
      <c r="CU644" s="41" t="str">
        <f>IF(AI644&lt;=Parametros!$E$15,"OK","Não")</f>
        <v>Não</v>
      </c>
      <c r="CV644" s="41" t="str">
        <f>IF(AH644&lt;=Parametros!$E$16,"OK","Não")</f>
        <v>OK</v>
      </c>
      <c r="CW644" s="41" t="str">
        <f>IF(AX644&lt;=Parametros!$E$19,"OK","Não")</f>
        <v>OK</v>
      </c>
      <c r="CX644" s="41" t="str">
        <f t="shared" si="84"/>
        <v>Não</v>
      </c>
      <c r="CY644" s="41" t="str">
        <f t="shared" ref="CY644:CY706" si="85">IF(OR(T644="PONTA CHANFRADA 30 GR.",T644="PONTA CHANFRADA 37,5 GR."),"Sim","Não")</f>
        <v>Não</v>
      </c>
      <c r="CZ644" s="41" t="str">
        <f>IF(AND(Parametros!$E$17="Sim",Parametros!$E$18="Sim"),IF(AND(OR(CT644="Flow1",AND(CT644="Flow2",Parametros!$H$7="Fechada")),AI644&lt;=Parametros!$E$15,AH644&lt;Parametros!$E$16,AX644&lt;Parametros!$E$19,CX644&lt;&gt;Parametros!$E$17,CY644&lt;&gt;Parametros!$E$18),"Sim","Não"),
IF(AND(Parametros!$E$17="Sim",Parametros!$E$18="Não"),IF(AND(OR(CT644="Flow1",AND(CT644="Flow2",Parametros!$H$7="Fechada")),AI644&lt;=Parametros!$E$15,AH644&lt;Parametros!$E$16,AX644&lt;Parametros!$E$19,CX644&lt;&gt;Parametros!$E$17),"Sim","Não"),
IF(AND(Parametros!$E$17="Não",Parametros!$E$18="Sim"),IF(AND(OR(CT644="Flow1",AND(CT644="Flow2",Parametros!$H$7="Fechada")),AI644&lt;=Parametros!$E$15,AH644&lt;Parametros!$E$16,AX644&lt;Parametros!$E$19,CY644&lt;&gt;Parametros!$E$18),"Sim","Não"),
IF(AND(OR(CT644="Flow1",AND(CT644="Flow2",Parametros!$H$7="Fechada")),AI644&lt;=Parametros!$E$15,AH644&lt;Parametros!$E$16,AX644&lt;Parametros!$E$19),"Sim","Não"))))</f>
        <v>Não</v>
      </c>
      <c r="DA644" s="41" t="str">
        <f t="shared" ref="DA644:DA706" si="86">IF(AND(CT644="Flow1",BQ644&lt;&gt;""),"Moveu para tubing","ok")</f>
        <v>ok</v>
      </c>
      <c r="DB644" s="40">
        <f>IF(AND(CT644="Flow1",CZ644="Sim"),4,IF(CT644=Parametros!$D$6,1,IF(CT644=Parametros!$D$7,IF(Parametros!$H$7="Aberta",2,IF('Sequencia APO'!CZ644="Sim",4,1)),IF(CT644=Parametros!$D$9,3,IF(CT644=Parametros!$D$8,4,"Erro")))))</f>
        <v>1</v>
      </c>
      <c r="DC644" s="40">
        <f>IFERROR(VLOOKUP($Q644,Ferts!$A$1:$B$16,2,FALSE),0)</f>
        <v>0</v>
      </c>
      <c r="DD644" s="42">
        <f>(IF(DB644=1,Parametros!$M$6,IF(DB644=2,Parametros!$M$7,IF(DB644=3,Parametros!$M$8,IF(DB644=4,Parametros!$M$9,"Erro"))))*(DC644+1))*60</f>
        <v>38.112851481411589</v>
      </c>
    </row>
    <row r="645" spans="1:108">
      <c r="A645" s="74" t="s">
        <v>1822</v>
      </c>
      <c r="B645" s="74" t="s">
        <v>98</v>
      </c>
      <c r="C645" s="74" t="s">
        <v>99</v>
      </c>
      <c r="D645" s="74" t="s">
        <v>99</v>
      </c>
      <c r="E645" s="74" t="s">
        <v>3271</v>
      </c>
      <c r="F645" s="74" t="s">
        <v>3272</v>
      </c>
      <c r="G645" s="74" t="s">
        <v>3273</v>
      </c>
      <c r="H645" s="74" t="s">
        <v>3131</v>
      </c>
      <c r="I645" s="74" t="s">
        <v>464</v>
      </c>
      <c r="J645" s="74" t="s">
        <v>474</v>
      </c>
      <c r="K645" s="74" t="s">
        <v>3132</v>
      </c>
      <c r="L645" s="74" t="s">
        <v>3274</v>
      </c>
      <c r="M645" s="74" t="s">
        <v>3134</v>
      </c>
      <c r="N645" s="75">
        <v>10</v>
      </c>
      <c r="O645" s="75">
        <v>10</v>
      </c>
      <c r="P645" s="74" t="s">
        <v>137</v>
      </c>
      <c r="Q645" s="74" t="s">
        <v>3275</v>
      </c>
      <c r="R645" s="74" t="s">
        <v>283</v>
      </c>
      <c r="S645" s="74"/>
      <c r="T645" s="74" t="s">
        <v>114</v>
      </c>
      <c r="U645" s="74" t="s">
        <v>156</v>
      </c>
      <c r="V645" s="74" t="s">
        <v>507</v>
      </c>
      <c r="W645" s="74" t="s">
        <v>107</v>
      </c>
      <c r="X645" s="74" t="s">
        <v>127</v>
      </c>
      <c r="Y645" s="74" t="s">
        <v>477</v>
      </c>
      <c r="Z645" s="74"/>
      <c r="AA645" s="76">
        <v>5569.6490000000003</v>
      </c>
      <c r="AB645" s="76">
        <v>0</v>
      </c>
      <c r="AC645" s="76">
        <v>159</v>
      </c>
      <c r="AD645" s="76">
        <v>130</v>
      </c>
      <c r="AE645" s="77">
        <v>681</v>
      </c>
      <c r="AF645" s="76">
        <v>3.4049999999999998</v>
      </c>
      <c r="AG645" s="77">
        <v>10</v>
      </c>
      <c r="AH645" s="78">
        <v>9.5</v>
      </c>
      <c r="AI645" s="78">
        <v>121</v>
      </c>
      <c r="AJ645" s="79">
        <v>42821</v>
      </c>
      <c r="AK645" s="79">
        <v>42791</v>
      </c>
      <c r="AL645" s="79">
        <v>42791</v>
      </c>
      <c r="AM645" s="79">
        <v>42791</v>
      </c>
      <c r="AN645" s="77">
        <v>439</v>
      </c>
      <c r="AO645" s="79">
        <v>42802</v>
      </c>
      <c r="AP645" s="76">
        <v>5000</v>
      </c>
      <c r="AQ645" s="76">
        <v>0</v>
      </c>
      <c r="AR645" s="77">
        <v>675</v>
      </c>
      <c r="AS645" s="77">
        <v>12</v>
      </c>
      <c r="AT645" s="78">
        <v>321.41000000000003</v>
      </c>
      <c r="AU645" s="77">
        <v>2</v>
      </c>
      <c r="AV645" s="76">
        <v>12.32</v>
      </c>
      <c r="AW645" s="76">
        <v>11.88</v>
      </c>
      <c r="AX645" s="76">
        <v>12.76</v>
      </c>
      <c r="AY645" s="76">
        <v>1.21</v>
      </c>
      <c r="AZ645" s="76">
        <v>1.21</v>
      </c>
      <c r="BA645" s="76">
        <v>1.19</v>
      </c>
      <c r="BB645" s="76">
        <v>1.43</v>
      </c>
      <c r="BC645" s="76">
        <v>20.91</v>
      </c>
      <c r="BD645" s="76">
        <v>9.41</v>
      </c>
      <c r="BE645" s="76">
        <v>19.3</v>
      </c>
      <c r="BF645" s="76">
        <v>11400</v>
      </c>
      <c r="BG645" s="76">
        <v>13000</v>
      </c>
      <c r="BH645" s="74" t="s">
        <v>109</v>
      </c>
      <c r="BI645" s="74"/>
      <c r="BJ645" s="74" t="s">
        <v>3276</v>
      </c>
      <c r="BK645" s="79"/>
      <c r="BL645" s="79"/>
      <c r="BM645" s="74"/>
      <c r="BN645" s="80">
        <v>20</v>
      </c>
      <c r="BO645" s="81"/>
      <c r="BP645" s="82"/>
      <c r="BQ645" s="83"/>
      <c r="BR645" s="84" t="s">
        <v>75</v>
      </c>
      <c r="BS645" s="84">
        <v>25</v>
      </c>
      <c r="BT645" s="85">
        <v>2</v>
      </c>
      <c r="BU645" s="85" t="s">
        <v>464</v>
      </c>
      <c r="BV645" s="85">
        <v>12</v>
      </c>
      <c r="BW645" s="85"/>
      <c r="BX645" s="86" t="s">
        <v>143</v>
      </c>
      <c r="BY645" s="87"/>
      <c r="BZ645" s="88">
        <v>20</v>
      </c>
      <c r="CA645" s="87" t="s">
        <v>144</v>
      </c>
      <c r="CB645" s="89" t="s">
        <v>145</v>
      </c>
      <c r="CC645" s="90">
        <v>-11</v>
      </c>
      <c r="CD645" s="91"/>
      <c r="CE645" s="89">
        <f>VLOOKUP(AI645,[1]Plan1!$A$6:$D$52,2,0)</f>
        <v>251</v>
      </c>
      <c r="CF645" s="89">
        <f>VLOOKUP(AI645,[1]Plan1!$A$6:$D$52,4,0)</f>
        <v>2.2352941176470589</v>
      </c>
      <c r="CG645" s="89">
        <f t="shared" si="80"/>
        <v>22</v>
      </c>
      <c r="CH645" s="89">
        <f t="shared" si="81"/>
        <v>49</v>
      </c>
      <c r="CI645" s="87" t="s">
        <v>75</v>
      </c>
      <c r="CJ645" s="89">
        <f t="shared" si="82"/>
        <v>20</v>
      </c>
      <c r="CK645" s="87"/>
      <c r="CL645" s="87"/>
      <c r="CM645" s="87"/>
      <c r="CN645" s="80"/>
      <c r="CO645" s="81">
        <v>418</v>
      </c>
      <c r="CP645" s="82"/>
      <c r="CQ645" s="83"/>
      <c r="CR645" s="87">
        <f t="shared" si="83"/>
        <v>6810</v>
      </c>
      <c r="CS645" s="40">
        <f t="shared" ref="CS645:CS706" si="87">CS644+1</f>
        <v>643</v>
      </c>
      <c r="CT645" s="40" t="str">
        <f>VLOOKUP(B645,Linha!$B$2:$C$60,2,FALSE)</f>
        <v>Flow1</v>
      </c>
      <c r="CU645" s="41" t="str">
        <f>IF(AI645&lt;=Parametros!$E$15,"OK","Não")</f>
        <v>Não</v>
      </c>
      <c r="CV645" s="41" t="str">
        <f>IF(AH645&lt;=Parametros!$E$16,"OK","Não")</f>
        <v>OK</v>
      </c>
      <c r="CW645" s="41" t="str">
        <f>IF(AX645&lt;=Parametros!$E$19,"OK","Não")</f>
        <v>OK</v>
      </c>
      <c r="CX645" s="41" t="str">
        <f t="shared" si="84"/>
        <v>Não</v>
      </c>
      <c r="CY645" s="41" t="str">
        <f t="shared" si="85"/>
        <v>Não</v>
      </c>
      <c r="CZ645" s="41" t="str">
        <f>IF(AND(Parametros!$E$17="Sim",Parametros!$E$18="Sim"),IF(AND(OR(CT645="Flow1",AND(CT645="Flow2",Parametros!$H$7="Fechada")),AI645&lt;=Parametros!$E$15,AH645&lt;Parametros!$E$16,AX645&lt;Parametros!$E$19,CX645&lt;&gt;Parametros!$E$17,CY645&lt;&gt;Parametros!$E$18),"Sim","Não"),
IF(AND(Parametros!$E$17="Sim",Parametros!$E$18="Não"),IF(AND(OR(CT645="Flow1",AND(CT645="Flow2",Parametros!$H$7="Fechada")),AI645&lt;=Parametros!$E$15,AH645&lt;Parametros!$E$16,AX645&lt;Parametros!$E$19,CX645&lt;&gt;Parametros!$E$17),"Sim","Não"),
IF(AND(Parametros!$E$17="Não",Parametros!$E$18="Sim"),IF(AND(OR(CT645="Flow1",AND(CT645="Flow2",Parametros!$H$7="Fechada")),AI645&lt;=Parametros!$E$15,AH645&lt;Parametros!$E$16,AX645&lt;Parametros!$E$19,CY645&lt;&gt;Parametros!$E$18),"Sim","Não"),
IF(AND(OR(CT645="Flow1",AND(CT645="Flow2",Parametros!$H$7="Fechada")),AI645&lt;=Parametros!$E$15,AH645&lt;Parametros!$E$16,AX645&lt;Parametros!$E$19),"Sim","Não"))))</f>
        <v>Não</v>
      </c>
      <c r="DA645" s="41" t="str">
        <f t="shared" si="86"/>
        <v>ok</v>
      </c>
      <c r="DB645" s="40">
        <f>IF(AND(CT645="Flow1",CZ645="Sim"),4,IF(CT645=Parametros!$D$6,1,IF(CT645=Parametros!$D$7,IF(Parametros!$H$7="Aberta",2,IF('Sequencia APO'!CZ645="Sim",4,1)),IF(CT645=Parametros!$D$9,3,IF(CT645=Parametros!$D$8,4,"Erro")))))</f>
        <v>1</v>
      </c>
      <c r="DC645" s="40">
        <f>IFERROR(VLOOKUP($Q645,Ferts!$A$1:$B$16,2,FALSE),0)</f>
        <v>0</v>
      </c>
      <c r="DD645" s="42">
        <f>(IF(DB645=1,Parametros!$M$6,IF(DB645=2,Parametros!$M$7,IF(DB645=3,Parametros!$M$8,IF(DB645=4,Parametros!$M$9,"Erro"))))*(DC645+1))*60</f>
        <v>38.112851481411589</v>
      </c>
    </row>
    <row r="646" spans="1:108">
      <c r="A646" s="74" t="s">
        <v>1826</v>
      </c>
      <c r="B646" s="74" t="s">
        <v>98</v>
      </c>
      <c r="C646" s="74" t="s">
        <v>99</v>
      </c>
      <c r="D646" s="74" t="s">
        <v>99</v>
      </c>
      <c r="E646" s="74" t="s">
        <v>4395</v>
      </c>
      <c r="F646" s="74" t="s">
        <v>3272</v>
      </c>
      <c r="G646" s="74" t="s">
        <v>3277</v>
      </c>
      <c r="H646" s="74" t="s">
        <v>3131</v>
      </c>
      <c r="I646" s="74" t="s">
        <v>464</v>
      </c>
      <c r="J646" s="74" t="s">
        <v>474</v>
      </c>
      <c r="K646" s="74" t="s">
        <v>3132</v>
      </c>
      <c r="L646" s="74" t="s">
        <v>3274</v>
      </c>
      <c r="M646" s="74" t="s">
        <v>3134</v>
      </c>
      <c r="N646" s="75">
        <v>10</v>
      </c>
      <c r="O646" s="75">
        <v>10</v>
      </c>
      <c r="P646" s="74" t="s">
        <v>137</v>
      </c>
      <c r="Q646" s="74" t="s">
        <v>3275</v>
      </c>
      <c r="R646" s="74" t="s">
        <v>283</v>
      </c>
      <c r="S646" s="74"/>
      <c r="T646" s="74" t="s">
        <v>114</v>
      </c>
      <c r="U646" s="74" t="s">
        <v>156</v>
      </c>
      <c r="V646" s="74" t="s">
        <v>507</v>
      </c>
      <c r="W646" s="74" t="s">
        <v>107</v>
      </c>
      <c r="X646" s="74" t="s">
        <v>127</v>
      </c>
      <c r="Y646" s="74" t="s">
        <v>477</v>
      </c>
      <c r="Z646" s="74"/>
      <c r="AA646" s="76">
        <v>11139.297</v>
      </c>
      <c r="AB646" s="76">
        <v>0</v>
      </c>
      <c r="AC646" s="76">
        <v>159</v>
      </c>
      <c r="AD646" s="76">
        <v>130</v>
      </c>
      <c r="AE646" s="77">
        <v>666</v>
      </c>
      <c r="AF646" s="76">
        <v>3.33</v>
      </c>
      <c r="AG646" s="77">
        <v>19</v>
      </c>
      <c r="AH646" s="78">
        <v>9.5</v>
      </c>
      <c r="AI646" s="78">
        <v>121</v>
      </c>
      <c r="AJ646" s="79">
        <v>42820</v>
      </c>
      <c r="AK646" s="79">
        <v>42791</v>
      </c>
      <c r="AL646" s="79">
        <v>42791</v>
      </c>
      <c r="AM646" s="79">
        <v>42791</v>
      </c>
      <c r="AN646" s="77">
        <v>876</v>
      </c>
      <c r="AO646" s="79">
        <v>42801</v>
      </c>
      <c r="AP646" s="76">
        <v>5000</v>
      </c>
      <c r="AQ646" s="76">
        <v>0</v>
      </c>
      <c r="AR646" s="77">
        <v>675</v>
      </c>
      <c r="AS646" s="77">
        <v>12</v>
      </c>
      <c r="AT646" s="78">
        <v>321.41000000000003</v>
      </c>
      <c r="AU646" s="77">
        <v>2</v>
      </c>
      <c r="AV646" s="76">
        <v>12.07</v>
      </c>
      <c r="AW646" s="76">
        <v>11.69</v>
      </c>
      <c r="AX646" s="76">
        <v>12.44</v>
      </c>
      <c r="AY646" s="76">
        <v>1.21</v>
      </c>
      <c r="AZ646" s="76">
        <v>1.21</v>
      </c>
      <c r="BA646" s="76">
        <v>1.19</v>
      </c>
      <c r="BB646" s="76">
        <v>1.43</v>
      </c>
      <c r="BC646" s="76">
        <v>20.45</v>
      </c>
      <c r="BD646" s="76">
        <v>9.41</v>
      </c>
      <c r="BE646" s="76">
        <v>19.3</v>
      </c>
      <c r="BF646" s="76">
        <v>11400</v>
      </c>
      <c r="BG646" s="76">
        <v>13000</v>
      </c>
      <c r="BH646" s="74" t="s">
        <v>109</v>
      </c>
      <c r="BI646" s="74"/>
      <c r="BJ646" s="74" t="s">
        <v>4396</v>
      </c>
      <c r="BK646" s="79"/>
      <c r="BL646" s="79"/>
      <c r="BM646" s="74"/>
      <c r="BN646" s="80">
        <v>38</v>
      </c>
      <c r="BO646" s="81"/>
      <c r="BP646" s="82"/>
      <c r="BQ646" s="83"/>
      <c r="BR646" s="84" t="s">
        <v>75</v>
      </c>
      <c r="BS646" s="84">
        <v>25</v>
      </c>
      <c r="BT646" s="85">
        <v>2</v>
      </c>
      <c r="BU646" s="85" t="s">
        <v>464</v>
      </c>
      <c r="BV646" s="85">
        <v>12</v>
      </c>
      <c r="BW646" s="85"/>
      <c r="BX646" s="86" t="s">
        <v>143</v>
      </c>
      <c r="BY646" s="87"/>
      <c r="BZ646" s="88">
        <v>38</v>
      </c>
      <c r="CA646" s="87" t="s">
        <v>144</v>
      </c>
      <c r="CB646" s="89" t="s">
        <v>145</v>
      </c>
      <c r="CC646" s="90">
        <v>-10</v>
      </c>
      <c r="CD646" s="91"/>
      <c r="CE646" s="89">
        <f>VLOOKUP(AI646,[1]Plan1!$A$6:$D$52,2,0)</f>
        <v>251</v>
      </c>
      <c r="CF646" s="89">
        <f>VLOOKUP(AI646,[1]Plan1!$A$6:$D$52,4,0)</f>
        <v>2.2352941176470589</v>
      </c>
      <c r="CG646" s="89">
        <f t="shared" si="80"/>
        <v>44</v>
      </c>
      <c r="CH646" s="89">
        <f t="shared" si="81"/>
        <v>98</v>
      </c>
      <c r="CI646" s="87" t="s">
        <v>75</v>
      </c>
      <c r="CJ646" s="89">
        <f t="shared" si="82"/>
        <v>38</v>
      </c>
      <c r="CK646" s="87"/>
      <c r="CL646" s="87"/>
      <c r="CM646" s="87"/>
      <c r="CN646" s="80"/>
      <c r="CO646" s="81">
        <v>419</v>
      </c>
      <c r="CP646" s="82"/>
      <c r="CQ646" s="83"/>
      <c r="CR646" s="87">
        <f t="shared" si="83"/>
        <v>12654</v>
      </c>
      <c r="CS646" s="40">
        <f t="shared" si="87"/>
        <v>644</v>
      </c>
      <c r="CT646" s="40" t="str">
        <f>VLOOKUP(B646,Linha!$B$2:$C$60,2,FALSE)</f>
        <v>Flow1</v>
      </c>
      <c r="CU646" s="41" t="str">
        <f>IF(AI646&lt;=Parametros!$E$15,"OK","Não")</f>
        <v>Não</v>
      </c>
      <c r="CV646" s="41" t="str">
        <f>IF(AH646&lt;=Parametros!$E$16,"OK","Não")</f>
        <v>OK</v>
      </c>
      <c r="CW646" s="41" t="str">
        <f>IF(AX646&lt;=Parametros!$E$19,"OK","Não")</f>
        <v>OK</v>
      </c>
      <c r="CX646" s="41" t="str">
        <f t="shared" si="84"/>
        <v>Não</v>
      </c>
      <c r="CY646" s="41" t="str">
        <f t="shared" si="85"/>
        <v>Não</v>
      </c>
      <c r="CZ646" s="41" t="str">
        <f>IF(AND(Parametros!$E$17="Sim",Parametros!$E$18="Sim"),IF(AND(OR(CT646="Flow1",AND(CT646="Flow2",Parametros!$H$7="Fechada")),AI646&lt;=Parametros!$E$15,AH646&lt;Parametros!$E$16,AX646&lt;Parametros!$E$19,CX646&lt;&gt;Parametros!$E$17,CY646&lt;&gt;Parametros!$E$18),"Sim","Não"),
IF(AND(Parametros!$E$17="Sim",Parametros!$E$18="Não"),IF(AND(OR(CT646="Flow1",AND(CT646="Flow2",Parametros!$H$7="Fechada")),AI646&lt;=Parametros!$E$15,AH646&lt;Parametros!$E$16,AX646&lt;Parametros!$E$19,CX646&lt;&gt;Parametros!$E$17),"Sim","Não"),
IF(AND(Parametros!$E$17="Não",Parametros!$E$18="Sim"),IF(AND(OR(CT646="Flow1",AND(CT646="Flow2",Parametros!$H$7="Fechada")),AI646&lt;=Parametros!$E$15,AH646&lt;Parametros!$E$16,AX646&lt;Parametros!$E$19,CY646&lt;&gt;Parametros!$E$18),"Sim","Não"),
IF(AND(OR(CT646="Flow1",AND(CT646="Flow2",Parametros!$H$7="Fechada")),AI646&lt;=Parametros!$E$15,AH646&lt;Parametros!$E$16,AX646&lt;Parametros!$E$19),"Sim","Não"))))</f>
        <v>Não</v>
      </c>
      <c r="DA646" s="41" t="str">
        <f t="shared" si="86"/>
        <v>ok</v>
      </c>
      <c r="DB646" s="40">
        <f>IF(AND(CT646="Flow1",CZ646="Sim"),4,IF(CT646=Parametros!$D$6,1,IF(CT646=Parametros!$D$7,IF(Parametros!$H$7="Aberta",2,IF('Sequencia APO'!CZ646="Sim",4,1)),IF(CT646=Parametros!$D$9,3,IF(CT646=Parametros!$D$8,4,"Erro")))))</f>
        <v>1</v>
      </c>
      <c r="DC646" s="40">
        <f>IFERROR(VLOOKUP($Q646,Ferts!$A$1:$B$16,2,FALSE),0)</f>
        <v>0</v>
      </c>
      <c r="DD646" s="42">
        <f>(IF(DB646=1,Parametros!$M$6,IF(DB646=2,Parametros!$M$7,IF(DB646=3,Parametros!$M$8,IF(DB646=4,Parametros!$M$9,"Erro"))))*(DC646+1))*60</f>
        <v>38.112851481411589</v>
      </c>
    </row>
    <row r="647" spans="1:108">
      <c r="A647" s="74" t="s">
        <v>1832</v>
      </c>
      <c r="B647" s="74" t="s">
        <v>160</v>
      </c>
      <c r="C647" s="74" t="s">
        <v>194</v>
      </c>
      <c r="D647" s="74" t="s">
        <v>99</v>
      </c>
      <c r="E647" s="74" t="s">
        <v>4397</v>
      </c>
      <c r="F647" s="74" t="s">
        <v>4398</v>
      </c>
      <c r="G647" s="74" t="s">
        <v>4399</v>
      </c>
      <c r="H647" s="74" t="s">
        <v>225</v>
      </c>
      <c r="I647" s="74" t="s">
        <v>464</v>
      </c>
      <c r="J647" s="74" t="s">
        <v>474</v>
      </c>
      <c r="K647" s="74" t="s">
        <v>294</v>
      </c>
      <c r="L647" s="74" t="s">
        <v>4400</v>
      </c>
      <c r="M647" s="74" t="s">
        <v>226</v>
      </c>
      <c r="N647" s="75">
        <v>10</v>
      </c>
      <c r="O647" s="75">
        <v>10</v>
      </c>
      <c r="P647" s="74" t="s">
        <v>131</v>
      </c>
      <c r="Q647" s="74" t="s">
        <v>4401</v>
      </c>
      <c r="R647" s="74" t="s">
        <v>283</v>
      </c>
      <c r="S647" s="74"/>
      <c r="T647" s="74" t="s">
        <v>456</v>
      </c>
      <c r="U647" s="74" t="s">
        <v>124</v>
      </c>
      <c r="V647" s="74" t="s">
        <v>125</v>
      </c>
      <c r="W647" s="74" t="s">
        <v>126</v>
      </c>
      <c r="X647" s="74" t="s">
        <v>127</v>
      </c>
      <c r="Y647" s="74" t="s">
        <v>477</v>
      </c>
      <c r="Z647" s="74" t="s">
        <v>192</v>
      </c>
      <c r="AA647" s="76">
        <v>4409.2129999999997</v>
      </c>
      <c r="AB647" s="76">
        <v>0</v>
      </c>
      <c r="AC647" s="76">
        <v>159</v>
      </c>
      <c r="AD647" s="76">
        <v>130</v>
      </c>
      <c r="AE647" s="77">
        <v>758</v>
      </c>
      <c r="AF647" s="76">
        <v>3.79</v>
      </c>
      <c r="AG647" s="77">
        <v>8</v>
      </c>
      <c r="AH647" s="78">
        <v>10</v>
      </c>
      <c r="AI647" s="78">
        <v>121</v>
      </c>
      <c r="AJ647" s="79">
        <v>42817</v>
      </c>
      <c r="AK647" s="79">
        <v>42791</v>
      </c>
      <c r="AL647" s="79">
        <v>42791</v>
      </c>
      <c r="AM647" s="79">
        <v>42791</v>
      </c>
      <c r="AN647" s="77">
        <v>279</v>
      </c>
      <c r="AO647" s="79">
        <v>42788</v>
      </c>
      <c r="AP647" s="76">
        <v>3817.5</v>
      </c>
      <c r="AQ647" s="76">
        <v>0</v>
      </c>
      <c r="AR647" s="77">
        <v>756</v>
      </c>
      <c r="AS647" s="77">
        <v>46</v>
      </c>
      <c r="AT647" s="78">
        <v>173.8</v>
      </c>
      <c r="AU647" s="77">
        <v>4</v>
      </c>
      <c r="AV647" s="76">
        <v>6.38</v>
      </c>
      <c r="AW647" s="76">
        <v>6.69</v>
      </c>
      <c r="AX647" s="76">
        <v>7.62</v>
      </c>
      <c r="AY647" s="76">
        <v>1.21</v>
      </c>
      <c r="AZ647" s="76">
        <v>1.21</v>
      </c>
      <c r="BA647" s="76">
        <v>1</v>
      </c>
      <c r="BB647" s="76">
        <v>1</v>
      </c>
      <c r="BC647" s="76">
        <v>22.19</v>
      </c>
      <c r="BD647" s="76">
        <v>9.91</v>
      </c>
      <c r="BE647" s="76">
        <v>19.809999999999999</v>
      </c>
      <c r="BF647" s="76">
        <v>6300</v>
      </c>
      <c r="BG647" s="76">
        <v>6400</v>
      </c>
      <c r="BH647" s="74" t="s">
        <v>109</v>
      </c>
      <c r="BI647" s="74"/>
      <c r="BJ647" s="74" t="s">
        <v>4402</v>
      </c>
      <c r="BK647" s="79"/>
      <c r="BL647" s="79"/>
      <c r="BM647" s="74"/>
      <c r="BN647" s="80"/>
      <c r="BO647" s="81"/>
      <c r="BP647" s="82">
        <v>32</v>
      </c>
      <c r="BQ647" s="83"/>
      <c r="BR647" s="84" t="s">
        <v>129</v>
      </c>
      <c r="BS647" s="84">
        <v>25</v>
      </c>
      <c r="BT647" s="85">
        <v>2</v>
      </c>
      <c r="BU647" s="85" t="s">
        <v>464</v>
      </c>
      <c r="BV647" s="85">
        <v>12</v>
      </c>
      <c r="BW647" s="85"/>
      <c r="BX647" s="86" t="s">
        <v>130</v>
      </c>
      <c r="BY647" s="87"/>
      <c r="BZ647" s="88">
        <v>32</v>
      </c>
      <c r="CA647" s="87" t="s">
        <v>111</v>
      </c>
      <c r="CB647" s="89" t="s">
        <v>145</v>
      </c>
      <c r="CC647" s="90">
        <v>3</v>
      </c>
      <c r="CD647" s="91"/>
      <c r="CE647" s="89">
        <f>VLOOKUP(AI647,[1]Plan1!$A$6:$D$52,2,0)</f>
        <v>251</v>
      </c>
      <c r="CF647" s="89">
        <f>VLOOKUP(AI647,[1]Plan1!$A$6:$D$52,4,0)</f>
        <v>2.2352941176470589</v>
      </c>
      <c r="CG647" s="89">
        <f t="shared" si="80"/>
        <v>18</v>
      </c>
      <c r="CH647" s="89">
        <f t="shared" si="81"/>
        <v>40</v>
      </c>
      <c r="CI647" s="87" t="s">
        <v>129</v>
      </c>
      <c r="CJ647" s="89">
        <f t="shared" si="82"/>
        <v>32</v>
      </c>
      <c r="CK647" s="87"/>
      <c r="CL647" s="87"/>
      <c r="CM647" s="87"/>
      <c r="CN647" s="80"/>
      <c r="CO647" s="81">
        <v>420</v>
      </c>
      <c r="CP647" s="82"/>
      <c r="CQ647" s="83"/>
      <c r="CR647" s="87">
        <f t="shared" si="83"/>
        <v>6064</v>
      </c>
      <c r="CS647" s="40">
        <f t="shared" si="87"/>
        <v>645</v>
      </c>
      <c r="CT647" s="40" t="str">
        <f>VLOOKUP(B647,Linha!$B$2:$C$60,2,FALSE)</f>
        <v>Flow1</v>
      </c>
      <c r="CU647" s="41" t="str">
        <f>IF(AI647&lt;=Parametros!$E$15,"OK","Não")</f>
        <v>Não</v>
      </c>
      <c r="CV647" s="41" t="str">
        <f>IF(AH647&lt;=Parametros!$E$16,"OK","Não")</f>
        <v>OK</v>
      </c>
      <c r="CW647" s="41" t="str">
        <f>IF(AX647&lt;=Parametros!$E$19,"OK","Não")</f>
        <v>OK</v>
      </c>
      <c r="CX647" s="41" t="str">
        <f t="shared" si="84"/>
        <v>Não</v>
      </c>
      <c r="CY647" s="41" t="str">
        <f t="shared" si="85"/>
        <v>Não</v>
      </c>
      <c r="CZ647" s="41" t="str">
        <f>IF(AND(Parametros!$E$17="Sim",Parametros!$E$18="Sim"),IF(AND(OR(CT647="Flow1",AND(CT647="Flow2",Parametros!$H$7="Fechada")),AI647&lt;=Parametros!$E$15,AH647&lt;Parametros!$E$16,AX647&lt;Parametros!$E$19,CX647&lt;&gt;Parametros!$E$17,CY647&lt;&gt;Parametros!$E$18),"Sim","Não"),
IF(AND(Parametros!$E$17="Sim",Parametros!$E$18="Não"),IF(AND(OR(CT647="Flow1",AND(CT647="Flow2",Parametros!$H$7="Fechada")),AI647&lt;=Parametros!$E$15,AH647&lt;Parametros!$E$16,AX647&lt;Parametros!$E$19,CX647&lt;&gt;Parametros!$E$17),"Sim","Não"),
IF(AND(Parametros!$E$17="Não",Parametros!$E$18="Sim"),IF(AND(OR(CT647="Flow1",AND(CT647="Flow2",Parametros!$H$7="Fechada")),AI647&lt;=Parametros!$E$15,AH647&lt;Parametros!$E$16,AX647&lt;Parametros!$E$19,CY647&lt;&gt;Parametros!$E$18),"Sim","Não"),
IF(AND(OR(CT647="Flow1",AND(CT647="Flow2",Parametros!$H$7="Fechada")),AI647&lt;=Parametros!$E$15,AH647&lt;Parametros!$E$16,AX647&lt;Parametros!$E$19),"Sim","Não"))))</f>
        <v>Não</v>
      </c>
      <c r="DA647" s="41" t="str">
        <f t="shared" si="86"/>
        <v>ok</v>
      </c>
      <c r="DB647" s="40">
        <f>IF(AND(CT647="Flow1",CZ647="Sim"),4,IF(CT647=Parametros!$D$6,1,IF(CT647=Parametros!$D$7,IF(Parametros!$H$7="Aberta",2,IF('Sequencia APO'!CZ647="Sim",4,1)),IF(CT647=Parametros!$D$9,3,IF(CT647=Parametros!$D$8,4,"Erro")))))</f>
        <v>1</v>
      </c>
      <c r="DC647" s="40">
        <f>IFERROR(VLOOKUP($Q647,Ferts!$A$1:$B$16,2,FALSE),0)</f>
        <v>0</v>
      </c>
      <c r="DD647" s="42">
        <f>(IF(DB647=1,Parametros!$M$6,IF(DB647=2,Parametros!$M$7,IF(DB647=3,Parametros!$M$8,IF(DB647=4,Parametros!$M$9,"Erro"))))*(DC647+1))*60</f>
        <v>38.112851481411589</v>
      </c>
    </row>
    <row r="648" spans="1:108">
      <c r="A648" s="74" t="s">
        <v>1839</v>
      </c>
      <c r="B648" s="74" t="s">
        <v>160</v>
      </c>
      <c r="C648" s="74" t="s">
        <v>118</v>
      </c>
      <c r="D648" s="74" t="s">
        <v>99</v>
      </c>
      <c r="E648" s="74" t="s">
        <v>4403</v>
      </c>
      <c r="F648" s="74" t="s">
        <v>2639</v>
      </c>
      <c r="G648" s="74" t="s">
        <v>4404</v>
      </c>
      <c r="H648" s="74" t="s">
        <v>285</v>
      </c>
      <c r="I648" s="74" t="s">
        <v>464</v>
      </c>
      <c r="J648" s="74" t="s">
        <v>474</v>
      </c>
      <c r="K648" s="74" t="s">
        <v>1437</v>
      </c>
      <c r="L648" s="74" t="s">
        <v>2641</v>
      </c>
      <c r="M648" s="74" t="s">
        <v>288</v>
      </c>
      <c r="N648" s="75">
        <v>10</v>
      </c>
      <c r="O648" s="75">
        <v>0</v>
      </c>
      <c r="P648" s="74" t="s">
        <v>362</v>
      </c>
      <c r="Q648" s="74" t="s">
        <v>2642</v>
      </c>
      <c r="R648" s="74" t="s">
        <v>289</v>
      </c>
      <c r="S648" s="74"/>
      <c r="T648" s="74" t="s">
        <v>114</v>
      </c>
      <c r="U648" s="74" t="s">
        <v>124</v>
      </c>
      <c r="V648" s="74" t="s">
        <v>125</v>
      </c>
      <c r="W648" s="74" t="s">
        <v>126</v>
      </c>
      <c r="X648" s="74" t="s">
        <v>127</v>
      </c>
      <c r="Y648" s="74" t="s">
        <v>477</v>
      </c>
      <c r="Z648" s="74" t="s">
        <v>128</v>
      </c>
      <c r="AA648" s="76">
        <v>4840</v>
      </c>
      <c r="AB648" s="76">
        <v>0</v>
      </c>
      <c r="AC648" s="76">
        <v>159</v>
      </c>
      <c r="AD648" s="76">
        <v>127</v>
      </c>
      <c r="AE648" s="77">
        <v>712</v>
      </c>
      <c r="AF648" s="76">
        <v>3.56</v>
      </c>
      <c r="AG648" s="77">
        <v>9</v>
      </c>
      <c r="AH648" s="78">
        <v>10.5</v>
      </c>
      <c r="AI648" s="78">
        <v>121</v>
      </c>
      <c r="AJ648" s="79">
        <v>42803</v>
      </c>
      <c r="AK648" s="79">
        <v>42791</v>
      </c>
      <c r="AL648" s="79">
        <v>42791</v>
      </c>
      <c r="AM648" s="79">
        <v>42791</v>
      </c>
      <c r="AN648" s="77">
        <v>442</v>
      </c>
      <c r="AO648" s="79">
        <v>42785</v>
      </c>
      <c r="AP648" s="76">
        <v>4000</v>
      </c>
      <c r="AQ648" s="76">
        <v>0</v>
      </c>
      <c r="AR648" s="77">
        <v>708</v>
      </c>
      <c r="AS648" s="77">
        <v>6</v>
      </c>
      <c r="AT648" s="78">
        <v>217.44</v>
      </c>
      <c r="AU648" s="77">
        <v>3</v>
      </c>
      <c r="AV648" s="76">
        <v>7.63</v>
      </c>
      <c r="AW648" s="76">
        <v>7.9</v>
      </c>
      <c r="AX648" s="76">
        <v>8.74</v>
      </c>
      <c r="AY648" s="76">
        <v>1.21</v>
      </c>
      <c r="AZ648" s="76">
        <v>1.21</v>
      </c>
      <c r="BA648" s="76">
        <v>1.05</v>
      </c>
      <c r="BB648" s="76">
        <v>1.05</v>
      </c>
      <c r="BC648" s="76">
        <v>19.920000000000002</v>
      </c>
      <c r="BD648" s="76">
        <v>10.41</v>
      </c>
      <c r="BE648" s="76">
        <v>20.309999999999999</v>
      </c>
      <c r="BF648" s="76">
        <v>7550</v>
      </c>
      <c r="BG648" s="76">
        <v>7650</v>
      </c>
      <c r="BH648" s="74" t="s">
        <v>109</v>
      </c>
      <c r="BI648" s="74"/>
      <c r="BJ648" s="74" t="s">
        <v>4405</v>
      </c>
      <c r="BK648" s="79"/>
      <c r="BL648" s="79"/>
      <c r="BM648" s="74"/>
      <c r="BN648" s="80"/>
      <c r="BO648" s="81"/>
      <c r="BP648" s="82">
        <v>27</v>
      </c>
      <c r="BQ648" s="83"/>
      <c r="BR648" s="84" t="s">
        <v>129</v>
      </c>
      <c r="BS648" s="84">
        <v>25</v>
      </c>
      <c r="BT648" s="85">
        <v>2</v>
      </c>
      <c r="BU648" s="85" t="s">
        <v>464</v>
      </c>
      <c r="BV648" s="85">
        <v>12</v>
      </c>
      <c r="BW648" s="85"/>
      <c r="BX648" s="86" t="s">
        <v>130</v>
      </c>
      <c r="BY648" s="87"/>
      <c r="BZ648" s="88">
        <v>27</v>
      </c>
      <c r="CA648" s="87" t="s">
        <v>111</v>
      </c>
      <c r="CB648" s="89" t="s">
        <v>145</v>
      </c>
      <c r="CC648" s="90">
        <v>6</v>
      </c>
      <c r="CD648" s="91"/>
      <c r="CE648" s="89">
        <f>VLOOKUP(AI648,[1]Plan1!$A$6:$D$52,2,0)</f>
        <v>251</v>
      </c>
      <c r="CF648" s="89">
        <f>VLOOKUP(AI648,[1]Plan1!$A$6:$D$52,4,0)</f>
        <v>2.2352941176470589</v>
      </c>
      <c r="CG648" s="89">
        <f t="shared" si="80"/>
        <v>19</v>
      </c>
      <c r="CH648" s="89">
        <f t="shared" si="81"/>
        <v>42</v>
      </c>
      <c r="CI648" s="87" t="s">
        <v>129</v>
      </c>
      <c r="CJ648" s="89">
        <f t="shared" si="82"/>
        <v>27</v>
      </c>
      <c r="CK648" s="87"/>
      <c r="CL648" s="87"/>
      <c r="CM648" s="87"/>
      <c r="CN648" s="80"/>
      <c r="CO648" s="81">
        <v>421</v>
      </c>
      <c r="CP648" s="82"/>
      <c r="CQ648" s="83"/>
      <c r="CR648" s="87">
        <f t="shared" si="83"/>
        <v>6408</v>
      </c>
      <c r="CS648" s="40">
        <f t="shared" si="87"/>
        <v>646</v>
      </c>
      <c r="CT648" s="40" t="str">
        <f>VLOOKUP(B648,Linha!$B$2:$C$60,2,FALSE)</f>
        <v>Flow1</v>
      </c>
      <c r="CU648" s="41" t="str">
        <f>IF(AI648&lt;=Parametros!$E$15,"OK","Não")</f>
        <v>Não</v>
      </c>
      <c r="CV648" s="41" t="str">
        <f>IF(AH648&lt;=Parametros!$E$16,"OK","Não")</f>
        <v>OK</v>
      </c>
      <c r="CW648" s="41" t="str">
        <f>IF(AX648&lt;=Parametros!$E$19,"OK","Não")</f>
        <v>OK</v>
      </c>
      <c r="CX648" s="41" t="str">
        <f t="shared" si="84"/>
        <v>Não</v>
      </c>
      <c r="CY648" s="41" t="str">
        <f t="shared" si="85"/>
        <v>Não</v>
      </c>
      <c r="CZ648" s="41" t="str">
        <f>IF(AND(Parametros!$E$17="Sim",Parametros!$E$18="Sim"),IF(AND(OR(CT648="Flow1",AND(CT648="Flow2",Parametros!$H$7="Fechada")),AI648&lt;=Parametros!$E$15,AH648&lt;Parametros!$E$16,AX648&lt;Parametros!$E$19,CX648&lt;&gt;Parametros!$E$17,CY648&lt;&gt;Parametros!$E$18),"Sim","Não"),
IF(AND(Parametros!$E$17="Sim",Parametros!$E$18="Não"),IF(AND(OR(CT648="Flow1",AND(CT648="Flow2",Parametros!$H$7="Fechada")),AI648&lt;=Parametros!$E$15,AH648&lt;Parametros!$E$16,AX648&lt;Parametros!$E$19,CX648&lt;&gt;Parametros!$E$17),"Sim","Não"),
IF(AND(Parametros!$E$17="Não",Parametros!$E$18="Sim"),IF(AND(OR(CT648="Flow1",AND(CT648="Flow2",Parametros!$H$7="Fechada")),AI648&lt;=Parametros!$E$15,AH648&lt;Parametros!$E$16,AX648&lt;Parametros!$E$19,CY648&lt;&gt;Parametros!$E$18),"Sim","Não"),
IF(AND(OR(CT648="Flow1",AND(CT648="Flow2",Parametros!$H$7="Fechada")),AI648&lt;=Parametros!$E$15,AH648&lt;Parametros!$E$16,AX648&lt;Parametros!$E$19),"Sim","Não"))))</f>
        <v>Não</v>
      </c>
      <c r="DA648" s="41" t="str">
        <f t="shared" si="86"/>
        <v>ok</v>
      </c>
      <c r="DB648" s="40">
        <f>IF(AND(CT648="Flow1",CZ648="Sim"),4,IF(CT648=Parametros!$D$6,1,IF(CT648=Parametros!$D$7,IF(Parametros!$H$7="Aberta",2,IF('Sequencia APO'!CZ648="Sim",4,1)),IF(CT648=Parametros!$D$9,3,IF(CT648=Parametros!$D$8,4,"Erro")))))</f>
        <v>1</v>
      </c>
      <c r="DC648" s="40">
        <f>IFERROR(VLOOKUP($Q648,Ferts!$A$1:$B$16,2,FALSE),0)</f>
        <v>0</v>
      </c>
      <c r="DD648" s="42">
        <f>(IF(DB648=1,Parametros!$M$6,IF(DB648=2,Parametros!$M$7,IF(DB648=3,Parametros!$M$8,IF(DB648=4,Parametros!$M$9,"Erro"))))*(DC648+1))*60</f>
        <v>38.112851481411589</v>
      </c>
    </row>
    <row r="649" spans="1:108">
      <c r="A649" s="74" t="s">
        <v>1844</v>
      </c>
      <c r="B649" s="74" t="s">
        <v>159</v>
      </c>
      <c r="C649" s="74" t="s">
        <v>118</v>
      </c>
      <c r="D649" s="74" t="s">
        <v>99</v>
      </c>
      <c r="E649" s="74" t="s">
        <v>4406</v>
      </c>
      <c r="F649" s="74" t="s">
        <v>4407</v>
      </c>
      <c r="G649" s="74" t="s">
        <v>4408</v>
      </c>
      <c r="H649" s="74" t="s">
        <v>256</v>
      </c>
      <c r="I649" s="74" t="s">
        <v>464</v>
      </c>
      <c r="J649" s="74" t="s">
        <v>581</v>
      </c>
      <c r="K649" s="74" t="s">
        <v>257</v>
      </c>
      <c r="L649" s="74" t="s">
        <v>4409</v>
      </c>
      <c r="M649" s="74" t="s">
        <v>259</v>
      </c>
      <c r="N649" s="75">
        <v>10</v>
      </c>
      <c r="O649" s="75">
        <v>10</v>
      </c>
      <c r="P649" s="74" t="s">
        <v>186</v>
      </c>
      <c r="Q649" s="74" t="s">
        <v>4410</v>
      </c>
      <c r="R649" s="74" t="s">
        <v>230</v>
      </c>
      <c r="S649" s="74"/>
      <c r="T649" s="74" t="s">
        <v>114</v>
      </c>
      <c r="U649" s="74" t="s">
        <v>124</v>
      </c>
      <c r="V649" s="74" t="s">
        <v>125</v>
      </c>
      <c r="W649" s="74" t="s">
        <v>107</v>
      </c>
      <c r="X649" s="74" t="s">
        <v>127</v>
      </c>
      <c r="Y649" s="74"/>
      <c r="Z649" s="74" t="s">
        <v>128</v>
      </c>
      <c r="AA649" s="76">
        <v>13114.152</v>
      </c>
      <c r="AB649" s="76">
        <v>0</v>
      </c>
      <c r="AC649" s="76">
        <v>126</v>
      </c>
      <c r="AD649" s="76">
        <v>101</v>
      </c>
      <c r="AE649" s="77">
        <v>0</v>
      </c>
      <c r="AF649" s="76">
        <v>0</v>
      </c>
      <c r="AG649" s="77">
        <v>0</v>
      </c>
      <c r="AH649" s="78">
        <v>23.8</v>
      </c>
      <c r="AI649" s="78">
        <v>121</v>
      </c>
      <c r="AJ649" s="79">
        <v>42820</v>
      </c>
      <c r="AK649" s="79">
        <v>42791</v>
      </c>
      <c r="AL649" s="79">
        <v>42791</v>
      </c>
      <c r="AM649" s="79">
        <v>42791</v>
      </c>
      <c r="AN649" s="77">
        <v>1354</v>
      </c>
      <c r="AO649" s="79">
        <v>42794</v>
      </c>
      <c r="AP649" s="76">
        <v>10000</v>
      </c>
      <c r="AQ649" s="76">
        <v>0</v>
      </c>
      <c r="AR649" s="77">
        <v>590</v>
      </c>
      <c r="AS649" s="77">
        <v>8</v>
      </c>
      <c r="AT649" s="78">
        <v>523.15</v>
      </c>
      <c r="AU649" s="77">
        <v>0</v>
      </c>
      <c r="AV649" s="76">
        <v>0</v>
      </c>
      <c r="AW649" s="76">
        <v>0</v>
      </c>
      <c r="AX649" s="76">
        <v>0</v>
      </c>
      <c r="AY649" s="76">
        <v>1.21</v>
      </c>
      <c r="AZ649" s="76">
        <v>1.21</v>
      </c>
      <c r="BA649" s="76">
        <v>1.67</v>
      </c>
      <c r="BB649" s="76">
        <v>2.14</v>
      </c>
      <c r="BC649" s="76">
        <v>0</v>
      </c>
      <c r="BD649" s="76">
        <v>0</v>
      </c>
      <c r="BE649" s="76">
        <v>0</v>
      </c>
      <c r="BF649" s="76">
        <v>8300</v>
      </c>
      <c r="BG649" s="76">
        <v>9300</v>
      </c>
      <c r="BH649" s="74" t="s">
        <v>109</v>
      </c>
      <c r="BI649" s="74"/>
      <c r="BJ649" s="74" t="s">
        <v>4411</v>
      </c>
      <c r="BK649" s="79">
        <v>42802</v>
      </c>
      <c r="BL649" s="79"/>
      <c r="BM649" s="74"/>
      <c r="BN649" s="80"/>
      <c r="BO649" s="81">
        <v>0</v>
      </c>
      <c r="BP649" s="82"/>
      <c r="BQ649" s="83"/>
      <c r="BR649" s="84" t="s">
        <v>76</v>
      </c>
      <c r="BS649" s="84">
        <v>25</v>
      </c>
      <c r="BT649" s="85">
        <v>2</v>
      </c>
      <c r="BU649" s="85" t="s">
        <v>464</v>
      </c>
      <c r="BV649" s="85">
        <v>12</v>
      </c>
      <c r="BW649" s="85"/>
      <c r="BX649" s="86" t="s">
        <v>110</v>
      </c>
      <c r="BY649" s="87"/>
      <c r="BZ649" s="88">
        <v>0</v>
      </c>
      <c r="CA649" s="87" t="s">
        <v>111</v>
      </c>
      <c r="CB649" s="89" t="s">
        <v>145</v>
      </c>
      <c r="CC649" s="90">
        <v>-3</v>
      </c>
      <c r="CD649" s="91"/>
      <c r="CE649" s="89">
        <f>VLOOKUP(AI649,[1]Plan1!$A$6:$D$52,2,0)</f>
        <v>251</v>
      </c>
      <c r="CF649" s="89">
        <f>VLOOKUP(AI649,[1]Plan1!$A$6:$D$52,4,0)</f>
        <v>2.2352941176470589</v>
      </c>
      <c r="CG649" s="89">
        <f t="shared" si="80"/>
        <v>52</v>
      </c>
      <c r="CH649" s="89">
        <f t="shared" si="81"/>
        <v>116</v>
      </c>
      <c r="CI649" s="87" t="s">
        <v>76</v>
      </c>
      <c r="CJ649" s="89">
        <f t="shared" si="82"/>
        <v>116</v>
      </c>
      <c r="CK649" s="87"/>
      <c r="CL649" s="87"/>
      <c r="CM649" s="87"/>
      <c r="CN649" s="80"/>
      <c r="CO649" s="81">
        <v>422</v>
      </c>
      <c r="CP649" s="82"/>
      <c r="CQ649" s="83"/>
      <c r="CR649" s="87">
        <f t="shared" si="83"/>
        <v>0</v>
      </c>
      <c r="CS649" s="40">
        <f t="shared" si="87"/>
        <v>647</v>
      </c>
      <c r="CT649" s="40" t="str">
        <f>VLOOKUP(B649,Linha!$B$2:$C$60,2,FALSE)</f>
        <v>Flow2</v>
      </c>
      <c r="CU649" s="41" t="str">
        <f>IF(AI649&lt;=Parametros!$E$15,"OK","Não")</f>
        <v>Não</v>
      </c>
      <c r="CV649" s="41" t="str">
        <f>IF(AH649&lt;=Parametros!$E$16,"OK","Não")</f>
        <v>Não</v>
      </c>
      <c r="CW649" s="41" t="str">
        <f>IF(AX649&lt;=Parametros!$E$19,"OK","Não")</f>
        <v>OK</v>
      </c>
      <c r="CX649" s="41" t="str">
        <f t="shared" si="84"/>
        <v>Não</v>
      </c>
      <c r="CY649" s="41" t="str">
        <f t="shared" si="85"/>
        <v>Não</v>
      </c>
      <c r="CZ649" s="41" t="str">
        <f>IF(AND(Parametros!$E$17="Sim",Parametros!$E$18="Sim"),IF(AND(OR(CT649="Flow1",AND(CT649="Flow2",Parametros!$H$7="Fechada")),AI649&lt;=Parametros!$E$15,AH649&lt;Parametros!$E$16,AX649&lt;Parametros!$E$19,CX649&lt;&gt;Parametros!$E$17,CY649&lt;&gt;Parametros!$E$18),"Sim","Não"),
IF(AND(Parametros!$E$17="Sim",Parametros!$E$18="Não"),IF(AND(OR(CT649="Flow1",AND(CT649="Flow2",Parametros!$H$7="Fechada")),AI649&lt;=Parametros!$E$15,AH649&lt;Parametros!$E$16,AX649&lt;Parametros!$E$19,CX649&lt;&gt;Parametros!$E$17),"Sim","Não"),
IF(AND(Parametros!$E$17="Não",Parametros!$E$18="Sim"),IF(AND(OR(CT649="Flow1",AND(CT649="Flow2",Parametros!$H$7="Fechada")),AI649&lt;=Parametros!$E$15,AH649&lt;Parametros!$E$16,AX649&lt;Parametros!$E$19,CY649&lt;&gt;Parametros!$E$18),"Sim","Não"),
IF(AND(OR(CT649="Flow1",AND(CT649="Flow2",Parametros!$H$7="Fechada")),AI649&lt;=Parametros!$E$15,AH649&lt;Parametros!$E$16,AX649&lt;Parametros!$E$19),"Sim","Não"))))</f>
        <v>Não</v>
      </c>
      <c r="DA649" s="41" t="str">
        <f t="shared" si="86"/>
        <v>ok</v>
      </c>
      <c r="DB649" s="40">
        <f>IF(AND(CT649="Flow1",CZ649="Sim"),4,IF(CT649=Parametros!$D$6,1,IF(CT649=Parametros!$D$7,IF(Parametros!$H$7="Aberta",2,IF('Sequencia APO'!CZ649="Sim",4,1)),IF(CT649=Parametros!$D$9,3,IF(CT649=Parametros!$D$8,4,"Erro")))))</f>
        <v>1</v>
      </c>
      <c r="DC649" s="40">
        <f>IFERROR(VLOOKUP($Q649,Ferts!$A$1:$B$16,2,FALSE),0)</f>
        <v>0</v>
      </c>
      <c r="DD649" s="42">
        <f>(IF(DB649=1,Parametros!$M$6,IF(DB649=2,Parametros!$M$7,IF(DB649=3,Parametros!$M$8,IF(DB649=4,Parametros!$M$9,"Erro"))))*(DC649+1))*60</f>
        <v>38.112851481411589</v>
      </c>
    </row>
    <row r="650" spans="1:108">
      <c r="A650" s="74" t="s">
        <v>1850</v>
      </c>
      <c r="B650" s="74" t="s">
        <v>160</v>
      </c>
      <c r="C650" s="74" t="s">
        <v>118</v>
      </c>
      <c r="D650" s="74" t="s">
        <v>99</v>
      </c>
      <c r="E650" s="74" t="s">
        <v>4412</v>
      </c>
      <c r="F650" s="74" t="s">
        <v>778</v>
      </c>
      <c r="G650" s="74" t="s">
        <v>4413</v>
      </c>
      <c r="H650" s="74" t="s">
        <v>285</v>
      </c>
      <c r="I650" s="74" t="s">
        <v>464</v>
      </c>
      <c r="J650" s="74" t="s">
        <v>474</v>
      </c>
      <c r="K650" s="74" t="s">
        <v>361</v>
      </c>
      <c r="L650" s="74" t="s">
        <v>779</v>
      </c>
      <c r="M650" s="74" t="s">
        <v>288</v>
      </c>
      <c r="N650" s="75">
        <v>10</v>
      </c>
      <c r="O650" s="75">
        <v>10</v>
      </c>
      <c r="P650" s="74" t="s">
        <v>362</v>
      </c>
      <c r="Q650" s="74" t="s">
        <v>780</v>
      </c>
      <c r="R650" s="74" t="s">
        <v>289</v>
      </c>
      <c r="S650" s="74"/>
      <c r="T650" s="74" t="s">
        <v>114</v>
      </c>
      <c r="U650" s="74" t="s">
        <v>124</v>
      </c>
      <c r="V650" s="74" t="s">
        <v>125</v>
      </c>
      <c r="W650" s="74" t="s">
        <v>107</v>
      </c>
      <c r="X650" s="74" t="s">
        <v>127</v>
      </c>
      <c r="Y650" s="74" t="s">
        <v>477</v>
      </c>
      <c r="Z650" s="74" t="s">
        <v>128</v>
      </c>
      <c r="AA650" s="76">
        <v>16500</v>
      </c>
      <c r="AB650" s="76">
        <v>0</v>
      </c>
      <c r="AC650" s="76">
        <v>159</v>
      </c>
      <c r="AD650" s="76">
        <v>132.5</v>
      </c>
      <c r="AE650" s="77">
        <v>514</v>
      </c>
      <c r="AF650" s="76">
        <v>2.57</v>
      </c>
      <c r="AG650" s="77">
        <v>36</v>
      </c>
      <c r="AH650" s="78">
        <v>8.6</v>
      </c>
      <c r="AI650" s="78">
        <v>127</v>
      </c>
      <c r="AJ650" s="79">
        <v>42814</v>
      </c>
      <c r="AK650" s="79">
        <v>42791</v>
      </c>
      <c r="AL650" s="79">
        <v>42791</v>
      </c>
      <c r="AM650" s="79">
        <v>42791</v>
      </c>
      <c r="AN650" s="77">
        <v>1664</v>
      </c>
      <c r="AO650" s="79">
        <v>42801</v>
      </c>
      <c r="AP650" s="76">
        <v>15000</v>
      </c>
      <c r="AQ650" s="76">
        <v>0</v>
      </c>
      <c r="AR650" s="77">
        <v>520</v>
      </c>
      <c r="AS650" s="77">
        <v>8</v>
      </c>
      <c r="AT650" s="78">
        <v>244.82</v>
      </c>
      <c r="AU650" s="77">
        <v>2</v>
      </c>
      <c r="AV650" s="76">
        <v>9.73</v>
      </c>
      <c r="AW650" s="76">
        <v>9.35</v>
      </c>
      <c r="AX650" s="76">
        <v>9.9499999999999993</v>
      </c>
      <c r="AY650" s="76">
        <v>1.27</v>
      </c>
      <c r="AZ650" s="76">
        <v>1.27</v>
      </c>
      <c r="BA650" s="76">
        <v>0.86</v>
      </c>
      <c r="BB650" s="76">
        <v>0.86</v>
      </c>
      <c r="BC650" s="76">
        <v>17.46</v>
      </c>
      <c r="BD650" s="76">
        <v>8.4499999999999993</v>
      </c>
      <c r="BE650" s="76">
        <v>18.34</v>
      </c>
      <c r="BF650" s="76">
        <v>9250</v>
      </c>
      <c r="BG650" s="76">
        <v>9750</v>
      </c>
      <c r="BH650" s="74" t="s">
        <v>109</v>
      </c>
      <c r="BI650" s="74"/>
      <c r="BJ650" s="74" t="s">
        <v>4414</v>
      </c>
      <c r="BK650" s="79"/>
      <c r="BL650" s="79"/>
      <c r="BM650" s="74"/>
      <c r="BN650" s="80"/>
      <c r="BO650" s="81"/>
      <c r="BP650" s="82">
        <v>72</v>
      </c>
      <c r="BQ650" s="83"/>
      <c r="BR650" s="84" t="s">
        <v>129</v>
      </c>
      <c r="BS650" s="84">
        <v>25</v>
      </c>
      <c r="BT650" s="85">
        <v>2</v>
      </c>
      <c r="BU650" s="85" t="s">
        <v>464</v>
      </c>
      <c r="BV650" s="85">
        <v>12</v>
      </c>
      <c r="BW650" s="85"/>
      <c r="BX650" s="86" t="s">
        <v>130</v>
      </c>
      <c r="BY650" s="87"/>
      <c r="BZ650" s="88">
        <v>72</v>
      </c>
      <c r="CA650" s="87" t="s">
        <v>111</v>
      </c>
      <c r="CB650" s="89" t="s">
        <v>145</v>
      </c>
      <c r="CC650" s="90">
        <v>-10</v>
      </c>
      <c r="CD650" s="91"/>
      <c r="CE650" s="89">
        <f>VLOOKUP(AI650,[1]Plan1!$A$6:$D$52,2,0)</f>
        <v>266</v>
      </c>
      <c r="CF650" s="89">
        <f>VLOOKUP(AI650,[1]Plan1!$A$6:$D$52,4,0)</f>
        <v>2.0731707317073171</v>
      </c>
      <c r="CG650" s="89">
        <f t="shared" si="80"/>
        <v>62</v>
      </c>
      <c r="CH650" s="89">
        <f t="shared" si="81"/>
        <v>129</v>
      </c>
      <c r="CI650" s="87" t="s">
        <v>129</v>
      </c>
      <c r="CJ650" s="89">
        <f t="shared" si="82"/>
        <v>72</v>
      </c>
      <c r="CK650" s="87"/>
      <c r="CL650" s="87"/>
      <c r="CM650" s="87"/>
      <c r="CN650" s="80"/>
      <c r="CO650" s="81">
        <v>423</v>
      </c>
      <c r="CP650" s="82"/>
      <c r="CQ650" s="83"/>
      <c r="CR650" s="87">
        <f t="shared" si="83"/>
        <v>18504</v>
      </c>
      <c r="CS650" s="40">
        <f t="shared" si="87"/>
        <v>648</v>
      </c>
      <c r="CT650" s="40" t="str">
        <f>VLOOKUP(B650,Linha!$B$2:$C$60,2,FALSE)</f>
        <v>Flow1</v>
      </c>
      <c r="CU650" s="41" t="str">
        <f>IF(AI650&lt;=Parametros!$E$15,"OK","Não")</f>
        <v>Não</v>
      </c>
      <c r="CV650" s="41" t="str">
        <f>IF(AH650&lt;=Parametros!$E$16,"OK","Não")</f>
        <v>OK</v>
      </c>
      <c r="CW650" s="41" t="str">
        <f>IF(AX650&lt;=Parametros!$E$19,"OK","Não")</f>
        <v>OK</v>
      </c>
      <c r="CX650" s="41" t="str">
        <f t="shared" si="84"/>
        <v>Não</v>
      </c>
      <c r="CY650" s="41" t="str">
        <f t="shared" si="85"/>
        <v>Não</v>
      </c>
      <c r="CZ650" s="41" t="str">
        <f>IF(AND(Parametros!$E$17="Sim",Parametros!$E$18="Sim"),IF(AND(OR(CT650="Flow1",AND(CT650="Flow2",Parametros!$H$7="Fechada")),AI650&lt;=Parametros!$E$15,AH650&lt;Parametros!$E$16,AX650&lt;Parametros!$E$19,CX650&lt;&gt;Parametros!$E$17,CY650&lt;&gt;Parametros!$E$18),"Sim","Não"),
IF(AND(Parametros!$E$17="Sim",Parametros!$E$18="Não"),IF(AND(OR(CT650="Flow1",AND(CT650="Flow2",Parametros!$H$7="Fechada")),AI650&lt;=Parametros!$E$15,AH650&lt;Parametros!$E$16,AX650&lt;Parametros!$E$19,CX650&lt;&gt;Parametros!$E$17),"Sim","Não"),
IF(AND(Parametros!$E$17="Não",Parametros!$E$18="Sim"),IF(AND(OR(CT650="Flow1",AND(CT650="Flow2",Parametros!$H$7="Fechada")),AI650&lt;=Parametros!$E$15,AH650&lt;Parametros!$E$16,AX650&lt;Parametros!$E$19,CY650&lt;&gt;Parametros!$E$18),"Sim","Não"),
IF(AND(OR(CT650="Flow1",AND(CT650="Flow2",Parametros!$H$7="Fechada")),AI650&lt;=Parametros!$E$15,AH650&lt;Parametros!$E$16,AX650&lt;Parametros!$E$19),"Sim","Não"))))</f>
        <v>Não</v>
      </c>
      <c r="DA650" s="41" t="str">
        <f t="shared" si="86"/>
        <v>ok</v>
      </c>
      <c r="DB650" s="40">
        <f>IF(AND(CT650="Flow1",CZ650="Sim"),4,IF(CT650=Parametros!$D$6,1,IF(CT650=Parametros!$D$7,IF(Parametros!$H$7="Aberta",2,IF('Sequencia APO'!CZ650="Sim",4,1)),IF(CT650=Parametros!$D$9,3,IF(CT650=Parametros!$D$8,4,"Erro")))))</f>
        <v>1</v>
      </c>
      <c r="DC650" s="40">
        <f>IFERROR(VLOOKUP($Q650,Ferts!$A$1:$B$16,2,FALSE),0)</f>
        <v>0</v>
      </c>
      <c r="DD650" s="42">
        <f>(IF(DB650=1,Parametros!$M$6,IF(DB650=2,Parametros!$M$7,IF(DB650=3,Parametros!$M$8,IF(DB650=4,Parametros!$M$9,"Erro"))))*(DC650+1))*60</f>
        <v>38.112851481411589</v>
      </c>
    </row>
    <row r="651" spans="1:108">
      <c r="A651" s="74" t="s">
        <v>1857</v>
      </c>
      <c r="B651" s="74" t="s">
        <v>160</v>
      </c>
      <c r="C651" s="74" t="s">
        <v>118</v>
      </c>
      <c r="D651" s="74" t="s">
        <v>99</v>
      </c>
      <c r="E651" s="74" t="s">
        <v>4415</v>
      </c>
      <c r="F651" s="74" t="s">
        <v>4416</v>
      </c>
      <c r="G651" s="74" t="s">
        <v>4417</v>
      </c>
      <c r="H651" s="74" t="s">
        <v>166</v>
      </c>
      <c r="I651" s="74" t="s">
        <v>464</v>
      </c>
      <c r="J651" s="74" t="s">
        <v>474</v>
      </c>
      <c r="K651" s="74" t="s">
        <v>307</v>
      </c>
      <c r="L651" s="74" t="s">
        <v>4418</v>
      </c>
      <c r="M651" s="74" t="s">
        <v>308</v>
      </c>
      <c r="N651" s="75">
        <v>10</v>
      </c>
      <c r="O651" s="75">
        <v>10</v>
      </c>
      <c r="P651" s="74" t="s">
        <v>131</v>
      </c>
      <c r="Q651" s="74" t="s">
        <v>4419</v>
      </c>
      <c r="R651" s="74" t="s">
        <v>289</v>
      </c>
      <c r="S651" s="74"/>
      <c r="T651" s="74" t="s">
        <v>114</v>
      </c>
      <c r="U651" s="74" t="s">
        <v>124</v>
      </c>
      <c r="V651" s="74" t="s">
        <v>125</v>
      </c>
      <c r="W651" s="74" t="s">
        <v>126</v>
      </c>
      <c r="X651" s="74" t="s">
        <v>127</v>
      </c>
      <c r="Y651" s="74" t="s">
        <v>477</v>
      </c>
      <c r="Z651" s="74" t="s">
        <v>128</v>
      </c>
      <c r="AA651" s="76">
        <v>2185</v>
      </c>
      <c r="AB651" s="76">
        <v>0</v>
      </c>
      <c r="AC651" s="76">
        <v>159</v>
      </c>
      <c r="AD651" s="76">
        <v>132.5</v>
      </c>
      <c r="AE651" s="77">
        <v>696</v>
      </c>
      <c r="AF651" s="76">
        <v>3.48</v>
      </c>
      <c r="AG651" s="77">
        <v>4</v>
      </c>
      <c r="AH651" s="78">
        <v>8.6</v>
      </c>
      <c r="AI651" s="78">
        <v>127</v>
      </c>
      <c r="AJ651" s="79">
        <v>42807</v>
      </c>
      <c r="AK651" s="79">
        <v>42791</v>
      </c>
      <c r="AL651" s="79">
        <v>42791</v>
      </c>
      <c r="AM651" s="79">
        <v>42791</v>
      </c>
      <c r="AN651" s="77">
        <v>187</v>
      </c>
      <c r="AO651" s="79">
        <v>42787</v>
      </c>
      <c r="AP651" s="76">
        <v>1900</v>
      </c>
      <c r="AQ651" s="76">
        <v>0</v>
      </c>
      <c r="AR651" s="77">
        <v>696</v>
      </c>
      <c r="AS651" s="77">
        <v>7</v>
      </c>
      <c r="AT651" s="78">
        <v>213.44</v>
      </c>
      <c r="AU651" s="77">
        <v>3</v>
      </c>
      <c r="AV651" s="76">
        <v>8.5299999999999994</v>
      </c>
      <c r="AW651" s="76">
        <v>8.83</v>
      </c>
      <c r="AX651" s="76">
        <v>9.76</v>
      </c>
      <c r="AY651" s="76">
        <v>1.27</v>
      </c>
      <c r="AZ651" s="76">
        <v>1.27</v>
      </c>
      <c r="BA651" s="76">
        <v>0.86</v>
      </c>
      <c r="BB651" s="76">
        <v>0.86</v>
      </c>
      <c r="BC651" s="76">
        <v>23.64</v>
      </c>
      <c r="BD651" s="76">
        <v>8.4499999999999993</v>
      </c>
      <c r="BE651" s="76">
        <v>18.34</v>
      </c>
      <c r="BF651" s="76">
        <v>8450</v>
      </c>
      <c r="BG651" s="76">
        <v>8550</v>
      </c>
      <c r="BH651" s="74" t="s">
        <v>109</v>
      </c>
      <c r="BI651" s="74"/>
      <c r="BJ651" s="74" t="s">
        <v>4420</v>
      </c>
      <c r="BK651" s="79"/>
      <c r="BL651" s="79"/>
      <c r="BM651" s="74"/>
      <c r="BN651" s="80"/>
      <c r="BO651" s="81"/>
      <c r="BP651" s="82">
        <v>12</v>
      </c>
      <c r="BQ651" s="83"/>
      <c r="BR651" s="84" t="s">
        <v>129</v>
      </c>
      <c r="BS651" s="84">
        <v>25</v>
      </c>
      <c r="BT651" s="85">
        <v>2</v>
      </c>
      <c r="BU651" s="85" t="s">
        <v>464</v>
      </c>
      <c r="BV651" s="85">
        <v>12</v>
      </c>
      <c r="BW651" s="85"/>
      <c r="BX651" s="86" t="s">
        <v>130</v>
      </c>
      <c r="BY651" s="87"/>
      <c r="BZ651" s="88">
        <v>12</v>
      </c>
      <c r="CA651" s="87" t="s">
        <v>111</v>
      </c>
      <c r="CB651" s="89" t="s">
        <v>145</v>
      </c>
      <c r="CC651" s="90">
        <v>4</v>
      </c>
      <c r="CD651" s="91"/>
      <c r="CE651" s="89">
        <f>VLOOKUP(AI651,[1]Plan1!$A$6:$D$52,2,0)</f>
        <v>266</v>
      </c>
      <c r="CF651" s="89">
        <f>VLOOKUP(AI651,[1]Plan1!$A$6:$D$52,4,0)</f>
        <v>2.0731707317073171</v>
      </c>
      <c r="CG651" s="89">
        <f t="shared" si="80"/>
        <v>8</v>
      </c>
      <c r="CH651" s="89">
        <f t="shared" si="81"/>
        <v>17</v>
      </c>
      <c r="CI651" s="87" t="s">
        <v>129</v>
      </c>
      <c r="CJ651" s="89">
        <f t="shared" si="82"/>
        <v>12</v>
      </c>
      <c r="CK651" s="87"/>
      <c r="CL651" s="87"/>
      <c r="CM651" s="87"/>
      <c r="CN651" s="80"/>
      <c r="CO651" s="81">
        <v>424</v>
      </c>
      <c r="CP651" s="82"/>
      <c r="CQ651" s="83"/>
      <c r="CR651" s="87">
        <f t="shared" si="83"/>
        <v>2784</v>
      </c>
      <c r="CS651" s="40">
        <f t="shared" si="87"/>
        <v>649</v>
      </c>
      <c r="CT651" s="40" t="str">
        <f>VLOOKUP(B651,Linha!$B$2:$C$60,2,FALSE)</f>
        <v>Flow1</v>
      </c>
      <c r="CU651" s="41" t="str">
        <f>IF(AI651&lt;=Parametros!$E$15,"OK","Não")</f>
        <v>Não</v>
      </c>
      <c r="CV651" s="41" t="str">
        <f>IF(AH651&lt;=Parametros!$E$16,"OK","Não")</f>
        <v>OK</v>
      </c>
      <c r="CW651" s="41" t="str">
        <f>IF(AX651&lt;=Parametros!$E$19,"OK","Não")</f>
        <v>OK</v>
      </c>
      <c r="CX651" s="41" t="str">
        <f t="shared" si="84"/>
        <v>Não</v>
      </c>
      <c r="CY651" s="41" t="str">
        <f t="shared" si="85"/>
        <v>Não</v>
      </c>
      <c r="CZ651" s="41" t="str">
        <f>IF(AND(Parametros!$E$17="Sim",Parametros!$E$18="Sim"),IF(AND(OR(CT651="Flow1",AND(CT651="Flow2",Parametros!$H$7="Fechada")),AI651&lt;=Parametros!$E$15,AH651&lt;Parametros!$E$16,AX651&lt;Parametros!$E$19,CX651&lt;&gt;Parametros!$E$17,CY651&lt;&gt;Parametros!$E$18),"Sim","Não"),
IF(AND(Parametros!$E$17="Sim",Parametros!$E$18="Não"),IF(AND(OR(CT651="Flow1",AND(CT651="Flow2",Parametros!$H$7="Fechada")),AI651&lt;=Parametros!$E$15,AH651&lt;Parametros!$E$16,AX651&lt;Parametros!$E$19,CX651&lt;&gt;Parametros!$E$17),"Sim","Não"),
IF(AND(Parametros!$E$17="Não",Parametros!$E$18="Sim"),IF(AND(OR(CT651="Flow1",AND(CT651="Flow2",Parametros!$H$7="Fechada")),AI651&lt;=Parametros!$E$15,AH651&lt;Parametros!$E$16,AX651&lt;Parametros!$E$19,CY651&lt;&gt;Parametros!$E$18),"Sim","Não"),
IF(AND(OR(CT651="Flow1",AND(CT651="Flow2",Parametros!$H$7="Fechada")),AI651&lt;=Parametros!$E$15,AH651&lt;Parametros!$E$16,AX651&lt;Parametros!$E$19),"Sim","Não"))))</f>
        <v>Não</v>
      </c>
      <c r="DA651" s="41" t="str">
        <f t="shared" si="86"/>
        <v>ok</v>
      </c>
      <c r="DB651" s="40">
        <f>IF(AND(CT651="Flow1",CZ651="Sim"),4,IF(CT651=Parametros!$D$6,1,IF(CT651=Parametros!$D$7,IF(Parametros!$H$7="Aberta",2,IF('Sequencia APO'!CZ651="Sim",4,1)),IF(CT651=Parametros!$D$9,3,IF(CT651=Parametros!$D$8,4,"Erro")))))</f>
        <v>1</v>
      </c>
      <c r="DC651" s="40">
        <f>IFERROR(VLOOKUP($Q651,Ferts!$A$1:$B$16,2,FALSE),0)</f>
        <v>0</v>
      </c>
      <c r="DD651" s="42">
        <f>(IF(DB651=1,Parametros!$M$6,IF(DB651=2,Parametros!$M$7,IF(DB651=3,Parametros!$M$8,IF(DB651=4,Parametros!$M$9,"Erro"))))*(DC651+1))*60</f>
        <v>38.112851481411589</v>
      </c>
    </row>
    <row r="652" spans="1:108">
      <c r="A652" s="74" t="s">
        <v>1862</v>
      </c>
      <c r="B652" s="74" t="s">
        <v>160</v>
      </c>
      <c r="C652" s="74" t="s">
        <v>118</v>
      </c>
      <c r="D652" s="74" t="s">
        <v>99</v>
      </c>
      <c r="E652" s="74" t="s">
        <v>4421</v>
      </c>
      <c r="F652" s="74" t="s">
        <v>788</v>
      </c>
      <c r="G652" s="74" t="s">
        <v>4422</v>
      </c>
      <c r="H652" s="74" t="s">
        <v>285</v>
      </c>
      <c r="I652" s="74" t="s">
        <v>464</v>
      </c>
      <c r="J652" s="74" t="s">
        <v>474</v>
      </c>
      <c r="K652" s="74" t="s">
        <v>380</v>
      </c>
      <c r="L652" s="74" t="s">
        <v>789</v>
      </c>
      <c r="M652" s="74" t="s">
        <v>288</v>
      </c>
      <c r="N652" s="75">
        <v>10</v>
      </c>
      <c r="O652" s="75">
        <v>10</v>
      </c>
      <c r="P652" s="74" t="s">
        <v>362</v>
      </c>
      <c r="Q652" s="74" t="s">
        <v>1825</v>
      </c>
      <c r="R652" s="74" t="s">
        <v>289</v>
      </c>
      <c r="S652" s="74"/>
      <c r="T652" s="74" t="s">
        <v>114</v>
      </c>
      <c r="U652" s="74" t="s">
        <v>124</v>
      </c>
      <c r="V652" s="74" t="s">
        <v>125</v>
      </c>
      <c r="W652" s="74" t="s">
        <v>107</v>
      </c>
      <c r="X652" s="74" t="s">
        <v>127</v>
      </c>
      <c r="Y652" s="74" t="s">
        <v>477</v>
      </c>
      <c r="Z652" s="74" t="s">
        <v>128</v>
      </c>
      <c r="AA652" s="76">
        <v>2090</v>
      </c>
      <c r="AB652" s="76">
        <v>0</v>
      </c>
      <c r="AC652" s="76">
        <v>159</v>
      </c>
      <c r="AD652" s="76">
        <v>130</v>
      </c>
      <c r="AE652" s="77">
        <v>674</v>
      </c>
      <c r="AF652" s="76">
        <v>3.37</v>
      </c>
      <c r="AG652" s="77">
        <v>4</v>
      </c>
      <c r="AH652" s="78">
        <v>9</v>
      </c>
      <c r="AI652" s="78">
        <v>127</v>
      </c>
      <c r="AJ652" s="79">
        <v>42787</v>
      </c>
      <c r="AK652" s="79">
        <v>42791</v>
      </c>
      <c r="AL652" s="79">
        <v>42791</v>
      </c>
      <c r="AM652" s="79">
        <v>42791</v>
      </c>
      <c r="AN652" s="77">
        <v>183</v>
      </c>
      <c r="AO652" s="79">
        <v>42772</v>
      </c>
      <c r="AP652" s="76">
        <v>2000</v>
      </c>
      <c r="AQ652" s="76">
        <v>0</v>
      </c>
      <c r="AR652" s="77">
        <v>668</v>
      </c>
      <c r="AS652" s="77">
        <v>7</v>
      </c>
      <c r="AT652" s="78">
        <v>213.45</v>
      </c>
      <c r="AU652" s="77">
        <v>3</v>
      </c>
      <c r="AV652" s="76">
        <v>8.18</v>
      </c>
      <c r="AW652" s="76">
        <v>7.7</v>
      </c>
      <c r="AX652" s="76">
        <v>8.56</v>
      </c>
      <c r="AY652" s="76">
        <v>1.27</v>
      </c>
      <c r="AZ652" s="76">
        <v>1.27</v>
      </c>
      <c r="BA652" s="76">
        <v>0.9</v>
      </c>
      <c r="BB652" s="76">
        <v>0.9</v>
      </c>
      <c r="BC652" s="76">
        <v>21.93</v>
      </c>
      <c r="BD652" s="76">
        <v>8.85</v>
      </c>
      <c r="BE652" s="76">
        <v>18.739999999999998</v>
      </c>
      <c r="BF652" s="76">
        <v>7700</v>
      </c>
      <c r="BG652" s="76">
        <v>8200</v>
      </c>
      <c r="BH652" s="74" t="s">
        <v>109</v>
      </c>
      <c r="BI652" s="74"/>
      <c r="BJ652" s="74" t="s">
        <v>4423</v>
      </c>
      <c r="BK652" s="79"/>
      <c r="BL652" s="79"/>
      <c r="BM652" s="74"/>
      <c r="BN652" s="80"/>
      <c r="BO652" s="81"/>
      <c r="BP652" s="82">
        <v>12</v>
      </c>
      <c r="BQ652" s="83"/>
      <c r="BR652" s="84" t="s">
        <v>129</v>
      </c>
      <c r="BS652" s="84">
        <v>25</v>
      </c>
      <c r="BT652" s="85">
        <v>2</v>
      </c>
      <c r="BU652" s="85" t="s">
        <v>464</v>
      </c>
      <c r="BV652" s="85">
        <v>12</v>
      </c>
      <c r="BW652" s="85"/>
      <c r="BX652" s="86" t="s">
        <v>130</v>
      </c>
      <c r="BY652" s="87"/>
      <c r="BZ652" s="88">
        <v>12</v>
      </c>
      <c r="CA652" s="87" t="s">
        <v>111</v>
      </c>
      <c r="CB652" s="89" t="s">
        <v>112</v>
      </c>
      <c r="CC652" s="90">
        <v>19</v>
      </c>
      <c r="CD652" s="91"/>
      <c r="CE652" s="89">
        <f>VLOOKUP(AI652,[1]Plan1!$A$6:$D$52,2,0)</f>
        <v>266</v>
      </c>
      <c r="CF652" s="89">
        <f>VLOOKUP(AI652,[1]Plan1!$A$6:$D$52,4,0)</f>
        <v>2.0731707317073171</v>
      </c>
      <c r="CG652" s="89">
        <f t="shared" si="80"/>
        <v>8</v>
      </c>
      <c r="CH652" s="89">
        <f t="shared" si="81"/>
        <v>17</v>
      </c>
      <c r="CI652" s="87" t="s">
        <v>129</v>
      </c>
      <c r="CJ652" s="89">
        <f t="shared" si="82"/>
        <v>12</v>
      </c>
      <c r="CK652" s="87"/>
      <c r="CL652" s="87"/>
      <c r="CM652" s="87"/>
      <c r="CN652" s="80"/>
      <c r="CO652" s="81">
        <v>425</v>
      </c>
      <c r="CP652" s="82"/>
      <c r="CQ652" s="83"/>
      <c r="CR652" s="87">
        <f t="shared" si="83"/>
        <v>2696</v>
      </c>
      <c r="CS652" s="40">
        <f t="shared" si="87"/>
        <v>650</v>
      </c>
      <c r="CT652" s="40" t="str">
        <f>VLOOKUP(B652,Linha!$B$2:$C$60,2,FALSE)</f>
        <v>Flow1</v>
      </c>
      <c r="CU652" s="41" t="str">
        <f>IF(AI652&lt;=Parametros!$E$15,"OK","Não")</f>
        <v>Não</v>
      </c>
      <c r="CV652" s="41" t="str">
        <f>IF(AH652&lt;=Parametros!$E$16,"OK","Não")</f>
        <v>OK</v>
      </c>
      <c r="CW652" s="41" t="str">
        <f>IF(AX652&lt;=Parametros!$E$19,"OK","Não")</f>
        <v>OK</v>
      </c>
      <c r="CX652" s="41" t="str">
        <f t="shared" si="84"/>
        <v>Não</v>
      </c>
      <c r="CY652" s="41" t="str">
        <f t="shared" si="85"/>
        <v>Não</v>
      </c>
      <c r="CZ652" s="41" t="str">
        <f>IF(AND(Parametros!$E$17="Sim",Parametros!$E$18="Sim"),IF(AND(OR(CT652="Flow1",AND(CT652="Flow2",Parametros!$H$7="Fechada")),AI652&lt;=Parametros!$E$15,AH652&lt;Parametros!$E$16,AX652&lt;Parametros!$E$19,CX652&lt;&gt;Parametros!$E$17,CY652&lt;&gt;Parametros!$E$18),"Sim","Não"),
IF(AND(Parametros!$E$17="Sim",Parametros!$E$18="Não"),IF(AND(OR(CT652="Flow1",AND(CT652="Flow2",Parametros!$H$7="Fechada")),AI652&lt;=Parametros!$E$15,AH652&lt;Parametros!$E$16,AX652&lt;Parametros!$E$19,CX652&lt;&gt;Parametros!$E$17),"Sim","Não"),
IF(AND(Parametros!$E$17="Não",Parametros!$E$18="Sim"),IF(AND(OR(CT652="Flow1",AND(CT652="Flow2",Parametros!$H$7="Fechada")),AI652&lt;=Parametros!$E$15,AH652&lt;Parametros!$E$16,AX652&lt;Parametros!$E$19,CY652&lt;&gt;Parametros!$E$18),"Sim","Não"),
IF(AND(OR(CT652="Flow1",AND(CT652="Flow2",Parametros!$H$7="Fechada")),AI652&lt;=Parametros!$E$15,AH652&lt;Parametros!$E$16,AX652&lt;Parametros!$E$19),"Sim","Não"))))</f>
        <v>Não</v>
      </c>
      <c r="DA652" s="41" t="str">
        <f t="shared" si="86"/>
        <v>ok</v>
      </c>
      <c r="DB652" s="40">
        <f>IF(AND(CT652="Flow1",CZ652="Sim"),4,IF(CT652=Parametros!$D$6,1,IF(CT652=Parametros!$D$7,IF(Parametros!$H$7="Aberta",2,IF('Sequencia APO'!CZ652="Sim",4,1)),IF(CT652=Parametros!$D$9,3,IF(CT652=Parametros!$D$8,4,"Erro")))))</f>
        <v>1</v>
      </c>
      <c r="DC652" s="40">
        <f>IFERROR(VLOOKUP($Q652,Ferts!$A$1:$B$16,2,FALSE),0)</f>
        <v>0</v>
      </c>
      <c r="DD652" s="42">
        <f>(IF(DB652=1,Parametros!$M$6,IF(DB652=2,Parametros!$M$7,IF(DB652=3,Parametros!$M$8,IF(DB652=4,Parametros!$M$9,"Erro"))))*(DC652+1))*60</f>
        <v>38.112851481411589</v>
      </c>
    </row>
    <row r="653" spans="1:108">
      <c r="A653" s="74" t="s">
        <v>1864</v>
      </c>
      <c r="B653" s="74" t="s">
        <v>397</v>
      </c>
      <c r="C653" s="74" t="s">
        <v>398</v>
      </c>
      <c r="D653" s="74" t="s">
        <v>99</v>
      </c>
      <c r="E653" s="74" t="s">
        <v>4424</v>
      </c>
      <c r="F653" s="74" t="s">
        <v>1858</v>
      </c>
      <c r="G653" s="74" t="s">
        <v>4425</v>
      </c>
      <c r="H653" s="74" t="s">
        <v>119</v>
      </c>
      <c r="I653" s="74" t="s">
        <v>464</v>
      </c>
      <c r="J653" s="74" t="s">
        <v>474</v>
      </c>
      <c r="K653" s="74" t="s">
        <v>1859</v>
      </c>
      <c r="L653" s="74" t="s">
        <v>1860</v>
      </c>
      <c r="M653" s="74" t="s">
        <v>121</v>
      </c>
      <c r="N653" s="75">
        <v>10</v>
      </c>
      <c r="O653" s="75">
        <v>10</v>
      </c>
      <c r="P653" s="74" t="s">
        <v>365</v>
      </c>
      <c r="Q653" s="74" t="s">
        <v>1861</v>
      </c>
      <c r="R653" s="74" t="s">
        <v>123</v>
      </c>
      <c r="S653" s="74"/>
      <c r="T653" s="74" t="s">
        <v>114</v>
      </c>
      <c r="U653" s="74" t="s">
        <v>156</v>
      </c>
      <c r="V653" s="74" t="s">
        <v>398</v>
      </c>
      <c r="W653" s="74" t="s">
        <v>337</v>
      </c>
      <c r="X653" s="74" t="s">
        <v>127</v>
      </c>
      <c r="Y653" s="74" t="s">
        <v>477</v>
      </c>
      <c r="Z653" s="74" t="s">
        <v>404</v>
      </c>
      <c r="AA653" s="76">
        <v>2999.82</v>
      </c>
      <c r="AB653" s="76">
        <v>0</v>
      </c>
      <c r="AC653" s="76">
        <v>145</v>
      </c>
      <c r="AD653" s="76">
        <v>121</v>
      </c>
      <c r="AE653" s="77">
        <v>782</v>
      </c>
      <c r="AF653" s="76">
        <v>3.91</v>
      </c>
      <c r="AG653" s="77">
        <v>5</v>
      </c>
      <c r="AH653" s="78">
        <v>14.2</v>
      </c>
      <c r="AI653" s="78">
        <v>127</v>
      </c>
      <c r="AJ653" s="79">
        <v>42795</v>
      </c>
      <c r="AK653" s="79">
        <v>42791</v>
      </c>
      <c r="AL653" s="79">
        <v>42791</v>
      </c>
      <c r="AM653" s="79">
        <v>42791</v>
      </c>
      <c r="AN653" s="77">
        <v>180</v>
      </c>
      <c r="AO653" s="79">
        <v>42785</v>
      </c>
      <c r="AP653" s="76">
        <v>8650</v>
      </c>
      <c r="AQ653" s="76">
        <v>0</v>
      </c>
      <c r="AR653" s="77">
        <v>879</v>
      </c>
      <c r="AS653" s="77">
        <v>36</v>
      </c>
      <c r="AT653" s="78">
        <v>371.3</v>
      </c>
      <c r="AU653" s="77">
        <v>2</v>
      </c>
      <c r="AV653" s="76">
        <v>9.49</v>
      </c>
      <c r="AW653" s="76">
        <v>9.42</v>
      </c>
      <c r="AX653" s="76">
        <v>9.89</v>
      </c>
      <c r="AY653" s="76">
        <v>1.27</v>
      </c>
      <c r="AZ653" s="76">
        <v>1.27</v>
      </c>
      <c r="BA653" s="76">
        <v>1.42</v>
      </c>
      <c r="BB653" s="76">
        <v>1.42</v>
      </c>
      <c r="BC653" s="76">
        <v>16.71</v>
      </c>
      <c r="BD653" s="76">
        <v>13.98</v>
      </c>
      <c r="BE653" s="76">
        <v>23.92</v>
      </c>
      <c r="BF653" s="76">
        <v>2350</v>
      </c>
      <c r="BG653" s="76">
        <v>2355</v>
      </c>
      <c r="BH653" s="74" t="s">
        <v>109</v>
      </c>
      <c r="BI653" s="74"/>
      <c r="BJ653" s="74" t="s">
        <v>4426</v>
      </c>
      <c r="BK653" s="79"/>
      <c r="BL653" s="79"/>
      <c r="BM653" s="74"/>
      <c r="BN653" s="80"/>
      <c r="BO653" s="81"/>
      <c r="BP653" s="82">
        <v>10</v>
      </c>
      <c r="BQ653" s="83"/>
      <c r="BR653" s="84" t="s">
        <v>129</v>
      </c>
      <c r="BS653" s="84">
        <v>25</v>
      </c>
      <c r="BT653" s="85">
        <v>2</v>
      </c>
      <c r="BU653" s="85" t="s">
        <v>464</v>
      </c>
      <c r="BV653" s="85">
        <v>12</v>
      </c>
      <c r="BW653" s="85"/>
      <c r="BX653" s="86" t="s">
        <v>405</v>
      </c>
      <c r="BY653" s="87"/>
      <c r="BZ653" s="88">
        <v>10</v>
      </c>
      <c r="CA653" s="87" t="s">
        <v>111</v>
      </c>
      <c r="CB653" s="89" t="s">
        <v>145</v>
      </c>
      <c r="CC653" s="90">
        <v>6</v>
      </c>
      <c r="CD653" s="91"/>
      <c r="CE653" s="89">
        <f>VLOOKUP(AI653,[1]Plan1!$A$6:$D$52,2,0)</f>
        <v>266</v>
      </c>
      <c r="CF653" s="89">
        <f>VLOOKUP(AI653,[1]Plan1!$A$6:$D$52,4,0)</f>
        <v>2.0731707317073171</v>
      </c>
      <c r="CG653" s="89">
        <f t="shared" si="80"/>
        <v>11</v>
      </c>
      <c r="CH653" s="89">
        <f t="shared" si="81"/>
        <v>23</v>
      </c>
      <c r="CI653" s="87" t="s">
        <v>129</v>
      </c>
      <c r="CJ653" s="89">
        <f t="shared" si="82"/>
        <v>10</v>
      </c>
      <c r="CK653" s="87"/>
      <c r="CL653" s="87"/>
      <c r="CM653" s="87"/>
      <c r="CN653" s="80"/>
      <c r="CO653" s="81">
        <v>426</v>
      </c>
      <c r="CP653" s="82"/>
      <c r="CQ653" s="83"/>
      <c r="CR653" s="87">
        <f t="shared" si="83"/>
        <v>3910</v>
      </c>
      <c r="CS653" s="40">
        <f t="shared" si="87"/>
        <v>651</v>
      </c>
      <c r="CT653" s="40" t="str">
        <f>VLOOKUP(B653,Linha!$B$2:$C$60,2,FALSE)</f>
        <v>Despacho direto</v>
      </c>
      <c r="CU653" s="41" t="str">
        <f>IF(AI653&lt;=Parametros!$E$15,"OK","Não")</f>
        <v>Não</v>
      </c>
      <c r="CV653" s="41" t="str">
        <f>IF(AH653&lt;=Parametros!$E$16,"OK","Não")</f>
        <v>Não</v>
      </c>
      <c r="CW653" s="41" t="str">
        <f>IF(AX653&lt;=Parametros!$E$19,"OK","Não")</f>
        <v>OK</v>
      </c>
      <c r="CX653" s="41" t="str">
        <f t="shared" si="84"/>
        <v>Não</v>
      </c>
      <c r="CY653" s="41" t="str">
        <f t="shared" si="85"/>
        <v>Não</v>
      </c>
      <c r="CZ653" s="41" t="str">
        <f>IF(AND(Parametros!$E$17="Sim",Parametros!$E$18="Sim"),IF(AND(OR(CT653="Flow1",AND(CT653="Flow2",Parametros!$H$7="Fechada")),AI653&lt;=Parametros!$E$15,AH653&lt;Parametros!$E$16,AX653&lt;Parametros!$E$19,CX653&lt;&gt;Parametros!$E$17,CY653&lt;&gt;Parametros!$E$18),"Sim","Não"),
IF(AND(Parametros!$E$17="Sim",Parametros!$E$18="Não"),IF(AND(OR(CT653="Flow1",AND(CT653="Flow2",Parametros!$H$7="Fechada")),AI653&lt;=Parametros!$E$15,AH653&lt;Parametros!$E$16,AX653&lt;Parametros!$E$19,CX653&lt;&gt;Parametros!$E$17),"Sim","Não"),
IF(AND(Parametros!$E$17="Não",Parametros!$E$18="Sim"),IF(AND(OR(CT653="Flow1",AND(CT653="Flow2",Parametros!$H$7="Fechada")),AI653&lt;=Parametros!$E$15,AH653&lt;Parametros!$E$16,AX653&lt;Parametros!$E$19,CY653&lt;&gt;Parametros!$E$18),"Sim","Não"),
IF(AND(OR(CT653="Flow1",AND(CT653="Flow2",Parametros!$H$7="Fechada")),AI653&lt;=Parametros!$E$15,AH653&lt;Parametros!$E$16,AX653&lt;Parametros!$E$19),"Sim","Não"))))</f>
        <v>Não</v>
      </c>
      <c r="DA653" s="41" t="str">
        <f t="shared" si="86"/>
        <v>ok</v>
      </c>
      <c r="DB653" s="40">
        <f>IF(AND(CT653="Flow1",CZ653="Sim"),4,IF(CT653=Parametros!$D$6,1,IF(CT653=Parametros!$D$7,IF(Parametros!$H$7="Aberta",2,IF('Sequencia APO'!CZ653="Sim",4,1)),IF(CT653=Parametros!$D$9,3,IF(CT653=Parametros!$D$8,4,"Erro")))))</f>
        <v>3</v>
      </c>
      <c r="DC653" s="40">
        <f>IFERROR(VLOOKUP($Q653,Ferts!$A$1:$B$16,2,FALSE),0)</f>
        <v>0</v>
      </c>
      <c r="DD653" s="42">
        <f>(IF(DB653=1,Parametros!$M$6,IF(DB653=2,Parametros!$M$7,IF(DB653=3,Parametros!$M$8,IF(DB653=4,Parametros!$M$9,"Erro"))))*(DC653+1))*60</f>
        <v>33.660000000000004</v>
      </c>
    </row>
    <row r="654" spans="1:108">
      <c r="A654" s="74" t="s">
        <v>1868</v>
      </c>
      <c r="B654" s="74" t="s">
        <v>98</v>
      </c>
      <c r="C654" s="74" t="s">
        <v>99</v>
      </c>
      <c r="D654" s="74" t="s">
        <v>99</v>
      </c>
      <c r="E654" s="74" t="s">
        <v>4427</v>
      </c>
      <c r="F654" s="74" t="s">
        <v>2654</v>
      </c>
      <c r="G654" s="74" t="s">
        <v>4428</v>
      </c>
      <c r="H654" s="74" t="s">
        <v>335</v>
      </c>
      <c r="I654" s="74" t="s">
        <v>464</v>
      </c>
      <c r="J654" s="74" t="s">
        <v>474</v>
      </c>
      <c r="K654" s="74" t="s">
        <v>762</v>
      </c>
      <c r="L654" s="74" t="s">
        <v>2656</v>
      </c>
      <c r="M654" s="74" t="s">
        <v>764</v>
      </c>
      <c r="N654" s="75">
        <v>10</v>
      </c>
      <c r="O654" s="75">
        <v>10</v>
      </c>
      <c r="P654" s="74" t="s">
        <v>131</v>
      </c>
      <c r="Q654" s="74" t="s">
        <v>2657</v>
      </c>
      <c r="R654" s="74" t="s">
        <v>123</v>
      </c>
      <c r="S654" s="74" t="s">
        <v>113</v>
      </c>
      <c r="T654" s="74" t="s">
        <v>114</v>
      </c>
      <c r="U654" s="74" t="s">
        <v>156</v>
      </c>
      <c r="V654" s="74" t="s">
        <v>252</v>
      </c>
      <c r="W654" s="74" t="s">
        <v>107</v>
      </c>
      <c r="X654" s="74" t="s">
        <v>127</v>
      </c>
      <c r="Y654" s="74" t="s">
        <v>477</v>
      </c>
      <c r="Z654" s="74"/>
      <c r="AA654" s="76">
        <v>8344.84</v>
      </c>
      <c r="AB654" s="76">
        <v>0</v>
      </c>
      <c r="AC654" s="76">
        <v>145</v>
      </c>
      <c r="AD654" s="76">
        <v>118</v>
      </c>
      <c r="AE654" s="77">
        <v>927</v>
      </c>
      <c r="AF654" s="76">
        <v>4.6349999999999998</v>
      </c>
      <c r="AG654" s="77">
        <v>10</v>
      </c>
      <c r="AH654" s="78">
        <v>15.9</v>
      </c>
      <c r="AI654" s="78">
        <v>127</v>
      </c>
      <c r="AJ654" s="79">
        <v>42810</v>
      </c>
      <c r="AK654" s="79">
        <v>42791</v>
      </c>
      <c r="AL654" s="79">
        <v>42791</v>
      </c>
      <c r="AM654" s="79">
        <v>42791</v>
      </c>
      <c r="AN654" s="77">
        <v>474</v>
      </c>
      <c r="AO654" s="79">
        <v>42803</v>
      </c>
      <c r="AP654" s="76">
        <v>8000</v>
      </c>
      <c r="AQ654" s="76">
        <v>0</v>
      </c>
      <c r="AR654" s="77">
        <v>969</v>
      </c>
      <c r="AS654" s="77">
        <v>35</v>
      </c>
      <c r="AT654" s="78">
        <v>306.69</v>
      </c>
      <c r="AU654" s="77">
        <v>3</v>
      </c>
      <c r="AV654" s="76">
        <v>6.63</v>
      </c>
      <c r="AW654" s="76">
        <v>6.28</v>
      </c>
      <c r="AX654" s="76">
        <v>6.99</v>
      </c>
      <c r="AY654" s="76">
        <v>1</v>
      </c>
      <c r="AZ654" s="76">
        <v>1</v>
      </c>
      <c r="BA654" s="76">
        <v>1.27</v>
      </c>
      <c r="BB654" s="76">
        <v>1.27</v>
      </c>
      <c r="BC654" s="76">
        <v>17.72</v>
      </c>
      <c r="BD654" s="76">
        <v>15.84</v>
      </c>
      <c r="BE654" s="76">
        <v>25.81</v>
      </c>
      <c r="BF654" s="76">
        <v>4000</v>
      </c>
      <c r="BG654" s="76">
        <v>8000</v>
      </c>
      <c r="BH654" s="74" t="s">
        <v>109</v>
      </c>
      <c r="BI654" s="74"/>
      <c r="BJ654" s="74" t="s">
        <v>4429</v>
      </c>
      <c r="BK654" s="79"/>
      <c r="BL654" s="79"/>
      <c r="BM654" s="74"/>
      <c r="BN654" s="80">
        <v>30</v>
      </c>
      <c r="BO654" s="81"/>
      <c r="BP654" s="82"/>
      <c r="BQ654" s="83"/>
      <c r="BR654" s="84" t="s">
        <v>75</v>
      </c>
      <c r="BS654" s="84">
        <v>25</v>
      </c>
      <c r="BT654" s="85">
        <v>2</v>
      </c>
      <c r="BU654" s="85" t="s">
        <v>464</v>
      </c>
      <c r="BV654" s="85">
        <v>12</v>
      </c>
      <c r="BW654" s="85"/>
      <c r="BX654" s="86" t="s">
        <v>143</v>
      </c>
      <c r="BY654" s="87"/>
      <c r="BZ654" s="88">
        <v>30</v>
      </c>
      <c r="CA654" s="87" t="s">
        <v>144</v>
      </c>
      <c r="CB654" s="89" t="s">
        <v>145</v>
      </c>
      <c r="CC654" s="90">
        <v>-12</v>
      </c>
      <c r="CD654" s="91"/>
      <c r="CE654" s="89">
        <f>VLOOKUP(AI654,[1]Plan1!$A$6:$D$52,2,0)</f>
        <v>266</v>
      </c>
      <c r="CF654" s="89">
        <f>VLOOKUP(AI654,[1]Plan1!$A$6:$D$52,4,0)</f>
        <v>2.0731707317073171</v>
      </c>
      <c r="CG654" s="89">
        <f t="shared" si="80"/>
        <v>31</v>
      </c>
      <c r="CH654" s="89">
        <f t="shared" si="81"/>
        <v>64</v>
      </c>
      <c r="CI654" s="87" t="s">
        <v>75</v>
      </c>
      <c r="CJ654" s="89">
        <f t="shared" si="82"/>
        <v>30</v>
      </c>
      <c r="CK654" s="87"/>
      <c r="CL654" s="87"/>
      <c r="CM654" s="87"/>
      <c r="CN654" s="80"/>
      <c r="CO654" s="81">
        <v>427</v>
      </c>
      <c r="CP654" s="82"/>
      <c r="CQ654" s="83"/>
      <c r="CR654" s="87">
        <f t="shared" si="83"/>
        <v>9270</v>
      </c>
      <c r="CS654" s="40">
        <f t="shared" si="87"/>
        <v>652</v>
      </c>
      <c r="CT654" s="40" t="str">
        <f>VLOOKUP(B654,Linha!$B$2:$C$60,2,FALSE)</f>
        <v>Flow1</v>
      </c>
      <c r="CU654" s="41" t="str">
        <f>IF(AI654&lt;=Parametros!$E$15,"OK","Não")</f>
        <v>Não</v>
      </c>
      <c r="CV654" s="41" t="str">
        <f>IF(AH654&lt;=Parametros!$E$16,"OK","Não")</f>
        <v>Não</v>
      </c>
      <c r="CW654" s="41" t="str">
        <f>IF(AX654&lt;=Parametros!$E$19,"OK","Não")</f>
        <v>OK</v>
      </c>
      <c r="CX654" s="41" t="str">
        <f t="shared" si="84"/>
        <v>Não</v>
      </c>
      <c r="CY654" s="41" t="str">
        <f t="shared" si="85"/>
        <v>Não</v>
      </c>
      <c r="CZ654" s="41" t="str">
        <f>IF(AND(Parametros!$E$17="Sim",Parametros!$E$18="Sim"),IF(AND(OR(CT654="Flow1",AND(CT654="Flow2",Parametros!$H$7="Fechada")),AI654&lt;=Parametros!$E$15,AH654&lt;Parametros!$E$16,AX654&lt;Parametros!$E$19,CX654&lt;&gt;Parametros!$E$17,CY654&lt;&gt;Parametros!$E$18),"Sim","Não"),
IF(AND(Parametros!$E$17="Sim",Parametros!$E$18="Não"),IF(AND(OR(CT654="Flow1",AND(CT654="Flow2",Parametros!$H$7="Fechada")),AI654&lt;=Parametros!$E$15,AH654&lt;Parametros!$E$16,AX654&lt;Parametros!$E$19,CX654&lt;&gt;Parametros!$E$17),"Sim","Não"),
IF(AND(Parametros!$E$17="Não",Parametros!$E$18="Sim"),IF(AND(OR(CT654="Flow1",AND(CT654="Flow2",Parametros!$H$7="Fechada")),AI654&lt;=Parametros!$E$15,AH654&lt;Parametros!$E$16,AX654&lt;Parametros!$E$19,CY654&lt;&gt;Parametros!$E$18),"Sim","Não"),
IF(AND(OR(CT654="Flow1",AND(CT654="Flow2",Parametros!$H$7="Fechada")),AI654&lt;=Parametros!$E$15,AH654&lt;Parametros!$E$16,AX654&lt;Parametros!$E$19),"Sim","Não"))))</f>
        <v>Não</v>
      </c>
      <c r="DA654" s="41" t="str">
        <f t="shared" si="86"/>
        <v>ok</v>
      </c>
      <c r="DB654" s="40">
        <f>IF(AND(CT654="Flow1",CZ654="Sim"),4,IF(CT654=Parametros!$D$6,1,IF(CT654=Parametros!$D$7,IF(Parametros!$H$7="Aberta",2,IF('Sequencia APO'!CZ654="Sim",4,1)),IF(CT654=Parametros!$D$9,3,IF(CT654=Parametros!$D$8,4,"Erro")))))</f>
        <v>1</v>
      </c>
      <c r="DC654" s="40">
        <f>IFERROR(VLOOKUP($Q654,Ferts!$A$1:$B$16,2,FALSE),0)</f>
        <v>0</v>
      </c>
      <c r="DD654" s="42">
        <f>(IF(DB654=1,Parametros!$M$6,IF(DB654=2,Parametros!$M$7,IF(DB654=3,Parametros!$M$8,IF(DB654=4,Parametros!$M$9,"Erro"))))*(DC654+1))*60</f>
        <v>38.112851481411589</v>
      </c>
    </row>
    <row r="655" spans="1:108">
      <c r="A655" s="74" t="s">
        <v>1869</v>
      </c>
      <c r="B655" s="74" t="s">
        <v>397</v>
      </c>
      <c r="C655" s="74" t="s">
        <v>398</v>
      </c>
      <c r="D655" s="74" t="s">
        <v>99</v>
      </c>
      <c r="E655" s="74" t="s">
        <v>4430</v>
      </c>
      <c r="F655" s="74" t="s">
        <v>4431</v>
      </c>
      <c r="G655" s="74" t="s">
        <v>4432</v>
      </c>
      <c r="H655" s="74" t="s">
        <v>119</v>
      </c>
      <c r="I655" s="74" t="s">
        <v>464</v>
      </c>
      <c r="J655" s="74" t="s">
        <v>474</v>
      </c>
      <c r="K655" s="74" t="s">
        <v>683</v>
      </c>
      <c r="L655" s="74" t="s">
        <v>4433</v>
      </c>
      <c r="M655" s="74" t="s">
        <v>121</v>
      </c>
      <c r="N655" s="75">
        <v>10</v>
      </c>
      <c r="O655" s="75">
        <v>10</v>
      </c>
      <c r="P655" s="74" t="s">
        <v>122</v>
      </c>
      <c r="Q655" s="74" t="s">
        <v>4434</v>
      </c>
      <c r="R655" s="74" t="s">
        <v>123</v>
      </c>
      <c r="S655" s="74"/>
      <c r="T655" s="74" t="s">
        <v>114</v>
      </c>
      <c r="U655" s="74" t="s">
        <v>156</v>
      </c>
      <c r="V655" s="74" t="s">
        <v>398</v>
      </c>
      <c r="W655" s="74" t="s">
        <v>337</v>
      </c>
      <c r="X655" s="74" t="s">
        <v>127</v>
      </c>
      <c r="Y655" s="74" t="s">
        <v>477</v>
      </c>
      <c r="Z655" s="74" t="s">
        <v>404</v>
      </c>
      <c r="AA655" s="76">
        <v>12769.994000000001</v>
      </c>
      <c r="AB655" s="76">
        <v>0</v>
      </c>
      <c r="AC655" s="76">
        <v>145</v>
      </c>
      <c r="AD655" s="76">
        <v>115</v>
      </c>
      <c r="AE655" s="77">
        <v>809</v>
      </c>
      <c r="AF655" s="76">
        <v>4.0449999999999999</v>
      </c>
      <c r="AG655" s="77">
        <v>18</v>
      </c>
      <c r="AH655" s="78">
        <v>16.5</v>
      </c>
      <c r="AI655" s="78">
        <v>127</v>
      </c>
      <c r="AJ655" s="79">
        <v>42812</v>
      </c>
      <c r="AK655" s="79">
        <v>42791</v>
      </c>
      <c r="AL655" s="79">
        <v>42791</v>
      </c>
      <c r="AM655" s="79">
        <v>42791</v>
      </c>
      <c r="AN655" s="77">
        <v>765</v>
      </c>
      <c r="AO655" s="79">
        <v>42802</v>
      </c>
      <c r="AP655" s="76">
        <v>13935</v>
      </c>
      <c r="AQ655" s="76">
        <v>0</v>
      </c>
      <c r="AR655" s="77">
        <v>809</v>
      </c>
      <c r="AS655" s="77">
        <v>39</v>
      </c>
      <c r="AT655" s="78">
        <v>481.07</v>
      </c>
      <c r="AU655" s="77">
        <v>2</v>
      </c>
      <c r="AV655" s="76">
        <v>8.65</v>
      </c>
      <c r="AW655" s="76">
        <v>8.58</v>
      </c>
      <c r="AX655" s="76">
        <v>8.9600000000000009</v>
      </c>
      <c r="AY655" s="76">
        <v>1.5</v>
      </c>
      <c r="AZ655" s="76">
        <v>1.5</v>
      </c>
      <c r="BA655" s="76">
        <v>1.32</v>
      </c>
      <c r="BB655" s="76">
        <v>1.32</v>
      </c>
      <c r="BC655" s="76">
        <v>15.1</v>
      </c>
      <c r="BD655" s="76">
        <v>16.27</v>
      </c>
      <c r="BE655" s="76">
        <v>26.25</v>
      </c>
      <c r="BF655" s="76">
        <v>2140</v>
      </c>
      <c r="BG655" s="76">
        <v>2151</v>
      </c>
      <c r="BH655" s="74" t="s">
        <v>109</v>
      </c>
      <c r="BI655" s="74"/>
      <c r="BJ655" s="74" t="s">
        <v>4435</v>
      </c>
      <c r="BK655" s="79"/>
      <c r="BL655" s="79"/>
      <c r="BM655" s="74"/>
      <c r="BN655" s="80"/>
      <c r="BO655" s="81"/>
      <c r="BP655" s="82">
        <v>36</v>
      </c>
      <c r="BQ655" s="83"/>
      <c r="BR655" s="84" t="s">
        <v>129</v>
      </c>
      <c r="BS655" s="84">
        <v>25</v>
      </c>
      <c r="BT655" s="85">
        <v>2</v>
      </c>
      <c r="BU655" s="85" t="s">
        <v>464</v>
      </c>
      <c r="BV655" s="85">
        <v>12</v>
      </c>
      <c r="BW655" s="85"/>
      <c r="BX655" s="86" t="s">
        <v>405</v>
      </c>
      <c r="BY655" s="87"/>
      <c r="BZ655" s="88">
        <v>36</v>
      </c>
      <c r="CA655" s="87" t="s">
        <v>111</v>
      </c>
      <c r="CB655" s="89" t="s">
        <v>145</v>
      </c>
      <c r="CC655" s="90">
        <v>-11</v>
      </c>
      <c r="CD655" s="91"/>
      <c r="CE655" s="89">
        <f>VLOOKUP(AI655,[1]Plan1!$A$6:$D$52,2,0)</f>
        <v>266</v>
      </c>
      <c r="CF655" s="89">
        <f>VLOOKUP(AI655,[1]Plan1!$A$6:$D$52,4,0)</f>
        <v>2.0731707317073171</v>
      </c>
      <c r="CG655" s="89">
        <f t="shared" si="80"/>
        <v>48</v>
      </c>
      <c r="CH655" s="89">
        <f t="shared" si="81"/>
        <v>100</v>
      </c>
      <c r="CI655" s="87" t="s">
        <v>129</v>
      </c>
      <c r="CJ655" s="89">
        <f t="shared" si="82"/>
        <v>36</v>
      </c>
      <c r="CK655" s="87"/>
      <c r="CL655" s="87"/>
      <c r="CM655" s="87"/>
      <c r="CN655" s="80"/>
      <c r="CO655" s="81">
        <v>428</v>
      </c>
      <c r="CP655" s="82"/>
      <c r="CQ655" s="83"/>
      <c r="CR655" s="87">
        <f t="shared" si="83"/>
        <v>14562</v>
      </c>
      <c r="CS655" s="40">
        <f t="shared" si="87"/>
        <v>653</v>
      </c>
      <c r="CT655" s="40" t="str">
        <f>VLOOKUP(B655,Linha!$B$2:$C$60,2,FALSE)</f>
        <v>Despacho direto</v>
      </c>
      <c r="CU655" s="41" t="str">
        <f>IF(AI655&lt;=Parametros!$E$15,"OK","Não")</f>
        <v>Não</v>
      </c>
      <c r="CV655" s="41" t="str">
        <f>IF(AH655&lt;=Parametros!$E$16,"OK","Não")</f>
        <v>Não</v>
      </c>
      <c r="CW655" s="41" t="str">
        <f>IF(AX655&lt;=Parametros!$E$19,"OK","Não")</f>
        <v>OK</v>
      </c>
      <c r="CX655" s="41" t="str">
        <f t="shared" si="84"/>
        <v>Não</v>
      </c>
      <c r="CY655" s="41" t="str">
        <f t="shared" si="85"/>
        <v>Não</v>
      </c>
      <c r="CZ655" s="41" t="str">
        <f>IF(AND(Parametros!$E$17="Sim",Parametros!$E$18="Sim"),IF(AND(OR(CT655="Flow1",AND(CT655="Flow2",Parametros!$H$7="Fechada")),AI655&lt;=Parametros!$E$15,AH655&lt;Parametros!$E$16,AX655&lt;Parametros!$E$19,CX655&lt;&gt;Parametros!$E$17,CY655&lt;&gt;Parametros!$E$18),"Sim","Não"),
IF(AND(Parametros!$E$17="Sim",Parametros!$E$18="Não"),IF(AND(OR(CT655="Flow1",AND(CT655="Flow2",Parametros!$H$7="Fechada")),AI655&lt;=Parametros!$E$15,AH655&lt;Parametros!$E$16,AX655&lt;Parametros!$E$19,CX655&lt;&gt;Parametros!$E$17),"Sim","Não"),
IF(AND(Parametros!$E$17="Não",Parametros!$E$18="Sim"),IF(AND(OR(CT655="Flow1",AND(CT655="Flow2",Parametros!$H$7="Fechada")),AI655&lt;=Parametros!$E$15,AH655&lt;Parametros!$E$16,AX655&lt;Parametros!$E$19,CY655&lt;&gt;Parametros!$E$18),"Sim","Não"),
IF(AND(OR(CT655="Flow1",AND(CT655="Flow2",Parametros!$H$7="Fechada")),AI655&lt;=Parametros!$E$15,AH655&lt;Parametros!$E$16,AX655&lt;Parametros!$E$19),"Sim","Não"))))</f>
        <v>Não</v>
      </c>
      <c r="DA655" s="41" t="str">
        <f t="shared" si="86"/>
        <v>ok</v>
      </c>
      <c r="DB655" s="40">
        <f>IF(AND(CT655="Flow1",CZ655="Sim"),4,IF(CT655=Parametros!$D$6,1,IF(CT655=Parametros!$D$7,IF(Parametros!$H$7="Aberta",2,IF('Sequencia APO'!CZ655="Sim",4,1)),IF(CT655=Parametros!$D$9,3,IF(CT655=Parametros!$D$8,4,"Erro")))))</f>
        <v>3</v>
      </c>
      <c r="DC655" s="40">
        <f>IFERROR(VLOOKUP($Q655,Ferts!$A$1:$B$16,2,FALSE),0)</f>
        <v>0</v>
      </c>
      <c r="DD655" s="42">
        <f>(IF(DB655=1,Parametros!$M$6,IF(DB655=2,Parametros!$M$7,IF(DB655=3,Parametros!$M$8,IF(DB655=4,Parametros!$M$9,"Erro"))))*(DC655+1))*60</f>
        <v>33.660000000000004</v>
      </c>
    </row>
    <row r="656" spans="1:108">
      <c r="A656" s="74" t="s">
        <v>1870</v>
      </c>
      <c r="B656" s="74" t="s">
        <v>160</v>
      </c>
      <c r="C656" s="74" t="s">
        <v>118</v>
      </c>
      <c r="D656" s="74" t="s">
        <v>99</v>
      </c>
      <c r="E656" s="74" t="s">
        <v>4436</v>
      </c>
      <c r="F656" s="74" t="s">
        <v>4437</v>
      </c>
      <c r="G656" s="74" t="s">
        <v>4438</v>
      </c>
      <c r="H656" s="74" t="s">
        <v>285</v>
      </c>
      <c r="I656" s="74" t="s">
        <v>464</v>
      </c>
      <c r="J656" s="74" t="s">
        <v>474</v>
      </c>
      <c r="K656" s="74" t="s">
        <v>364</v>
      </c>
      <c r="L656" s="74" t="s">
        <v>4439</v>
      </c>
      <c r="M656" s="74" t="s">
        <v>288</v>
      </c>
      <c r="N656" s="75">
        <v>10</v>
      </c>
      <c r="O656" s="75">
        <v>10</v>
      </c>
      <c r="P656" s="74" t="s">
        <v>365</v>
      </c>
      <c r="Q656" s="74" t="s">
        <v>4440</v>
      </c>
      <c r="R656" s="74" t="s">
        <v>283</v>
      </c>
      <c r="S656" s="74"/>
      <c r="T656" s="74" t="s">
        <v>114</v>
      </c>
      <c r="U656" s="74" t="s">
        <v>124</v>
      </c>
      <c r="V656" s="74" t="s">
        <v>125</v>
      </c>
      <c r="W656" s="74" t="s">
        <v>107</v>
      </c>
      <c r="X656" s="74" t="s">
        <v>127</v>
      </c>
      <c r="Y656" s="74" t="s">
        <v>477</v>
      </c>
      <c r="Z656" s="74" t="s">
        <v>128</v>
      </c>
      <c r="AA656" s="76">
        <v>5738.0020000000004</v>
      </c>
      <c r="AB656" s="76">
        <v>0</v>
      </c>
      <c r="AC656" s="76">
        <v>140</v>
      </c>
      <c r="AD656" s="76">
        <v>115</v>
      </c>
      <c r="AE656" s="77">
        <v>550</v>
      </c>
      <c r="AF656" s="76">
        <v>2.75</v>
      </c>
      <c r="AG656" s="77">
        <v>13</v>
      </c>
      <c r="AH656" s="78">
        <v>17.7</v>
      </c>
      <c r="AI656" s="78">
        <v>127</v>
      </c>
      <c r="AJ656" s="79">
        <v>42848</v>
      </c>
      <c r="AK656" s="79">
        <v>42791</v>
      </c>
      <c r="AL656" s="79">
        <v>42791</v>
      </c>
      <c r="AM656" s="79">
        <v>42791</v>
      </c>
      <c r="AN656" s="77">
        <v>502</v>
      </c>
      <c r="AO656" s="79">
        <v>42830</v>
      </c>
      <c r="AP656" s="76">
        <v>6000</v>
      </c>
      <c r="AQ656" s="76">
        <v>0</v>
      </c>
      <c r="AR656" s="77">
        <v>526</v>
      </c>
      <c r="AS656" s="77">
        <v>8</v>
      </c>
      <c r="AT656" s="78">
        <v>495.71</v>
      </c>
      <c r="AU656" s="77">
        <v>1</v>
      </c>
      <c r="AV656" s="76">
        <v>0</v>
      </c>
      <c r="AW656" s="76">
        <v>10.33</v>
      </c>
      <c r="AX656" s="76">
        <v>10.8</v>
      </c>
      <c r="AY656" s="76">
        <v>1.27</v>
      </c>
      <c r="AZ656" s="76">
        <v>1.27</v>
      </c>
      <c r="BA656" s="76">
        <v>1.77</v>
      </c>
      <c r="BB656" s="76">
        <v>1.77</v>
      </c>
      <c r="BC656" s="76">
        <v>9.65</v>
      </c>
      <c r="BD656" s="76">
        <v>17.46</v>
      </c>
      <c r="BE656" s="76">
        <v>27.46</v>
      </c>
      <c r="BF656" s="76">
        <v>9800</v>
      </c>
      <c r="BG656" s="76">
        <v>10800</v>
      </c>
      <c r="BH656" s="74" t="s">
        <v>109</v>
      </c>
      <c r="BI656" s="74"/>
      <c r="BJ656" s="74" t="s">
        <v>4441</v>
      </c>
      <c r="BK656" s="79"/>
      <c r="BL656" s="79"/>
      <c r="BM656" s="74"/>
      <c r="BN656" s="80"/>
      <c r="BO656" s="81"/>
      <c r="BP656" s="82">
        <v>13</v>
      </c>
      <c r="BQ656" s="83"/>
      <c r="BR656" s="84" t="s">
        <v>129</v>
      </c>
      <c r="BS656" s="84">
        <v>25</v>
      </c>
      <c r="BT656" s="85">
        <v>2</v>
      </c>
      <c r="BU656" s="85" t="s">
        <v>464</v>
      </c>
      <c r="BV656" s="85">
        <v>12</v>
      </c>
      <c r="BW656" s="85"/>
      <c r="BX656" s="86" t="s">
        <v>130</v>
      </c>
      <c r="BY656" s="87"/>
      <c r="BZ656" s="88">
        <v>13</v>
      </c>
      <c r="CA656" s="87" t="s">
        <v>111</v>
      </c>
      <c r="CB656" s="89" t="s">
        <v>116</v>
      </c>
      <c r="CC656" s="90">
        <v>-39</v>
      </c>
      <c r="CD656" s="91"/>
      <c r="CE656" s="89">
        <f>VLOOKUP(AI656,[1]Plan1!$A$6:$D$52,2,0)</f>
        <v>266</v>
      </c>
      <c r="CF656" s="89">
        <f>VLOOKUP(AI656,[1]Plan1!$A$6:$D$52,4,0)</f>
        <v>2.0731707317073171</v>
      </c>
      <c r="CG656" s="89">
        <f t="shared" si="80"/>
        <v>22</v>
      </c>
      <c r="CH656" s="89">
        <f t="shared" si="81"/>
        <v>46</v>
      </c>
      <c r="CI656" s="87" t="s">
        <v>129</v>
      </c>
      <c r="CJ656" s="89">
        <f t="shared" si="82"/>
        <v>13</v>
      </c>
      <c r="CK656" s="87"/>
      <c r="CL656" s="87"/>
      <c r="CM656" s="87"/>
      <c r="CN656" s="80"/>
      <c r="CO656" s="81">
        <v>429</v>
      </c>
      <c r="CP656" s="82"/>
      <c r="CQ656" s="83"/>
      <c r="CR656" s="87">
        <f t="shared" si="83"/>
        <v>7150</v>
      </c>
      <c r="CS656" s="40">
        <f t="shared" si="87"/>
        <v>654</v>
      </c>
      <c r="CT656" s="40" t="str">
        <f>VLOOKUP(B656,Linha!$B$2:$C$60,2,FALSE)</f>
        <v>Flow1</v>
      </c>
      <c r="CU656" s="41" t="str">
        <f>IF(AI656&lt;=Parametros!$E$15,"OK","Não")</f>
        <v>Não</v>
      </c>
      <c r="CV656" s="41" t="str">
        <f>IF(AH656&lt;=Parametros!$E$16,"OK","Não")</f>
        <v>Não</v>
      </c>
      <c r="CW656" s="41" t="str">
        <f>IF(AX656&lt;=Parametros!$E$19,"OK","Não")</f>
        <v>OK</v>
      </c>
      <c r="CX656" s="41" t="str">
        <f t="shared" si="84"/>
        <v>Não</v>
      </c>
      <c r="CY656" s="41" t="str">
        <f t="shared" si="85"/>
        <v>Não</v>
      </c>
      <c r="CZ656" s="41" t="str">
        <f>IF(AND(Parametros!$E$17="Sim",Parametros!$E$18="Sim"),IF(AND(OR(CT656="Flow1",AND(CT656="Flow2",Parametros!$H$7="Fechada")),AI656&lt;=Parametros!$E$15,AH656&lt;Parametros!$E$16,AX656&lt;Parametros!$E$19,CX656&lt;&gt;Parametros!$E$17,CY656&lt;&gt;Parametros!$E$18),"Sim","Não"),
IF(AND(Parametros!$E$17="Sim",Parametros!$E$18="Não"),IF(AND(OR(CT656="Flow1",AND(CT656="Flow2",Parametros!$H$7="Fechada")),AI656&lt;=Parametros!$E$15,AH656&lt;Parametros!$E$16,AX656&lt;Parametros!$E$19,CX656&lt;&gt;Parametros!$E$17),"Sim","Não"),
IF(AND(Parametros!$E$17="Não",Parametros!$E$18="Sim"),IF(AND(OR(CT656="Flow1",AND(CT656="Flow2",Parametros!$H$7="Fechada")),AI656&lt;=Parametros!$E$15,AH656&lt;Parametros!$E$16,AX656&lt;Parametros!$E$19,CY656&lt;&gt;Parametros!$E$18),"Sim","Não"),
IF(AND(OR(CT656="Flow1",AND(CT656="Flow2",Parametros!$H$7="Fechada")),AI656&lt;=Parametros!$E$15,AH656&lt;Parametros!$E$16,AX656&lt;Parametros!$E$19),"Sim","Não"))))</f>
        <v>Não</v>
      </c>
      <c r="DA656" s="41" t="str">
        <f t="shared" si="86"/>
        <v>ok</v>
      </c>
      <c r="DB656" s="40">
        <f>IF(AND(CT656="Flow1",CZ656="Sim"),4,IF(CT656=Parametros!$D$6,1,IF(CT656=Parametros!$D$7,IF(Parametros!$H$7="Aberta",2,IF('Sequencia APO'!CZ656="Sim",4,1)),IF(CT656=Parametros!$D$9,3,IF(CT656=Parametros!$D$8,4,"Erro")))))</f>
        <v>1</v>
      </c>
      <c r="DC656" s="40">
        <f>IFERROR(VLOOKUP($Q656,Ferts!$A$1:$B$16,2,FALSE),0)</f>
        <v>0</v>
      </c>
      <c r="DD656" s="42">
        <f>(IF(DB656=1,Parametros!$M$6,IF(DB656=2,Parametros!$M$7,IF(DB656=3,Parametros!$M$8,IF(DB656=4,Parametros!$M$9,"Erro"))))*(DC656+1))*60</f>
        <v>38.112851481411589</v>
      </c>
    </row>
    <row r="657" spans="1:108">
      <c r="A657" s="74" t="s">
        <v>1871</v>
      </c>
      <c r="B657" s="74" t="s">
        <v>397</v>
      </c>
      <c r="C657" s="74" t="s">
        <v>398</v>
      </c>
      <c r="D657" s="74" t="s">
        <v>99</v>
      </c>
      <c r="E657" s="74" t="s">
        <v>4442</v>
      </c>
      <c r="F657" s="74" t="s">
        <v>1872</v>
      </c>
      <c r="G657" s="74" t="s">
        <v>4443</v>
      </c>
      <c r="H657" s="74" t="s">
        <v>119</v>
      </c>
      <c r="I657" s="74" t="s">
        <v>464</v>
      </c>
      <c r="J657" s="74" t="s">
        <v>581</v>
      </c>
      <c r="K657" s="74" t="s">
        <v>1859</v>
      </c>
      <c r="L657" s="74" t="s">
        <v>1873</v>
      </c>
      <c r="M657" s="74" t="s">
        <v>121</v>
      </c>
      <c r="N657" s="75">
        <v>10</v>
      </c>
      <c r="O657" s="75">
        <v>10</v>
      </c>
      <c r="P657" s="74" t="s">
        <v>365</v>
      </c>
      <c r="Q657" s="74" t="s">
        <v>1874</v>
      </c>
      <c r="R657" s="74" t="s">
        <v>123</v>
      </c>
      <c r="S657" s="74"/>
      <c r="T657" s="74" t="s">
        <v>114</v>
      </c>
      <c r="U657" s="74" t="s">
        <v>156</v>
      </c>
      <c r="V657" s="74" t="s">
        <v>398</v>
      </c>
      <c r="W657" s="74" t="s">
        <v>337</v>
      </c>
      <c r="X657" s="74" t="s">
        <v>127</v>
      </c>
      <c r="Y657" s="74" t="s">
        <v>477</v>
      </c>
      <c r="Z657" s="74" t="s">
        <v>404</v>
      </c>
      <c r="AA657" s="76">
        <v>12300.744000000001</v>
      </c>
      <c r="AB657" s="76">
        <v>0</v>
      </c>
      <c r="AC657" s="76">
        <v>134</v>
      </c>
      <c r="AD657" s="76">
        <v>105</v>
      </c>
      <c r="AE657" s="77">
        <v>1000</v>
      </c>
      <c r="AF657" s="76">
        <v>5</v>
      </c>
      <c r="AG657" s="77">
        <v>14</v>
      </c>
      <c r="AH657" s="78">
        <v>21.75</v>
      </c>
      <c r="AI657" s="78">
        <v>127</v>
      </c>
      <c r="AJ657" s="79">
        <v>42800</v>
      </c>
      <c r="AK657" s="79">
        <v>42791</v>
      </c>
      <c r="AL657" s="79">
        <v>42791</v>
      </c>
      <c r="AM657" s="79">
        <v>42791</v>
      </c>
      <c r="AN657" s="77">
        <v>727</v>
      </c>
      <c r="AO657" s="79">
        <v>42790</v>
      </c>
      <c r="AP657" s="76">
        <v>11270</v>
      </c>
      <c r="AQ657" s="76">
        <v>0</v>
      </c>
      <c r="AR657" s="77">
        <v>1000</v>
      </c>
      <c r="AS657" s="77">
        <v>32</v>
      </c>
      <c r="AT657" s="78">
        <v>595.54999999999995</v>
      </c>
      <c r="AU657" s="77">
        <v>2</v>
      </c>
      <c r="AV657" s="76">
        <v>8.5299999999999994</v>
      </c>
      <c r="AW657" s="76">
        <v>8.4600000000000009</v>
      </c>
      <c r="AX657" s="76">
        <v>8.84</v>
      </c>
      <c r="AY657" s="76">
        <v>1.27</v>
      </c>
      <c r="AZ657" s="76">
        <v>1.27</v>
      </c>
      <c r="BA657" s="76">
        <v>2.17</v>
      </c>
      <c r="BB657" s="76">
        <v>2.17</v>
      </c>
      <c r="BC657" s="76">
        <v>14.65</v>
      </c>
      <c r="BD657" s="76">
        <v>21.57</v>
      </c>
      <c r="BE657" s="76">
        <v>31.68</v>
      </c>
      <c r="BF657" s="76">
        <v>2110</v>
      </c>
      <c r="BG657" s="76">
        <v>2115</v>
      </c>
      <c r="BH657" s="74" t="s">
        <v>109</v>
      </c>
      <c r="BI657" s="74"/>
      <c r="BJ657" s="74" t="s">
        <v>4444</v>
      </c>
      <c r="BK657" s="79"/>
      <c r="BL657" s="79"/>
      <c r="BM657" s="74"/>
      <c r="BN657" s="80"/>
      <c r="BO657" s="81"/>
      <c r="BP657" s="82">
        <v>28</v>
      </c>
      <c r="BQ657" s="83"/>
      <c r="BR657" s="84" t="s">
        <v>129</v>
      </c>
      <c r="BS657" s="84">
        <v>25</v>
      </c>
      <c r="BT657" s="85">
        <v>2</v>
      </c>
      <c r="BU657" s="85" t="s">
        <v>464</v>
      </c>
      <c r="BV657" s="85">
        <v>12</v>
      </c>
      <c r="BW657" s="85"/>
      <c r="BX657" s="86" t="s">
        <v>405</v>
      </c>
      <c r="BY657" s="87"/>
      <c r="BZ657" s="88">
        <v>28</v>
      </c>
      <c r="CA657" s="87" t="s">
        <v>111</v>
      </c>
      <c r="CB657" s="89" t="s">
        <v>145</v>
      </c>
      <c r="CC657" s="90">
        <v>1</v>
      </c>
      <c r="CD657" s="91"/>
      <c r="CE657" s="89">
        <f>VLOOKUP(AI657,[1]Plan1!$A$6:$D$52,2,0)</f>
        <v>266</v>
      </c>
      <c r="CF657" s="89">
        <f>VLOOKUP(AI657,[1]Plan1!$A$6:$D$52,4,0)</f>
        <v>2.0731707317073171</v>
      </c>
      <c r="CG657" s="89">
        <f t="shared" si="80"/>
        <v>46</v>
      </c>
      <c r="CH657" s="89">
        <f t="shared" si="81"/>
        <v>95</v>
      </c>
      <c r="CI657" s="87" t="s">
        <v>129</v>
      </c>
      <c r="CJ657" s="89">
        <f t="shared" si="82"/>
        <v>28</v>
      </c>
      <c r="CK657" s="87"/>
      <c r="CL657" s="87"/>
      <c r="CM657" s="87"/>
      <c r="CN657" s="80"/>
      <c r="CO657" s="81">
        <v>430</v>
      </c>
      <c r="CP657" s="82"/>
      <c r="CQ657" s="83"/>
      <c r="CR657" s="87">
        <f t="shared" si="83"/>
        <v>14000</v>
      </c>
      <c r="CS657" s="40">
        <f t="shared" si="87"/>
        <v>655</v>
      </c>
      <c r="CT657" s="40" t="str">
        <f>VLOOKUP(B657,Linha!$B$2:$C$60,2,FALSE)</f>
        <v>Despacho direto</v>
      </c>
      <c r="CU657" s="41" t="str">
        <f>IF(AI657&lt;=Parametros!$E$15,"OK","Não")</f>
        <v>Não</v>
      </c>
      <c r="CV657" s="41" t="str">
        <f>IF(AH657&lt;=Parametros!$E$16,"OK","Não")</f>
        <v>Não</v>
      </c>
      <c r="CW657" s="41" t="str">
        <f>IF(AX657&lt;=Parametros!$E$19,"OK","Não")</f>
        <v>OK</v>
      </c>
      <c r="CX657" s="41" t="str">
        <f t="shared" si="84"/>
        <v>Não</v>
      </c>
      <c r="CY657" s="41" t="str">
        <f t="shared" si="85"/>
        <v>Não</v>
      </c>
      <c r="CZ657" s="41" t="str">
        <f>IF(AND(Parametros!$E$17="Sim",Parametros!$E$18="Sim"),IF(AND(OR(CT657="Flow1",AND(CT657="Flow2",Parametros!$H$7="Fechada")),AI657&lt;=Parametros!$E$15,AH657&lt;Parametros!$E$16,AX657&lt;Parametros!$E$19,CX657&lt;&gt;Parametros!$E$17,CY657&lt;&gt;Parametros!$E$18),"Sim","Não"),
IF(AND(Parametros!$E$17="Sim",Parametros!$E$18="Não"),IF(AND(OR(CT657="Flow1",AND(CT657="Flow2",Parametros!$H$7="Fechada")),AI657&lt;=Parametros!$E$15,AH657&lt;Parametros!$E$16,AX657&lt;Parametros!$E$19,CX657&lt;&gt;Parametros!$E$17),"Sim","Não"),
IF(AND(Parametros!$E$17="Não",Parametros!$E$18="Sim"),IF(AND(OR(CT657="Flow1",AND(CT657="Flow2",Parametros!$H$7="Fechada")),AI657&lt;=Parametros!$E$15,AH657&lt;Parametros!$E$16,AX657&lt;Parametros!$E$19,CY657&lt;&gt;Parametros!$E$18),"Sim","Não"),
IF(AND(OR(CT657="Flow1",AND(CT657="Flow2",Parametros!$H$7="Fechada")),AI657&lt;=Parametros!$E$15,AH657&lt;Parametros!$E$16,AX657&lt;Parametros!$E$19),"Sim","Não"))))</f>
        <v>Não</v>
      </c>
      <c r="DA657" s="41" t="str">
        <f t="shared" si="86"/>
        <v>ok</v>
      </c>
      <c r="DB657" s="40">
        <f>IF(AND(CT657="Flow1",CZ657="Sim"),4,IF(CT657=Parametros!$D$6,1,IF(CT657=Parametros!$D$7,IF(Parametros!$H$7="Aberta",2,IF('Sequencia APO'!CZ657="Sim",4,1)),IF(CT657=Parametros!$D$9,3,IF(CT657=Parametros!$D$8,4,"Erro")))))</f>
        <v>3</v>
      </c>
      <c r="DC657" s="40">
        <f>IFERROR(VLOOKUP($Q657,Ferts!$A$1:$B$16,2,FALSE),0)</f>
        <v>0</v>
      </c>
      <c r="DD657" s="42">
        <f>(IF(DB657=1,Parametros!$M$6,IF(DB657=2,Parametros!$M$7,IF(DB657=3,Parametros!$M$8,IF(DB657=4,Parametros!$M$9,"Erro"))))*(DC657+1))*60</f>
        <v>33.660000000000004</v>
      </c>
    </row>
    <row r="658" spans="1:108">
      <c r="A658" s="74" t="s">
        <v>1875</v>
      </c>
      <c r="B658" s="74" t="s">
        <v>397</v>
      </c>
      <c r="C658" s="74" t="s">
        <v>398</v>
      </c>
      <c r="D658" s="74" t="s">
        <v>99</v>
      </c>
      <c r="E658" s="74" t="s">
        <v>4445</v>
      </c>
      <c r="F658" s="74" t="s">
        <v>1879</v>
      </c>
      <c r="G658" s="74" t="s">
        <v>4446</v>
      </c>
      <c r="H658" s="74" t="s">
        <v>119</v>
      </c>
      <c r="I658" s="74" t="s">
        <v>464</v>
      </c>
      <c r="J658" s="74" t="s">
        <v>581</v>
      </c>
      <c r="K658" s="74" t="s">
        <v>1859</v>
      </c>
      <c r="L658" s="74" t="s">
        <v>1880</v>
      </c>
      <c r="M658" s="74" t="s">
        <v>121</v>
      </c>
      <c r="N658" s="75">
        <v>10</v>
      </c>
      <c r="O658" s="75">
        <v>10</v>
      </c>
      <c r="P658" s="74" t="s">
        <v>365</v>
      </c>
      <c r="Q658" s="74" t="s">
        <v>1881</v>
      </c>
      <c r="R658" s="74" t="s">
        <v>123</v>
      </c>
      <c r="S658" s="74"/>
      <c r="T658" s="74" t="s">
        <v>114</v>
      </c>
      <c r="U658" s="74" t="s">
        <v>156</v>
      </c>
      <c r="V658" s="74" t="s">
        <v>398</v>
      </c>
      <c r="W658" s="74" t="s">
        <v>337</v>
      </c>
      <c r="X658" s="74" t="s">
        <v>127</v>
      </c>
      <c r="Y658" s="74" t="s">
        <v>477</v>
      </c>
      <c r="Z658" s="74" t="s">
        <v>404</v>
      </c>
      <c r="AA658" s="76">
        <v>69881.03</v>
      </c>
      <c r="AB658" s="76">
        <v>0</v>
      </c>
      <c r="AC658" s="76">
        <v>134</v>
      </c>
      <c r="AD658" s="76">
        <v>105</v>
      </c>
      <c r="AE658" s="77">
        <v>792</v>
      </c>
      <c r="AF658" s="76">
        <v>3.96</v>
      </c>
      <c r="AG658" s="77">
        <v>100</v>
      </c>
      <c r="AH658" s="78">
        <v>21.75</v>
      </c>
      <c r="AI658" s="78">
        <v>127</v>
      </c>
      <c r="AJ658" s="79">
        <v>42795</v>
      </c>
      <c r="AK658" s="79">
        <v>42791</v>
      </c>
      <c r="AL658" s="79">
        <v>42791</v>
      </c>
      <c r="AM658" s="79">
        <v>42791</v>
      </c>
      <c r="AN658" s="77">
        <v>4174</v>
      </c>
      <c r="AO658" s="79">
        <v>42785</v>
      </c>
      <c r="AP658" s="76">
        <v>11860</v>
      </c>
      <c r="AQ658" s="76">
        <v>0</v>
      </c>
      <c r="AR658" s="77">
        <v>794</v>
      </c>
      <c r="AS658" s="77">
        <v>40</v>
      </c>
      <c r="AT658" s="78">
        <v>626.03</v>
      </c>
      <c r="AU658" s="77">
        <v>2</v>
      </c>
      <c r="AV658" s="76">
        <v>6.74</v>
      </c>
      <c r="AW658" s="76">
        <v>6.67</v>
      </c>
      <c r="AX658" s="76">
        <v>6.96</v>
      </c>
      <c r="AY658" s="76">
        <v>1.27</v>
      </c>
      <c r="AZ658" s="76">
        <v>1.27</v>
      </c>
      <c r="BA658" s="76">
        <v>2.17</v>
      </c>
      <c r="BB658" s="76">
        <v>2.17</v>
      </c>
      <c r="BC658" s="76">
        <v>11.6</v>
      </c>
      <c r="BD658" s="76">
        <v>21.57</v>
      </c>
      <c r="BE658" s="76">
        <v>31.68</v>
      </c>
      <c r="BF658" s="76">
        <v>2218</v>
      </c>
      <c r="BG658" s="76">
        <v>2223</v>
      </c>
      <c r="BH658" s="74" t="s">
        <v>109</v>
      </c>
      <c r="BI658" s="74"/>
      <c r="BJ658" s="74" t="s">
        <v>4447</v>
      </c>
      <c r="BK658" s="79"/>
      <c r="BL658" s="79"/>
      <c r="BM658" s="74"/>
      <c r="BN658" s="80"/>
      <c r="BO658" s="81"/>
      <c r="BP658" s="82">
        <v>200</v>
      </c>
      <c r="BQ658" s="83"/>
      <c r="BR658" s="84" t="s">
        <v>129</v>
      </c>
      <c r="BS658" s="84">
        <v>25</v>
      </c>
      <c r="BT658" s="85">
        <v>2</v>
      </c>
      <c r="BU658" s="85" t="s">
        <v>464</v>
      </c>
      <c r="BV658" s="85">
        <v>12</v>
      </c>
      <c r="BW658" s="85"/>
      <c r="BX658" s="86" t="s">
        <v>405</v>
      </c>
      <c r="BY658" s="87"/>
      <c r="BZ658" s="88">
        <v>200</v>
      </c>
      <c r="CA658" s="87" t="s">
        <v>111</v>
      </c>
      <c r="CB658" s="89" t="s">
        <v>145</v>
      </c>
      <c r="CC658" s="90">
        <v>6</v>
      </c>
      <c r="CD658" s="91"/>
      <c r="CE658" s="89">
        <f>VLOOKUP(AI658,[1]Plan1!$A$6:$D$52,2,0)</f>
        <v>266</v>
      </c>
      <c r="CF658" s="89">
        <f>VLOOKUP(AI658,[1]Plan1!$A$6:$D$52,4,0)</f>
        <v>2.0731707317073171</v>
      </c>
      <c r="CG658" s="89">
        <f t="shared" si="80"/>
        <v>263</v>
      </c>
      <c r="CH658" s="89">
        <f t="shared" si="81"/>
        <v>545</v>
      </c>
      <c r="CI658" s="87" t="s">
        <v>129</v>
      </c>
      <c r="CJ658" s="89">
        <f t="shared" si="82"/>
        <v>200</v>
      </c>
      <c r="CK658" s="87"/>
      <c r="CL658" s="87"/>
      <c r="CM658" s="87"/>
      <c r="CN658" s="80"/>
      <c r="CO658" s="81">
        <v>431</v>
      </c>
      <c r="CP658" s="82"/>
      <c r="CQ658" s="83"/>
      <c r="CR658" s="87">
        <f t="shared" si="83"/>
        <v>79200</v>
      </c>
      <c r="CS658" s="40">
        <f t="shared" si="87"/>
        <v>656</v>
      </c>
      <c r="CT658" s="40" t="str">
        <f>VLOOKUP(B658,Linha!$B$2:$C$60,2,FALSE)</f>
        <v>Despacho direto</v>
      </c>
      <c r="CU658" s="41" t="str">
        <f>IF(AI658&lt;=Parametros!$E$15,"OK","Não")</f>
        <v>Não</v>
      </c>
      <c r="CV658" s="41" t="str">
        <f>IF(AH658&lt;=Parametros!$E$16,"OK","Não")</f>
        <v>Não</v>
      </c>
      <c r="CW658" s="41" t="str">
        <f>IF(AX658&lt;=Parametros!$E$19,"OK","Não")</f>
        <v>OK</v>
      </c>
      <c r="CX658" s="41" t="str">
        <f t="shared" si="84"/>
        <v>Não</v>
      </c>
      <c r="CY658" s="41" t="str">
        <f t="shared" si="85"/>
        <v>Não</v>
      </c>
      <c r="CZ658" s="41" t="str">
        <f>IF(AND(Parametros!$E$17="Sim",Parametros!$E$18="Sim"),IF(AND(OR(CT658="Flow1",AND(CT658="Flow2",Parametros!$H$7="Fechada")),AI658&lt;=Parametros!$E$15,AH658&lt;Parametros!$E$16,AX658&lt;Parametros!$E$19,CX658&lt;&gt;Parametros!$E$17,CY658&lt;&gt;Parametros!$E$18),"Sim","Não"),
IF(AND(Parametros!$E$17="Sim",Parametros!$E$18="Não"),IF(AND(OR(CT658="Flow1",AND(CT658="Flow2",Parametros!$H$7="Fechada")),AI658&lt;=Parametros!$E$15,AH658&lt;Parametros!$E$16,AX658&lt;Parametros!$E$19,CX658&lt;&gt;Parametros!$E$17),"Sim","Não"),
IF(AND(Parametros!$E$17="Não",Parametros!$E$18="Sim"),IF(AND(OR(CT658="Flow1",AND(CT658="Flow2",Parametros!$H$7="Fechada")),AI658&lt;=Parametros!$E$15,AH658&lt;Parametros!$E$16,AX658&lt;Parametros!$E$19,CY658&lt;&gt;Parametros!$E$18),"Sim","Não"),
IF(AND(OR(CT658="Flow1",AND(CT658="Flow2",Parametros!$H$7="Fechada")),AI658&lt;=Parametros!$E$15,AH658&lt;Parametros!$E$16,AX658&lt;Parametros!$E$19),"Sim","Não"))))</f>
        <v>Não</v>
      </c>
      <c r="DA658" s="41" t="str">
        <f t="shared" si="86"/>
        <v>ok</v>
      </c>
      <c r="DB658" s="40">
        <f>IF(AND(CT658="Flow1",CZ658="Sim"),4,IF(CT658=Parametros!$D$6,1,IF(CT658=Parametros!$D$7,IF(Parametros!$H$7="Aberta",2,IF('Sequencia APO'!CZ658="Sim",4,1)),IF(CT658=Parametros!$D$9,3,IF(CT658=Parametros!$D$8,4,"Erro")))))</f>
        <v>3</v>
      </c>
      <c r="DC658" s="40">
        <f>IFERROR(VLOOKUP($Q658,Ferts!$A$1:$B$16,2,FALSE),0)</f>
        <v>0</v>
      </c>
      <c r="DD658" s="42">
        <f>(IF(DB658=1,Parametros!$M$6,IF(DB658=2,Parametros!$M$7,IF(DB658=3,Parametros!$M$8,IF(DB658=4,Parametros!$M$9,"Erro"))))*(DC658+1))*60</f>
        <v>33.660000000000004</v>
      </c>
    </row>
    <row r="659" spans="1:108">
      <c r="A659" s="74" t="s">
        <v>1876</v>
      </c>
      <c r="B659" s="74" t="s">
        <v>397</v>
      </c>
      <c r="C659" s="74" t="s">
        <v>398</v>
      </c>
      <c r="D659" s="74" t="s">
        <v>99</v>
      </c>
      <c r="E659" s="74" t="s">
        <v>4448</v>
      </c>
      <c r="F659" s="74" t="s">
        <v>4449</v>
      </c>
      <c r="G659" s="74" t="s">
        <v>4450</v>
      </c>
      <c r="H659" s="74" t="s">
        <v>119</v>
      </c>
      <c r="I659" s="74" t="s">
        <v>464</v>
      </c>
      <c r="J659" s="74" t="s">
        <v>581</v>
      </c>
      <c r="K659" s="74" t="s">
        <v>1859</v>
      </c>
      <c r="L659" s="74" t="s">
        <v>4451</v>
      </c>
      <c r="M659" s="74" t="s">
        <v>121</v>
      </c>
      <c r="N659" s="75">
        <v>10</v>
      </c>
      <c r="O659" s="75">
        <v>10</v>
      </c>
      <c r="P659" s="74" t="s">
        <v>365</v>
      </c>
      <c r="Q659" s="74" t="s">
        <v>4452</v>
      </c>
      <c r="R659" s="74" t="s">
        <v>123</v>
      </c>
      <c r="S659" s="74"/>
      <c r="T659" s="74" t="s">
        <v>114</v>
      </c>
      <c r="U659" s="74" t="s">
        <v>156</v>
      </c>
      <c r="V659" s="74" t="s">
        <v>398</v>
      </c>
      <c r="W659" s="74" t="s">
        <v>337</v>
      </c>
      <c r="X659" s="74" t="s">
        <v>127</v>
      </c>
      <c r="Y659" s="74" t="s">
        <v>477</v>
      </c>
      <c r="Z659" s="74" t="s">
        <v>404</v>
      </c>
      <c r="AA659" s="76">
        <v>10898.1</v>
      </c>
      <c r="AB659" s="76">
        <v>0</v>
      </c>
      <c r="AC659" s="76">
        <v>134</v>
      </c>
      <c r="AD659" s="76">
        <v>105</v>
      </c>
      <c r="AE659" s="77">
        <v>856</v>
      </c>
      <c r="AF659" s="76">
        <v>4.28</v>
      </c>
      <c r="AG659" s="77">
        <v>15</v>
      </c>
      <c r="AH659" s="78">
        <v>21.75</v>
      </c>
      <c r="AI659" s="78">
        <v>127</v>
      </c>
      <c r="AJ659" s="79">
        <v>42809</v>
      </c>
      <c r="AK659" s="79">
        <v>42791</v>
      </c>
      <c r="AL659" s="79">
        <v>42791</v>
      </c>
      <c r="AM659" s="79">
        <v>42791</v>
      </c>
      <c r="AN659" s="77">
        <v>652</v>
      </c>
      <c r="AO659" s="79">
        <v>42799</v>
      </c>
      <c r="AP659" s="76">
        <v>13090</v>
      </c>
      <c r="AQ659" s="76">
        <v>0</v>
      </c>
      <c r="AR659" s="77">
        <v>857</v>
      </c>
      <c r="AS659" s="77">
        <v>37</v>
      </c>
      <c r="AT659" s="78">
        <v>677.4</v>
      </c>
      <c r="AU659" s="77">
        <v>2</v>
      </c>
      <c r="AV659" s="76">
        <v>7.27</v>
      </c>
      <c r="AW659" s="76">
        <v>7.22</v>
      </c>
      <c r="AX659" s="76">
        <v>7.56</v>
      </c>
      <c r="AY659" s="76">
        <v>1.5</v>
      </c>
      <c r="AZ659" s="76">
        <v>1.5</v>
      </c>
      <c r="BA659" s="76">
        <v>2.17</v>
      </c>
      <c r="BB659" s="76">
        <v>2.17</v>
      </c>
      <c r="BC659" s="76">
        <v>12.54</v>
      </c>
      <c r="BD659" s="76">
        <v>21.57</v>
      </c>
      <c r="BE659" s="76">
        <v>31.68</v>
      </c>
      <c r="BF659" s="76">
        <v>2400</v>
      </c>
      <c r="BG659" s="76">
        <v>2500</v>
      </c>
      <c r="BH659" s="74" t="s">
        <v>109</v>
      </c>
      <c r="BI659" s="74"/>
      <c r="BJ659" s="74" t="s">
        <v>4453</v>
      </c>
      <c r="BK659" s="79"/>
      <c r="BL659" s="79"/>
      <c r="BM659" s="74"/>
      <c r="BN659" s="80"/>
      <c r="BO659" s="81"/>
      <c r="BP659" s="82">
        <v>30</v>
      </c>
      <c r="BQ659" s="83"/>
      <c r="BR659" s="84" t="s">
        <v>129</v>
      </c>
      <c r="BS659" s="84">
        <v>25</v>
      </c>
      <c r="BT659" s="85">
        <v>2</v>
      </c>
      <c r="BU659" s="85" t="s">
        <v>464</v>
      </c>
      <c r="BV659" s="85">
        <v>12</v>
      </c>
      <c r="BW659" s="85"/>
      <c r="BX659" s="86" t="s">
        <v>405</v>
      </c>
      <c r="BY659" s="87"/>
      <c r="BZ659" s="88">
        <v>30</v>
      </c>
      <c r="CA659" s="87" t="s">
        <v>111</v>
      </c>
      <c r="CB659" s="89" t="s">
        <v>145</v>
      </c>
      <c r="CC659" s="90">
        <v>-8</v>
      </c>
      <c r="CD659" s="91"/>
      <c r="CE659" s="89">
        <f>VLOOKUP(AI659,[1]Plan1!$A$6:$D$52,2,0)</f>
        <v>266</v>
      </c>
      <c r="CF659" s="89">
        <f>VLOOKUP(AI659,[1]Plan1!$A$6:$D$52,4,0)</f>
        <v>2.0731707317073171</v>
      </c>
      <c r="CG659" s="89">
        <f t="shared" si="80"/>
        <v>41</v>
      </c>
      <c r="CH659" s="89">
        <f t="shared" si="81"/>
        <v>85</v>
      </c>
      <c r="CI659" s="87" t="s">
        <v>129</v>
      </c>
      <c r="CJ659" s="89">
        <f t="shared" si="82"/>
        <v>30</v>
      </c>
      <c r="CK659" s="87"/>
      <c r="CL659" s="87"/>
      <c r="CM659" s="87"/>
      <c r="CN659" s="80"/>
      <c r="CO659" s="81">
        <v>432</v>
      </c>
      <c r="CP659" s="82"/>
      <c r="CQ659" s="83"/>
      <c r="CR659" s="87">
        <f t="shared" si="83"/>
        <v>12840</v>
      </c>
      <c r="CS659" s="40">
        <f t="shared" si="87"/>
        <v>657</v>
      </c>
      <c r="CT659" s="40" t="str">
        <f>VLOOKUP(B659,Linha!$B$2:$C$60,2,FALSE)</f>
        <v>Despacho direto</v>
      </c>
      <c r="CU659" s="41" t="str">
        <f>IF(AI659&lt;=Parametros!$E$15,"OK","Não")</f>
        <v>Não</v>
      </c>
      <c r="CV659" s="41" t="str">
        <f>IF(AH659&lt;=Parametros!$E$16,"OK","Não")</f>
        <v>Não</v>
      </c>
      <c r="CW659" s="41" t="str">
        <f>IF(AX659&lt;=Parametros!$E$19,"OK","Não")</f>
        <v>OK</v>
      </c>
      <c r="CX659" s="41" t="str">
        <f t="shared" si="84"/>
        <v>Não</v>
      </c>
      <c r="CY659" s="41" t="str">
        <f t="shared" si="85"/>
        <v>Não</v>
      </c>
      <c r="CZ659" s="41" t="str">
        <f>IF(AND(Parametros!$E$17="Sim",Parametros!$E$18="Sim"),IF(AND(OR(CT659="Flow1",AND(CT659="Flow2",Parametros!$H$7="Fechada")),AI659&lt;=Parametros!$E$15,AH659&lt;Parametros!$E$16,AX659&lt;Parametros!$E$19,CX659&lt;&gt;Parametros!$E$17,CY659&lt;&gt;Parametros!$E$18),"Sim","Não"),
IF(AND(Parametros!$E$17="Sim",Parametros!$E$18="Não"),IF(AND(OR(CT659="Flow1",AND(CT659="Flow2",Parametros!$H$7="Fechada")),AI659&lt;=Parametros!$E$15,AH659&lt;Parametros!$E$16,AX659&lt;Parametros!$E$19,CX659&lt;&gt;Parametros!$E$17),"Sim","Não"),
IF(AND(Parametros!$E$17="Não",Parametros!$E$18="Sim"),IF(AND(OR(CT659="Flow1",AND(CT659="Flow2",Parametros!$H$7="Fechada")),AI659&lt;=Parametros!$E$15,AH659&lt;Parametros!$E$16,AX659&lt;Parametros!$E$19,CY659&lt;&gt;Parametros!$E$18),"Sim","Não"),
IF(AND(OR(CT659="Flow1",AND(CT659="Flow2",Parametros!$H$7="Fechada")),AI659&lt;=Parametros!$E$15,AH659&lt;Parametros!$E$16,AX659&lt;Parametros!$E$19),"Sim","Não"))))</f>
        <v>Não</v>
      </c>
      <c r="DA659" s="41" t="str">
        <f t="shared" si="86"/>
        <v>ok</v>
      </c>
      <c r="DB659" s="40">
        <f>IF(AND(CT659="Flow1",CZ659="Sim"),4,IF(CT659=Parametros!$D$6,1,IF(CT659=Parametros!$D$7,IF(Parametros!$H$7="Aberta",2,IF('Sequencia APO'!CZ659="Sim",4,1)),IF(CT659=Parametros!$D$9,3,IF(CT659=Parametros!$D$8,4,"Erro")))))</f>
        <v>3</v>
      </c>
      <c r="DC659" s="40">
        <f>IFERROR(VLOOKUP($Q659,Ferts!$A$1:$B$16,2,FALSE),0)</f>
        <v>0</v>
      </c>
      <c r="DD659" s="42">
        <f>(IF(DB659=1,Parametros!$M$6,IF(DB659=2,Parametros!$M$7,IF(DB659=3,Parametros!$M$8,IF(DB659=4,Parametros!$M$9,"Erro"))))*(DC659+1))*60</f>
        <v>33.660000000000004</v>
      </c>
    </row>
    <row r="660" spans="1:108">
      <c r="A660" s="74" t="s">
        <v>1877</v>
      </c>
      <c r="B660" s="74" t="s">
        <v>397</v>
      </c>
      <c r="C660" s="74" t="s">
        <v>398</v>
      </c>
      <c r="D660" s="74" t="s">
        <v>99</v>
      </c>
      <c r="E660" s="74" t="s">
        <v>4454</v>
      </c>
      <c r="F660" s="74" t="s">
        <v>1872</v>
      </c>
      <c r="G660" s="74" t="s">
        <v>4455</v>
      </c>
      <c r="H660" s="74" t="s">
        <v>119</v>
      </c>
      <c r="I660" s="74" t="s">
        <v>464</v>
      </c>
      <c r="J660" s="74" t="s">
        <v>581</v>
      </c>
      <c r="K660" s="74" t="s">
        <v>1859</v>
      </c>
      <c r="L660" s="74" t="s">
        <v>1873</v>
      </c>
      <c r="M660" s="74" t="s">
        <v>121</v>
      </c>
      <c r="N660" s="75">
        <v>10</v>
      </c>
      <c r="O660" s="75">
        <v>10</v>
      </c>
      <c r="P660" s="74" t="s">
        <v>365</v>
      </c>
      <c r="Q660" s="74" t="s">
        <v>1874</v>
      </c>
      <c r="R660" s="74" t="s">
        <v>123</v>
      </c>
      <c r="S660" s="74"/>
      <c r="T660" s="74" t="s">
        <v>114</v>
      </c>
      <c r="U660" s="74" t="s">
        <v>156</v>
      </c>
      <c r="V660" s="74" t="s">
        <v>398</v>
      </c>
      <c r="W660" s="74" t="s">
        <v>337</v>
      </c>
      <c r="X660" s="74" t="s">
        <v>127</v>
      </c>
      <c r="Y660" s="74" t="s">
        <v>477</v>
      </c>
      <c r="Z660" s="74" t="s">
        <v>404</v>
      </c>
      <c r="AA660" s="76">
        <v>24568.6</v>
      </c>
      <c r="AB660" s="76">
        <v>0</v>
      </c>
      <c r="AC660" s="76">
        <v>134</v>
      </c>
      <c r="AD660" s="76">
        <v>105</v>
      </c>
      <c r="AE660" s="77">
        <v>1000</v>
      </c>
      <c r="AF660" s="76">
        <v>5</v>
      </c>
      <c r="AG660" s="77">
        <v>28</v>
      </c>
      <c r="AH660" s="78">
        <v>21.75</v>
      </c>
      <c r="AI660" s="78">
        <v>127</v>
      </c>
      <c r="AJ660" s="79">
        <v>42804</v>
      </c>
      <c r="AK660" s="79">
        <v>42791</v>
      </c>
      <c r="AL660" s="79">
        <v>42791</v>
      </c>
      <c r="AM660" s="79">
        <v>42791</v>
      </c>
      <c r="AN660" s="77">
        <v>1451</v>
      </c>
      <c r="AO660" s="79">
        <v>42794</v>
      </c>
      <c r="AP660" s="76">
        <v>16905</v>
      </c>
      <c r="AQ660" s="76">
        <v>0</v>
      </c>
      <c r="AR660" s="77">
        <v>1000</v>
      </c>
      <c r="AS660" s="77">
        <v>32</v>
      </c>
      <c r="AT660" s="78">
        <v>595.54999999999995</v>
      </c>
      <c r="AU660" s="77">
        <v>2</v>
      </c>
      <c r="AV660" s="76">
        <v>8.5299999999999994</v>
      </c>
      <c r="AW660" s="76">
        <v>8.4600000000000009</v>
      </c>
      <c r="AX660" s="76">
        <v>8.84</v>
      </c>
      <c r="AY660" s="76">
        <v>1.27</v>
      </c>
      <c r="AZ660" s="76">
        <v>1.27</v>
      </c>
      <c r="BA660" s="76">
        <v>2.17</v>
      </c>
      <c r="BB660" s="76">
        <v>2.17</v>
      </c>
      <c r="BC660" s="76">
        <v>14.65</v>
      </c>
      <c r="BD660" s="76">
        <v>21.57</v>
      </c>
      <c r="BE660" s="76">
        <v>31.68</v>
      </c>
      <c r="BF660" s="76">
        <v>2110</v>
      </c>
      <c r="BG660" s="76">
        <v>2115</v>
      </c>
      <c r="BH660" s="74" t="s">
        <v>109</v>
      </c>
      <c r="BI660" s="74"/>
      <c r="BJ660" s="74" t="s">
        <v>4456</v>
      </c>
      <c r="BK660" s="79"/>
      <c r="BL660" s="79"/>
      <c r="BM660" s="74"/>
      <c r="BN660" s="80"/>
      <c r="BO660" s="81"/>
      <c r="BP660" s="82">
        <v>56</v>
      </c>
      <c r="BQ660" s="83"/>
      <c r="BR660" s="84" t="s">
        <v>129</v>
      </c>
      <c r="BS660" s="84">
        <v>25</v>
      </c>
      <c r="BT660" s="85">
        <v>2</v>
      </c>
      <c r="BU660" s="85" t="s">
        <v>464</v>
      </c>
      <c r="BV660" s="85">
        <v>12</v>
      </c>
      <c r="BW660" s="85"/>
      <c r="BX660" s="86" t="s">
        <v>405</v>
      </c>
      <c r="BY660" s="87"/>
      <c r="BZ660" s="88">
        <v>56</v>
      </c>
      <c r="CA660" s="87" t="s">
        <v>111</v>
      </c>
      <c r="CB660" s="89" t="s">
        <v>145</v>
      </c>
      <c r="CC660" s="90">
        <v>-3</v>
      </c>
      <c r="CD660" s="91"/>
      <c r="CE660" s="89">
        <f>VLOOKUP(AI660,[1]Plan1!$A$6:$D$52,2,0)</f>
        <v>266</v>
      </c>
      <c r="CF660" s="89">
        <f>VLOOKUP(AI660,[1]Plan1!$A$6:$D$52,4,0)</f>
        <v>2.0731707317073171</v>
      </c>
      <c r="CG660" s="89">
        <f t="shared" si="80"/>
        <v>92</v>
      </c>
      <c r="CH660" s="89">
        <f t="shared" si="81"/>
        <v>191</v>
      </c>
      <c r="CI660" s="87" t="s">
        <v>129</v>
      </c>
      <c r="CJ660" s="89">
        <f t="shared" si="82"/>
        <v>56</v>
      </c>
      <c r="CK660" s="87"/>
      <c r="CL660" s="87"/>
      <c r="CM660" s="87"/>
      <c r="CN660" s="80"/>
      <c r="CO660" s="81">
        <v>433</v>
      </c>
      <c r="CP660" s="82"/>
      <c r="CQ660" s="83"/>
      <c r="CR660" s="87">
        <f t="shared" si="83"/>
        <v>28000</v>
      </c>
      <c r="CS660" s="40">
        <f t="shared" si="87"/>
        <v>658</v>
      </c>
      <c r="CT660" s="40" t="str">
        <f>VLOOKUP(B660,Linha!$B$2:$C$60,2,FALSE)</f>
        <v>Despacho direto</v>
      </c>
      <c r="CU660" s="41" t="str">
        <f>IF(AI660&lt;=Parametros!$E$15,"OK","Não")</f>
        <v>Não</v>
      </c>
      <c r="CV660" s="41" t="str">
        <f>IF(AH660&lt;=Parametros!$E$16,"OK","Não")</f>
        <v>Não</v>
      </c>
      <c r="CW660" s="41" t="str">
        <f>IF(AX660&lt;=Parametros!$E$19,"OK","Não")</f>
        <v>OK</v>
      </c>
      <c r="CX660" s="41" t="str">
        <f t="shared" si="84"/>
        <v>Não</v>
      </c>
      <c r="CY660" s="41" t="str">
        <f t="shared" si="85"/>
        <v>Não</v>
      </c>
      <c r="CZ660" s="41" t="str">
        <f>IF(AND(Parametros!$E$17="Sim",Parametros!$E$18="Sim"),IF(AND(OR(CT660="Flow1",AND(CT660="Flow2",Parametros!$H$7="Fechada")),AI660&lt;=Parametros!$E$15,AH660&lt;Parametros!$E$16,AX660&lt;Parametros!$E$19,CX660&lt;&gt;Parametros!$E$17,CY660&lt;&gt;Parametros!$E$18),"Sim","Não"),
IF(AND(Parametros!$E$17="Sim",Parametros!$E$18="Não"),IF(AND(OR(CT660="Flow1",AND(CT660="Flow2",Parametros!$H$7="Fechada")),AI660&lt;=Parametros!$E$15,AH660&lt;Parametros!$E$16,AX660&lt;Parametros!$E$19,CX660&lt;&gt;Parametros!$E$17),"Sim","Não"),
IF(AND(Parametros!$E$17="Não",Parametros!$E$18="Sim"),IF(AND(OR(CT660="Flow1",AND(CT660="Flow2",Parametros!$H$7="Fechada")),AI660&lt;=Parametros!$E$15,AH660&lt;Parametros!$E$16,AX660&lt;Parametros!$E$19,CY660&lt;&gt;Parametros!$E$18),"Sim","Não"),
IF(AND(OR(CT660="Flow1",AND(CT660="Flow2",Parametros!$H$7="Fechada")),AI660&lt;=Parametros!$E$15,AH660&lt;Parametros!$E$16,AX660&lt;Parametros!$E$19),"Sim","Não"))))</f>
        <v>Não</v>
      </c>
      <c r="DA660" s="41" t="str">
        <f t="shared" si="86"/>
        <v>ok</v>
      </c>
      <c r="DB660" s="40">
        <f>IF(AND(CT660="Flow1",CZ660="Sim"),4,IF(CT660=Parametros!$D$6,1,IF(CT660=Parametros!$D$7,IF(Parametros!$H$7="Aberta",2,IF('Sequencia APO'!CZ660="Sim",4,1)),IF(CT660=Parametros!$D$9,3,IF(CT660=Parametros!$D$8,4,"Erro")))))</f>
        <v>3</v>
      </c>
      <c r="DC660" s="40">
        <f>IFERROR(VLOOKUP($Q660,Ferts!$A$1:$B$16,2,FALSE),0)</f>
        <v>0</v>
      </c>
      <c r="DD660" s="42">
        <f>(IF(DB660=1,Parametros!$M$6,IF(DB660=2,Parametros!$M$7,IF(DB660=3,Parametros!$M$8,IF(DB660=4,Parametros!$M$9,"Erro"))))*(DC660+1))*60</f>
        <v>33.660000000000004</v>
      </c>
    </row>
    <row r="661" spans="1:108">
      <c r="A661" s="74" t="s">
        <v>1878</v>
      </c>
      <c r="B661" s="74" t="s">
        <v>397</v>
      </c>
      <c r="C661" s="74" t="s">
        <v>398</v>
      </c>
      <c r="D661" s="74" t="s">
        <v>99</v>
      </c>
      <c r="E661" s="74" t="s">
        <v>4457</v>
      </c>
      <c r="F661" s="74" t="s">
        <v>4458</v>
      </c>
      <c r="G661" s="74" t="s">
        <v>4459</v>
      </c>
      <c r="H661" s="74" t="s">
        <v>119</v>
      </c>
      <c r="I661" s="74" t="s">
        <v>464</v>
      </c>
      <c r="J661" s="74" t="s">
        <v>581</v>
      </c>
      <c r="K661" s="74" t="s">
        <v>683</v>
      </c>
      <c r="L661" s="74" t="s">
        <v>4460</v>
      </c>
      <c r="M661" s="74" t="s">
        <v>121</v>
      </c>
      <c r="N661" s="75">
        <v>10</v>
      </c>
      <c r="O661" s="75">
        <v>10</v>
      </c>
      <c r="P661" s="74" t="s">
        <v>122</v>
      </c>
      <c r="Q661" s="74" t="s">
        <v>4461</v>
      </c>
      <c r="R661" s="74" t="s">
        <v>123</v>
      </c>
      <c r="S661" s="74"/>
      <c r="T661" s="74" t="s">
        <v>114</v>
      </c>
      <c r="U661" s="74" t="s">
        <v>202</v>
      </c>
      <c r="V661" s="74" t="s">
        <v>398</v>
      </c>
      <c r="W661" s="74" t="s">
        <v>337</v>
      </c>
      <c r="X661" s="74" t="s">
        <v>127</v>
      </c>
      <c r="Y661" s="74" t="s">
        <v>477</v>
      </c>
      <c r="Z661" s="74" t="s">
        <v>404</v>
      </c>
      <c r="AA661" s="76">
        <v>14187.775</v>
      </c>
      <c r="AB661" s="76">
        <v>0</v>
      </c>
      <c r="AC661" s="76">
        <v>120</v>
      </c>
      <c r="AD661" s="76">
        <v>93</v>
      </c>
      <c r="AE661" s="77">
        <v>923</v>
      </c>
      <c r="AF661" s="76">
        <v>4.6150000000000002</v>
      </c>
      <c r="AG661" s="77">
        <v>18</v>
      </c>
      <c r="AH661" s="78">
        <v>27.6</v>
      </c>
      <c r="AI661" s="78">
        <v>127</v>
      </c>
      <c r="AJ661" s="79">
        <v>42810</v>
      </c>
      <c r="AK661" s="79">
        <v>42791</v>
      </c>
      <c r="AL661" s="79">
        <v>42791</v>
      </c>
      <c r="AM661" s="79">
        <v>42791</v>
      </c>
      <c r="AN661" s="77">
        <v>831</v>
      </c>
      <c r="AO661" s="79">
        <v>42800</v>
      </c>
      <c r="AP661" s="76">
        <v>20805</v>
      </c>
      <c r="AQ661" s="76">
        <v>0</v>
      </c>
      <c r="AR661" s="77">
        <v>925</v>
      </c>
      <c r="AS661" s="77">
        <v>35</v>
      </c>
      <c r="AT661" s="78">
        <v>729.04</v>
      </c>
      <c r="AU661" s="77">
        <v>2</v>
      </c>
      <c r="AV661" s="76">
        <v>6.52</v>
      </c>
      <c r="AW661" s="76">
        <v>6.48</v>
      </c>
      <c r="AX661" s="76">
        <v>6.81</v>
      </c>
      <c r="AY661" s="76">
        <v>1.5</v>
      </c>
      <c r="AZ661" s="76">
        <v>1.5</v>
      </c>
      <c r="BA661" s="76">
        <v>2.76</v>
      </c>
      <c r="BB661" s="76">
        <v>2.76</v>
      </c>
      <c r="BC661" s="76">
        <v>11.06</v>
      </c>
      <c r="BD661" s="76">
        <v>27.66</v>
      </c>
      <c r="BE661" s="76">
        <v>38.01</v>
      </c>
      <c r="BF661" s="76">
        <v>2155</v>
      </c>
      <c r="BG661" s="76">
        <v>2160</v>
      </c>
      <c r="BH661" s="74" t="s">
        <v>109</v>
      </c>
      <c r="BI661" s="74"/>
      <c r="BJ661" s="74" t="s">
        <v>4462</v>
      </c>
      <c r="BK661" s="79"/>
      <c r="BL661" s="79"/>
      <c r="BM661" s="74"/>
      <c r="BN661" s="80"/>
      <c r="BO661" s="81"/>
      <c r="BP661" s="82">
        <v>36</v>
      </c>
      <c r="BQ661" s="83"/>
      <c r="BR661" s="84" t="s">
        <v>129</v>
      </c>
      <c r="BS661" s="84">
        <v>25</v>
      </c>
      <c r="BT661" s="85">
        <v>2</v>
      </c>
      <c r="BU661" s="85" t="s">
        <v>464</v>
      </c>
      <c r="BV661" s="85">
        <v>12</v>
      </c>
      <c r="BW661" s="85"/>
      <c r="BX661" s="86" t="s">
        <v>405</v>
      </c>
      <c r="BY661" s="87"/>
      <c r="BZ661" s="88">
        <v>36</v>
      </c>
      <c r="CA661" s="87" t="s">
        <v>111</v>
      </c>
      <c r="CB661" s="89" t="s">
        <v>145</v>
      </c>
      <c r="CC661" s="90">
        <v>-9</v>
      </c>
      <c r="CD661" s="91"/>
      <c r="CE661" s="89">
        <f>VLOOKUP(AI661,[1]Plan1!$A$6:$D$52,2,0)</f>
        <v>266</v>
      </c>
      <c r="CF661" s="89">
        <f>VLOOKUP(AI661,[1]Plan1!$A$6:$D$52,4,0)</f>
        <v>2.0731707317073171</v>
      </c>
      <c r="CG661" s="89">
        <f t="shared" si="80"/>
        <v>53</v>
      </c>
      <c r="CH661" s="89">
        <f t="shared" si="81"/>
        <v>110</v>
      </c>
      <c r="CI661" s="87" t="s">
        <v>129</v>
      </c>
      <c r="CJ661" s="89">
        <f t="shared" si="82"/>
        <v>36</v>
      </c>
      <c r="CK661" s="87"/>
      <c r="CL661" s="87"/>
      <c r="CM661" s="87"/>
      <c r="CN661" s="80"/>
      <c r="CO661" s="81">
        <v>434</v>
      </c>
      <c r="CP661" s="82"/>
      <c r="CQ661" s="83"/>
      <c r="CR661" s="87">
        <f t="shared" si="83"/>
        <v>16614</v>
      </c>
      <c r="CS661" s="40">
        <f t="shared" si="87"/>
        <v>659</v>
      </c>
      <c r="CT661" s="40" t="str">
        <f>VLOOKUP(B661,Linha!$B$2:$C$60,2,FALSE)</f>
        <v>Despacho direto</v>
      </c>
      <c r="CU661" s="41" t="str">
        <f>IF(AI661&lt;=Parametros!$E$15,"OK","Não")</f>
        <v>Não</v>
      </c>
      <c r="CV661" s="41" t="str">
        <f>IF(AH661&lt;=Parametros!$E$16,"OK","Não")</f>
        <v>Não</v>
      </c>
      <c r="CW661" s="41" t="str">
        <f>IF(AX661&lt;=Parametros!$E$19,"OK","Não")</f>
        <v>OK</v>
      </c>
      <c r="CX661" s="41" t="str">
        <f t="shared" si="84"/>
        <v>Não</v>
      </c>
      <c r="CY661" s="41" t="str">
        <f t="shared" si="85"/>
        <v>Não</v>
      </c>
      <c r="CZ661" s="41" t="str">
        <f>IF(AND(Parametros!$E$17="Sim",Parametros!$E$18="Sim"),IF(AND(OR(CT661="Flow1",AND(CT661="Flow2",Parametros!$H$7="Fechada")),AI661&lt;=Parametros!$E$15,AH661&lt;Parametros!$E$16,AX661&lt;Parametros!$E$19,CX661&lt;&gt;Parametros!$E$17,CY661&lt;&gt;Parametros!$E$18),"Sim","Não"),
IF(AND(Parametros!$E$17="Sim",Parametros!$E$18="Não"),IF(AND(OR(CT661="Flow1",AND(CT661="Flow2",Parametros!$H$7="Fechada")),AI661&lt;=Parametros!$E$15,AH661&lt;Parametros!$E$16,AX661&lt;Parametros!$E$19,CX661&lt;&gt;Parametros!$E$17),"Sim","Não"),
IF(AND(Parametros!$E$17="Não",Parametros!$E$18="Sim"),IF(AND(OR(CT661="Flow1",AND(CT661="Flow2",Parametros!$H$7="Fechada")),AI661&lt;=Parametros!$E$15,AH661&lt;Parametros!$E$16,AX661&lt;Parametros!$E$19,CY661&lt;&gt;Parametros!$E$18),"Sim","Não"),
IF(AND(OR(CT661="Flow1",AND(CT661="Flow2",Parametros!$H$7="Fechada")),AI661&lt;=Parametros!$E$15,AH661&lt;Parametros!$E$16,AX661&lt;Parametros!$E$19),"Sim","Não"))))</f>
        <v>Não</v>
      </c>
      <c r="DA661" s="41" t="str">
        <f t="shared" si="86"/>
        <v>ok</v>
      </c>
      <c r="DB661" s="40">
        <f>IF(AND(CT661="Flow1",CZ661="Sim"),4,IF(CT661=Parametros!$D$6,1,IF(CT661=Parametros!$D$7,IF(Parametros!$H$7="Aberta",2,IF('Sequencia APO'!CZ661="Sim",4,1)),IF(CT661=Parametros!$D$9,3,IF(CT661=Parametros!$D$8,4,"Erro")))))</f>
        <v>3</v>
      </c>
      <c r="DC661" s="40">
        <f>IFERROR(VLOOKUP($Q661,Ferts!$A$1:$B$16,2,FALSE),0)</f>
        <v>0</v>
      </c>
      <c r="DD661" s="42">
        <f>(IF(DB661=1,Parametros!$M$6,IF(DB661=2,Parametros!$M$7,IF(DB661=3,Parametros!$M$8,IF(DB661=4,Parametros!$M$9,"Erro"))))*(DC661+1))*60</f>
        <v>33.660000000000004</v>
      </c>
    </row>
    <row r="662" spans="1:108">
      <c r="A662" s="74" t="s">
        <v>1882</v>
      </c>
      <c r="B662" s="74" t="s">
        <v>160</v>
      </c>
      <c r="C662" s="74" t="s">
        <v>118</v>
      </c>
      <c r="D662" s="74" t="s">
        <v>99</v>
      </c>
      <c r="E662" s="74" t="s">
        <v>4463</v>
      </c>
      <c r="F662" s="74" t="s">
        <v>661</v>
      </c>
      <c r="G662" s="74" t="s">
        <v>3278</v>
      </c>
      <c r="H662" s="74" t="s">
        <v>285</v>
      </c>
      <c r="I662" s="74" t="s">
        <v>464</v>
      </c>
      <c r="J662" s="74" t="s">
        <v>474</v>
      </c>
      <c r="K662" s="74" t="s">
        <v>321</v>
      </c>
      <c r="L662" s="74" t="s">
        <v>662</v>
      </c>
      <c r="M662" s="74" t="s">
        <v>288</v>
      </c>
      <c r="N662" s="75">
        <v>10</v>
      </c>
      <c r="O662" s="75">
        <v>10</v>
      </c>
      <c r="P662" s="74" t="s">
        <v>137</v>
      </c>
      <c r="Q662" s="74" t="s">
        <v>663</v>
      </c>
      <c r="R662" s="74" t="s">
        <v>289</v>
      </c>
      <c r="S662" s="74"/>
      <c r="T662" s="74" t="s">
        <v>114</v>
      </c>
      <c r="U662" s="74" t="s">
        <v>124</v>
      </c>
      <c r="V662" s="74" t="s">
        <v>125</v>
      </c>
      <c r="W662" s="74" t="s">
        <v>107</v>
      </c>
      <c r="X662" s="74" t="s">
        <v>127</v>
      </c>
      <c r="Y662" s="74" t="s">
        <v>477</v>
      </c>
      <c r="Z662" s="74" t="s">
        <v>128</v>
      </c>
      <c r="AA662" s="76">
        <v>3823.6819999999998</v>
      </c>
      <c r="AB662" s="76">
        <v>0</v>
      </c>
      <c r="AC662" s="76">
        <v>159</v>
      </c>
      <c r="AD662" s="76">
        <v>132.5</v>
      </c>
      <c r="AE662" s="77">
        <v>503</v>
      </c>
      <c r="AF662" s="76">
        <v>2.5150000000000001</v>
      </c>
      <c r="AG662" s="77">
        <v>9</v>
      </c>
      <c r="AH662" s="78">
        <v>8</v>
      </c>
      <c r="AI662" s="78">
        <v>133</v>
      </c>
      <c r="AJ662" s="79">
        <v>42805</v>
      </c>
      <c r="AK662" s="79">
        <v>42791</v>
      </c>
      <c r="AL662" s="79">
        <v>42791</v>
      </c>
      <c r="AM662" s="79">
        <v>42791</v>
      </c>
      <c r="AN662" s="77">
        <v>371</v>
      </c>
      <c r="AO662" s="79">
        <v>42790</v>
      </c>
      <c r="AP662" s="76">
        <v>1900</v>
      </c>
      <c r="AQ662" s="76">
        <v>0</v>
      </c>
      <c r="AR662" s="77">
        <v>510</v>
      </c>
      <c r="AS662" s="77">
        <v>9</v>
      </c>
      <c r="AT662" s="78">
        <v>239.2</v>
      </c>
      <c r="AU662" s="77">
        <v>2</v>
      </c>
      <c r="AV662" s="76">
        <v>9.66</v>
      </c>
      <c r="AW662" s="76">
        <v>9.1999999999999993</v>
      </c>
      <c r="AX662" s="76">
        <v>9.8800000000000008</v>
      </c>
      <c r="AY662" s="76">
        <v>1.33</v>
      </c>
      <c r="AZ662" s="76">
        <v>1.33</v>
      </c>
      <c r="BA662" s="76">
        <v>0.8</v>
      </c>
      <c r="BB662" s="76">
        <v>0.8</v>
      </c>
      <c r="BC662" s="76">
        <v>18.260000000000002</v>
      </c>
      <c r="BD662" s="76">
        <v>7.88</v>
      </c>
      <c r="BE662" s="76">
        <v>17.77</v>
      </c>
      <c r="BF662" s="76">
        <v>9200</v>
      </c>
      <c r="BG662" s="76">
        <v>9700</v>
      </c>
      <c r="BH662" s="74" t="s">
        <v>109</v>
      </c>
      <c r="BI662" s="74"/>
      <c r="BJ662" s="74" t="s">
        <v>4464</v>
      </c>
      <c r="BK662" s="79"/>
      <c r="BL662" s="79"/>
      <c r="BM662" s="74"/>
      <c r="BN662" s="80"/>
      <c r="BO662" s="81"/>
      <c r="BP662" s="82">
        <v>18</v>
      </c>
      <c r="BQ662" s="83"/>
      <c r="BR662" s="84" t="s">
        <v>129</v>
      </c>
      <c r="BS662" s="84">
        <v>25</v>
      </c>
      <c r="BT662" s="85">
        <v>2</v>
      </c>
      <c r="BU662" s="85" t="s">
        <v>464</v>
      </c>
      <c r="BV662" s="85">
        <v>12</v>
      </c>
      <c r="BW662" s="85"/>
      <c r="BX662" s="86" t="s">
        <v>130</v>
      </c>
      <c r="BY662" s="87"/>
      <c r="BZ662" s="88">
        <v>18</v>
      </c>
      <c r="CA662" s="87" t="s">
        <v>111</v>
      </c>
      <c r="CB662" s="89" t="s">
        <v>145</v>
      </c>
      <c r="CC662" s="90">
        <v>1</v>
      </c>
      <c r="CD662" s="91"/>
      <c r="CE662" s="89">
        <f>VLOOKUP(AI662,[1]Plan1!$A$6:$D$52,2,0)</f>
        <v>405</v>
      </c>
      <c r="CF662" s="89">
        <f>VLOOKUP(AI662,[1]Plan1!$A$6:$D$52,4,0)</f>
        <v>1.7777777777777777</v>
      </c>
      <c r="CG662" s="89">
        <f t="shared" si="80"/>
        <v>9</v>
      </c>
      <c r="CH662" s="89">
        <f t="shared" si="81"/>
        <v>16</v>
      </c>
      <c r="CI662" s="87" t="s">
        <v>129</v>
      </c>
      <c r="CJ662" s="89">
        <f t="shared" si="82"/>
        <v>18</v>
      </c>
      <c r="CK662" s="87"/>
      <c r="CL662" s="87"/>
      <c r="CM662" s="87"/>
      <c r="CN662" s="80"/>
      <c r="CO662" s="81">
        <v>435</v>
      </c>
      <c r="CP662" s="82"/>
      <c r="CQ662" s="83"/>
      <c r="CR662" s="87">
        <f t="shared" si="83"/>
        <v>4527</v>
      </c>
      <c r="CS662" s="40">
        <f t="shared" si="87"/>
        <v>660</v>
      </c>
      <c r="CT662" s="40" t="str">
        <f>VLOOKUP(B662,Linha!$B$2:$C$60,2,FALSE)</f>
        <v>Flow1</v>
      </c>
      <c r="CU662" s="41" t="str">
        <f>IF(AI662&lt;=Parametros!$E$15,"OK","Não")</f>
        <v>Não</v>
      </c>
      <c r="CV662" s="41" t="str">
        <f>IF(AH662&lt;=Parametros!$E$16,"OK","Não")</f>
        <v>OK</v>
      </c>
      <c r="CW662" s="41" t="str">
        <f>IF(AX662&lt;=Parametros!$E$19,"OK","Não")</f>
        <v>OK</v>
      </c>
      <c r="CX662" s="41" t="str">
        <f t="shared" si="84"/>
        <v>Não</v>
      </c>
      <c r="CY662" s="41" t="str">
        <f t="shared" si="85"/>
        <v>Não</v>
      </c>
      <c r="CZ662" s="41" t="str">
        <f>IF(AND(Parametros!$E$17="Sim",Parametros!$E$18="Sim"),IF(AND(OR(CT662="Flow1",AND(CT662="Flow2",Parametros!$H$7="Fechada")),AI662&lt;=Parametros!$E$15,AH662&lt;Parametros!$E$16,AX662&lt;Parametros!$E$19,CX662&lt;&gt;Parametros!$E$17,CY662&lt;&gt;Parametros!$E$18),"Sim","Não"),
IF(AND(Parametros!$E$17="Sim",Parametros!$E$18="Não"),IF(AND(OR(CT662="Flow1",AND(CT662="Flow2",Parametros!$H$7="Fechada")),AI662&lt;=Parametros!$E$15,AH662&lt;Parametros!$E$16,AX662&lt;Parametros!$E$19,CX662&lt;&gt;Parametros!$E$17),"Sim","Não"),
IF(AND(Parametros!$E$17="Não",Parametros!$E$18="Sim"),IF(AND(OR(CT662="Flow1",AND(CT662="Flow2",Parametros!$H$7="Fechada")),AI662&lt;=Parametros!$E$15,AH662&lt;Parametros!$E$16,AX662&lt;Parametros!$E$19,CY662&lt;&gt;Parametros!$E$18),"Sim","Não"),
IF(AND(OR(CT662="Flow1",AND(CT662="Flow2",Parametros!$H$7="Fechada")),AI662&lt;=Parametros!$E$15,AH662&lt;Parametros!$E$16,AX662&lt;Parametros!$E$19),"Sim","Não"))))</f>
        <v>Não</v>
      </c>
      <c r="DA662" s="41" t="str">
        <f t="shared" si="86"/>
        <v>ok</v>
      </c>
      <c r="DB662" s="40">
        <f>IF(AND(CT662="Flow1",CZ662="Sim"),4,IF(CT662=Parametros!$D$6,1,IF(CT662=Parametros!$D$7,IF(Parametros!$H$7="Aberta",2,IF('Sequencia APO'!CZ662="Sim",4,1)),IF(CT662=Parametros!$D$9,3,IF(CT662=Parametros!$D$8,4,"Erro")))))</f>
        <v>1</v>
      </c>
      <c r="DC662" s="40">
        <f>IFERROR(VLOOKUP($Q662,Ferts!$A$1:$B$16,2,FALSE),0)</f>
        <v>0</v>
      </c>
      <c r="DD662" s="42">
        <f>(IF(DB662=1,Parametros!$M$6,IF(DB662=2,Parametros!$M$7,IF(DB662=3,Parametros!$M$8,IF(DB662=4,Parametros!$M$9,"Erro"))))*(DC662+1))*60</f>
        <v>38.112851481411589</v>
      </c>
    </row>
    <row r="663" spans="1:108">
      <c r="A663" s="74" t="s">
        <v>1883</v>
      </c>
      <c r="B663" s="74" t="s">
        <v>160</v>
      </c>
      <c r="C663" s="74" t="s">
        <v>118</v>
      </c>
      <c r="D663" s="74" t="s">
        <v>99</v>
      </c>
      <c r="E663" s="74" t="s">
        <v>4465</v>
      </c>
      <c r="F663" s="74" t="s">
        <v>3279</v>
      </c>
      <c r="G663" s="74" t="s">
        <v>3280</v>
      </c>
      <c r="H663" s="74" t="s">
        <v>170</v>
      </c>
      <c r="I663" s="74" t="s">
        <v>464</v>
      </c>
      <c r="J663" s="74" t="s">
        <v>474</v>
      </c>
      <c r="K663" s="74" t="s">
        <v>1433</v>
      </c>
      <c r="L663" s="74" t="s">
        <v>3281</v>
      </c>
      <c r="M663" s="74" t="s">
        <v>172</v>
      </c>
      <c r="N663" s="75">
        <v>10</v>
      </c>
      <c r="O663" s="75">
        <v>10</v>
      </c>
      <c r="P663" s="74" t="s">
        <v>362</v>
      </c>
      <c r="Q663" s="74" t="s">
        <v>3282</v>
      </c>
      <c r="R663" s="74" t="s">
        <v>289</v>
      </c>
      <c r="S663" s="74"/>
      <c r="T663" s="74" t="s">
        <v>114</v>
      </c>
      <c r="U663" s="74" t="s">
        <v>124</v>
      </c>
      <c r="V663" s="74" t="s">
        <v>125</v>
      </c>
      <c r="W663" s="74" t="s">
        <v>126</v>
      </c>
      <c r="X663" s="74" t="s">
        <v>127</v>
      </c>
      <c r="Y663" s="74" t="s">
        <v>477</v>
      </c>
      <c r="Z663" s="74" t="s">
        <v>128</v>
      </c>
      <c r="AA663" s="76">
        <v>2190</v>
      </c>
      <c r="AB663" s="76">
        <v>0</v>
      </c>
      <c r="AC663" s="76">
        <v>159</v>
      </c>
      <c r="AD663" s="76">
        <v>130</v>
      </c>
      <c r="AE663" s="77">
        <v>571</v>
      </c>
      <c r="AF663" s="76">
        <v>2.855</v>
      </c>
      <c r="AG663" s="77">
        <v>5</v>
      </c>
      <c r="AH663" s="78">
        <v>9</v>
      </c>
      <c r="AI663" s="78">
        <v>133</v>
      </c>
      <c r="AJ663" s="79">
        <v>42817</v>
      </c>
      <c r="AK663" s="79">
        <v>42791</v>
      </c>
      <c r="AL663" s="79">
        <v>42791</v>
      </c>
      <c r="AM663" s="79">
        <v>42791</v>
      </c>
      <c r="AN663" s="77">
        <v>203</v>
      </c>
      <c r="AO663" s="79">
        <v>42802</v>
      </c>
      <c r="AP663" s="76">
        <v>2000</v>
      </c>
      <c r="AQ663" s="76">
        <v>0</v>
      </c>
      <c r="AR663" s="77">
        <v>574</v>
      </c>
      <c r="AS663" s="77">
        <v>8</v>
      </c>
      <c r="AT663" s="78">
        <v>261.44</v>
      </c>
      <c r="AU663" s="77">
        <v>2</v>
      </c>
      <c r="AV663" s="76">
        <v>9.5299999999999994</v>
      </c>
      <c r="AW663" s="76">
        <v>9.77</v>
      </c>
      <c r="AX663" s="76">
        <v>10.46</v>
      </c>
      <c r="AY663" s="76">
        <v>1.33</v>
      </c>
      <c r="AZ663" s="76">
        <v>1.33</v>
      </c>
      <c r="BA663" s="76">
        <v>0.9</v>
      </c>
      <c r="BB663" s="76">
        <v>0.9</v>
      </c>
      <c r="BC663" s="76">
        <v>18.559999999999999</v>
      </c>
      <c r="BD663" s="76">
        <v>8.86</v>
      </c>
      <c r="BE663" s="76">
        <v>18.75</v>
      </c>
      <c r="BF663" s="76">
        <v>9450</v>
      </c>
      <c r="BG663" s="76">
        <v>9550</v>
      </c>
      <c r="BH663" s="74" t="s">
        <v>109</v>
      </c>
      <c r="BI663" s="74"/>
      <c r="BJ663" s="74" t="s">
        <v>4466</v>
      </c>
      <c r="BK663" s="79"/>
      <c r="BL663" s="79"/>
      <c r="BM663" s="74"/>
      <c r="BN663" s="80"/>
      <c r="BO663" s="81"/>
      <c r="BP663" s="82">
        <v>10</v>
      </c>
      <c r="BQ663" s="83"/>
      <c r="BR663" s="84" t="s">
        <v>129</v>
      </c>
      <c r="BS663" s="84">
        <v>25</v>
      </c>
      <c r="BT663" s="85">
        <v>2</v>
      </c>
      <c r="BU663" s="85" t="s">
        <v>464</v>
      </c>
      <c r="BV663" s="85">
        <v>12</v>
      </c>
      <c r="BW663" s="85"/>
      <c r="BX663" s="86" t="s">
        <v>130</v>
      </c>
      <c r="BY663" s="87"/>
      <c r="BZ663" s="88">
        <v>10</v>
      </c>
      <c r="CA663" s="87" t="s">
        <v>111</v>
      </c>
      <c r="CB663" s="89" t="s">
        <v>145</v>
      </c>
      <c r="CC663" s="90">
        <v>-11</v>
      </c>
      <c r="CD663" s="91"/>
      <c r="CE663" s="89">
        <f>VLOOKUP(AI663,[1]Plan1!$A$6:$D$52,2,0)</f>
        <v>405</v>
      </c>
      <c r="CF663" s="89">
        <f>VLOOKUP(AI663,[1]Plan1!$A$6:$D$52,4,0)</f>
        <v>1.7777777777777777</v>
      </c>
      <c r="CG663" s="89">
        <f t="shared" si="80"/>
        <v>5</v>
      </c>
      <c r="CH663" s="89">
        <f t="shared" si="81"/>
        <v>9</v>
      </c>
      <c r="CI663" s="87" t="s">
        <v>129</v>
      </c>
      <c r="CJ663" s="89">
        <f t="shared" si="82"/>
        <v>10</v>
      </c>
      <c r="CK663" s="87"/>
      <c r="CL663" s="87"/>
      <c r="CM663" s="87"/>
      <c r="CN663" s="80"/>
      <c r="CO663" s="81">
        <v>436</v>
      </c>
      <c r="CP663" s="82"/>
      <c r="CQ663" s="83"/>
      <c r="CR663" s="87">
        <f t="shared" si="83"/>
        <v>2855</v>
      </c>
      <c r="CS663" s="40">
        <f t="shared" si="87"/>
        <v>661</v>
      </c>
      <c r="CT663" s="40" t="str">
        <f>VLOOKUP(B663,Linha!$B$2:$C$60,2,FALSE)</f>
        <v>Flow1</v>
      </c>
      <c r="CU663" s="41" t="str">
        <f>IF(AI663&lt;=Parametros!$E$15,"OK","Não")</f>
        <v>Não</v>
      </c>
      <c r="CV663" s="41" t="str">
        <f>IF(AH663&lt;=Parametros!$E$16,"OK","Não")</f>
        <v>OK</v>
      </c>
      <c r="CW663" s="41" t="str">
        <f>IF(AX663&lt;=Parametros!$E$19,"OK","Não")</f>
        <v>OK</v>
      </c>
      <c r="CX663" s="41" t="str">
        <f t="shared" si="84"/>
        <v>Não</v>
      </c>
      <c r="CY663" s="41" t="str">
        <f t="shared" si="85"/>
        <v>Não</v>
      </c>
      <c r="CZ663" s="41" t="str">
        <f>IF(AND(Parametros!$E$17="Sim",Parametros!$E$18="Sim"),IF(AND(OR(CT663="Flow1",AND(CT663="Flow2",Parametros!$H$7="Fechada")),AI663&lt;=Parametros!$E$15,AH663&lt;Parametros!$E$16,AX663&lt;Parametros!$E$19,CX663&lt;&gt;Parametros!$E$17,CY663&lt;&gt;Parametros!$E$18),"Sim","Não"),
IF(AND(Parametros!$E$17="Sim",Parametros!$E$18="Não"),IF(AND(OR(CT663="Flow1",AND(CT663="Flow2",Parametros!$H$7="Fechada")),AI663&lt;=Parametros!$E$15,AH663&lt;Parametros!$E$16,AX663&lt;Parametros!$E$19,CX663&lt;&gt;Parametros!$E$17),"Sim","Não"),
IF(AND(Parametros!$E$17="Não",Parametros!$E$18="Sim"),IF(AND(OR(CT663="Flow1",AND(CT663="Flow2",Parametros!$H$7="Fechada")),AI663&lt;=Parametros!$E$15,AH663&lt;Parametros!$E$16,AX663&lt;Parametros!$E$19,CY663&lt;&gt;Parametros!$E$18),"Sim","Não"),
IF(AND(OR(CT663="Flow1",AND(CT663="Flow2",Parametros!$H$7="Fechada")),AI663&lt;=Parametros!$E$15,AH663&lt;Parametros!$E$16,AX663&lt;Parametros!$E$19),"Sim","Não"))))</f>
        <v>Não</v>
      </c>
      <c r="DA663" s="41" t="str">
        <f t="shared" si="86"/>
        <v>ok</v>
      </c>
      <c r="DB663" s="40">
        <f>IF(AND(CT663="Flow1",CZ663="Sim"),4,IF(CT663=Parametros!$D$6,1,IF(CT663=Parametros!$D$7,IF(Parametros!$H$7="Aberta",2,IF('Sequencia APO'!CZ663="Sim",4,1)),IF(CT663=Parametros!$D$9,3,IF(CT663=Parametros!$D$8,4,"Erro")))))</f>
        <v>1</v>
      </c>
      <c r="DC663" s="40">
        <f>IFERROR(VLOOKUP($Q663,Ferts!$A$1:$B$16,2,FALSE),0)</f>
        <v>0</v>
      </c>
      <c r="DD663" s="42">
        <f>(IF(DB663=1,Parametros!$M$6,IF(DB663=2,Parametros!$M$7,IF(DB663=3,Parametros!$M$8,IF(DB663=4,Parametros!$M$9,"Erro"))))*(DC663+1))*60</f>
        <v>38.112851481411589</v>
      </c>
    </row>
    <row r="664" spans="1:108">
      <c r="A664" s="74" t="s">
        <v>1886</v>
      </c>
      <c r="B664" s="74" t="s">
        <v>160</v>
      </c>
      <c r="C664" s="74" t="s">
        <v>118</v>
      </c>
      <c r="D664" s="74" t="s">
        <v>99</v>
      </c>
      <c r="E664" s="74" t="s">
        <v>4467</v>
      </c>
      <c r="F664" s="74" t="s">
        <v>674</v>
      </c>
      <c r="G664" s="74" t="s">
        <v>4468</v>
      </c>
      <c r="H664" s="74" t="s">
        <v>285</v>
      </c>
      <c r="I664" s="74" t="s">
        <v>464</v>
      </c>
      <c r="J664" s="74" t="s">
        <v>474</v>
      </c>
      <c r="K664" s="74" t="s">
        <v>361</v>
      </c>
      <c r="L664" s="74" t="s">
        <v>675</v>
      </c>
      <c r="M664" s="74" t="s">
        <v>288</v>
      </c>
      <c r="N664" s="75">
        <v>10</v>
      </c>
      <c r="O664" s="75">
        <v>10</v>
      </c>
      <c r="P664" s="74" t="s">
        <v>362</v>
      </c>
      <c r="Q664" s="74" t="s">
        <v>676</v>
      </c>
      <c r="R664" s="74" t="s">
        <v>289</v>
      </c>
      <c r="S664" s="74"/>
      <c r="T664" s="74" t="s">
        <v>114</v>
      </c>
      <c r="U664" s="74" t="s">
        <v>124</v>
      </c>
      <c r="V664" s="74" t="s">
        <v>125</v>
      </c>
      <c r="W664" s="74" t="s">
        <v>107</v>
      </c>
      <c r="X664" s="74" t="s">
        <v>127</v>
      </c>
      <c r="Y664" s="74" t="s">
        <v>477</v>
      </c>
      <c r="Z664" s="74" t="s">
        <v>128</v>
      </c>
      <c r="AA664" s="76">
        <v>2191.1999999999998</v>
      </c>
      <c r="AB664" s="76">
        <v>0</v>
      </c>
      <c r="AC664" s="76">
        <v>159</v>
      </c>
      <c r="AD664" s="76">
        <v>130</v>
      </c>
      <c r="AE664" s="77">
        <v>488</v>
      </c>
      <c r="AF664" s="76">
        <v>2.44</v>
      </c>
      <c r="AG664" s="77">
        <v>5</v>
      </c>
      <c r="AH664" s="78">
        <v>10</v>
      </c>
      <c r="AI664" s="78">
        <v>133</v>
      </c>
      <c r="AJ664" s="79">
        <v>42814</v>
      </c>
      <c r="AK664" s="79">
        <v>42791</v>
      </c>
      <c r="AL664" s="79">
        <v>42791</v>
      </c>
      <c r="AM664" s="79">
        <v>42791</v>
      </c>
      <c r="AN664" s="77">
        <v>139</v>
      </c>
      <c r="AO664" s="79">
        <v>42801</v>
      </c>
      <c r="AP664" s="76">
        <v>2000</v>
      </c>
      <c r="AQ664" s="76">
        <v>0</v>
      </c>
      <c r="AR664" s="77">
        <v>741</v>
      </c>
      <c r="AS664" s="77">
        <v>46</v>
      </c>
      <c r="AT664" s="78">
        <v>236.78</v>
      </c>
      <c r="AU664" s="77">
        <v>2</v>
      </c>
      <c r="AV664" s="76">
        <v>7.57</v>
      </c>
      <c r="AW664" s="76">
        <v>7.31</v>
      </c>
      <c r="AX664" s="76">
        <v>7.84</v>
      </c>
      <c r="AY664" s="76">
        <v>1.33</v>
      </c>
      <c r="AZ664" s="76">
        <v>1.33</v>
      </c>
      <c r="BA664" s="76">
        <v>0.9</v>
      </c>
      <c r="BB664" s="76">
        <v>0.9</v>
      </c>
      <c r="BC664" s="76">
        <v>14.38</v>
      </c>
      <c r="BD664" s="76">
        <v>9.84</v>
      </c>
      <c r="BE664" s="76">
        <v>19.739999999999998</v>
      </c>
      <c r="BF664" s="76">
        <v>7000</v>
      </c>
      <c r="BG664" s="76">
        <v>8000</v>
      </c>
      <c r="BH664" s="74" t="s">
        <v>109</v>
      </c>
      <c r="BI664" s="74"/>
      <c r="BJ664" s="74" t="s">
        <v>4469</v>
      </c>
      <c r="BK664" s="79"/>
      <c r="BL664" s="79"/>
      <c r="BM664" s="74"/>
      <c r="BN664" s="80"/>
      <c r="BO664" s="81"/>
      <c r="BP664" s="82">
        <v>10</v>
      </c>
      <c r="BQ664" s="83"/>
      <c r="BR664" s="84" t="s">
        <v>129</v>
      </c>
      <c r="BS664" s="84">
        <v>25</v>
      </c>
      <c r="BT664" s="85">
        <v>2</v>
      </c>
      <c r="BU664" s="85" t="s">
        <v>464</v>
      </c>
      <c r="BV664" s="85">
        <v>12</v>
      </c>
      <c r="BW664" s="85"/>
      <c r="BX664" s="86" t="s">
        <v>130</v>
      </c>
      <c r="BY664" s="87"/>
      <c r="BZ664" s="88">
        <v>10</v>
      </c>
      <c r="CA664" s="87" t="s">
        <v>111</v>
      </c>
      <c r="CB664" s="89" t="s">
        <v>145</v>
      </c>
      <c r="CC664" s="90">
        <v>-10</v>
      </c>
      <c r="CD664" s="91"/>
      <c r="CE664" s="89">
        <f>VLOOKUP(AI664,[1]Plan1!$A$6:$D$52,2,0)</f>
        <v>405</v>
      </c>
      <c r="CF664" s="89">
        <f>VLOOKUP(AI664,[1]Plan1!$A$6:$D$52,4,0)</f>
        <v>1.7777777777777777</v>
      </c>
      <c r="CG664" s="89">
        <f t="shared" si="80"/>
        <v>5</v>
      </c>
      <c r="CH664" s="89">
        <f t="shared" si="81"/>
        <v>9</v>
      </c>
      <c r="CI664" s="87" t="s">
        <v>129</v>
      </c>
      <c r="CJ664" s="89">
        <f t="shared" si="82"/>
        <v>10</v>
      </c>
      <c r="CK664" s="87"/>
      <c r="CL664" s="87"/>
      <c r="CM664" s="87"/>
      <c r="CN664" s="80"/>
      <c r="CO664" s="81">
        <v>437</v>
      </c>
      <c r="CP664" s="82"/>
      <c r="CQ664" s="83"/>
      <c r="CR664" s="87">
        <f t="shared" si="83"/>
        <v>2440</v>
      </c>
      <c r="CS664" s="40">
        <f t="shared" si="87"/>
        <v>662</v>
      </c>
      <c r="CT664" s="40" t="str">
        <f>VLOOKUP(B664,Linha!$B$2:$C$60,2,FALSE)</f>
        <v>Flow1</v>
      </c>
      <c r="CU664" s="41" t="str">
        <f>IF(AI664&lt;=Parametros!$E$15,"OK","Não")</f>
        <v>Não</v>
      </c>
      <c r="CV664" s="41" t="str">
        <f>IF(AH664&lt;=Parametros!$E$16,"OK","Não")</f>
        <v>OK</v>
      </c>
      <c r="CW664" s="41" t="str">
        <f>IF(AX664&lt;=Parametros!$E$19,"OK","Não")</f>
        <v>OK</v>
      </c>
      <c r="CX664" s="41" t="str">
        <f t="shared" si="84"/>
        <v>Não</v>
      </c>
      <c r="CY664" s="41" t="str">
        <f t="shared" si="85"/>
        <v>Não</v>
      </c>
      <c r="CZ664" s="41" t="str">
        <f>IF(AND(Parametros!$E$17="Sim",Parametros!$E$18="Sim"),IF(AND(OR(CT664="Flow1",AND(CT664="Flow2",Parametros!$H$7="Fechada")),AI664&lt;=Parametros!$E$15,AH664&lt;Parametros!$E$16,AX664&lt;Parametros!$E$19,CX664&lt;&gt;Parametros!$E$17,CY664&lt;&gt;Parametros!$E$18),"Sim","Não"),
IF(AND(Parametros!$E$17="Sim",Parametros!$E$18="Não"),IF(AND(OR(CT664="Flow1",AND(CT664="Flow2",Parametros!$H$7="Fechada")),AI664&lt;=Parametros!$E$15,AH664&lt;Parametros!$E$16,AX664&lt;Parametros!$E$19,CX664&lt;&gt;Parametros!$E$17),"Sim","Não"),
IF(AND(Parametros!$E$17="Não",Parametros!$E$18="Sim"),IF(AND(OR(CT664="Flow1",AND(CT664="Flow2",Parametros!$H$7="Fechada")),AI664&lt;=Parametros!$E$15,AH664&lt;Parametros!$E$16,AX664&lt;Parametros!$E$19,CY664&lt;&gt;Parametros!$E$18),"Sim","Não"),
IF(AND(OR(CT664="Flow1",AND(CT664="Flow2",Parametros!$H$7="Fechada")),AI664&lt;=Parametros!$E$15,AH664&lt;Parametros!$E$16,AX664&lt;Parametros!$E$19),"Sim","Não"))))</f>
        <v>Não</v>
      </c>
      <c r="DA664" s="41" t="str">
        <f t="shared" si="86"/>
        <v>ok</v>
      </c>
      <c r="DB664" s="40">
        <f>IF(AND(CT664="Flow1",CZ664="Sim"),4,IF(CT664=Parametros!$D$6,1,IF(CT664=Parametros!$D$7,IF(Parametros!$H$7="Aberta",2,IF('Sequencia APO'!CZ664="Sim",4,1)),IF(CT664=Parametros!$D$9,3,IF(CT664=Parametros!$D$8,4,"Erro")))))</f>
        <v>1</v>
      </c>
      <c r="DC664" s="40">
        <f>IFERROR(VLOOKUP($Q664,Ferts!$A$1:$B$16,2,FALSE),0)</f>
        <v>0</v>
      </c>
      <c r="DD664" s="42">
        <f>(IF(DB664=1,Parametros!$M$6,IF(DB664=2,Parametros!$M$7,IF(DB664=3,Parametros!$M$8,IF(DB664=4,Parametros!$M$9,"Erro"))))*(DC664+1))*60</f>
        <v>38.112851481411589</v>
      </c>
    </row>
    <row r="665" spans="1:108">
      <c r="A665" s="74" t="s">
        <v>1890</v>
      </c>
      <c r="B665" s="74" t="s">
        <v>160</v>
      </c>
      <c r="C665" s="74" t="s">
        <v>118</v>
      </c>
      <c r="D665" s="74" t="s">
        <v>99</v>
      </c>
      <c r="E665" s="74" t="s">
        <v>4470</v>
      </c>
      <c r="F665" s="74" t="s">
        <v>3283</v>
      </c>
      <c r="G665" s="74" t="s">
        <v>3284</v>
      </c>
      <c r="H665" s="74" t="s">
        <v>285</v>
      </c>
      <c r="I665" s="74" t="s">
        <v>464</v>
      </c>
      <c r="J665" s="74" t="s">
        <v>474</v>
      </c>
      <c r="K665" s="74" t="s">
        <v>321</v>
      </c>
      <c r="L665" s="74" t="s">
        <v>3285</v>
      </c>
      <c r="M665" s="74" t="s">
        <v>288</v>
      </c>
      <c r="N665" s="75">
        <v>10</v>
      </c>
      <c r="O665" s="75">
        <v>10</v>
      </c>
      <c r="P665" s="74" t="s">
        <v>137</v>
      </c>
      <c r="Q665" s="74" t="s">
        <v>3286</v>
      </c>
      <c r="R665" s="74" t="s">
        <v>289</v>
      </c>
      <c r="S665" s="74"/>
      <c r="T665" s="74" t="s">
        <v>114</v>
      </c>
      <c r="U665" s="74" t="s">
        <v>124</v>
      </c>
      <c r="V665" s="74" t="s">
        <v>125</v>
      </c>
      <c r="W665" s="74" t="s">
        <v>107</v>
      </c>
      <c r="X665" s="74" t="s">
        <v>127</v>
      </c>
      <c r="Y665" s="74" t="s">
        <v>477</v>
      </c>
      <c r="Z665" s="74" t="s">
        <v>128</v>
      </c>
      <c r="AA665" s="76">
        <v>1133</v>
      </c>
      <c r="AB665" s="76">
        <v>0</v>
      </c>
      <c r="AC665" s="76">
        <v>152</v>
      </c>
      <c r="AD665" s="76">
        <v>127</v>
      </c>
      <c r="AE665" s="77">
        <v>659</v>
      </c>
      <c r="AF665" s="76">
        <v>3.2949999999999999</v>
      </c>
      <c r="AG665" s="77">
        <v>2</v>
      </c>
      <c r="AH665" s="78">
        <v>11</v>
      </c>
      <c r="AI665" s="78">
        <v>133</v>
      </c>
      <c r="AJ665" s="79">
        <v>42815</v>
      </c>
      <c r="AK665" s="79">
        <v>42791</v>
      </c>
      <c r="AL665" s="79">
        <v>42791</v>
      </c>
      <c r="AM665" s="79">
        <v>42791</v>
      </c>
      <c r="AN665" s="77">
        <v>99</v>
      </c>
      <c r="AO665" s="79">
        <v>42802</v>
      </c>
      <c r="AP665" s="76">
        <v>1900</v>
      </c>
      <c r="AQ665" s="76">
        <v>0</v>
      </c>
      <c r="AR665" s="77">
        <v>669</v>
      </c>
      <c r="AS665" s="77">
        <v>7</v>
      </c>
      <c r="AT665" s="78">
        <v>314.45</v>
      </c>
      <c r="AU665" s="77">
        <v>2</v>
      </c>
      <c r="AV665" s="76">
        <v>9.48</v>
      </c>
      <c r="AW665" s="76">
        <v>9.07</v>
      </c>
      <c r="AX665" s="76">
        <v>9.73</v>
      </c>
      <c r="AY665" s="76">
        <v>1.33</v>
      </c>
      <c r="AZ665" s="76">
        <v>1.33</v>
      </c>
      <c r="BA665" s="76">
        <v>1.1000000000000001</v>
      </c>
      <c r="BB665" s="76">
        <v>1.1000000000000001</v>
      </c>
      <c r="BC665" s="76">
        <v>17.8</v>
      </c>
      <c r="BD665" s="76">
        <v>10.81</v>
      </c>
      <c r="BE665" s="76">
        <v>20.72</v>
      </c>
      <c r="BF665" s="76">
        <v>9000</v>
      </c>
      <c r="BG665" s="76">
        <v>9500</v>
      </c>
      <c r="BH665" s="74" t="s">
        <v>109</v>
      </c>
      <c r="BI665" s="74"/>
      <c r="BJ665" s="74" t="s">
        <v>4471</v>
      </c>
      <c r="BK665" s="79"/>
      <c r="BL665" s="79"/>
      <c r="BM665" s="74"/>
      <c r="BN665" s="80"/>
      <c r="BO665" s="81"/>
      <c r="BP665" s="82">
        <v>4</v>
      </c>
      <c r="BQ665" s="83"/>
      <c r="BR665" s="84" t="s">
        <v>129</v>
      </c>
      <c r="BS665" s="84">
        <v>25</v>
      </c>
      <c r="BT665" s="85">
        <v>2</v>
      </c>
      <c r="BU665" s="85" t="s">
        <v>464</v>
      </c>
      <c r="BV665" s="85">
        <v>12</v>
      </c>
      <c r="BW665" s="85"/>
      <c r="BX665" s="86" t="s">
        <v>130</v>
      </c>
      <c r="BY665" s="87"/>
      <c r="BZ665" s="88">
        <v>4</v>
      </c>
      <c r="CA665" s="87" t="s">
        <v>111</v>
      </c>
      <c r="CB665" s="89" t="s">
        <v>145</v>
      </c>
      <c r="CC665" s="90">
        <v>-11</v>
      </c>
      <c r="CD665" s="91"/>
      <c r="CE665" s="89">
        <f>VLOOKUP(AI665,[1]Plan1!$A$6:$D$52,2,0)</f>
        <v>405</v>
      </c>
      <c r="CF665" s="89">
        <f>VLOOKUP(AI665,[1]Plan1!$A$6:$D$52,4,0)</f>
        <v>1.7777777777777777</v>
      </c>
      <c r="CG665" s="89">
        <f t="shared" si="80"/>
        <v>3</v>
      </c>
      <c r="CH665" s="89">
        <f t="shared" si="81"/>
        <v>5</v>
      </c>
      <c r="CI665" s="87" t="s">
        <v>129</v>
      </c>
      <c r="CJ665" s="89">
        <f t="shared" si="82"/>
        <v>4</v>
      </c>
      <c r="CK665" s="87"/>
      <c r="CL665" s="87"/>
      <c r="CM665" s="87"/>
      <c r="CN665" s="80"/>
      <c r="CO665" s="81">
        <v>438</v>
      </c>
      <c r="CP665" s="82"/>
      <c r="CQ665" s="83"/>
      <c r="CR665" s="87">
        <f t="shared" si="83"/>
        <v>1318</v>
      </c>
      <c r="CS665" s="40">
        <f t="shared" si="87"/>
        <v>663</v>
      </c>
      <c r="CT665" s="40" t="str">
        <f>VLOOKUP(B665,Linha!$B$2:$C$60,2,FALSE)</f>
        <v>Flow1</v>
      </c>
      <c r="CU665" s="41" t="str">
        <f>IF(AI665&lt;=Parametros!$E$15,"OK","Não")</f>
        <v>Não</v>
      </c>
      <c r="CV665" s="41" t="str">
        <f>IF(AH665&lt;=Parametros!$E$16,"OK","Não")</f>
        <v>OK</v>
      </c>
      <c r="CW665" s="41" t="str">
        <f>IF(AX665&lt;=Parametros!$E$19,"OK","Não")</f>
        <v>OK</v>
      </c>
      <c r="CX665" s="41" t="str">
        <f t="shared" si="84"/>
        <v>Não</v>
      </c>
      <c r="CY665" s="41" t="str">
        <f t="shared" si="85"/>
        <v>Não</v>
      </c>
      <c r="CZ665" s="41" t="str">
        <f>IF(AND(Parametros!$E$17="Sim",Parametros!$E$18="Sim"),IF(AND(OR(CT665="Flow1",AND(CT665="Flow2",Parametros!$H$7="Fechada")),AI665&lt;=Parametros!$E$15,AH665&lt;Parametros!$E$16,AX665&lt;Parametros!$E$19,CX665&lt;&gt;Parametros!$E$17,CY665&lt;&gt;Parametros!$E$18),"Sim","Não"),
IF(AND(Parametros!$E$17="Sim",Parametros!$E$18="Não"),IF(AND(OR(CT665="Flow1",AND(CT665="Flow2",Parametros!$H$7="Fechada")),AI665&lt;=Parametros!$E$15,AH665&lt;Parametros!$E$16,AX665&lt;Parametros!$E$19,CX665&lt;&gt;Parametros!$E$17),"Sim","Não"),
IF(AND(Parametros!$E$17="Não",Parametros!$E$18="Sim"),IF(AND(OR(CT665="Flow1",AND(CT665="Flow2",Parametros!$H$7="Fechada")),AI665&lt;=Parametros!$E$15,AH665&lt;Parametros!$E$16,AX665&lt;Parametros!$E$19,CY665&lt;&gt;Parametros!$E$18),"Sim","Não"),
IF(AND(OR(CT665="Flow1",AND(CT665="Flow2",Parametros!$H$7="Fechada")),AI665&lt;=Parametros!$E$15,AH665&lt;Parametros!$E$16,AX665&lt;Parametros!$E$19),"Sim","Não"))))</f>
        <v>Não</v>
      </c>
      <c r="DA665" s="41" t="str">
        <f t="shared" si="86"/>
        <v>ok</v>
      </c>
      <c r="DB665" s="40">
        <f>IF(AND(CT665="Flow1",CZ665="Sim"),4,IF(CT665=Parametros!$D$6,1,IF(CT665=Parametros!$D$7,IF(Parametros!$H$7="Aberta",2,IF('Sequencia APO'!CZ665="Sim",4,1)),IF(CT665=Parametros!$D$9,3,IF(CT665=Parametros!$D$8,4,"Erro")))))</f>
        <v>1</v>
      </c>
      <c r="DC665" s="40">
        <f>IFERROR(VLOOKUP($Q665,Ferts!$A$1:$B$16,2,FALSE),0)</f>
        <v>0</v>
      </c>
      <c r="DD665" s="42">
        <f>(IF(DB665=1,Parametros!$M$6,IF(DB665=2,Parametros!$M$7,IF(DB665=3,Parametros!$M$8,IF(DB665=4,Parametros!$M$9,"Erro"))))*(DC665+1))*60</f>
        <v>38.112851481411589</v>
      </c>
    </row>
    <row r="666" spans="1:108">
      <c r="A666" s="74" t="s">
        <v>1895</v>
      </c>
      <c r="B666" s="74" t="s">
        <v>160</v>
      </c>
      <c r="C666" s="74" t="s">
        <v>118</v>
      </c>
      <c r="D666" s="74" t="s">
        <v>99</v>
      </c>
      <c r="E666" s="74" t="s">
        <v>4472</v>
      </c>
      <c r="F666" s="74" t="s">
        <v>3287</v>
      </c>
      <c r="G666" s="74" t="s">
        <v>3288</v>
      </c>
      <c r="H666" s="74" t="s">
        <v>285</v>
      </c>
      <c r="I666" s="74" t="s">
        <v>464</v>
      </c>
      <c r="J666" s="74" t="s">
        <v>474</v>
      </c>
      <c r="K666" s="74" t="s">
        <v>321</v>
      </c>
      <c r="L666" s="74" t="s">
        <v>3289</v>
      </c>
      <c r="M666" s="74" t="s">
        <v>288</v>
      </c>
      <c r="N666" s="75">
        <v>10</v>
      </c>
      <c r="O666" s="75">
        <v>10</v>
      </c>
      <c r="P666" s="74" t="s">
        <v>137</v>
      </c>
      <c r="Q666" s="74" t="s">
        <v>3290</v>
      </c>
      <c r="R666" s="74" t="s">
        <v>289</v>
      </c>
      <c r="S666" s="74"/>
      <c r="T666" s="74" t="s">
        <v>114</v>
      </c>
      <c r="U666" s="74" t="s">
        <v>124</v>
      </c>
      <c r="V666" s="74" t="s">
        <v>125</v>
      </c>
      <c r="W666" s="74" t="s">
        <v>107</v>
      </c>
      <c r="X666" s="74" t="s">
        <v>127</v>
      </c>
      <c r="Y666" s="74" t="s">
        <v>477</v>
      </c>
      <c r="Z666" s="74" t="s">
        <v>128</v>
      </c>
      <c r="AA666" s="76">
        <v>2080.5</v>
      </c>
      <c r="AB666" s="76">
        <v>0</v>
      </c>
      <c r="AC666" s="76">
        <v>152</v>
      </c>
      <c r="AD666" s="76">
        <v>124</v>
      </c>
      <c r="AE666" s="77">
        <v>405</v>
      </c>
      <c r="AF666" s="76">
        <v>2.0249999999999999</v>
      </c>
      <c r="AG666" s="77">
        <v>6</v>
      </c>
      <c r="AH666" s="78">
        <v>13</v>
      </c>
      <c r="AI666" s="78">
        <v>133</v>
      </c>
      <c r="AJ666" s="79">
        <v>42815</v>
      </c>
      <c r="AK666" s="79">
        <v>42791</v>
      </c>
      <c r="AL666" s="79">
        <v>42791</v>
      </c>
      <c r="AM666" s="79">
        <v>42791</v>
      </c>
      <c r="AN666" s="77">
        <v>180</v>
      </c>
      <c r="AO666" s="79">
        <v>42802</v>
      </c>
      <c r="AP666" s="76">
        <v>1900</v>
      </c>
      <c r="AQ666" s="76">
        <v>0</v>
      </c>
      <c r="AR666" s="77">
        <v>790</v>
      </c>
      <c r="AS666" s="77">
        <v>6</v>
      </c>
      <c r="AT666" s="78">
        <v>378.35</v>
      </c>
      <c r="AU666" s="77">
        <v>1</v>
      </c>
      <c r="AV666" s="76">
        <v>0</v>
      </c>
      <c r="AW666" s="76">
        <v>9.5</v>
      </c>
      <c r="AX666" s="76">
        <v>9.9600000000000009</v>
      </c>
      <c r="AY666" s="76">
        <v>1.33</v>
      </c>
      <c r="AZ666" s="76">
        <v>1.33</v>
      </c>
      <c r="BA666" s="76">
        <v>1.3</v>
      </c>
      <c r="BB666" s="76">
        <v>1.3</v>
      </c>
      <c r="BC666" s="76">
        <v>9.3800000000000008</v>
      </c>
      <c r="BD666" s="76">
        <v>12.78</v>
      </c>
      <c r="BE666" s="76">
        <v>22.71</v>
      </c>
      <c r="BF666" s="76">
        <v>9300</v>
      </c>
      <c r="BG666" s="76">
        <v>10000</v>
      </c>
      <c r="BH666" s="74" t="s">
        <v>109</v>
      </c>
      <c r="BI666" s="74"/>
      <c r="BJ666" s="74" t="s">
        <v>4473</v>
      </c>
      <c r="BK666" s="79"/>
      <c r="BL666" s="79"/>
      <c r="BM666" s="74"/>
      <c r="BN666" s="80"/>
      <c r="BO666" s="81"/>
      <c r="BP666" s="82">
        <v>6</v>
      </c>
      <c r="BQ666" s="83"/>
      <c r="BR666" s="84" t="s">
        <v>129</v>
      </c>
      <c r="BS666" s="84">
        <v>25</v>
      </c>
      <c r="BT666" s="85">
        <v>2</v>
      </c>
      <c r="BU666" s="85" t="s">
        <v>464</v>
      </c>
      <c r="BV666" s="85">
        <v>12</v>
      </c>
      <c r="BW666" s="85"/>
      <c r="BX666" s="86" t="s">
        <v>130</v>
      </c>
      <c r="BY666" s="87"/>
      <c r="BZ666" s="88">
        <v>6</v>
      </c>
      <c r="CA666" s="87" t="s">
        <v>111</v>
      </c>
      <c r="CB666" s="89" t="s">
        <v>145</v>
      </c>
      <c r="CC666" s="90">
        <v>-11</v>
      </c>
      <c r="CD666" s="91"/>
      <c r="CE666" s="89">
        <f>VLOOKUP(AI666,[1]Plan1!$A$6:$D$52,2,0)</f>
        <v>405</v>
      </c>
      <c r="CF666" s="89">
        <f>VLOOKUP(AI666,[1]Plan1!$A$6:$D$52,4,0)</f>
        <v>1.7777777777777777</v>
      </c>
      <c r="CG666" s="89">
        <f t="shared" si="80"/>
        <v>5</v>
      </c>
      <c r="CH666" s="89">
        <f t="shared" si="81"/>
        <v>9</v>
      </c>
      <c r="CI666" s="87" t="s">
        <v>129</v>
      </c>
      <c r="CJ666" s="89">
        <f t="shared" si="82"/>
        <v>6</v>
      </c>
      <c r="CK666" s="87"/>
      <c r="CL666" s="87"/>
      <c r="CM666" s="87"/>
      <c r="CN666" s="80"/>
      <c r="CO666" s="81">
        <v>439</v>
      </c>
      <c r="CP666" s="82"/>
      <c r="CQ666" s="83"/>
      <c r="CR666" s="87">
        <f t="shared" si="83"/>
        <v>2430</v>
      </c>
      <c r="CS666" s="40">
        <f t="shared" si="87"/>
        <v>664</v>
      </c>
      <c r="CT666" s="40" t="str">
        <f>VLOOKUP(B666,Linha!$B$2:$C$60,2,FALSE)</f>
        <v>Flow1</v>
      </c>
      <c r="CU666" s="41" t="str">
        <f>IF(AI666&lt;=Parametros!$E$15,"OK","Não")</f>
        <v>Não</v>
      </c>
      <c r="CV666" s="41" t="str">
        <f>IF(AH666&lt;=Parametros!$E$16,"OK","Não")</f>
        <v>OK</v>
      </c>
      <c r="CW666" s="41" t="str">
        <f>IF(AX666&lt;=Parametros!$E$19,"OK","Não")</f>
        <v>OK</v>
      </c>
      <c r="CX666" s="41" t="str">
        <f t="shared" si="84"/>
        <v>Não</v>
      </c>
      <c r="CY666" s="41" t="str">
        <f t="shared" si="85"/>
        <v>Não</v>
      </c>
      <c r="CZ666" s="41" t="str">
        <f>IF(AND(Parametros!$E$17="Sim",Parametros!$E$18="Sim"),IF(AND(OR(CT666="Flow1",AND(CT666="Flow2",Parametros!$H$7="Fechada")),AI666&lt;=Parametros!$E$15,AH666&lt;Parametros!$E$16,AX666&lt;Parametros!$E$19,CX666&lt;&gt;Parametros!$E$17,CY666&lt;&gt;Parametros!$E$18),"Sim","Não"),
IF(AND(Parametros!$E$17="Sim",Parametros!$E$18="Não"),IF(AND(OR(CT666="Flow1",AND(CT666="Flow2",Parametros!$H$7="Fechada")),AI666&lt;=Parametros!$E$15,AH666&lt;Parametros!$E$16,AX666&lt;Parametros!$E$19,CX666&lt;&gt;Parametros!$E$17),"Sim","Não"),
IF(AND(Parametros!$E$17="Não",Parametros!$E$18="Sim"),IF(AND(OR(CT666="Flow1",AND(CT666="Flow2",Parametros!$H$7="Fechada")),AI666&lt;=Parametros!$E$15,AH666&lt;Parametros!$E$16,AX666&lt;Parametros!$E$19,CY666&lt;&gt;Parametros!$E$18),"Sim","Não"),
IF(AND(OR(CT666="Flow1",AND(CT666="Flow2",Parametros!$H$7="Fechada")),AI666&lt;=Parametros!$E$15,AH666&lt;Parametros!$E$16,AX666&lt;Parametros!$E$19),"Sim","Não"))))</f>
        <v>Não</v>
      </c>
      <c r="DA666" s="41" t="str">
        <f t="shared" si="86"/>
        <v>ok</v>
      </c>
      <c r="DB666" s="40">
        <f>IF(AND(CT666="Flow1",CZ666="Sim"),4,IF(CT666=Parametros!$D$6,1,IF(CT666=Parametros!$D$7,IF(Parametros!$H$7="Aberta",2,IF('Sequencia APO'!CZ666="Sim",4,1)),IF(CT666=Parametros!$D$9,3,IF(CT666=Parametros!$D$8,4,"Erro")))))</f>
        <v>1</v>
      </c>
      <c r="DC666" s="40">
        <f>IFERROR(VLOOKUP($Q666,Ferts!$A$1:$B$16,2,FALSE),0)</f>
        <v>0</v>
      </c>
      <c r="DD666" s="42">
        <f>(IF(DB666=1,Parametros!$M$6,IF(DB666=2,Parametros!$M$7,IF(DB666=3,Parametros!$M$8,IF(DB666=4,Parametros!$M$9,"Erro"))))*(DC666+1))*60</f>
        <v>38.112851481411589</v>
      </c>
    </row>
    <row r="667" spans="1:108">
      <c r="A667" s="74" t="s">
        <v>1900</v>
      </c>
      <c r="B667" s="74" t="s">
        <v>397</v>
      </c>
      <c r="C667" s="74" t="s">
        <v>398</v>
      </c>
      <c r="D667" s="74" t="s">
        <v>99</v>
      </c>
      <c r="E667" s="74" t="s">
        <v>4474</v>
      </c>
      <c r="F667" s="74" t="s">
        <v>813</v>
      </c>
      <c r="G667" s="74" t="s">
        <v>4475</v>
      </c>
      <c r="H667" s="74" t="s">
        <v>335</v>
      </c>
      <c r="I667" s="74" t="s">
        <v>464</v>
      </c>
      <c r="J667" s="74" t="s">
        <v>581</v>
      </c>
      <c r="K667" s="74" t="s">
        <v>808</v>
      </c>
      <c r="L667" s="74" t="s">
        <v>814</v>
      </c>
      <c r="M667" s="74" t="s">
        <v>810</v>
      </c>
      <c r="N667" s="75">
        <v>10</v>
      </c>
      <c r="O667" s="75">
        <v>10</v>
      </c>
      <c r="P667" s="74" t="s">
        <v>365</v>
      </c>
      <c r="Q667" s="74" t="s">
        <v>815</v>
      </c>
      <c r="R667" s="74" t="s">
        <v>123</v>
      </c>
      <c r="S667" s="74"/>
      <c r="T667" s="74" t="s">
        <v>114</v>
      </c>
      <c r="U667" s="74" t="s">
        <v>124</v>
      </c>
      <c r="V667" s="74" t="s">
        <v>398</v>
      </c>
      <c r="W667" s="74" t="s">
        <v>337</v>
      </c>
      <c r="X667" s="74" t="s">
        <v>127</v>
      </c>
      <c r="Y667" s="74" t="s">
        <v>477</v>
      </c>
      <c r="Z667" s="74" t="s">
        <v>404</v>
      </c>
      <c r="AA667" s="76">
        <v>9989.64</v>
      </c>
      <c r="AB667" s="76">
        <v>0</v>
      </c>
      <c r="AC667" s="76">
        <v>126</v>
      </c>
      <c r="AD667" s="76">
        <v>103</v>
      </c>
      <c r="AE667" s="77">
        <v>965</v>
      </c>
      <c r="AF667" s="76">
        <v>4.8250000000000002</v>
      </c>
      <c r="AG667" s="77">
        <v>12</v>
      </c>
      <c r="AH667" s="78">
        <v>23.5</v>
      </c>
      <c r="AI667" s="78">
        <v>133</v>
      </c>
      <c r="AJ667" s="79">
        <v>42800</v>
      </c>
      <c r="AK667" s="79">
        <v>42791</v>
      </c>
      <c r="AL667" s="79">
        <v>42791</v>
      </c>
      <c r="AM667" s="79">
        <v>42791</v>
      </c>
      <c r="AN667" s="77">
        <v>558</v>
      </c>
      <c r="AO667" s="79">
        <v>42790</v>
      </c>
      <c r="AP667" s="76">
        <v>6976.2</v>
      </c>
      <c r="AQ667" s="76">
        <v>0</v>
      </c>
      <c r="AR667" s="77">
        <v>966</v>
      </c>
      <c r="AS667" s="77">
        <v>33</v>
      </c>
      <c r="AT667" s="78">
        <v>685.37</v>
      </c>
      <c r="AU667" s="77">
        <v>2</v>
      </c>
      <c r="AV667" s="76">
        <v>7.29</v>
      </c>
      <c r="AW667" s="76">
        <v>7.24</v>
      </c>
      <c r="AX667" s="76">
        <v>7.59</v>
      </c>
      <c r="AY667" s="76">
        <v>1.33</v>
      </c>
      <c r="AZ667" s="76">
        <v>1.33</v>
      </c>
      <c r="BA667" s="76">
        <v>2.35</v>
      </c>
      <c r="BB667" s="76">
        <v>2.35</v>
      </c>
      <c r="BC667" s="76">
        <v>13.29</v>
      </c>
      <c r="BD667" s="76">
        <v>23.24</v>
      </c>
      <c r="BE667" s="76">
        <v>33.409999999999997</v>
      </c>
      <c r="BF667" s="76">
        <v>900</v>
      </c>
      <c r="BG667" s="76">
        <v>904</v>
      </c>
      <c r="BH667" s="74" t="s">
        <v>109</v>
      </c>
      <c r="BI667" s="74"/>
      <c r="BJ667" s="74" t="s">
        <v>4476</v>
      </c>
      <c r="BK667" s="79"/>
      <c r="BL667" s="79"/>
      <c r="BM667" s="74"/>
      <c r="BN667" s="80"/>
      <c r="BO667" s="81"/>
      <c r="BP667" s="82">
        <v>24</v>
      </c>
      <c r="BQ667" s="83"/>
      <c r="BR667" s="84" t="s">
        <v>129</v>
      </c>
      <c r="BS667" s="84">
        <v>25</v>
      </c>
      <c r="BT667" s="85">
        <v>2</v>
      </c>
      <c r="BU667" s="85" t="s">
        <v>464</v>
      </c>
      <c r="BV667" s="85">
        <v>12</v>
      </c>
      <c r="BW667" s="85"/>
      <c r="BX667" s="86" t="s">
        <v>405</v>
      </c>
      <c r="BY667" s="87"/>
      <c r="BZ667" s="88">
        <v>24</v>
      </c>
      <c r="CA667" s="87" t="s">
        <v>111</v>
      </c>
      <c r="CB667" s="89" t="s">
        <v>145</v>
      </c>
      <c r="CC667" s="90">
        <v>1</v>
      </c>
      <c r="CD667" s="91"/>
      <c r="CE667" s="89">
        <f>VLOOKUP(AI667,[1]Plan1!$A$6:$D$52,2,0)</f>
        <v>405</v>
      </c>
      <c r="CF667" s="89">
        <f>VLOOKUP(AI667,[1]Plan1!$A$6:$D$52,4,0)</f>
        <v>1.7777777777777777</v>
      </c>
      <c r="CG667" s="89">
        <f t="shared" si="80"/>
        <v>25</v>
      </c>
      <c r="CH667" s="89">
        <f t="shared" si="81"/>
        <v>44</v>
      </c>
      <c r="CI667" s="87" t="s">
        <v>129</v>
      </c>
      <c r="CJ667" s="89">
        <f t="shared" si="82"/>
        <v>24</v>
      </c>
      <c r="CK667" s="87"/>
      <c r="CL667" s="87"/>
      <c r="CM667" s="87"/>
      <c r="CN667" s="80"/>
      <c r="CO667" s="81">
        <v>440</v>
      </c>
      <c r="CP667" s="82"/>
      <c r="CQ667" s="83"/>
      <c r="CR667" s="87">
        <f t="shared" si="83"/>
        <v>11580</v>
      </c>
      <c r="CS667" s="40">
        <f t="shared" si="87"/>
        <v>665</v>
      </c>
      <c r="CT667" s="40" t="str">
        <f>VLOOKUP(B667,Linha!$B$2:$C$60,2,FALSE)</f>
        <v>Despacho direto</v>
      </c>
      <c r="CU667" s="41" t="str">
        <f>IF(AI667&lt;=Parametros!$E$15,"OK","Não")</f>
        <v>Não</v>
      </c>
      <c r="CV667" s="41" t="str">
        <f>IF(AH667&lt;=Parametros!$E$16,"OK","Não")</f>
        <v>Não</v>
      </c>
      <c r="CW667" s="41" t="str">
        <f>IF(AX667&lt;=Parametros!$E$19,"OK","Não")</f>
        <v>OK</v>
      </c>
      <c r="CX667" s="41" t="str">
        <f t="shared" si="84"/>
        <v>Não</v>
      </c>
      <c r="CY667" s="41" t="str">
        <f t="shared" si="85"/>
        <v>Não</v>
      </c>
      <c r="CZ667" s="41" t="str">
        <f>IF(AND(Parametros!$E$17="Sim",Parametros!$E$18="Sim"),IF(AND(OR(CT667="Flow1",AND(CT667="Flow2",Parametros!$H$7="Fechada")),AI667&lt;=Parametros!$E$15,AH667&lt;Parametros!$E$16,AX667&lt;Parametros!$E$19,CX667&lt;&gt;Parametros!$E$17,CY667&lt;&gt;Parametros!$E$18),"Sim","Não"),
IF(AND(Parametros!$E$17="Sim",Parametros!$E$18="Não"),IF(AND(OR(CT667="Flow1",AND(CT667="Flow2",Parametros!$H$7="Fechada")),AI667&lt;=Parametros!$E$15,AH667&lt;Parametros!$E$16,AX667&lt;Parametros!$E$19,CX667&lt;&gt;Parametros!$E$17),"Sim","Não"),
IF(AND(Parametros!$E$17="Não",Parametros!$E$18="Sim"),IF(AND(OR(CT667="Flow1",AND(CT667="Flow2",Parametros!$H$7="Fechada")),AI667&lt;=Parametros!$E$15,AH667&lt;Parametros!$E$16,AX667&lt;Parametros!$E$19,CY667&lt;&gt;Parametros!$E$18),"Sim","Não"),
IF(AND(OR(CT667="Flow1",AND(CT667="Flow2",Parametros!$H$7="Fechada")),AI667&lt;=Parametros!$E$15,AH667&lt;Parametros!$E$16,AX667&lt;Parametros!$E$19),"Sim","Não"))))</f>
        <v>Não</v>
      </c>
      <c r="DA667" s="41" t="str">
        <f t="shared" si="86"/>
        <v>ok</v>
      </c>
      <c r="DB667" s="40">
        <f>IF(AND(CT667="Flow1",CZ667="Sim"),4,IF(CT667=Parametros!$D$6,1,IF(CT667=Parametros!$D$7,IF(Parametros!$H$7="Aberta",2,IF('Sequencia APO'!CZ667="Sim",4,1)),IF(CT667=Parametros!$D$9,3,IF(CT667=Parametros!$D$8,4,"Erro")))))</f>
        <v>3</v>
      </c>
      <c r="DC667" s="40">
        <f>IFERROR(VLOOKUP($Q667,Ferts!$A$1:$B$16,2,FALSE),0)</f>
        <v>0</v>
      </c>
      <c r="DD667" s="42">
        <f>(IF(DB667=1,Parametros!$M$6,IF(DB667=2,Parametros!$M$7,IF(DB667=3,Parametros!$M$8,IF(DB667=4,Parametros!$M$9,"Erro"))))*(DC667+1))*60</f>
        <v>33.660000000000004</v>
      </c>
    </row>
    <row r="668" spans="1:108">
      <c r="A668" s="74" t="s">
        <v>1911</v>
      </c>
      <c r="B668" s="74" t="s">
        <v>397</v>
      </c>
      <c r="C668" s="74" t="s">
        <v>398</v>
      </c>
      <c r="D668" s="74" t="s">
        <v>99</v>
      </c>
      <c r="E668" s="74" t="s">
        <v>4477</v>
      </c>
      <c r="F668" s="74" t="s">
        <v>807</v>
      </c>
      <c r="G668" s="74" t="s">
        <v>4478</v>
      </c>
      <c r="H668" s="74" t="s">
        <v>335</v>
      </c>
      <c r="I668" s="74" t="s">
        <v>464</v>
      </c>
      <c r="J668" s="74" t="s">
        <v>581</v>
      </c>
      <c r="K668" s="74" t="s">
        <v>808</v>
      </c>
      <c r="L668" s="74" t="s">
        <v>809</v>
      </c>
      <c r="M668" s="74" t="s">
        <v>810</v>
      </c>
      <c r="N668" s="75">
        <v>10</v>
      </c>
      <c r="O668" s="75">
        <v>10</v>
      </c>
      <c r="P668" s="74" t="s">
        <v>365</v>
      </c>
      <c r="Q668" s="74" t="s">
        <v>811</v>
      </c>
      <c r="R668" s="74" t="s">
        <v>123</v>
      </c>
      <c r="S668" s="74"/>
      <c r="T668" s="74" t="s">
        <v>114</v>
      </c>
      <c r="U668" s="74" t="s">
        <v>124</v>
      </c>
      <c r="V668" s="74" t="s">
        <v>398</v>
      </c>
      <c r="W668" s="74" t="s">
        <v>337</v>
      </c>
      <c r="X668" s="74" t="s">
        <v>127</v>
      </c>
      <c r="Y668" s="74" t="s">
        <v>477</v>
      </c>
      <c r="Z668" s="74" t="s">
        <v>404</v>
      </c>
      <c r="AA668" s="76">
        <v>3996.8</v>
      </c>
      <c r="AB668" s="76">
        <v>0</v>
      </c>
      <c r="AC668" s="76">
        <v>126</v>
      </c>
      <c r="AD668" s="76">
        <v>103</v>
      </c>
      <c r="AE668" s="77">
        <v>936</v>
      </c>
      <c r="AF668" s="76">
        <v>4.68</v>
      </c>
      <c r="AG668" s="77">
        <v>5</v>
      </c>
      <c r="AH668" s="78">
        <v>23.5</v>
      </c>
      <c r="AI668" s="78">
        <v>133</v>
      </c>
      <c r="AJ668" s="79">
        <v>42807</v>
      </c>
      <c r="AK668" s="79">
        <v>42791</v>
      </c>
      <c r="AL668" s="79">
        <v>42791</v>
      </c>
      <c r="AM668" s="79">
        <v>42791</v>
      </c>
      <c r="AN668" s="77">
        <v>223</v>
      </c>
      <c r="AO668" s="79">
        <v>42797</v>
      </c>
      <c r="AP668" s="76">
        <v>1892</v>
      </c>
      <c r="AQ668" s="76">
        <v>0</v>
      </c>
      <c r="AR668" s="77">
        <v>962</v>
      </c>
      <c r="AS668" s="77">
        <v>34</v>
      </c>
      <c r="AT668" s="78">
        <v>662.52</v>
      </c>
      <c r="AU668" s="77">
        <v>2</v>
      </c>
      <c r="AV668" s="76">
        <v>7.04</v>
      </c>
      <c r="AW668" s="76">
        <v>7</v>
      </c>
      <c r="AX668" s="76">
        <v>7.38</v>
      </c>
      <c r="AY668" s="76">
        <v>1.33</v>
      </c>
      <c r="AZ668" s="76">
        <v>1.33</v>
      </c>
      <c r="BA668" s="76">
        <v>2.35</v>
      </c>
      <c r="BB668" s="76">
        <v>2.35</v>
      </c>
      <c r="BC668" s="76">
        <v>12.89</v>
      </c>
      <c r="BD668" s="76">
        <v>23.24</v>
      </c>
      <c r="BE668" s="76">
        <v>33.409999999999997</v>
      </c>
      <c r="BF668" s="76">
        <v>870</v>
      </c>
      <c r="BG668" s="76">
        <v>870</v>
      </c>
      <c r="BH668" s="74" t="s">
        <v>109</v>
      </c>
      <c r="BI668" s="74"/>
      <c r="BJ668" s="74" t="s">
        <v>4479</v>
      </c>
      <c r="BK668" s="79"/>
      <c r="BL668" s="79"/>
      <c r="BM668" s="74"/>
      <c r="BN668" s="80"/>
      <c r="BO668" s="81"/>
      <c r="BP668" s="82">
        <v>10</v>
      </c>
      <c r="BQ668" s="83"/>
      <c r="BR668" s="84" t="s">
        <v>129</v>
      </c>
      <c r="BS668" s="84">
        <v>25</v>
      </c>
      <c r="BT668" s="85">
        <v>2</v>
      </c>
      <c r="BU668" s="85" t="s">
        <v>464</v>
      </c>
      <c r="BV668" s="85">
        <v>12</v>
      </c>
      <c r="BW668" s="85"/>
      <c r="BX668" s="86" t="s">
        <v>405</v>
      </c>
      <c r="BY668" s="87"/>
      <c r="BZ668" s="88">
        <v>10</v>
      </c>
      <c r="CA668" s="87" t="s">
        <v>111</v>
      </c>
      <c r="CB668" s="89" t="s">
        <v>145</v>
      </c>
      <c r="CC668" s="90">
        <v>-6</v>
      </c>
      <c r="CD668" s="91"/>
      <c r="CE668" s="89">
        <f>VLOOKUP(AI668,[1]Plan1!$A$6:$D$52,2,0)</f>
        <v>405</v>
      </c>
      <c r="CF668" s="89">
        <f>VLOOKUP(AI668,[1]Plan1!$A$6:$D$52,4,0)</f>
        <v>1.7777777777777777</v>
      </c>
      <c r="CG668" s="89">
        <f t="shared" si="80"/>
        <v>10</v>
      </c>
      <c r="CH668" s="89">
        <f t="shared" si="81"/>
        <v>18</v>
      </c>
      <c r="CI668" s="87" t="s">
        <v>129</v>
      </c>
      <c r="CJ668" s="89">
        <f t="shared" si="82"/>
        <v>10</v>
      </c>
      <c r="CK668" s="87"/>
      <c r="CL668" s="87"/>
      <c r="CM668" s="87"/>
      <c r="CN668" s="80"/>
      <c r="CO668" s="81">
        <v>441</v>
      </c>
      <c r="CP668" s="82"/>
      <c r="CQ668" s="83"/>
      <c r="CR668" s="87">
        <f t="shared" si="83"/>
        <v>4680</v>
      </c>
      <c r="CS668" s="40">
        <f t="shared" si="87"/>
        <v>666</v>
      </c>
      <c r="CT668" s="40" t="str">
        <f>VLOOKUP(B668,Linha!$B$2:$C$60,2,FALSE)</f>
        <v>Despacho direto</v>
      </c>
      <c r="CU668" s="41" t="str">
        <f>IF(AI668&lt;=Parametros!$E$15,"OK","Não")</f>
        <v>Não</v>
      </c>
      <c r="CV668" s="41" t="str">
        <f>IF(AH668&lt;=Parametros!$E$16,"OK","Não")</f>
        <v>Não</v>
      </c>
      <c r="CW668" s="41" t="str">
        <f>IF(AX668&lt;=Parametros!$E$19,"OK","Não")</f>
        <v>OK</v>
      </c>
      <c r="CX668" s="41" t="str">
        <f t="shared" si="84"/>
        <v>Não</v>
      </c>
      <c r="CY668" s="41" t="str">
        <f t="shared" si="85"/>
        <v>Não</v>
      </c>
      <c r="CZ668" s="41" t="str">
        <f>IF(AND(Parametros!$E$17="Sim",Parametros!$E$18="Sim"),IF(AND(OR(CT668="Flow1",AND(CT668="Flow2",Parametros!$H$7="Fechada")),AI668&lt;=Parametros!$E$15,AH668&lt;Parametros!$E$16,AX668&lt;Parametros!$E$19,CX668&lt;&gt;Parametros!$E$17,CY668&lt;&gt;Parametros!$E$18),"Sim","Não"),
IF(AND(Parametros!$E$17="Sim",Parametros!$E$18="Não"),IF(AND(OR(CT668="Flow1",AND(CT668="Flow2",Parametros!$H$7="Fechada")),AI668&lt;=Parametros!$E$15,AH668&lt;Parametros!$E$16,AX668&lt;Parametros!$E$19,CX668&lt;&gt;Parametros!$E$17),"Sim","Não"),
IF(AND(Parametros!$E$17="Não",Parametros!$E$18="Sim"),IF(AND(OR(CT668="Flow1",AND(CT668="Flow2",Parametros!$H$7="Fechada")),AI668&lt;=Parametros!$E$15,AH668&lt;Parametros!$E$16,AX668&lt;Parametros!$E$19,CY668&lt;&gt;Parametros!$E$18),"Sim","Não"),
IF(AND(OR(CT668="Flow1",AND(CT668="Flow2",Parametros!$H$7="Fechada")),AI668&lt;=Parametros!$E$15,AH668&lt;Parametros!$E$16,AX668&lt;Parametros!$E$19),"Sim","Não"))))</f>
        <v>Não</v>
      </c>
      <c r="DA668" s="41" t="str">
        <f t="shared" si="86"/>
        <v>ok</v>
      </c>
      <c r="DB668" s="40">
        <f>IF(AND(CT668="Flow1",CZ668="Sim"),4,IF(CT668=Parametros!$D$6,1,IF(CT668=Parametros!$D$7,IF(Parametros!$H$7="Aberta",2,IF('Sequencia APO'!CZ668="Sim",4,1)),IF(CT668=Parametros!$D$9,3,IF(CT668=Parametros!$D$8,4,"Erro")))))</f>
        <v>3</v>
      </c>
      <c r="DC668" s="40">
        <f>IFERROR(VLOOKUP($Q668,Ferts!$A$1:$B$16,2,FALSE),0)</f>
        <v>0</v>
      </c>
      <c r="DD668" s="42">
        <f>(IF(DB668=1,Parametros!$M$6,IF(DB668=2,Parametros!$M$7,IF(DB668=3,Parametros!$M$8,IF(DB668=4,Parametros!$M$9,"Erro"))))*(DC668+1))*60</f>
        <v>33.660000000000004</v>
      </c>
    </row>
    <row r="669" spans="1:108">
      <c r="A669" s="74" t="s">
        <v>1917</v>
      </c>
      <c r="B669" s="74" t="s">
        <v>98</v>
      </c>
      <c r="C669" s="74" t="s">
        <v>118</v>
      </c>
      <c r="D669" s="74" t="s">
        <v>99</v>
      </c>
      <c r="E669" s="74" t="s">
        <v>4480</v>
      </c>
      <c r="F669" s="74" t="s">
        <v>4481</v>
      </c>
      <c r="G669" s="74" t="s">
        <v>4482</v>
      </c>
      <c r="H669" s="74" t="s">
        <v>256</v>
      </c>
      <c r="I669" s="74" t="s">
        <v>464</v>
      </c>
      <c r="J669" s="74" t="s">
        <v>581</v>
      </c>
      <c r="K669" s="74" t="s">
        <v>257</v>
      </c>
      <c r="L669" s="74" t="s">
        <v>4483</v>
      </c>
      <c r="M669" s="74" t="s">
        <v>259</v>
      </c>
      <c r="N669" s="75">
        <v>10</v>
      </c>
      <c r="O669" s="75">
        <v>10</v>
      </c>
      <c r="P669" s="74" t="s">
        <v>186</v>
      </c>
      <c r="Q669" s="74" t="s">
        <v>4484</v>
      </c>
      <c r="R669" s="74" t="s">
        <v>230</v>
      </c>
      <c r="S669" s="74"/>
      <c r="T669" s="74" t="s">
        <v>114</v>
      </c>
      <c r="U669" s="74" t="s">
        <v>124</v>
      </c>
      <c r="V669" s="74" t="s">
        <v>125</v>
      </c>
      <c r="W669" s="74" t="s">
        <v>107</v>
      </c>
      <c r="X669" s="74" t="s">
        <v>127</v>
      </c>
      <c r="Y669" s="74" t="s">
        <v>477</v>
      </c>
      <c r="Z669" s="74" t="s">
        <v>128</v>
      </c>
      <c r="AA669" s="76">
        <v>2397.4380000000001</v>
      </c>
      <c r="AB669" s="76">
        <v>0</v>
      </c>
      <c r="AC669" s="76">
        <v>126</v>
      </c>
      <c r="AD669" s="76">
        <v>101</v>
      </c>
      <c r="AE669" s="77">
        <v>622</v>
      </c>
      <c r="AF669" s="76">
        <v>3.11</v>
      </c>
      <c r="AG669" s="77">
        <v>5</v>
      </c>
      <c r="AH669" s="78">
        <v>24.5</v>
      </c>
      <c r="AI669" s="78">
        <v>133</v>
      </c>
      <c r="AJ669" s="79">
        <v>42831</v>
      </c>
      <c r="AK669" s="79">
        <v>42791</v>
      </c>
      <c r="AL669" s="79">
        <v>42791</v>
      </c>
      <c r="AM669" s="79">
        <v>42791</v>
      </c>
      <c r="AN669" s="77">
        <v>241</v>
      </c>
      <c r="AO669" s="79">
        <v>42792</v>
      </c>
      <c r="AP669" s="76">
        <v>2000</v>
      </c>
      <c r="AQ669" s="76">
        <v>0</v>
      </c>
      <c r="AR669" s="77">
        <v>608</v>
      </c>
      <c r="AS669" s="77">
        <v>7</v>
      </c>
      <c r="AT669" s="78">
        <v>567.09</v>
      </c>
      <c r="AU669" s="77">
        <v>1</v>
      </c>
      <c r="AV669" s="76">
        <v>0</v>
      </c>
      <c r="AW669" s="76">
        <v>8.5</v>
      </c>
      <c r="AX669" s="76">
        <v>8.9499999999999993</v>
      </c>
      <c r="AY669" s="76">
        <v>1.33</v>
      </c>
      <c r="AZ669" s="76">
        <v>1.33</v>
      </c>
      <c r="BA669" s="76">
        <v>1.52</v>
      </c>
      <c r="BB669" s="76">
        <v>1.92</v>
      </c>
      <c r="BC669" s="76">
        <v>8.27</v>
      </c>
      <c r="BD669" s="76">
        <v>24.25</v>
      </c>
      <c r="BE669" s="76">
        <v>34.450000000000003</v>
      </c>
      <c r="BF669" s="76">
        <v>8200</v>
      </c>
      <c r="BG669" s="76">
        <v>9200</v>
      </c>
      <c r="BH669" s="74" t="s">
        <v>109</v>
      </c>
      <c r="BI669" s="74"/>
      <c r="BJ669" s="74" t="s">
        <v>4485</v>
      </c>
      <c r="BK669" s="79"/>
      <c r="BL669" s="79"/>
      <c r="BM669" s="74"/>
      <c r="BN669" s="80">
        <v>5</v>
      </c>
      <c r="BO669" s="81"/>
      <c r="BP669" s="82"/>
      <c r="BQ669" s="83"/>
      <c r="BR669" s="84" t="s">
        <v>75</v>
      </c>
      <c r="BS669" s="84">
        <v>25</v>
      </c>
      <c r="BT669" s="85">
        <v>2</v>
      </c>
      <c r="BU669" s="85" t="s">
        <v>464</v>
      </c>
      <c r="BV669" s="85">
        <v>12</v>
      </c>
      <c r="BW669" s="85"/>
      <c r="BX669" s="86" t="s">
        <v>130</v>
      </c>
      <c r="BY669" s="87"/>
      <c r="BZ669" s="88">
        <v>5</v>
      </c>
      <c r="CA669" s="87" t="s">
        <v>111</v>
      </c>
      <c r="CB669" s="89" t="s">
        <v>145</v>
      </c>
      <c r="CC669" s="90">
        <v>-1</v>
      </c>
      <c r="CD669" s="91"/>
      <c r="CE669" s="89">
        <f>VLOOKUP(AI669,[1]Plan1!$A$6:$D$52,2,0)</f>
        <v>405</v>
      </c>
      <c r="CF669" s="89">
        <f>VLOOKUP(AI669,[1]Plan1!$A$6:$D$52,4,0)</f>
        <v>1.7777777777777777</v>
      </c>
      <c r="CG669" s="89">
        <f t="shared" si="80"/>
        <v>6</v>
      </c>
      <c r="CH669" s="89">
        <f t="shared" si="81"/>
        <v>11</v>
      </c>
      <c r="CI669" s="87" t="s">
        <v>75</v>
      </c>
      <c r="CJ669" s="89">
        <f t="shared" si="82"/>
        <v>5</v>
      </c>
      <c r="CK669" s="87"/>
      <c r="CL669" s="87"/>
      <c r="CM669" s="87"/>
      <c r="CN669" s="80"/>
      <c r="CO669" s="81">
        <v>442</v>
      </c>
      <c r="CP669" s="82"/>
      <c r="CQ669" s="83"/>
      <c r="CR669" s="87">
        <f t="shared" si="83"/>
        <v>3110</v>
      </c>
      <c r="CS669" s="40">
        <f t="shared" si="87"/>
        <v>667</v>
      </c>
      <c r="CT669" s="40" t="str">
        <f>VLOOKUP(B669,Linha!$B$2:$C$60,2,FALSE)</f>
        <v>Flow1</v>
      </c>
      <c r="CU669" s="41" t="str">
        <f>IF(AI669&lt;=Parametros!$E$15,"OK","Não")</f>
        <v>Não</v>
      </c>
      <c r="CV669" s="41" t="str">
        <f>IF(AH669&lt;=Parametros!$E$16,"OK","Não")</f>
        <v>Não</v>
      </c>
      <c r="CW669" s="41" t="str">
        <f>IF(AX669&lt;=Parametros!$E$19,"OK","Não")</f>
        <v>OK</v>
      </c>
      <c r="CX669" s="41" t="str">
        <f t="shared" si="84"/>
        <v>Não</v>
      </c>
      <c r="CY669" s="41" t="str">
        <f t="shared" si="85"/>
        <v>Não</v>
      </c>
      <c r="CZ669" s="41" t="str">
        <f>IF(AND(Parametros!$E$17="Sim",Parametros!$E$18="Sim"),IF(AND(OR(CT669="Flow1",AND(CT669="Flow2",Parametros!$H$7="Fechada")),AI669&lt;=Parametros!$E$15,AH669&lt;Parametros!$E$16,AX669&lt;Parametros!$E$19,CX669&lt;&gt;Parametros!$E$17,CY669&lt;&gt;Parametros!$E$18),"Sim","Não"),
IF(AND(Parametros!$E$17="Sim",Parametros!$E$18="Não"),IF(AND(OR(CT669="Flow1",AND(CT669="Flow2",Parametros!$H$7="Fechada")),AI669&lt;=Parametros!$E$15,AH669&lt;Parametros!$E$16,AX669&lt;Parametros!$E$19,CX669&lt;&gt;Parametros!$E$17),"Sim","Não"),
IF(AND(Parametros!$E$17="Não",Parametros!$E$18="Sim"),IF(AND(OR(CT669="Flow1",AND(CT669="Flow2",Parametros!$H$7="Fechada")),AI669&lt;=Parametros!$E$15,AH669&lt;Parametros!$E$16,AX669&lt;Parametros!$E$19,CY669&lt;&gt;Parametros!$E$18),"Sim","Não"),
IF(AND(OR(CT669="Flow1",AND(CT669="Flow2",Parametros!$H$7="Fechada")),AI669&lt;=Parametros!$E$15,AH669&lt;Parametros!$E$16,AX669&lt;Parametros!$E$19),"Sim","Não"))))</f>
        <v>Não</v>
      </c>
      <c r="DA669" s="41" t="str">
        <f t="shared" si="86"/>
        <v>ok</v>
      </c>
      <c r="DB669" s="40">
        <f>IF(AND(CT669="Flow1",CZ669="Sim"),4,IF(CT669=Parametros!$D$6,1,IF(CT669=Parametros!$D$7,IF(Parametros!$H$7="Aberta",2,IF('Sequencia APO'!CZ669="Sim",4,1)),IF(CT669=Parametros!$D$9,3,IF(CT669=Parametros!$D$8,4,"Erro")))))</f>
        <v>1</v>
      </c>
      <c r="DC669" s="40">
        <f>IFERROR(VLOOKUP($Q669,Ferts!$A$1:$B$16,2,FALSE),0)</f>
        <v>0</v>
      </c>
      <c r="DD669" s="42">
        <f>(IF(DB669=1,Parametros!$M$6,IF(DB669=2,Parametros!$M$7,IF(DB669=3,Parametros!$M$8,IF(DB669=4,Parametros!$M$9,"Erro"))))*(DC669+1))*60</f>
        <v>38.112851481411589</v>
      </c>
    </row>
    <row r="670" spans="1:108">
      <c r="A670" s="74" t="s">
        <v>1923</v>
      </c>
      <c r="B670" s="74" t="s">
        <v>98</v>
      </c>
      <c r="C670" s="74" t="s">
        <v>99</v>
      </c>
      <c r="D670" s="74" t="s">
        <v>99</v>
      </c>
      <c r="E670" s="74" t="s">
        <v>4486</v>
      </c>
      <c r="F670" s="74" t="s">
        <v>695</v>
      </c>
      <c r="G670" s="74" t="s">
        <v>4487</v>
      </c>
      <c r="H670" s="74" t="s">
        <v>335</v>
      </c>
      <c r="I670" s="74" t="s">
        <v>464</v>
      </c>
      <c r="J670" s="74" t="s">
        <v>474</v>
      </c>
      <c r="K670" s="74" t="s">
        <v>312</v>
      </c>
      <c r="L670" s="74" t="s">
        <v>696</v>
      </c>
      <c r="M670" s="74" t="s">
        <v>687</v>
      </c>
      <c r="N670" s="75">
        <v>10</v>
      </c>
      <c r="O670" s="75">
        <v>1</v>
      </c>
      <c r="P670" s="74" t="s">
        <v>131</v>
      </c>
      <c r="Q670" s="74" t="s">
        <v>697</v>
      </c>
      <c r="R670" s="74" t="s">
        <v>123</v>
      </c>
      <c r="S670" s="74" t="s">
        <v>113</v>
      </c>
      <c r="T670" s="74" t="s">
        <v>114</v>
      </c>
      <c r="U670" s="74" t="s">
        <v>156</v>
      </c>
      <c r="V670" s="74" t="s">
        <v>431</v>
      </c>
      <c r="W670" s="74" t="s">
        <v>337</v>
      </c>
      <c r="X670" s="74" t="s">
        <v>127</v>
      </c>
      <c r="Y670" s="74" t="s">
        <v>477</v>
      </c>
      <c r="Z670" s="74"/>
      <c r="AA670" s="76">
        <v>16911.467000000001</v>
      </c>
      <c r="AB670" s="76">
        <v>0</v>
      </c>
      <c r="AC670" s="76">
        <v>152</v>
      </c>
      <c r="AD670" s="76">
        <v>124</v>
      </c>
      <c r="AE670" s="77">
        <v>820</v>
      </c>
      <c r="AF670" s="76">
        <v>4.0999999999999996</v>
      </c>
      <c r="AG670" s="77">
        <v>25</v>
      </c>
      <c r="AH670" s="78">
        <v>12.7</v>
      </c>
      <c r="AI670" s="78">
        <v>138</v>
      </c>
      <c r="AJ670" s="79">
        <v>42775</v>
      </c>
      <c r="AK670" s="79">
        <v>42791</v>
      </c>
      <c r="AL670" s="79">
        <v>42791</v>
      </c>
      <c r="AM670" s="79">
        <v>42791</v>
      </c>
      <c r="AN670" s="77">
        <v>1065</v>
      </c>
      <c r="AO670" s="79">
        <v>42768</v>
      </c>
      <c r="AP670" s="76">
        <v>17000</v>
      </c>
      <c r="AQ670" s="76">
        <v>11300</v>
      </c>
      <c r="AR670" s="77">
        <v>812</v>
      </c>
      <c r="AS670" s="77">
        <v>44</v>
      </c>
      <c r="AT670" s="78">
        <v>547.4</v>
      </c>
      <c r="AU670" s="77">
        <v>3</v>
      </c>
      <c r="AV670" s="76">
        <v>6.28</v>
      </c>
      <c r="AW670" s="76">
        <v>6.2</v>
      </c>
      <c r="AX670" s="76">
        <v>6.81</v>
      </c>
      <c r="AY670" s="76">
        <v>1.03</v>
      </c>
      <c r="AZ670" s="76">
        <v>1.03</v>
      </c>
      <c r="BA670" s="76">
        <v>1.02</v>
      </c>
      <c r="BB670" s="76">
        <v>1.02</v>
      </c>
      <c r="BC670" s="76">
        <v>19.13</v>
      </c>
      <c r="BD670" s="76">
        <v>12.68</v>
      </c>
      <c r="BE670" s="76">
        <v>22.6</v>
      </c>
      <c r="BF670" s="76">
        <v>1550</v>
      </c>
      <c r="BG670" s="76">
        <v>1570</v>
      </c>
      <c r="BH670" s="74" t="s">
        <v>109</v>
      </c>
      <c r="BI670" s="74"/>
      <c r="BJ670" s="74" t="s">
        <v>4488</v>
      </c>
      <c r="BK670" s="79"/>
      <c r="BL670" s="79"/>
      <c r="BM670" s="74"/>
      <c r="BN670" s="80">
        <v>75</v>
      </c>
      <c r="BO670" s="81"/>
      <c r="BP670" s="82"/>
      <c r="BQ670" s="83"/>
      <c r="BR670" s="84" t="s">
        <v>75</v>
      </c>
      <c r="BS670" s="84">
        <v>25</v>
      </c>
      <c r="BT670" s="85">
        <v>2</v>
      </c>
      <c r="BU670" s="85" t="s">
        <v>464</v>
      </c>
      <c r="BV670" s="85">
        <v>12</v>
      </c>
      <c r="BW670" s="85"/>
      <c r="BX670" s="86" t="s">
        <v>143</v>
      </c>
      <c r="BY670" s="87"/>
      <c r="BZ670" s="88">
        <v>75</v>
      </c>
      <c r="CA670" s="87" t="s">
        <v>144</v>
      </c>
      <c r="CB670" s="89" t="s">
        <v>112</v>
      </c>
      <c r="CC670" s="90">
        <v>23</v>
      </c>
      <c r="CD670" s="91"/>
      <c r="CE670" s="89">
        <f>VLOOKUP(AI670,[1]Plan1!$A$6:$D$52,2,0)</f>
        <v>820</v>
      </c>
      <c r="CF670" s="89">
        <f>VLOOKUP(AI670,[1]Plan1!$A$6:$D$52,4,0)</f>
        <v>2.5</v>
      </c>
      <c r="CG670" s="89">
        <f t="shared" si="80"/>
        <v>21</v>
      </c>
      <c r="CH670" s="89">
        <f t="shared" si="81"/>
        <v>53</v>
      </c>
      <c r="CI670" s="87" t="s">
        <v>75</v>
      </c>
      <c r="CJ670" s="89">
        <f t="shared" si="82"/>
        <v>75</v>
      </c>
      <c r="CK670" s="87"/>
      <c r="CL670" s="87"/>
      <c r="CM670" s="87"/>
      <c r="CN670" s="80"/>
      <c r="CO670" s="81">
        <v>443</v>
      </c>
      <c r="CP670" s="82"/>
      <c r="CQ670" s="83"/>
      <c r="CR670" s="87">
        <f t="shared" si="83"/>
        <v>20500</v>
      </c>
      <c r="CS670" s="40">
        <f t="shared" si="87"/>
        <v>668</v>
      </c>
      <c r="CT670" s="40" t="str">
        <f>VLOOKUP(B670,Linha!$B$2:$C$60,2,FALSE)</f>
        <v>Flow1</v>
      </c>
      <c r="CU670" s="41" t="str">
        <f>IF(AI670&lt;=Parametros!$E$15,"OK","Não")</f>
        <v>Não</v>
      </c>
      <c r="CV670" s="41" t="str">
        <f>IF(AH670&lt;=Parametros!$E$16,"OK","Não")</f>
        <v>OK</v>
      </c>
      <c r="CW670" s="41" t="str">
        <f>IF(AX670&lt;=Parametros!$E$19,"OK","Não")</f>
        <v>OK</v>
      </c>
      <c r="CX670" s="41" t="str">
        <f t="shared" si="84"/>
        <v>Não</v>
      </c>
      <c r="CY670" s="41" t="str">
        <f t="shared" si="85"/>
        <v>Não</v>
      </c>
      <c r="CZ670" s="41" t="str">
        <f>IF(AND(Parametros!$E$17="Sim",Parametros!$E$18="Sim"),IF(AND(OR(CT670="Flow1",AND(CT670="Flow2",Parametros!$H$7="Fechada")),AI670&lt;=Parametros!$E$15,AH670&lt;Parametros!$E$16,AX670&lt;Parametros!$E$19,CX670&lt;&gt;Parametros!$E$17,CY670&lt;&gt;Parametros!$E$18),"Sim","Não"),
IF(AND(Parametros!$E$17="Sim",Parametros!$E$18="Não"),IF(AND(OR(CT670="Flow1",AND(CT670="Flow2",Parametros!$H$7="Fechada")),AI670&lt;=Parametros!$E$15,AH670&lt;Parametros!$E$16,AX670&lt;Parametros!$E$19,CX670&lt;&gt;Parametros!$E$17),"Sim","Não"),
IF(AND(Parametros!$E$17="Não",Parametros!$E$18="Sim"),IF(AND(OR(CT670="Flow1",AND(CT670="Flow2",Parametros!$H$7="Fechada")),AI670&lt;=Parametros!$E$15,AH670&lt;Parametros!$E$16,AX670&lt;Parametros!$E$19,CY670&lt;&gt;Parametros!$E$18),"Sim","Não"),
IF(AND(OR(CT670="Flow1",AND(CT670="Flow2",Parametros!$H$7="Fechada")),AI670&lt;=Parametros!$E$15,AH670&lt;Parametros!$E$16,AX670&lt;Parametros!$E$19),"Sim","Não"))))</f>
        <v>Não</v>
      </c>
      <c r="DA670" s="41" t="str">
        <f t="shared" si="86"/>
        <v>ok</v>
      </c>
      <c r="DB670" s="40">
        <f>IF(AND(CT670="Flow1",CZ670="Sim"),4,IF(CT670=Parametros!$D$6,1,IF(CT670=Parametros!$D$7,IF(Parametros!$H$7="Aberta",2,IF('Sequencia APO'!CZ670="Sim",4,1)),IF(CT670=Parametros!$D$9,3,IF(CT670=Parametros!$D$8,4,"Erro")))))</f>
        <v>1</v>
      </c>
      <c r="DC670" s="40">
        <f>IFERROR(VLOOKUP($Q670,Ferts!$A$1:$B$16,2,FALSE),0)</f>
        <v>0</v>
      </c>
      <c r="DD670" s="42">
        <f>(IF(DB670=1,Parametros!$M$6,IF(DB670=2,Parametros!$M$7,IF(DB670=3,Parametros!$M$8,IF(DB670=4,Parametros!$M$9,"Erro"))))*(DC670+1))*60</f>
        <v>38.112851481411589</v>
      </c>
    </row>
    <row r="671" spans="1:108">
      <c r="A671" s="74" t="s">
        <v>1929</v>
      </c>
      <c r="B671" s="74" t="s">
        <v>98</v>
      </c>
      <c r="C671" s="74" t="s">
        <v>99</v>
      </c>
      <c r="D671" s="74" t="s">
        <v>99</v>
      </c>
      <c r="E671" s="74" t="s">
        <v>4489</v>
      </c>
      <c r="F671" s="74" t="s">
        <v>685</v>
      </c>
      <c r="G671" s="74" t="s">
        <v>4490</v>
      </c>
      <c r="H671" s="74" t="s">
        <v>335</v>
      </c>
      <c r="I671" s="74" t="s">
        <v>464</v>
      </c>
      <c r="J671" s="74" t="s">
        <v>474</v>
      </c>
      <c r="K671" s="74" t="s">
        <v>312</v>
      </c>
      <c r="L671" s="74" t="s">
        <v>686</v>
      </c>
      <c r="M671" s="74" t="s">
        <v>687</v>
      </c>
      <c r="N671" s="75">
        <v>10</v>
      </c>
      <c r="O671" s="75">
        <v>10</v>
      </c>
      <c r="P671" s="74" t="s">
        <v>131</v>
      </c>
      <c r="Q671" s="74" t="s">
        <v>688</v>
      </c>
      <c r="R671" s="74" t="s">
        <v>123</v>
      </c>
      <c r="S671" s="74" t="s">
        <v>113</v>
      </c>
      <c r="T671" s="74" t="s">
        <v>114</v>
      </c>
      <c r="U671" s="74" t="s">
        <v>156</v>
      </c>
      <c r="V671" s="74" t="s">
        <v>431</v>
      </c>
      <c r="W671" s="74" t="s">
        <v>337</v>
      </c>
      <c r="X671" s="74" t="s">
        <v>127</v>
      </c>
      <c r="Y671" s="74" t="s">
        <v>477</v>
      </c>
      <c r="Z671" s="74"/>
      <c r="AA671" s="76">
        <v>6153.1480000000001</v>
      </c>
      <c r="AB671" s="76">
        <v>0</v>
      </c>
      <c r="AC671" s="76">
        <v>145</v>
      </c>
      <c r="AD671" s="76">
        <v>118</v>
      </c>
      <c r="AE671" s="77">
        <v>846</v>
      </c>
      <c r="AF671" s="76">
        <v>4.2300000000000004</v>
      </c>
      <c r="AG671" s="77">
        <v>10</v>
      </c>
      <c r="AH671" s="78">
        <v>16</v>
      </c>
      <c r="AI671" s="78">
        <v>138</v>
      </c>
      <c r="AJ671" s="79">
        <v>42808</v>
      </c>
      <c r="AK671" s="79">
        <v>42791</v>
      </c>
      <c r="AL671" s="79">
        <v>42791</v>
      </c>
      <c r="AM671" s="79">
        <v>42791</v>
      </c>
      <c r="AN671" s="77">
        <v>363</v>
      </c>
      <c r="AO671" s="79">
        <v>42801</v>
      </c>
      <c r="AP671" s="76">
        <v>10000</v>
      </c>
      <c r="AQ671" s="76">
        <v>766</v>
      </c>
      <c r="AR671" s="77">
        <v>831</v>
      </c>
      <c r="AS671" s="77">
        <v>64</v>
      </c>
      <c r="AT671" s="78">
        <v>671.55</v>
      </c>
      <c r="AU671" s="77">
        <v>2</v>
      </c>
      <c r="AV671" s="76">
        <v>7.82</v>
      </c>
      <c r="AW671" s="76">
        <v>7.75</v>
      </c>
      <c r="AX671" s="76">
        <v>8.33</v>
      </c>
      <c r="AY671" s="76">
        <v>1.03</v>
      </c>
      <c r="AZ671" s="76">
        <v>1.03</v>
      </c>
      <c r="BA671" s="76">
        <v>1.28</v>
      </c>
      <c r="BB671" s="76">
        <v>1.28</v>
      </c>
      <c r="BC671" s="76">
        <v>16.04</v>
      </c>
      <c r="BD671" s="76">
        <v>15.98</v>
      </c>
      <c r="BE671" s="76">
        <v>25.95</v>
      </c>
      <c r="BF671" s="76">
        <v>1550</v>
      </c>
      <c r="BG671" s="76">
        <v>1570</v>
      </c>
      <c r="BH671" s="74" t="s">
        <v>109</v>
      </c>
      <c r="BI671" s="74"/>
      <c r="BJ671" s="74" t="s">
        <v>4491</v>
      </c>
      <c r="BK671" s="79"/>
      <c r="BL671" s="79"/>
      <c r="BM671" s="74"/>
      <c r="BN671" s="80">
        <v>20</v>
      </c>
      <c r="BO671" s="81"/>
      <c r="BP671" s="82"/>
      <c r="BQ671" s="83"/>
      <c r="BR671" s="84" t="s">
        <v>75</v>
      </c>
      <c r="BS671" s="84">
        <v>25</v>
      </c>
      <c r="BT671" s="85">
        <v>2</v>
      </c>
      <c r="BU671" s="85" t="s">
        <v>464</v>
      </c>
      <c r="BV671" s="85">
        <v>12</v>
      </c>
      <c r="BW671" s="85"/>
      <c r="BX671" s="86" t="s">
        <v>143</v>
      </c>
      <c r="BY671" s="87"/>
      <c r="BZ671" s="88">
        <v>20</v>
      </c>
      <c r="CA671" s="87" t="s">
        <v>144</v>
      </c>
      <c r="CB671" s="89" t="s">
        <v>145</v>
      </c>
      <c r="CC671" s="90">
        <v>-10</v>
      </c>
      <c r="CD671" s="91"/>
      <c r="CE671" s="89">
        <f>VLOOKUP(AI671,[1]Plan1!$A$6:$D$52,2,0)</f>
        <v>820</v>
      </c>
      <c r="CF671" s="89">
        <f>VLOOKUP(AI671,[1]Plan1!$A$6:$D$52,4,0)</f>
        <v>2.5</v>
      </c>
      <c r="CG671" s="89">
        <f t="shared" si="80"/>
        <v>8</v>
      </c>
      <c r="CH671" s="89">
        <f t="shared" si="81"/>
        <v>20</v>
      </c>
      <c r="CI671" s="87" t="s">
        <v>75</v>
      </c>
      <c r="CJ671" s="89">
        <f t="shared" si="82"/>
        <v>20</v>
      </c>
      <c r="CK671" s="87"/>
      <c r="CL671" s="87"/>
      <c r="CM671" s="87"/>
      <c r="CN671" s="80"/>
      <c r="CO671" s="81">
        <v>444</v>
      </c>
      <c r="CP671" s="82"/>
      <c r="CQ671" s="83"/>
      <c r="CR671" s="87">
        <f t="shared" si="83"/>
        <v>8460</v>
      </c>
      <c r="CS671" s="40">
        <f t="shared" si="87"/>
        <v>669</v>
      </c>
      <c r="CT671" s="40" t="str">
        <f>VLOOKUP(B671,Linha!$B$2:$C$60,2,FALSE)</f>
        <v>Flow1</v>
      </c>
      <c r="CU671" s="41" t="str">
        <f>IF(AI671&lt;=Parametros!$E$15,"OK","Não")</f>
        <v>Não</v>
      </c>
      <c r="CV671" s="41" t="str">
        <f>IF(AH671&lt;=Parametros!$E$16,"OK","Não")</f>
        <v>Não</v>
      </c>
      <c r="CW671" s="41" t="str">
        <f>IF(AX671&lt;=Parametros!$E$19,"OK","Não")</f>
        <v>OK</v>
      </c>
      <c r="CX671" s="41" t="str">
        <f t="shared" si="84"/>
        <v>Não</v>
      </c>
      <c r="CY671" s="41" t="str">
        <f t="shared" si="85"/>
        <v>Não</v>
      </c>
      <c r="CZ671" s="41" t="str">
        <f>IF(AND(Parametros!$E$17="Sim",Parametros!$E$18="Sim"),IF(AND(OR(CT671="Flow1",AND(CT671="Flow2",Parametros!$H$7="Fechada")),AI671&lt;=Parametros!$E$15,AH671&lt;Parametros!$E$16,AX671&lt;Parametros!$E$19,CX671&lt;&gt;Parametros!$E$17,CY671&lt;&gt;Parametros!$E$18),"Sim","Não"),
IF(AND(Parametros!$E$17="Sim",Parametros!$E$18="Não"),IF(AND(OR(CT671="Flow1",AND(CT671="Flow2",Parametros!$H$7="Fechada")),AI671&lt;=Parametros!$E$15,AH671&lt;Parametros!$E$16,AX671&lt;Parametros!$E$19,CX671&lt;&gt;Parametros!$E$17),"Sim","Não"),
IF(AND(Parametros!$E$17="Não",Parametros!$E$18="Sim"),IF(AND(OR(CT671="Flow1",AND(CT671="Flow2",Parametros!$H$7="Fechada")),AI671&lt;=Parametros!$E$15,AH671&lt;Parametros!$E$16,AX671&lt;Parametros!$E$19,CY671&lt;&gt;Parametros!$E$18),"Sim","Não"),
IF(AND(OR(CT671="Flow1",AND(CT671="Flow2",Parametros!$H$7="Fechada")),AI671&lt;=Parametros!$E$15,AH671&lt;Parametros!$E$16,AX671&lt;Parametros!$E$19),"Sim","Não"))))</f>
        <v>Não</v>
      </c>
      <c r="DA671" s="41" t="str">
        <f t="shared" si="86"/>
        <v>ok</v>
      </c>
      <c r="DB671" s="40">
        <f>IF(AND(CT671="Flow1",CZ671="Sim"),4,IF(CT671=Parametros!$D$6,1,IF(CT671=Parametros!$D$7,IF(Parametros!$H$7="Aberta",2,IF('Sequencia APO'!CZ671="Sim",4,1)),IF(CT671=Parametros!$D$9,3,IF(CT671=Parametros!$D$8,4,"Erro")))))</f>
        <v>1</v>
      </c>
      <c r="DC671" s="40">
        <f>IFERROR(VLOOKUP($Q671,Ferts!$A$1:$B$16,2,FALSE),0)</f>
        <v>0</v>
      </c>
      <c r="DD671" s="42">
        <f>(IF(DB671=1,Parametros!$M$6,IF(DB671=2,Parametros!$M$7,IF(DB671=3,Parametros!$M$8,IF(DB671=4,Parametros!$M$9,"Erro"))))*(DC671+1))*60</f>
        <v>38.112851481411589</v>
      </c>
    </row>
    <row r="672" spans="1:108">
      <c r="A672" s="74" t="s">
        <v>1931</v>
      </c>
      <c r="B672" s="74" t="s">
        <v>397</v>
      </c>
      <c r="C672" s="74" t="s">
        <v>398</v>
      </c>
      <c r="D672" s="74" t="s">
        <v>99</v>
      </c>
      <c r="E672" s="74" t="s">
        <v>4492</v>
      </c>
      <c r="F672" s="74" t="s">
        <v>1961</v>
      </c>
      <c r="G672" s="74" t="s">
        <v>4493</v>
      </c>
      <c r="H672" s="74" t="s">
        <v>335</v>
      </c>
      <c r="I672" s="74" t="s">
        <v>464</v>
      </c>
      <c r="J672" s="74" t="s">
        <v>581</v>
      </c>
      <c r="K672" s="74" t="s">
        <v>808</v>
      </c>
      <c r="L672" s="74" t="s">
        <v>1962</v>
      </c>
      <c r="M672" s="74" t="s">
        <v>810</v>
      </c>
      <c r="N672" s="75">
        <v>10</v>
      </c>
      <c r="O672" s="75">
        <v>10</v>
      </c>
      <c r="P672" s="74" t="s">
        <v>365</v>
      </c>
      <c r="Q672" s="74" t="s">
        <v>1963</v>
      </c>
      <c r="R672" s="74" t="s">
        <v>123</v>
      </c>
      <c r="S672" s="74"/>
      <c r="T672" s="74" t="s">
        <v>114</v>
      </c>
      <c r="U672" s="74" t="s">
        <v>124</v>
      </c>
      <c r="V672" s="74" t="s">
        <v>398</v>
      </c>
      <c r="W672" s="74" t="s">
        <v>337</v>
      </c>
      <c r="X672" s="74" t="s">
        <v>127</v>
      </c>
      <c r="Y672" s="74" t="s">
        <v>477</v>
      </c>
      <c r="Z672" s="74" t="s">
        <v>404</v>
      </c>
      <c r="AA672" s="76">
        <v>27469.26</v>
      </c>
      <c r="AB672" s="76">
        <v>0</v>
      </c>
      <c r="AC672" s="76">
        <v>120</v>
      </c>
      <c r="AD672" s="76">
        <v>93</v>
      </c>
      <c r="AE672" s="77">
        <v>844</v>
      </c>
      <c r="AF672" s="76">
        <v>4.22</v>
      </c>
      <c r="AG672" s="77">
        <v>38</v>
      </c>
      <c r="AH672" s="78">
        <v>28.35</v>
      </c>
      <c r="AI672" s="78">
        <v>139.69999999999999</v>
      </c>
      <c r="AJ672" s="79">
        <v>42796</v>
      </c>
      <c r="AK672" s="79">
        <v>42791</v>
      </c>
      <c r="AL672" s="79">
        <v>42791</v>
      </c>
      <c r="AM672" s="79">
        <v>42791</v>
      </c>
      <c r="AN672" s="77">
        <v>1538</v>
      </c>
      <c r="AO672" s="79">
        <v>42786</v>
      </c>
      <c r="AP672" s="76">
        <v>6084</v>
      </c>
      <c r="AQ672" s="76">
        <v>0</v>
      </c>
      <c r="AR672" s="77">
        <v>993</v>
      </c>
      <c r="AS672" s="77">
        <v>32</v>
      </c>
      <c r="AT672" s="78">
        <v>840.78</v>
      </c>
      <c r="AU672" s="77">
        <v>1</v>
      </c>
      <c r="AV672" s="76">
        <v>0</v>
      </c>
      <c r="AW672" s="76">
        <v>10.25</v>
      </c>
      <c r="AX672" s="76">
        <v>10.55</v>
      </c>
      <c r="AY672" s="76">
        <v>1.4</v>
      </c>
      <c r="AZ672" s="76">
        <v>1.4</v>
      </c>
      <c r="BA672" s="76">
        <v>2.84</v>
      </c>
      <c r="BB672" s="76">
        <v>2.84</v>
      </c>
      <c r="BC672" s="76">
        <v>9.9600000000000009</v>
      </c>
      <c r="BD672" s="76">
        <v>28.21</v>
      </c>
      <c r="BE672" s="76">
        <v>38.590000000000003</v>
      </c>
      <c r="BF672" s="76">
        <v>600</v>
      </c>
      <c r="BG672" s="76">
        <v>605</v>
      </c>
      <c r="BH672" s="74" t="s">
        <v>109</v>
      </c>
      <c r="BI672" s="74"/>
      <c r="BJ672" s="74" t="s">
        <v>4494</v>
      </c>
      <c r="BK672" s="79"/>
      <c r="BL672" s="79"/>
      <c r="BM672" s="74"/>
      <c r="BN672" s="80"/>
      <c r="BO672" s="81"/>
      <c r="BP672" s="82">
        <v>38</v>
      </c>
      <c r="BQ672" s="83"/>
      <c r="BR672" s="84" t="s">
        <v>129</v>
      </c>
      <c r="BS672" s="84">
        <v>25</v>
      </c>
      <c r="BT672" s="85">
        <v>2</v>
      </c>
      <c r="BU672" s="85" t="s">
        <v>464</v>
      </c>
      <c r="BV672" s="85">
        <v>12</v>
      </c>
      <c r="BW672" s="85"/>
      <c r="BX672" s="86" t="s">
        <v>405</v>
      </c>
      <c r="BY672" s="87"/>
      <c r="BZ672" s="88">
        <v>38</v>
      </c>
      <c r="CA672" s="87" t="s">
        <v>111</v>
      </c>
      <c r="CB672" s="89" t="s">
        <v>145</v>
      </c>
      <c r="CC672" s="90">
        <v>5</v>
      </c>
      <c r="CD672" s="91"/>
      <c r="CE672" s="89">
        <f>VLOOKUP(AI672,[1]Plan1!$A$6:$D$52,2,0)</f>
        <v>385</v>
      </c>
      <c r="CF672" s="89">
        <f>VLOOKUP(AI672,[1]Plan1!$A$6:$D$52,4,0)</f>
        <v>1.5555555555555556</v>
      </c>
      <c r="CG672" s="89">
        <f t="shared" si="80"/>
        <v>71</v>
      </c>
      <c r="CH672" s="89">
        <f t="shared" si="81"/>
        <v>110</v>
      </c>
      <c r="CI672" s="87" t="s">
        <v>129</v>
      </c>
      <c r="CJ672" s="89">
        <f t="shared" si="82"/>
        <v>38</v>
      </c>
      <c r="CK672" s="87"/>
      <c r="CL672" s="87"/>
      <c r="CM672" s="87"/>
      <c r="CN672" s="80"/>
      <c r="CO672" s="81">
        <v>445</v>
      </c>
      <c r="CP672" s="82"/>
      <c r="CQ672" s="83"/>
      <c r="CR672" s="87">
        <f t="shared" si="83"/>
        <v>32072</v>
      </c>
      <c r="CS672" s="40">
        <f t="shared" si="87"/>
        <v>670</v>
      </c>
      <c r="CT672" s="40" t="str">
        <f>VLOOKUP(B672,Linha!$B$2:$C$60,2,FALSE)</f>
        <v>Despacho direto</v>
      </c>
      <c r="CU672" s="41" t="str">
        <f>IF(AI672&lt;=Parametros!$E$15,"OK","Não")</f>
        <v>Não</v>
      </c>
      <c r="CV672" s="41" t="str">
        <f>IF(AH672&lt;=Parametros!$E$16,"OK","Não")</f>
        <v>Não</v>
      </c>
      <c r="CW672" s="41" t="str">
        <f>IF(AX672&lt;=Parametros!$E$19,"OK","Não")</f>
        <v>OK</v>
      </c>
      <c r="CX672" s="41" t="str">
        <f t="shared" si="84"/>
        <v>Não</v>
      </c>
      <c r="CY672" s="41" t="str">
        <f t="shared" si="85"/>
        <v>Não</v>
      </c>
      <c r="CZ672" s="41" t="str">
        <f>IF(AND(Parametros!$E$17="Sim",Parametros!$E$18="Sim"),IF(AND(OR(CT672="Flow1",AND(CT672="Flow2",Parametros!$H$7="Fechada")),AI672&lt;=Parametros!$E$15,AH672&lt;Parametros!$E$16,AX672&lt;Parametros!$E$19,CX672&lt;&gt;Parametros!$E$17,CY672&lt;&gt;Parametros!$E$18),"Sim","Não"),
IF(AND(Parametros!$E$17="Sim",Parametros!$E$18="Não"),IF(AND(OR(CT672="Flow1",AND(CT672="Flow2",Parametros!$H$7="Fechada")),AI672&lt;=Parametros!$E$15,AH672&lt;Parametros!$E$16,AX672&lt;Parametros!$E$19,CX672&lt;&gt;Parametros!$E$17),"Sim","Não"),
IF(AND(Parametros!$E$17="Não",Parametros!$E$18="Sim"),IF(AND(OR(CT672="Flow1",AND(CT672="Flow2",Parametros!$H$7="Fechada")),AI672&lt;=Parametros!$E$15,AH672&lt;Parametros!$E$16,AX672&lt;Parametros!$E$19,CY672&lt;&gt;Parametros!$E$18),"Sim","Não"),
IF(AND(OR(CT672="Flow1",AND(CT672="Flow2",Parametros!$H$7="Fechada")),AI672&lt;=Parametros!$E$15,AH672&lt;Parametros!$E$16,AX672&lt;Parametros!$E$19),"Sim","Não"))))</f>
        <v>Não</v>
      </c>
      <c r="DA672" s="41" t="str">
        <f t="shared" si="86"/>
        <v>ok</v>
      </c>
      <c r="DB672" s="40">
        <f>IF(AND(CT672="Flow1",CZ672="Sim"),4,IF(CT672=Parametros!$D$6,1,IF(CT672=Parametros!$D$7,IF(Parametros!$H$7="Aberta",2,IF('Sequencia APO'!CZ672="Sim",4,1)),IF(CT672=Parametros!$D$9,3,IF(CT672=Parametros!$D$8,4,"Erro")))))</f>
        <v>3</v>
      </c>
      <c r="DC672" s="40">
        <f>IFERROR(VLOOKUP($Q672,Ferts!$A$1:$B$16,2,FALSE),0)</f>
        <v>0</v>
      </c>
      <c r="DD672" s="42">
        <f>(IF(DB672=1,Parametros!$M$6,IF(DB672=2,Parametros!$M$7,IF(DB672=3,Parametros!$M$8,IF(DB672=4,Parametros!$M$9,"Erro"))))*(DC672+1))*60</f>
        <v>33.660000000000004</v>
      </c>
    </row>
    <row r="673" spans="1:108">
      <c r="A673" s="74" t="s">
        <v>1937</v>
      </c>
      <c r="B673" s="74" t="s">
        <v>397</v>
      </c>
      <c r="C673" s="74" t="s">
        <v>398</v>
      </c>
      <c r="D673" s="74" t="s">
        <v>99</v>
      </c>
      <c r="E673" s="74" t="s">
        <v>4495</v>
      </c>
      <c r="F673" s="74" t="s">
        <v>1961</v>
      </c>
      <c r="G673" s="74" t="s">
        <v>4496</v>
      </c>
      <c r="H673" s="74" t="s">
        <v>335</v>
      </c>
      <c r="I673" s="74" t="s">
        <v>464</v>
      </c>
      <c r="J673" s="74" t="s">
        <v>581</v>
      </c>
      <c r="K673" s="74" t="s">
        <v>808</v>
      </c>
      <c r="L673" s="74" t="s">
        <v>1962</v>
      </c>
      <c r="M673" s="74" t="s">
        <v>810</v>
      </c>
      <c r="N673" s="75">
        <v>10</v>
      </c>
      <c r="O673" s="75">
        <v>10</v>
      </c>
      <c r="P673" s="74" t="s">
        <v>365</v>
      </c>
      <c r="Q673" s="74" t="s">
        <v>1963</v>
      </c>
      <c r="R673" s="74" t="s">
        <v>123</v>
      </c>
      <c r="S673" s="74"/>
      <c r="T673" s="74" t="s">
        <v>114</v>
      </c>
      <c r="U673" s="74" t="s">
        <v>124</v>
      </c>
      <c r="V673" s="74" t="s">
        <v>398</v>
      </c>
      <c r="W673" s="74" t="s">
        <v>337</v>
      </c>
      <c r="X673" s="74" t="s">
        <v>127</v>
      </c>
      <c r="Y673" s="74" t="s">
        <v>477</v>
      </c>
      <c r="Z673" s="74" t="s">
        <v>404</v>
      </c>
      <c r="AA673" s="76">
        <v>2854.36</v>
      </c>
      <c r="AB673" s="76">
        <v>0</v>
      </c>
      <c r="AC673" s="76">
        <v>120</v>
      </c>
      <c r="AD673" s="76">
        <v>93</v>
      </c>
      <c r="AE673" s="77">
        <v>844</v>
      </c>
      <c r="AF673" s="76">
        <v>4.22</v>
      </c>
      <c r="AG673" s="77">
        <v>4</v>
      </c>
      <c r="AH673" s="78">
        <v>28.35</v>
      </c>
      <c r="AI673" s="78">
        <v>139.69999999999999</v>
      </c>
      <c r="AJ673" s="79">
        <v>42814</v>
      </c>
      <c r="AK673" s="79">
        <v>42791</v>
      </c>
      <c r="AL673" s="79">
        <v>42791</v>
      </c>
      <c r="AM673" s="79">
        <v>42791</v>
      </c>
      <c r="AN673" s="77">
        <v>160</v>
      </c>
      <c r="AO673" s="79">
        <v>42803</v>
      </c>
      <c r="AP673" s="76">
        <v>7098</v>
      </c>
      <c r="AQ673" s="76">
        <v>0</v>
      </c>
      <c r="AR673" s="77">
        <v>993</v>
      </c>
      <c r="AS673" s="77">
        <v>32</v>
      </c>
      <c r="AT673" s="78">
        <v>840.78</v>
      </c>
      <c r="AU673" s="77">
        <v>1</v>
      </c>
      <c r="AV673" s="76">
        <v>0</v>
      </c>
      <c r="AW673" s="76">
        <v>10.210000000000001</v>
      </c>
      <c r="AX673" s="76">
        <v>10.55</v>
      </c>
      <c r="AY673" s="76">
        <v>1.4</v>
      </c>
      <c r="AZ673" s="76">
        <v>1.4</v>
      </c>
      <c r="BA673" s="76">
        <v>2.84</v>
      </c>
      <c r="BB673" s="76">
        <v>2.84</v>
      </c>
      <c r="BC673" s="76">
        <v>9.9600000000000009</v>
      </c>
      <c r="BD673" s="76">
        <v>28.21</v>
      </c>
      <c r="BE673" s="76">
        <v>38.590000000000003</v>
      </c>
      <c r="BF673" s="76">
        <v>600</v>
      </c>
      <c r="BG673" s="76">
        <v>605</v>
      </c>
      <c r="BH673" s="74" t="s">
        <v>109</v>
      </c>
      <c r="BI673" s="74"/>
      <c r="BJ673" s="74" t="s">
        <v>4497</v>
      </c>
      <c r="BK673" s="79"/>
      <c r="BL673" s="79"/>
      <c r="BM673" s="74"/>
      <c r="BN673" s="80"/>
      <c r="BO673" s="81"/>
      <c r="BP673" s="82">
        <v>4</v>
      </c>
      <c r="BQ673" s="83"/>
      <c r="BR673" s="84" t="s">
        <v>129</v>
      </c>
      <c r="BS673" s="84">
        <v>25</v>
      </c>
      <c r="BT673" s="85">
        <v>2</v>
      </c>
      <c r="BU673" s="85" t="s">
        <v>464</v>
      </c>
      <c r="BV673" s="85">
        <v>12</v>
      </c>
      <c r="BW673" s="85"/>
      <c r="BX673" s="86" t="s">
        <v>405</v>
      </c>
      <c r="BY673" s="87"/>
      <c r="BZ673" s="88">
        <v>4</v>
      </c>
      <c r="CA673" s="87" t="s">
        <v>111</v>
      </c>
      <c r="CB673" s="89" t="s">
        <v>145</v>
      </c>
      <c r="CC673" s="90">
        <v>-12</v>
      </c>
      <c r="CD673" s="91"/>
      <c r="CE673" s="89">
        <f>VLOOKUP(AI673,[1]Plan1!$A$6:$D$52,2,0)</f>
        <v>385</v>
      </c>
      <c r="CF673" s="89">
        <f>VLOOKUP(AI673,[1]Plan1!$A$6:$D$52,4,0)</f>
        <v>1.5555555555555556</v>
      </c>
      <c r="CG673" s="89">
        <f t="shared" si="80"/>
        <v>7</v>
      </c>
      <c r="CH673" s="89">
        <f t="shared" si="81"/>
        <v>11</v>
      </c>
      <c r="CI673" s="87" t="s">
        <v>129</v>
      </c>
      <c r="CJ673" s="89">
        <f t="shared" si="82"/>
        <v>4</v>
      </c>
      <c r="CK673" s="87"/>
      <c r="CL673" s="87"/>
      <c r="CM673" s="87"/>
      <c r="CN673" s="80"/>
      <c r="CO673" s="81">
        <v>446</v>
      </c>
      <c r="CP673" s="82"/>
      <c r="CQ673" s="83"/>
      <c r="CR673" s="87">
        <f t="shared" si="83"/>
        <v>3376</v>
      </c>
      <c r="CS673" s="40">
        <f t="shared" si="87"/>
        <v>671</v>
      </c>
      <c r="CT673" s="40" t="str">
        <f>VLOOKUP(B673,Linha!$B$2:$C$60,2,FALSE)</f>
        <v>Despacho direto</v>
      </c>
      <c r="CU673" s="41" t="str">
        <f>IF(AI673&lt;=Parametros!$E$15,"OK","Não")</f>
        <v>Não</v>
      </c>
      <c r="CV673" s="41" t="str">
        <f>IF(AH673&lt;=Parametros!$E$16,"OK","Não")</f>
        <v>Não</v>
      </c>
      <c r="CW673" s="41" t="str">
        <f>IF(AX673&lt;=Parametros!$E$19,"OK","Não")</f>
        <v>OK</v>
      </c>
      <c r="CX673" s="41" t="str">
        <f t="shared" si="84"/>
        <v>Não</v>
      </c>
      <c r="CY673" s="41" t="str">
        <f t="shared" si="85"/>
        <v>Não</v>
      </c>
      <c r="CZ673" s="41" t="str">
        <f>IF(AND(Parametros!$E$17="Sim",Parametros!$E$18="Sim"),IF(AND(OR(CT673="Flow1",AND(CT673="Flow2",Parametros!$H$7="Fechada")),AI673&lt;=Parametros!$E$15,AH673&lt;Parametros!$E$16,AX673&lt;Parametros!$E$19,CX673&lt;&gt;Parametros!$E$17,CY673&lt;&gt;Parametros!$E$18),"Sim","Não"),
IF(AND(Parametros!$E$17="Sim",Parametros!$E$18="Não"),IF(AND(OR(CT673="Flow1",AND(CT673="Flow2",Parametros!$H$7="Fechada")),AI673&lt;=Parametros!$E$15,AH673&lt;Parametros!$E$16,AX673&lt;Parametros!$E$19,CX673&lt;&gt;Parametros!$E$17),"Sim","Não"),
IF(AND(Parametros!$E$17="Não",Parametros!$E$18="Sim"),IF(AND(OR(CT673="Flow1",AND(CT673="Flow2",Parametros!$H$7="Fechada")),AI673&lt;=Parametros!$E$15,AH673&lt;Parametros!$E$16,AX673&lt;Parametros!$E$19,CY673&lt;&gt;Parametros!$E$18),"Sim","Não"),
IF(AND(OR(CT673="Flow1",AND(CT673="Flow2",Parametros!$H$7="Fechada")),AI673&lt;=Parametros!$E$15,AH673&lt;Parametros!$E$16,AX673&lt;Parametros!$E$19),"Sim","Não"))))</f>
        <v>Não</v>
      </c>
      <c r="DA673" s="41" t="str">
        <f t="shared" si="86"/>
        <v>ok</v>
      </c>
      <c r="DB673" s="40">
        <f>IF(AND(CT673="Flow1",CZ673="Sim"),4,IF(CT673=Parametros!$D$6,1,IF(CT673=Parametros!$D$7,IF(Parametros!$H$7="Aberta",2,IF('Sequencia APO'!CZ673="Sim",4,1)),IF(CT673=Parametros!$D$9,3,IF(CT673=Parametros!$D$8,4,"Erro")))))</f>
        <v>3</v>
      </c>
      <c r="DC673" s="40">
        <f>IFERROR(VLOOKUP($Q673,Ferts!$A$1:$B$16,2,FALSE),0)</f>
        <v>0</v>
      </c>
      <c r="DD673" s="42">
        <f>(IF(DB673=1,Parametros!$M$6,IF(DB673=2,Parametros!$M$7,IF(DB673=3,Parametros!$M$8,IF(DB673=4,Parametros!$M$9,"Erro"))))*(DC673+1))*60</f>
        <v>33.660000000000004</v>
      </c>
    </row>
    <row r="674" spans="1:108">
      <c r="A674" s="74" t="s">
        <v>1940</v>
      </c>
      <c r="B674" s="74" t="s">
        <v>98</v>
      </c>
      <c r="C674" s="74" t="s">
        <v>132</v>
      </c>
      <c r="D674" s="74" t="s">
        <v>132</v>
      </c>
      <c r="E674" s="74" t="s">
        <v>4498</v>
      </c>
      <c r="F674" s="74" t="s">
        <v>3291</v>
      </c>
      <c r="G674" s="74" t="s">
        <v>3292</v>
      </c>
      <c r="H674" s="74" t="s">
        <v>187</v>
      </c>
      <c r="I674" s="74" t="s">
        <v>464</v>
      </c>
      <c r="J674" s="74" t="s">
        <v>465</v>
      </c>
      <c r="K674" s="74" t="s">
        <v>2561</v>
      </c>
      <c r="L674" s="74" t="s">
        <v>3293</v>
      </c>
      <c r="M674" s="74" t="s">
        <v>188</v>
      </c>
      <c r="N674" s="75">
        <v>5</v>
      </c>
      <c r="O674" s="75">
        <v>5</v>
      </c>
      <c r="P674" s="74" t="s">
        <v>137</v>
      </c>
      <c r="Q674" s="74" t="s">
        <v>3294</v>
      </c>
      <c r="R674" s="74" t="s">
        <v>138</v>
      </c>
      <c r="S674" s="74" t="s">
        <v>139</v>
      </c>
      <c r="T674" s="74" t="s">
        <v>140</v>
      </c>
      <c r="U674" s="74" t="s">
        <v>105</v>
      </c>
      <c r="V674" s="74" t="s">
        <v>141</v>
      </c>
      <c r="W674" s="74" t="s">
        <v>126</v>
      </c>
      <c r="X674" s="74" t="s">
        <v>127</v>
      </c>
      <c r="Y674" s="74" t="s">
        <v>468</v>
      </c>
      <c r="Z674" s="74"/>
      <c r="AA674" s="76">
        <v>2898.2869999999998</v>
      </c>
      <c r="AB674" s="76">
        <v>0</v>
      </c>
      <c r="AC674" s="76">
        <v>161</v>
      </c>
      <c r="AD674" s="76">
        <v>136.5</v>
      </c>
      <c r="AE674" s="77">
        <v>443</v>
      </c>
      <c r="AF674" s="76">
        <v>2.2149999999999999</v>
      </c>
      <c r="AG674" s="77">
        <v>9</v>
      </c>
      <c r="AH674" s="78">
        <v>6.6</v>
      </c>
      <c r="AI674" s="78">
        <v>141.30000000000001</v>
      </c>
      <c r="AJ674" s="79">
        <v>42806</v>
      </c>
      <c r="AK674" s="79">
        <v>42791</v>
      </c>
      <c r="AL674" s="79">
        <v>42791</v>
      </c>
      <c r="AM674" s="79">
        <v>42791</v>
      </c>
      <c r="AN674" s="77">
        <v>272</v>
      </c>
      <c r="AO674" s="79">
        <v>42800</v>
      </c>
      <c r="AP674" s="76">
        <v>2630.4</v>
      </c>
      <c r="AQ674" s="76">
        <v>0</v>
      </c>
      <c r="AR674" s="77">
        <v>442</v>
      </c>
      <c r="AS674" s="77">
        <v>80</v>
      </c>
      <c r="AT674" s="78">
        <v>132.62</v>
      </c>
      <c r="AU674" s="77">
        <v>3</v>
      </c>
      <c r="AV674" s="76">
        <v>6.08</v>
      </c>
      <c r="AW674" s="76">
        <v>6.38</v>
      </c>
      <c r="AX674" s="76">
        <v>7.06</v>
      </c>
      <c r="AY674" s="76">
        <v>0.8</v>
      </c>
      <c r="AZ674" s="76">
        <v>1.06</v>
      </c>
      <c r="BA674" s="76">
        <v>0.83</v>
      </c>
      <c r="BB674" s="76">
        <v>0.99</v>
      </c>
      <c r="BC674" s="76">
        <v>19.02</v>
      </c>
      <c r="BD674" s="76">
        <v>6.6</v>
      </c>
      <c r="BE674" s="76">
        <v>15.77</v>
      </c>
      <c r="BF674" s="76">
        <v>6000</v>
      </c>
      <c r="BG674" s="76">
        <v>6100</v>
      </c>
      <c r="BH674" s="74" t="s">
        <v>109</v>
      </c>
      <c r="BI674" s="74"/>
      <c r="BJ674" s="74" t="s">
        <v>3295</v>
      </c>
      <c r="BK674" s="79"/>
      <c r="BL674" s="79"/>
      <c r="BM674" s="74"/>
      <c r="BN674" s="80">
        <v>27</v>
      </c>
      <c r="BO674" s="81"/>
      <c r="BP674" s="82"/>
      <c r="BQ674" s="83"/>
      <c r="BR674" s="84" t="s">
        <v>75</v>
      </c>
      <c r="BS674" s="84">
        <v>25</v>
      </c>
      <c r="BT674" s="85">
        <v>2</v>
      </c>
      <c r="BU674" s="85" t="s">
        <v>464</v>
      </c>
      <c r="BV674" s="85">
        <v>12</v>
      </c>
      <c r="BW674" s="85"/>
      <c r="BX674" s="86" t="s">
        <v>143</v>
      </c>
      <c r="BY674" s="87"/>
      <c r="BZ674" s="88">
        <v>27</v>
      </c>
      <c r="CA674" s="87" t="s">
        <v>144</v>
      </c>
      <c r="CB674" s="89" t="s">
        <v>145</v>
      </c>
      <c r="CC674" s="90">
        <v>-9</v>
      </c>
      <c r="CD674" s="91"/>
      <c r="CE674" s="89">
        <f>VLOOKUP(AI674,[1]Plan1!$A$6:$D$52,2,0)</f>
        <v>389</v>
      </c>
      <c r="CF674" s="89">
        <f>VLOOKUP(AI674,[1]Plan1!$A$6:$D$52,4,0)</f>
        <v>2.0249999999999999</v>
      </c>
      <c r="CG674" s="89">
        <f t="shared" si="80"/>
        <v>7</v>
      </c>
      <c r="CH674" s="89">
        <f t="shared" si="81"/>
        <v>14</v>
      </c>
      <c r="CI674" s="87" t="s">
        <v>75</v>
      </c>
      <c r="CJ674" s="89">
        <f t="shared" si="82"/>
        <v>27</v>
      </c>
      <c r="CK674" s="87"/>
      <c r="CL674" s="87"/>
      <c r="CM674" s="87"/>
      <c r="CN674" s="80"/>
      <c r="CO674" s="81">
        <v>447</v>
      </c>
      <c r="CP674" s="82"/>
      <c r="CQ674" s="83"/>
      <c r="CR674" s="87">
        <f t="shared" si="83"/>
        <v>3987</v>
      </c>
      <c r="CS674" s="40">
        <f t="shared" si="87"/>
        <v>672</v>
      </c>
      <c r="CT674" s="40" t="str">
        <f>VLOOKUP(B674,Linha!$B$2:$C$60,2,FALSE)</f>
        <v>Flow1</v>
      </c>
      <c r="CU674" s="41" t="str">
        <f>IF(AI674&lt;=Parametros!$E$15,"OK","Não")</f>
        <v>Não</v>
      </c>
      <c r="CV674" s="41" t="str">
        <f>IF(AH674&lt;=Parametros!$E$16,"OK","Não")</f>
        <v>OK</v>
      </c>
      <c r="CW674" s="41" t="str">
        <f>IF(AX674&lt;=Parametros!$E$19,"OK","Não")</f>
        <v>OK</v>
      </c>
      <c r="CX674" s="41" t="str">
        <f t="shared" si="84"/>
        <v>Sim</v>
      </c>
      <c r="CY674" s="41" t="str">
        <f t="shared" si="85"/>
        <v>Sim</v>
      </c>
      <c r="CZ674" s="41" t="str">
        <f>IF(AND(Parametros!$E$17="Sim",Parametros!$E$18="Sim"),IF(AND(OR(CT674="Flow1",AND(CT674="Flow2",Parametros!$H$7="Fechada")),AI674&lt;=Parametros!$E$15,AH674&lt;Parametros!$E$16,AX674&lt;Parametros!$E$19,CX674&lt;&gt;Parametros!$E$17,CY674&lt;&gt;Parametros!$E$18),"Sim","Não"),
IF(AND(Parametros!$E$17="Sim",Parametros!$E$18="Não"),IF(AND(OR(CT674="Flow1",AND(CT674="Flow2",Parametros!$H$7="Fechada")),AI674&lt;=Parametros!$E$15,AH674&lt;Parametros!$E$16,AX674&lt;Parametros!$E$19,CX674&lt;&gt;Parametros!$E$17),"Sim","Não"),
IF(AND(Parametros!$E$17="Não",Parametros!$E$18="Sim"),IF(AND(OR(CT674="Flow1",AND(CT674="Flow2",Parametros!$H$7="Fechada")),AI674&lt;=Parametros!$E$15,AH674&lt;Parametros!$E$16,AX674&lt;Parametros!$E$19,CY674&lt;&gt;Parametros!$E$18),"Sim","Não"),
IF(AND(OR(CT674="Flow1",AND(CT674="Flow2",Parametros!$H$7="Fechada")),AI674&lt;=Parametros!$E$15,AH674&lt;Parametros!$E$16,AX674&lt;Parametros!$E$19),"Sim","Não"))))</f>
        <v>Não</v>
      </c>
      <c r="DA674" s="41" t="str">
        <f t="shared" si="86"/>
        <v>ok</v>
      </c>
      <c r="DB674" s="40">
        <f>IF(AND(CT674="Flow1",CZ674="Sim"),4,IF(CT674=Parametros!$D$6,1,IF(CT674=Parametros!$D$7,IF(Parametros!$H$7="Aberta",2,IF('Sequencia APO'!CZ674="Sim",4,1)),IF(CT674=Parametros!$D$9,3,IF(CT674=Parametros!$D$8,4,"Erro")))))</f>
        <v>1</v>
      </c>
      <c r="DC674" s="40">
        <f>IFERROR(VLOOKUP($Q674,Ferts!$A$1:$B$16,2,FALSE),0)</f>
        <v>0</v>
      </c>
      <c r="DD674" s="42">
        <f>(IF(DB674=1,Parametros!$M$6,IF(DB674=2,Parametros!$M$7,IF(DB674=3,Parametros!$M$8,IF(DB674=4,Parametros!$M$9,"Erro"))))*(DC674+1))*60</f>
        <v>38.112851481411589</v>
      </c>
    </row>
    <row r="675" spans="1:108">
      <c r="A675" s="74" t="s">
        <v>1943</v>
      </c>
      <c r="B675" s="74" t="s">
        <v>98</v>
      </c>
      <c r="C675" s="74" t="s">
        <v>99</v>
      </c>
      <c r="D675" s="74" t="s">
        <v>99</v>
      </c>
      <c r="E675" s="74" t="s">
        <v>4499</v>
      </c>
      <c r="F675" s="74" t="s">
        <v>4500</v>
      </c>
      <c r="G675" s="74" t="s">
        <v>4501</v>
      </c>
      <c r="H675" s="74" t="s">
        <v>147</v>
      </c>
      <c r="I675" s="74" t="s">
        <v>464</v>
      </c>
      <c r="J675" s="74" t="s">
        <v>465</v>
      </c>
      <c r="K675" s="74" t="s">
        <v>364</v>
      </c>
      <c r="L675" s="74" t="s">
        <v>4502</v>
      </c>
      <c r="M675" s="74" t="s">
        <v>603</v>
      </c>
      <c r="N675" s="75">
        <v>10</v>
      </c>
      <c r="O675" s="75">
        <v>0</v>
      </c>
      <c r="P675" s="74" t="s">
        <v>365</v>
      </c>
      <c r="Q675" s="74" t="s">
        <v>4503</v>
      </c>
      <c r="R675" s="74" t="s">
        <v>283</v>
      </c>
      <c r="S675" s="74"/>
      <c r="T675" s="74" t="s">
        <v>114</v>
      </c>
      <c r="U675" s="74" t="s">
        <v>156</v>
      </c>
      <c r="V675" s="74" t="s">
        <v>507</v>
      </c>
      <c r="W675" s="74" t="s">
        <v>107</v>
      </c>
      <c r="X675" s="74" t="s">
        <v>127</v>
      </c>
      <c r="Y675" s="74" t="s">
        <v>468</v>
      </c>
      <c r="Z675" s="74"/>
      <c r="AA675" s="76">
        <v>1094.8579999999999</v>
      </c>
      <c r="AB675" s="76">
        <v>0</v>
      </c>
      <c r="AC675" s="76">
        <v>161</v>
      </c>
      <c r="AD675" s="76">
        <v>136.5</v>
      </c>
      <c r="AE675" s="77">
        <v>411</v>
      </c>
      <c r="AF675" s="76">
        <v>2.0550000000000002</v>
      </c>
      <c r="AG675" s="77">
        <v>3</v>
      </c>
      <c r="AH675" s="78">
        <v>6.35</v>
      </c>
      <c r="AI675" s="78">
        <v>141.30000000000001</v>
      </c>
      <c r="AJ675" s="79">
        <v>42827</v>
      </c>
      <c r="AK675" s="79">
        <v>42791</v>
      </c>
      <c r="AL675" s="79">
        <v>42791</v>
      </c>
      <c r="AM675" s="79">
        <v>42791</v>
      </c>
      <c r="AN675" s="77">
        <v>93</v>
      </c>
      <c r="AO675" s="79">
        <v>42808</v>
      </c>
      <c r="AP675" s="76">
        <v>1000</v>
      </c>
      <c r="AQ675" s="76">
        <v>0</v>
      </c>
      <c r="AR675" s="77">
        <v>539</v>
      </c>
      <c r="AS675" s="77">
        <v>15</v>
      </c>
      <c r="AT675" s="78">
        <v>255.19</v>
      </c>
      <c r="AU675" s="77">
        <v>2</v>
      </c>
      <c r="AV675" s="76">
        <v>8.82</v>
      </c>
      <c r="AW675" s="76">
        <v>8.51</v>
      </c>
      <c r="AX675" s="76">
        <v>9.14</v>
      </c>
      <c r="AY675" s="76">
        <v>1.41</v>
      </c>
      <c r="AZ675" s="76">
        <v>1.41</v>
      </c>
      <c r="BA675" s="76">
        <v>0.64</v>
      </c>
      <c r="BB675" s="76">
        <v>1.1100000000000001</v>
      </c>
      <c r="BC675" s="76">
        <v>17.829999999999998</v>
      </c>
      <c r="BD675" s="76">
        <v>6.53</v>
      </c>
      <c r="BE675" s="76">
        <v>15.65</v>
      </c>
      <c r="BF675" s="76">
        <v>6900</v>
      </c>
      <c r="BG675" s="76">
        <v>13000</v>
      </c>
      <c r="BH675" s="74" t="s">
        <v>109</v>
      </c>
      <c r="BI675" s="74"/>
      <c r="BJ675" s="74" t="s">
        <v>4504</v>
      </c>
      <c r="BK675" s="79"/>
      <c r="BL675" s="79"/>
      <c r="BM675" s="74"/>
      <c r="BN675" s="80">
        <v>6</v>
      </c>
      <c r="BO675" s="81"/>
      <c r="BP675" s="82"/>
      <c r="BQ675" s="83"/>
      <c r="BR675" s="84" t="s">
        <v>75</v>
      </c>
      <c r="BS675" s="84">
        <v>25</v>
      </c>
      <c r="BT675" s="85">
        <v>2</v>
      </c>
      <c r="BU675" s="85" t="s">
        <v>464</v>
      </c>
      <c r="BV675" s="85">
        <v>12</v>
      </c>
      <c r="BW675" s="85"/>
      <c r="BX675" s="86" t="s">
        <v>143</v>
      </c>
      <c r="BY675" s="87"/>
      <c r="BZ675" s="88">
        <v>6</v>
      </c>
      <c r="CA675" s="87" t="s">
        <v>144</v>
      </c>
      <c r="CB675" s="89" t="s">
        <v>116</v>
      </c>
      <c r="CC675" s="90">
        <v>-17</v>
      </c>
      <c r="CD675" s="91"/>
      <c r="CE675" s="89">
        <f>VLOOKUP(AI675,[1]Plan1!$A$6:$D$52,2,0)</f>
        <v>389</v>
      </c>
      <c r="CF675" s="89">
        <f>VLOOKUP(AI675,[1]Plan1!$A$6:$D$52,4,0)</f>
        <v>2.0249999999999999</v>
      </c>
      <c r="CG675" s="89">
        <f t="shared" si="80"/>
        <v>3</v>
      </c>
      <c r="CH675" s="89">
        <f t="shared" si="81"/>
        <v>6</v>
      </c>
      <c r="CI675" s="87" t="s">
        <v>75</v>
      </c>
      <c r="CJ675" s="89">
        <f t="shared" si="82"/>
        <v>6</v>
      </c>
      <c r="CK675" s="87"/>
      <c r="CL675" s="87"/>
      <c r="CM675" s="87"/>
      <c r="CN675" s="80"/>
      <c r="CO675" s="81">
        <v>448</v>
      </c>
      <c r="CP675" s="82"/>
      <c r="CQ675" s="83"/>
      <c r="CR675" s="87">
        <f t="shared" si="83"/>
        <v>1233</v>
      </c>
      <c r="CS675" s="40">
        <f t="shared" si="87"/>
        <v>673</v>
      </c>
      <c r="CT675" s="40" t="str">
        <f>VLOOKUP(B675,Linha!$B$2:$C$60,2,FALSE)</f>
        <v>Flow1</v>
      </c>
      <c r="CU675" s="41" t="str">
        <f>IF(AI675&lt;=Parametros!$E$15,"OK","Não")</f>
        <v>Não</v>
      </c>
      <c r="CV675" s="41" t="str">
        <f>IF(AH675&lt;=Parametros!$E$16,"OK","Não")</f>
        <v>OK</v>
      </c>
      <c r="CW675" s="41" t="str">
        <f>IF(AX675&lt;=Parametros!$E$19,"OK","Não")</f>
        <v>OK</v>
      </c>
      <c r="CX675" s="41" t="str">
        <f t="shared" si="84"/>
        <v>Não</v>
      </c>
      <c r="CY675" s="41" t="str">
        <f t="shared" si="85"/>
        <v>Não</v>
      </c>
      <c r="CZ675" s="41" t="str">
        <f>IF(AND(Parametros!$E$17="Sim",Parametros!$E$18="Sim"),IF(AND(OR(CT675="Flow1",AND(CT675="Flow2",Parametros!$H$7="Fechada")),AI675&lt;=Parametros!$E$15,AH675&lt;Parametros!$E$16,AX675&lt;Parametros!$E$19,CX675&lt;&gt;Parametros!$E$17,CY675&lt;&gt;Parametros!$E$18),"Sim","Não"),
IF(AND(Parametros!$E$17="Sim",Parametros!$E$18="Não"),IF(AND(OR(CT675="Flow1",AND(CT675="Flow2",Parametros!$H$7="Fechada")),AI675&lt;=Parametros!$E$15,AH675&lt;Parametros!$E$16,AX675&lt;Parametros!$E$19,CX675&lt;&gt;Parametros!$E$17),"Sim","Não"),
IF(AND(Parametros!$E$17="Não",Parametros!$E$18="Sim"),IF(AND(OR(CT675="Flow1",AND(CT675="Flow2",Parametros!$H$7="Fechada")),AI675&lt;=Parametros!$E$15,AH675&lt;Parametros!$E$16,AX675&lt;Parametros!$E$19,CY675&lt;&gt;Parametros!$E$18),"Sim","Não"),
IF(AND(OR(CT675="Flow1",AND(CT675="Flow2",Parametros!$H$7="Fechada")),AI675&lt;=Parametros!$E$15,AH675&lt;Parametros!$E$16,AX675&lt;Parametros!$E$19),"Sim","Não"))))</f>
        <v>Não</v>
      </c>
      <c r="DA675" s="41" t="str">
        <f t="shared" si="86"/>
        <v>ok</v>
      </c>
      <c r="DB675" s="40">
        <f>IF(AND(CT675="Flow1",CZ675="Sim"),4,IF(CT675=Parametros!$D$6,1,IF(CT675=Parametros!$D$7,IF(Parametros!$H$7="Aberta",2,IF('Sequencia APO'!CZ675="Sim",4,1)),IF(CT675=Parametros!$D$9,3,IF(CT675=Parametros!$D$8,4,"Erro")))))</f>
        <v>1</v>
      </c>
      <c r="DC675" s="40">
        <f>IFERROR(VLOOKUP($Q675,Ferts!$A$1:$B$16,2,FALSE),0)</f>
        <v>0</v>
      </c>
      <c r="DD675" s="42">
        <f>(IF(DB675=1,Parametros!$M$6,IF(DB675=2,Parametros!$M$7,IF(DB675=3,Parametros!$M$8,IF(DB675=4,Parametros!$M$9,"Erro"))))*(DC675+1))*60</f>
        <v>38.112851481411589</v>
      </c>
    </row>
    <row r="676" spans="1:108">
      <c r="A676" s="74" t="s">
        <v>1949</v>
      </c>
      <c r="B676" s="74" t="s">
        <v>98</v>
      </c>
      <c r="C676" s="74" t="s">
        <v>99</v>
      </c>
      <c r="D676" s="74" t="s">
        <v>99</v>
      </c>
      <c r="E676" s="74" t="s">
        <v>4505</v>
      </c>
      <c r="F676" s="74" t="s">
        <v>605</v>
      </c>
      <c r="G676" s="74" t="s">
        <v>3296</v>
      </c>
      <c r="H676" s="74" t="s">
        <v>147</v>
      </c>
      <c r="I676" s="74" t="s">
        <v>464</v>
      </c>
      <c r="J676" s="74" t="s">
        <v>465</v>
      </c>
      <c r="K676" s="74" t="s">
        <v>364</v>
      </c>
      <c r="L676" s="74" t="s">
        <v>606</v>
      </c>
      <c r="M676" s="74" t="s">
        <v>603</v>
      </c>
      <c r="N676" s="75">
        <v>10</v>
      </c>
      <c r="O676" s="75">
        <v>0</v>
      </c>
      <c r="P676" s="74" t="s">
        <v>365</v>
      </c>
      <c r="Q676" s="74" t="s">
        <v>607</v>
      </c>
      <c r="R676" s="74" t="s">
        <v>283</v>
      </c>
      <c r="S676" s="74"/>
      <c r="T676" s="74" t="s">
        <v>114</v>
      </c>
      <c r="U676" s="74" t="s">
        <v>156</v>
      </c>
      <c r="V676" s="74" t="s">
        <v>507</v>
      </c>
      <c r="W676" s="74" t="s">
        <v>126</v>
      </c>
      <c r="X676" s="74" t="s">
        <v>127</v>
      </c>
      <c r="Y676" s="74" t="s">
        <v>468</v>
      </c>
      <c r="Z676" s="74"/>
      <c r="AA676" s="76">
        <v>3000.9050000000002</v>
      </c>
      <c r="AB676" s="76">
        <v>0</v>
      </c>
      <c r="AC676" s="76">
        <v>161</v>
      </c>
      <c r="AD676" s="76">
        <v>136.5</v>
      </c>
      <c r="AE676" s="77">
        <v>389</v>
      </c>
      <c r="AF676" s="76">
        <v>1.9450000000000001</v>
      </c>
      <c r="AG676" s="77">
        <v>10</v>
      </c>
      <c r="AH676" s="78">
        <v>6.35</v>
      </c>
      <c r="AI676" s="78">
        <v>141.30000000000001</v>
      </c>
      <c r="AJ676" s="79">
        <v>42820</v>
      </c>
      <c r="AK676" s="79">
        <v>42791</v>
      </c>
      <c r="AL676" s="79">
        <v>42791</v>
      </c>
      <c r="AM676" s="79">
        <v>42791</v>
      </c>
      <c r="AN676" s="77">
        <v>401</v>
      </c>
      <c r="AO676" s="79">
        <v>42801</v>
      </c>
      <c r="AP676" s="76">
        <v>2628.16</v>
      </c>
      <c r="AQ676" s="76">
        <v>0</v>
      </c>
      <c r="AR676" s="77">
        <v>380</v>
      </c>
      <c r="AS676" s="77">
        <v>22</v>
      </c>
      <c r="AT676" s="78">
        <v>173.77</v>
      </c>
      <c r="AU676" s="77">
        <v>2</v>
      </c>
      <c r="AV676" s="76">
        <v>8.25</v>
      </c>
      <c r="AW676" s="76">
        <v>8.5500000000000007</v>
      </c>
      <c r="AX676" s="76">
        <v>9.17</v>
      </c>
      <c r="AY676" s="76">
        <v>1.41</v>
      </c>
      <c r="AZ676" s="76">
        <v>1.41</v>
      </c>
      <c r="BA676" s="76">
        <v>0.79</v>
      </c>
      <c r="BB676" s="76">
        <v>0.95</v>
      </c>
      <c r="BC676" s="76">
        <v>17.34</v>
      </c>
      <c r="BD676" s="76">
        <v>6.35</v>
      </c>
      <c r="BE676" s="76">
        <v>15.32</v>
      </c>
      <c r="BF676" s="76">
        <v>8074</v>
      </c>
      <c r="BG676" s="76">
        <v>8274</v>
      </c>
      <c r="BH676" s="74" t="s">
        <v>109</v>
      </c>
      <c r="BI676" s="74"/>
      <c r="BJ676" s="74" t="s">
        <v>3297</v>
      </c>
      <c r="BK676" s="79"/>
      <c r="BL676" s="79"/>
      <c r="BM676" s="74"/>
      <c r="BN676" s="80">
        <v>20</v>
      </c>
      <c r="BO676" s="81"/>
      <c r="BP676" s="82"/>
      <c r="BQ676" s="83"/>
      <c r="BR676" s="84" t="s">
        <v>75</v>
      </c>
      <c r="BS676" s="84">
        <v>25</v>
      </c>
      <c r="BT676" s="85">
        <v>2</v>
      </c>
      <c r="BU676" s="85" t="s">
        <v>464</v>
      </c>
      <c r="BV676" s="85">
        <v>12</v>
      </c>
      <c r="BW676" s="85"/>
      <c r="BX676" s="86" t="s">
        <v>143</v>
      </c>
      <c r="BY676" s="87"/>
      <c r="BZ676" s="88">
        <v>20</v>
      </c>
      <c r="CA676" s="87" t="s">
        <v>144</v>
      </c>
      <c r="CB676" s="89" t="s">
        <v>145</v>
      </c>
      <c r="CC676" s="90">
        <v>-10</v>
      </c>
      <c r="CD676" s="91"/>
      <c r="CE676" s="89">
        <f>VLOOKUP(AI676,[1]Plan1!$A$6:$D$52,2,0)</f>
        <v>389</v>
      </c>
      <c r="CF676" s="89">
        <f>VLOOKUP(AI676,[1]Plan1!$A$6:$D$52,4,0)</f>
        <v>2.0249999999999999</v>
      </c>
      <c r="CG676" s="89">
        <f t="shared" si="80"/>
        <v>8</v>
      </c>
      <c r="CH676" s="89">
        <f t="shared" si="81"/>
        <v>16</v>
      </c>
      <c r="CI676" s="87" t="s">
        <v>75</v>
      </c>
      <c r="CJ676" s="89">
        <f t="shared" si="82"/>
        <v>20</v>
      </c>
      <c r="CK676" s="87"/>
      <c r="CL676" s="87"/>
      <c r="CM676" s="87"/>
      <c r="CN676" s="80"/>
      <c r="CO676" s="81">
        <v>449</v>
      </c>
      <c r="CP676" s="82"/>
      <c r="CQ676" s="83"/>
      <c r="CR676" s="87">
        <f t="shared" si="83"/>
        <v>3890</v>
      </c>
      <c r="CS676" s="40">
        <f t="shared" si="87"/>
        <v>674</v>
      </c>
      <c r="CT676" s="40" t="str">
        <f>VLOOKUP(B676,Linha!$B$2:$C$60,2,FALSE)</f>
        <v>Flow1</v>
      </c>
      <c r="CU676" s="41" t="str">
        <f>IF(AI676&lt;=Parametros!$E$15,"OK","Não")</f>
        <v>Não</v>
      </c>
      <c r="CV676" s="41" t="str">
        <f>IF(AH676&lt;=Parametros!$E$16,"OK","Não")</f>
        <v>OK</v>
      </c>
      <c r="CW676" s="41" t="str">
        <f>IF(AX676&lt;=Parametros!$E$19,"OK","Não")</f>
        <v>OK</v>
      </c>
      <c r="CX676" s="41" t="str">
        <f t="shared" si="84"/>
        <v>Não</v>
      </c>
      <c r="CY676" s="41" t="str">
        <f t="shared" si="85"/>
        <v>Não</v>
      </c>
      <c r="CZ676" s="41" t="str">
        <f>IF(AND(Parametros!$E$17="Sim",Parametros!$E$18="Sim"),IF(AND(OR(CT676="Flow1",AND(CT676="Flow2",Parametros!$H$7="Fechada")),AI676&lt;=Parametros!$E$15,AH676&lt;Parametros!$E$16,AX676&lt;Parametros!$E$19,CX676&lt;&gt;Parametros!$E$17,CY676&lt;&gt;Parametros!$E$18),"Sim","Não"),
IF(AND(Parametros!$E$17="Sim",Parametros!$E$18="Não"),IF(AND(OR(CT676="Flow1",AND(CT676="Flow2",Parametros!$H$7="Fechada")),AI676&lt;=Parametros!$E$15,AH676&lt;Parametros!$E$16,AX676&lt;Parametros!$E$19,CX676&lt;&gt;Parametros!$E$17),"Sim","Não"),
IF(AND(Parametros!$E$17="Não",Parametros!$E$18="Sim"),IF(AND(OR(CT676="Flow1",AND(CT676="Flow2",Parametros!$H$7="Fechada")),AI676&lt;=Parametros!$E$15,AH676&lt;Parametros!$E$16,AX676&lt;Parametros!$E$19,CY676&lt;&gt;Parametros!$E$18),"Sim","Não"),
IF(AND(OR(CT676="Flow1",AND(CT676="Flow2",Parametros!$H$7="Fechada")),AI676&lt;=Parametros!$E$15,AH676&lt;Parametros!$E$16,AX676&lt;Parametros!$E$19),"Sim","Não"))))</f>
        <v>Não</v>
      </c>
      <c r="DA676" s="41" t="str">
        <f t="shared" si="86"/>
        <v>ok</v>
      </c>
      <c r="DB676" s="40">
        <f>IF(AND(CT676="Flow1",CZ676="Sim"),4,IF(CT676=Parametros!$D$6,1,IF(CT676=Parametros!$D$7,IF(Parametros!$H$7="Aberta",2,IF('Sequencia APO'!CZ676="Sim",4,1)),IF(CT676=Parametros!$D$9,3,IF(CT676=Parametros!$D$8,4,"Erro")))))</f>
        <v>1</v>
      </c>
      <c r="DC676" s="40">
        <f>IFERROR(VLOOKUP($Q676,Ferts!$A$1:$B$16,2,FALSE),0)</f>
        <v>0</v>
      </c>
      <c r="DD676" s="42">
        <f>(IF(DB676=1,Parametros!$M$6,IF(DB676=2,Parametros!$M$7,IF(DB676=3,Parametros!$M$8,IF(DB676=4,Parametros!$M$9,"Erro"))))*(DC676+1))*60</f>
        <v>38.112851481411589</v>
      </c>
    </row>
    <row r="677" spans="1:108">
      <c r="A677" s="74" t="s">
        <v>1950</v>
      </c>
      <c r="B677" s="74" t="s">
        <v>98</v>
      </c>
      <c r="C677" s="74" t="s">
        <v>99</v>
      </c>
      <c r="D677" s="74" t="s">
        <v>99</v>
      </c>
      <c r="E677" s="74" t="s">
        <v>4506</v>
      </c>
      <c r="F677" s="74" t="s">
        <v>3298</v>
      </c>
      <c r="G677" s="74" t="s">
        <v>3299</v>
      </c>
      <c r="H677" s="74" t="s">
        <v>147</v>
      </c>
      <c r="I677" s="74" t="s">
        <v>464</v>
      </c>
      <c r="J677" s="74" t="s">
        <v>465</v>
      </c>
      <c r="K677" s="74" t="s">
        <v>364</v>
      </c>
      <c r="L677" s="74" t="s">
        <v>3300</v>
      </c>
      <c r="M677" s="74" t="s">
        <v>603</v>
      </c>
      <c r="N677" s="75">
        <v>10</v>
      </c>
      <c r="O677" s="75">
        <v>0</v>
      </c>
      <c r="P677" s="74" t="s">
        <v>365</v>
      </c>
      <c r="Q677" s="74" t="s">
        <v>3301</v>
      </c>
      <c r="R677" s="74" t="s">
        <v>283</v>
      </c>
      <c r="S677" s="74"/>
      <c r="T677" s="74" t="s">
        <v>114</v>
      </c>
      <c r="U677" s="74" t="s">
        <v>156</v>
      </c>
      <c r="V677" s="74" t="s">
        <v>507</v>
      </c>
      <c r="W677" s="74" t="s">
        <v>126</v>
      </c>
      <c r="X677" s="74" t="s">
        <v>127</v>
      </c>
      <c r="Y677" s="74" t="s">
        <v>468</v>
      </c>
      <c r="Z677" s="74"/>
      <c r="AA677" s="76">
        <v>1040.6189999999999</v>
      </c>
      <c r="AB677" s="76">
        <v>0</v>
      </c>
      <c r="AC677" s="76">
        <v>161</v>
      </c>
      <c r="AD677" s="76">
        <v>136.5</v>
      </c>
      <c r="AE677" s="77">
        <v>417</v>
      </c>
      <c r="AF677" s="76">
        <v>2.085</v>
      </c>
      <c r="AG677" s="77">
        <v>3</v>
      </c>
      <c r="AH677" s="78">
        <v>6.35</v>
      </c>
      <c r="AI677" s="78">
        <v>141.30000000000001</v>
      </c>
      <c r="AJ677" s="79">
        <v>42820</v>
      </c>
      <c r="AK677" s="79">
        <v>42791</v>
      </c>
      <c r="AL677" s="79">
        <v>42791</v>
      </c>
      <c r="AM677" s="79">
        <v>42791</v>
      </c>
      <c r="AN677" s="77">
        <v>109</v>
      </c>
      <c r="AO677" s="79">
        <v>42801</v>
      </c>
      <c r="AP677" s="76">
        <v>894.45</v>
      </c>
      <c r="AQ677" s="76">
        <v>0</v>
      </c>
      <c r="AR677" s="77">
        <v>419</v>
      </c>
      <c r="AS677" s="77">
        <v>20</v>
      </c>
      <c r="AT677" s="78">
        <v>187.34</v>
      </c>
      <c r="AU677" s="77">
        <v>2</v>
      </c>
      <c r="AV677" s="76">
        <v>8.9499999999999993</v>
      </c>
      <c r="AW677" s="76">
        <v>9.11</v>
      </c>
      <c r="AX677" s="76">
        <v>9.77</v>
      </c>
      <c r="AY677" s="76">
        <v>1.41</v>
      </c>
      <c r="AZ677" s="76">
        <v>1.41</v>
      </c>
      <c r="BA677" s="76">
        <v>0.79</v>
      </c>
      <c r="BB677" s="76">
        <v>0.95</v>
      </c>
      <c r="BC677" s="76">
        <v>18.59</v>
      </c>
      <c r="BD677" s="76">
        <v>6.35</v>
      </c>
      <c r="BE677" s="76">
        <v>15.32</v>
      </c>
      <c r="BF677" s="76">
        <v>8766</v>
      </c>
      <c r="BG677" s="76">
        <v>8966</v>
      </c>
      <c r="BH677" s="74" t="s">
        <v>109</v>
      </c>
      <c r="BI677" s="74"/>
      <c r="BJ677" s="74" t="s">
        <v>3302</v>
      </c>
      <c r="BK677" s="79"/>
      <c r="BL677" s="79"/>
      <c r="BM677" s="74"/>
      <c r="BN677" s="80">
        <v>6</v>
      </c>
      <c r="BO677" s="81"/>
      <c r="BP677" s="82"/>
      <c r="BQ677" s="83"/>
      <c r="BR677" s="84" t="s">
        <v>75</v>
      </c>
      <c r="BS677" s="84">
        <v>25</v>
      </c>
      <c r="BT677" s="85">
        <v>2</v>
      </c>
      <c r="BU677" s="85" t="s">
        <v>464</v>
      </c>
      <c r="BV677" s="85">
        <v>12</v>
      </c>
      <c r="BW677" s="85"/>
      <c r="BX677" s="86" t="s">
        <v>143</v>
      </c>
      <c r="BY677" s="87"/>
      <c r="BZ677" s="88">
        <v>6</v>
      </c>
      <c r="CA677" s="87" t="s">
        <v>144</v>
      </c>
      <c r="CB677" s="89" t="s">
        <v>145</v>
      </c>
      <c r="CC677" s="90">
        <v>-10</v>
      </c>
      <c r="CD677" s="91"/>
      <c r="CE677" s="89">
        <f>VLOOKUP(AI677,[1]Plan1!$A$6:$D$52,2,0)</f>
        <v>389</v>
      </c>
      <c r="CF677" s="89">
        <f>VLOOKUP(AI677,[1]Plan1!$A$6:$D$52,4,0)</f>
        <v>2.0249999999999999</v>
      </c>
      <c r="CG677" s="89">
        <f t="shared" si="80"/>
        <v>3</v>
      </c>
      <c r="CH677" s="89">
        <f t="shared" si="81"/>
        <v>6</v>
      </c>
      <c r="CI677" s="87" t="s">
        <v>75</v>
      </c>
      <c r="CJ677" s="89">
        <f t="shared" si="82"/>
        <v>6</v>
      </c>
      <c r="CK677" s="87"/>
      <c r="CL677" s="87"/>
      <c r="CM677" s="87"/>
      <c r="CN677" s="80"/>
      <c r="CO677" s="81">
        <v>450</v>
      </c>
      <c r="CP677" s="82"/>
      <c r="CQ677" s="83"/>
      <c r="CR677" s="87">
        <f t="shared" si="83"/>
        <v>1251</v>
      </c>
      <c r="CS677" s="40">
        <f t="shared" si="87"/>
        <v>675</v>
      </c>
      <c r="CT677" s="40" t="str">
        <f>VLOOKUP(B677,Linha!$B$2:$C$60,2,FALSE)</f>
        <v>Flow1</v>
      </c>
      <c r="CU677" s="41" t="str">
        <f>IF(AI677&lt;=Parametros!$E$15,"OK","Não")</f>
        <v>Não</v>
      </c>
      <c r="CV677" s="41" t="str">
        <f>IF(AH677&lt;=Parametros!$E$16,"OK","Não")</f>
        <v>OK</v>
      </c>
      <c r="CW677" s="41" t="str">
        <f>IF(AX677&lt;=Parametros!$E$19,"OK","Não")</f>
        <v>OK</v>
      </c>
      <c r="CX677" s="41" t="str">
        <f t="shared" si="84"/>
        <v>Não</v>
      </c>
      <c r="CY677" s="41" t="str">
        <f t="shared" si="85"/>
        <v>Não</v>
      </c>
      <c r="CZ677" s="41" t="str">
        <f>IF(AND(Parametros!$E$17="Sim",Parametros!$E$18="Sim"),IF(AND(OR(CT677="Flow1",AND(CT677="Flow2",Parametros!$H$7="Fechada")),AI677&lt;=Parametros!$E$15,AH677&lt;Parametros!$E$16,AX677&lt;Parametros!$E$19,CX677&lt;&gt;Parametros!$E$17,CY677&lt;&gt;Parametros!$E$18),"Sim","Não"),
IF(AND(Parametros!$E$17="Sim",Parametros!$E$18="Não"),IF(AND(OR(CT677="Flow1",AND(CT677="Flow2",Parametros!$H$7="Fechada")),AI677&lt;=Parametros!$E$15,AH677&lt;Parametros!$E$16,AX677&lt;Parametros!$E$19,CX677&lt;&gt;Parametros!$E$17),"Sim","Não"),
IF(AND(Parametros!$E$17="Não",Parametros!$E$18="Sim"),IF(AND(OR(CT677="Flow1",AND(CT677="Flow2",Parametros!$H$7="Fechada")),AI677&lt;=Parametros!$E$15,AH677&lt;Parametros!$E$16,AX677&lt;Parametros!$E$19,CY677&lt;&gt;Parametros!$E$18),"Sim","Não"),
IF(AND(OR(CT677="Flow1",AND(CT677="Flow2",Parametros!$H$7="Fechada")),AI677&lt;=Parametros!$E$15,AH677&lt;Parametros!$E$16,AX677&lt;Parametros!$E$19),"Sim","Não"))))</f>
        <v>Não</v>
      </c>
      <c r="DA677" s="41" t="str">
        <f t="shared" si="86"/>
        <v>ok</v>
      </c>
      <c r="DB677" s="40">
        <f>IF(AND(CT677="Flow1",CZ677="Sim"),4,IF(CT677=Parametros!$D$6,1,IF(CT677=Parametros!$D$7,IF(Parametros!$H$7="Aberta",2,IF('Sequencia APO'!CZ677="Sim",4,1)),IF(CT677=Parametros!$D$9,3,IF(CT677=Parametros!$D$8,4,"Erro")))))</f>
        <v>1</v>
      </c>
      <c r="DC677" s="40">
        <f>IFERROR(VLOOKUP($Q677,Ferts!$A$1:$B$16,2,FALSE),0)</f>
        <v>0</v>
      </c>
      <c r="DD677" s="42">
        <f>(IF(DB677=1,Parametros!$M$6,IF(DB677=2,Parametros!$M$7,IF(DB677=3,Parametros!$M$8,IF(DB677=4,Parametros!$M$9,"Erro"))))*(DC677+1))*60</f>
        <v>38.112851481411589</v>
      </c>
    </row>
    <row r="678" spans="1:108">
      <c r="A678" s="74" t="s">
        <v>1957</v>
      </c>
      <c r="B678" s="74" t="s">
        <v>98</v>
      </c>
      <c r="C678" s="74" t="s">
        <v>99</v>
      </c>
      <c r="D678" s="74" t="s">
        <v>99</v>
      </c>
      <c r="E678" s="74" t="s">
        <v>4507</v>
      </c>
      <c r="F678" s="74" t="s">
        <v>3303</v>
      </c>
      <c r="G678" s="74" t="s">
        <v>4508</v>
      </c>
      <c r="H678" s="74" t="s">
        <v>147</v>
      </c>
      <c r="I678" s="74" t="s">
        <v>464</v>
      </c>
      <c r="J678" s="74" t="s">
        <v>465</v>
      </c>
      <c r="K678" s="74" t="s">
        <v>364</v>
      </c>
      <c r="L678" s="74" t="s">
        <v>3304</v>
      </c>
      <c r="M678" s="74" t="s">
        <v>603</v>
      </c>
      <c r="N678" s="75">
        <v>10</v>
      </c>
      <c r="O678" s="75">
        <v>0</v>
      </c>
      <c r="P678" s="74" t="s">
        <v>365</v>
      </c>
      <c r="Q678" s="74" t="s">
        <v>3305</v>
      </c>
      <c r="R678" s="74" t="s">
        <v>283</v>
      </c>
      <c r="S678" s="74"/>
      <c r="T678" s="74" t="s">
        <v>114</v>
      </c>
      <c r="U678" s="74" t="s">
        <v>156</v>
      </c>
      <c r="V678" s="74" t="s">
        <v>507</v>
      </c>
      <c r="W678" s="74" t="s">
        <v>126</v>
      </c>
      <c r="X678" s="74" t="s">
        <v>127</v>
      </c>
      <c r="Y678" s="74" t="s">
        <v>468</v>
      </c>
      <c r="Z678" s="74"/>
      <c r="AA678" s="76">
        <v>5373.0959999999995</v>
      </c>
      <c r="AB678" s="76">
        <v>0</v>
      </c>
      <c r="AC678" s="76">
        <v>161</v>
      </c>
      <c r="AD678" s="76">
        <v>136.5</v>
      </c>
      <c r="AE678" s="77">
        <v>397</v>
      </c>
      <c r="AF678" s="76">
        <v>1.9850000000000001</v>
      </c>
      <c r="AG678" s="77">
        <v>17</v>
      </c>
      <c r="AH678" s="78">
        <v>6.35</v>
      </c>
      <c r="AI678" s="78">
        <v>141.30000000000001</v>
      </c>
      <c r="AJ678" s="79">
        <v>42738</v>
      </c>
      <c r="AK678" s="79">
        <v>42791</v>
      </c>
      <c r="AL678" s="79">
        <v>42791</v>
      </c>
      <c r="AM678" s="79">
        <v>42791</v>
      </c>
      <c r="AN678" s="77">
        <v>742</v>
      </c>
      <c r="AO678" s="79">
        <v>42719</v>
      </c>
      <c r="AP678" s="76">
        <v>1600</v>
      </c>
      <c r="AQ678" s="76">
        <v>0</v>
      </c>
      <c r="AR678" s="77">
        <v>386</v>
      </c>
      <c r="AS678" s="77">
        <v>21</v>
      </c>
      <c r="AT678" s="78">
        <v>178.35</v>
      </c>
      <c r="AU678" s="77">
        <v>2</v>
      </c>
      <c r="AV678" s="76">
        <v>8.25</v>
      </c>
      <c r="AW678" s="76">
        <v>8.5399999999999991</v>
      </c>
      <c r="AX678" s="76">
        <v>9.08</v>
      </c>
      <c r="AY678" s="76">
        <v>1.41</v>
      </c>
      <c r="AZ678" s="76">
        <v>1.41</v>
      </c>
      <c r="BA678" s="76">
        <v>0.64</v>
      </c>
      <c r="BB678" s="76">
        <v>1.1100000000000001</v>
      </c>
      <c r="BC678" s="76">
        <v>17.22</v>
      </c>
      <c r="BD678" s="76">
        <v>6.53</v>
      </c>
      <c r="BE678" s="76">
        <v>15.65</v>
      </c>
      <c r="BF678" s="76">
        <v>8069</v>
      </c>
      <c r="BG678" s="76">
        <v>8269</v>
      </c>
      <c r="BH678" s="74" t="s">
        <v>109</v>
      </c>
      <c r="BI678" s="74"/>
      <c r="BJ678" s="74" t="s">
        <v>4509</v>
      </c>
      <c r="BK678" s="79"/>
      <c r="BL678" s="79"/>
      <c r="BM678" s="74"/>
      <c r="BN678" s="80">
        <v>34</v>
      </c>
      <c r="BO678" s="81"/>
      <c r="BP678" s="82"/>
      <c r="BQ678" s="83"/>
      <c r="BR678" s="84" t="s">
        <v>75</v>
      </c>
      <c r="BS678" s="84">
        <v>25</v>
      </c>
      <c r="BT678" s="85">
        <v>2</v>
      </c>
      <c r="BU678" s="85" t="s">
        <v>464</v>
      </c>
      <c r="BV678" s="85">
        <v>12</v>
      </c>
      <c r="BW678" s="85"/>
      <c r="BX678" s="86" t="s">
        <v>143</v>
      </c>
      <c r="BY678" s="87"/>
      <c r="BZ678" s="88">
        <v>34</v>
      </c>
      <c r="CA678" s="87" t="s">
        <v>144</v>
      </c>
      <c r="CB678" s="89" t="s">
        <v>112</v>
      </c>
      <c r="CC678" s="90">
        <v>72</v>
      </c>
      <c r="CD678" s="91"/>
      <c r="CE678" s="89">
        <f>VLOOKUP(AI678,[1]Plan1!$A$6:$D$52,2,0)</f>
        <v>389</v>
      </c>
      <c r="CF678" s="89">
        <f>VLOOKUP(AI678,[1]Plan1!$A$6:$D$52,4,0)</f>
        <v>2.0249999999999999</v>
      </c>
      <c r="CG678" s="89">
        <f t="shared" si="80"/>
        <v>14</v>
      </c>
      <c r="CH678" s="89">
        <f t="shared" si="81"/>
        <v>28</v>
      </c>
      <c r="CI678" s="87" t="s">
        <v>75</v>
      </c>
      <c r="CJ678" s="89">
        <f t="shared" si="82"/>
        <v>34</v>
      </c>
      <c r="CK678" s="87"/>
      <c r="CL678" s="87"/>
      <c r="CM678" s="87"/>
      <c r="CN678" s="80"/>
      <c r="CO678" s="81">
        <v>451</v>
      </c>
      <c r="CP678" s="82"/>
      <c r="CQ678" s="83"/>
      <c r="CR678" s="87">
        <f t="shared" si="83"/>
        <v>6749</v>
      </c>
      <c r="CS678" s="40">
        <f t="shared" si="87"/>
        <v>676</v>
      </c>
      <c r="CT678" s="40" t="str">
        <f>VLOOKUP(B678,Linha!$B$2:$C$60,2,FALSE)</f>
        <v>Flow1</v>
      </c>
      <c r="CU678" s="41" t="str">
        <f>IF(AI678&lt;=Parametros!$E$15,"OK","Não")</f>
        <v>Não</v>
      </c>
      <c r="CV678" s="41" t="str">
        <f>IF(AH678&lt;=Parametros!$E$16,"OK","Não")</f>
        <v>OK</v>
      </c>
      <c r="CW678" s="41" t="str">
        <f>IF(AX678&lt;=Parametros!$E$19,"OK","Não")</f>
        <v>OK</v>
      </c>
      <c r="CX678" s="41" t="str">
        <f t="shared" si="84"/>
        <v>Não</v>
      </c>
      <c r="CY678" s="41" t="str">
        <f t="shared" si="85"/>
        <v>Não</v>
      </c>
      <c r="CZ678" s="41" t="str">
        <f>IF(AND(Parametros!$E$17="Sim",Parametros!$E$18="Sim"),IF(AND(OR(CT678="Flow1",AND(CT678="Flow2",Parametros!$H$7="Fechada")),AI678&lt;=Parametros!$E$15,AH678&lt;Parametros!$E$16,AX678&lt;Parametros!$E$19,CX678&lt;&gt;Parametros!$E$17,CY678&lt;&gt;Parametros!$E$18),"Sim","Não"),
IF(AND(Parametros!$E$17="Sim",Parametros!$E$18="Não"),IF(AND(OR(CT678="Flow1",AND(CT678="Flow2",Parametros!$H$7="Fechada")),AI678&lt;=Parametros!$E$15,AH678&lt;Parametros!$E$16,AX678&lt;Parametros!$E$19,CX678&lt;&gt;Parametros!$E$17),"Sim","Não"),
IF(AND(Parametros!$E$17="Não",Parametros!$E$18="Sim"),IF(AND(OR(CT678="Flow1",AND(CT678="Flow2",Parametros!$H$7="Fechada")),AI678&lt;=Parametros!$E$15,AH678&lt;Parametros!$E$16,AX678&lt;Parametros!$E$19,CY678&lt;&gt;Parametros!$E$18),"Sim","Não"),
IF(AND(OR(CT678="Flow1",AND(CT678="Flow2",Parametros!$H$7="Fechada")),AI678&lt;=Parametros!$E$15,AH678&lt;Parametros!$E$16,AX678&lt;Parametros!$E$19),"Sim","Não"))))</f>
        <v>Não</v>
      </c>
      <c r="DA678" s="41" t="str">
        <f t="shared" si="86"/>
        <v>ok</v>
      </c>
      <c r="DB678" s="40">
        <f>IF(AND(CT678="Flow1",CZ678="Sim"),4,IF(CT678=Parametros!$D$6,1,IF(CT678=Parametros!$D$7,IF(Parametros!$H$7="Aberta",2,IF('Sequencia APO'!CZ678="Sim",4,1)),IF(CT678=Parametros!$D$9,3,IF(CT678=Parametros!$D$8,4,"Erro")))))</f>
        <v>1</v>
      </c>
      <c r="DC678" s="40">
        <f>IFERROR(VLOOKUP($Q678,Ferts!$A$1:$B$16,2,FALSE),0)</f>
        <v>0</v>
      </c>
      <c r="DD678" s="42">
        <f>(IF(DB678=1,Parametros!$M$6,IF(DB678=2,Parametros!$M$7,IF(DB678=3,Parametros!$M$8,IF(DB678=4,Parametros!$M$9,"Erro"))))*(DC678+1))*60</f>
        <v>38.112851481411589</v>
      </c>
    </row>
    <row r="679" spans="1:108">
      <c r="A679" s="74" t="s">
        <v>1959</v>
      </c>
      <c r="B679" s="74" t="s">
        <v>98</v>
      </c>
      <c r="C679" s="74" t="s">
        <v>99</v>
      </c>
      <c r="D679" s="74" t="s">
        <v>99</v>
      </c>
      <c r="E679" s="74" t="s">
        <v>4510</v>
      </c>
      <c r="F679" s="74" t="s">
        <v>3303</v>
      </c>
      <c r="G679" s="74" t="s">
        <v>4511</v>
      </c>
      <c r="H679" s="74" t="s">
        <v>147</v>
      </c>
      <c r="I679" s="74" t="s">
        <v>464</v>
      </c>
      <c r="J679" s="74" t="s">
        <v>465</v>
      </c>
      <c r="K679" s="74" t="s">
        <v>364</v>
      </c>
      <c r="L679" s="74" t="s">
        <v>3304</v>
      </c>
      <c r="M679" s="74" t="s">
        <v>603</v>
      </c>
      <c r="N679" s="75">
        <v>10</v>
      </c>
      <c r="O679" s="75">
        <v>0</v>
      </c>
      <c r="P679" s="74" t="s">
        <v>122</v>
      </c>
      <c r="Q679" s="74" t="s">
        <v>3305</v>
      </c>
      <c r="R679" s="74" t="s">
        <v>283</v>
      </c>
      <c r="S679" s="74"/>
      <c r="T679" s="74" t="s">
        <v>114</v>
      </c>
      <c r="U679" s="74" t="s">
        <v>156</v>
      </c>
      <c r="V679" s="74" t="s">
        <v>507</v>
      </c>
      <c r="W679" s="74" t="s">
        <v>126</v>
      </c>
      <c r="X679" s="74" t="s">
        <v>127</v>
      </c>
      <c r="Y679" s="74" t="s">
        <v>468</v>
      </c>
      <c r="Z679" s="74"/>
      <c r="AA679" s="76">
        <v>2374.6799999999998</v>
      </c>
      <c r="AB679" s="76">
        <v>0</v>
      </c>
      <c r="AC679" s="76">
        <v>161</v>
      </c>
      <c r="AD679" s="76">
        <v>136.5</v>
      </c>
      <c r="AE679" s="77">
        <v>394</v>
      </c>
      <c r="AF679" s="76">
        <v>1.97</v>
      </c>
      <c r="AG679" s="77">
        <v>8</v>
      </c>
      <c r="AH679" s="78">
        <v>6.35</v>
      </c>
      <c r="AI679" s="78">
        <v>141.30000000000001</v>
      </c>
      <c r="AJ679" s="79">
        <v>42820</v>
      </c>
      <c r="AK679" s="79">
        <v>42791</v>
      </c>
      <c r="AL679" s="79">
        <v>42791</v>
      </c>
      <c r="AM679" s="79">
        <v>42791</v>
      </c>
      <c r="AN679" s="77">
        <v>329</v>
      </c>
      <c r="AO679" s="79">
        <v>42801</v>
      </c>
      <c r="AP679" s="76">
        <v>2100</v>
      </c>
      <c r="AQ679" s="76">
        <v>0</v>
      </c>
      <c r="AR679" s="77">
        <v>386</v>
      </c>
      <c r="AS679" s="77">
        <v>21</v>
      </c>
      <c r="AT679" s="78">
        <v>178.35</v>
      </c>
      <c r="AU679" s="77">
        <v>2</v>
      </c>
      <c r="AV679" s="76">
        <v>8.25</v>
      </c>
      <c r="AW679" s="76">
        <v>8.34</v>
      </c>
      <c r="AX679" s="76">
        <v>8.94</v>
      </c>
      <c r="AY679" s="76">
        <v>1.41</v>
      </c>
      <c r="AZ679" s="76">
        <v>1.41</v>
      </c>
      <c r="BA679" s="76">
        <v>0.64</v>
      </c>
      <c r="BB679" s="76">
        <v>1.1100000000000001</v>
      </c>
      <c r="BC679" s="76">
        <v>17.09</v>
      </c>
      <c r="BD679" s="76">
        <v>6.53</v>
      </c>
      <c r="BE679" s="76">
        <v>15.65</v>
      </c>
      <c r="BF679" s="76">
        <v>8069</v>
      </c>
      <c r="BG679" s="76">
        <v>8269</v>
      </c>
      <c r="BH679" s="74" t="s">
        <v>109</v>
      </c>
      <c r="BI679" s="74"/>
      <c r="BJ679" s="74" t="s">
        <v>4512</v>
      </c>
      <c r="BK679" s="79"/>
      <c r="BL679" s="79"/>
      <c r="BM679" s="74"/>
      <c r="BN679" s="80">
        <v>16</v>
      </c>
      <c r="BO679" s="81"/>
      <c r="BP679" s="82"/>
      <c r="BQ679" s="83"/>
      <c r="BR679" s="84" t="s">
        <v>75</v>
      </c>
      <c r="BS679" s="84">
        <v>25</v>
      </c>
      <c r="BT679" s="85">
        <v>2</v>
      </c>
      <c r="BU679" s="85" t="s">
        <v>464</v>
      </c>
      <c r="BV679" s="85">
        <v>12</v>
      </c>
      <c r="BW679" s="85"/>
      <c r="BX679" s="86" t="s">
        <v>143</v>
      </c>
      <c r="BY679" s="87"/>
      <c r="BZ679" s="88">
        <v>16</v>
      </c>
      <c r="CA679" s="87" t="s">
        <v>144</v>
      </c>
      <c r="CB679" s="89" t="s">
        <v>145</v>
      </c>
      <c r="CC679" s="90">
        <v>-10</v>
      </c>
      <c r="CD679" s="91"/>
      <c r="CE679" s="89">
        <f>VLOOKUP(AI679,[1]Plan1!$A$6:$D$52,2,0)</f>
        <v>389</v>
      </c>
      <c r="CF679" s="89">
        <f>VLOOKUP(AI679,[1]Plan1!$A$6:$D$52,4,0)</f>
        <v>2.0249999999999999</v>
      </c>
      <c r="CG679" s="89">
        <f t="shared" si="80"/>
        <v>6</v>
      </c>
      <c r="CH679" s="89">
        <f t="shared" si="81"/>
        <v>12</v>
      </c>
      <c r="CI679" s="87" t="s">
        <v>75</v>
      </c>
      <c r="CJ679" s="89">
        <f t="shared" si="82"/>
        <v>16</v>
      </c>
      <c r="CK679" s="87"/>
      <c r="CL679" s="87"/>
      <c r="CM679" s="87"/>
      <c r="CN679" s="80"/>
      <c r="CO679" s="81">
        <v>452</v>
      </c>
      <c r="CP679" s="82"/>
      <c r="CQ679" s="83"/>
      <c r="CR679" s="87">
        <f t="shared" si="83"/>
        <v>3152</v>
      </c>
      <c r="CS679" s="40">
        <f t="shared" si="87"/>
        <v>677</v>
      </c>
      <c r="CT679" s="40" t="str">
        <f>VLOOKUP(B679,Linha!$B$2:$C$60,2,FALSE)</f>
        <v>Flow1</v>
      </c>
      <c r="CU679" s="41" t="str">
        <f>IF(AI679&lt;=Parametros!$E$15,"OK","Não")</f>
        <v>Não</v>
      </c>
      <c r="CV679" s="41" t="str">
        <f>IF(AH679&lt;=Parametros!$E$16,"OK","Não")</f>
        <v>OK</v>
      </c>
      <c r="CW679" s="41" t="str">
        <f>IF(AX679&lt;=Parametros!$E$19,"OK","Não")</f>
        <v>OK</v>
      </c>
      <c r="CX679" s="41" t="str">
        <f t="shared" si="84"/>
        <v>Não</v>
      </c>
      <c r="CY679" s="41" t="str">
        <f t="shared" si="85"/>
        <v>Não</v>
      </c>
      <c r="CZ679" s="41" t="str">
        <f>IF(AND(Parametros!$E$17="Sim",Parametros!$E$18="Sim"),IF(AND(OR(CT679="Flow1",AND(CT679="Flow2",Parametros!$H$7="Fechada")),AI679&lt;=Parametros!$E$15,AH679&lt;Parametros!$E$16,AX679&lt;Parametros!$E$19,CX679&lt;&gt;Parametros!$E$17,CY679&lt;&gt;Parametros!$E$18),"Sim","Não"),
IF(AND(Parametros!$E$17="Sim",Parametros!$E$18="Não"),IF(AND(OR(CT679="Flow1",AND(CT679="Flow2",Parametros!$H$7="Fechada")),AI679&lt;=Parametros!$E$15,AH679&lt;Parametros!$E$16,AX679&lt;Parametros!$E$19,CX679&lt;&gt;Parametros!$E$17),"Sim","Não"),
IF(AND(Parametros!$E$17="Não",Parametros!$E$18="Sim"),IF(AND(OR(CT679="Flow1",AND(CT679="Flow2",Parametros!$H$7="Fechada")),AI679&lt;=Parametros!$E$15,AH679&lt;Parametros!$E$16,AX679&lt;Parametros!$E$19,CY679&lt;&gt;Parametros!$E$18),"Sim","Não"),
IF(AND(OR(CT679="Flow1",AND(CT679="Flow2",Parametros!$H$7="Fechada")),AI679&lt;=Parametros!$E$15,AH679&lt;Parametros!$E$16,AX679&lt;Parametros!$E$19),"Sim","Não"))))</f>
        <v>Não</v>
      </c>
      <c r="DA679" s="41" t="str">
        <f t="shared" si="86"/>
        <v>ok</v>
      </c>
      <c r="DB679" s="40">
        <f>IF(AND(CT679="Flow1",CZ679="Sim"),4,IF(CT679=Parametros!$D$6,1,IF(CT679=Parametros!$D$7,IF(Parametros!$H$7="Aberta",2,IF('Sequencia APO'!CZ679="Sim",4,1)),IF(CT679=Parametros!$D$9,3,IF(CT679=Parametros!$D$8,4,"Erro")))))</f>
        <v>1</v>
      </c>
      <c r="DC679" s="40">
        <f>IFERROR(VLOOKUP($Q679,Ferts!$A$1:$B$16,2,FALSE),0)</f>
        <v>0</v>
      </c>
      <c r="DD679" s="42">
        <f>(IF(DB679=1,Parametros!$M$6,IF(DB679=2,Parametros!$M$7,IF(DB679=3,Parametros!$M$8,IF(DB679=4,Parametros!$M$9,"Erro"))))*(DC679+1))*60</f>
        <v>38.112851481411589</v>
      </c>
    </row>
    <row r="680" spans="1:108">
      <c r="A680" s="74" t="s">
        <v>1960</v>
      </c>
      <c r="B680" s="74" t="s">
        <v>98</v>
      </c>
      <c r="C680" s="74" t="s">
        <v>99</v>
      </c>
      <c r="D680" s="74" t="s">
        <v>99</v>
      </c>
      <c r="E680" s="74" t="s">
        <v>4513</v>
      </c>
      <c r="F680" s="74" t="s">
        <v>4514</v>
      </c>
      <c r="G680" s="74" t="s">
        <v>4515</v>
      </c>
      <c r="H680" s="74" t="s">
        <v>147</v>
      </c>
      <c r="I680" s="74" t="s">
        <v>464</v>
      </c>
      <c r="J680" s="74" t="s">
        <v>465</v>
      </c>
      <c r="K680" s="74" t="s">
        <v>364</v>
      </c>
      <c r="L680" s="74" t="s">
        <v>4516</v>
      </c>
      <c r="M680" s="74" t="s">
        <v>603</v>
      </c>
      <c r="N680" s="75">
        <v>10</v>
      </c>
      <c r="O680" s="75">
        <v>10</v>
      </c>
      <c r="P680" s="74" t="s">
        <v>365</v>
      </c>
      <c r="Q680" s="74" t="s">
        <v>4517</v>
      </c>
      <c r="R680" s="74" t="s">
        <v>283</v>
      </c>
      <c r="S680" s="74"/>
      <c r="T680" s="74" t="s">
        <v>114</v>
      </c>
      <c r="U680" s="74" t="s">
        <v>156</v>
      </c>
      <c r="V680" s="74" t="s">
        <v>507</v>
      </c>
      <c r="W680" s="74" t="s">
        <v>126</v>
      </c>
      <c r="X680" s="74" t="s">
        <v>127</v>
      </c>
      <c r="Y680" s="74" t="s">
        <v>468</v>
      </c>
      <c r="Z680" s="74"/>
      <c r="AA680" s="76">
        <v>16961.993999999999</v>
      </c>
      <c r="AB680" s="76">
        <v>0</v>
      </c>
      <c r="AC680" s="76">
        <v>161</v>
      </c>
      <c r="AD680" s="76">
        <v>136.5</v>
      </c>
      <c r="AE680" s="77">
        <v>398</v>
      </c>
      <c r="AF680" s="76">
        <v>1.99</v>
      </c>
      <c r="AG680" s="77">
        <v>51</v>
      </c>
      <c r="AH680" s="78">
        <v>6.35</v>
      </c>
      <c r="AI680" s="78">
        <v>141.30000000000001</v>
      </c>
      <c r="AJ680" s="79">
        <v>42841</v>
      </c>
      <c r="AK680" s="79">
        <v>42791</v>
      </c>
      <c r="AL680" s="79">
        <v>42791</v>
      </c>
      <c r="AM680" s="79">
        <v>42791</v>
      </c>
      <c r="AN680" s="77">
        <v>2325</v>
      </c>
      <c r="AO680" s="79">
        <v>42822</v>
      </c>
      <c r="AP680" s="76">
        <v>15000</v>
      </c>
      <c r="AQ680" s="76">
        <v>0</v>
      </c>
      <c r="AR680" s="77">
        <v>388</v>
      </c>
      <c r="AS680" s="77">
        <v>21</v>
      </c>
      <c r="AT680" s="78">
        <v>179.46</v>
      </c>
      <c r="AU680" s="77">
        <v>2</v>
      </c>
      <c r="AV680" s="76">
        <v>8.3000000000000007</v>
      </c>
      <c r="AW680" s="76">
        <v>8.5399999999999991</v>
      </c>
      <c r="AX680" s="76">
        <v>9.07</v>
      </c>
      <c r="AY680" s="76">
        <v>1.41</v>
      </c>
      <c r="AZ680" s="76">
        <v>1.41</v>
      </c>
      <c r="BA680" s="76">
        <v>0.64</v>
      </c>
      <c r="BB680" s="76">
        <v>1.1100000000000001</v>
      </c>
      <c r="BC680" s="76">
        <v>17.27</v>
      </c>
      <c r="BD680" s="76">
        <v>6.53</v>
      </c>
      <c r="BE680" s="76">
        <v>15.65</v>
      </c>
      <c r="BF680" s="76">
        <v>8120</v>
      </c>
      <c r="BG680" s="76">
        <v>8320</v>
      </c>
      <c r="BH680" s="74" t="s">
        <v>109</v>
      </c>
      <c r="BI680" s="74"/>
      <c r="BJ680" s="74" t="s">
        <v>4518</v>
      </c>
      <c r="BK680" s="79"/>
      <c r="BL680" s="79"/>
      <c r="BM680" s="74"/>
      <c r="BN680" s="80">
        <v>102</v>
      </c>
      <c r="BO680" s="81"/>
      <c r="BP680" s="82"/>
      <c r="BQ680" s="83"/>
      <c r="BR680" s="84" t="s">
        <v>75</v>
      </c>
      <c r="BS680" s="84">
        <v>25</v>
      </c>
      <c r="BT680" s="85">
        <v>2</v>
      </c>
      <c r="BU680" s="85" t="s">
        <v>464</v>
      </c>
      <c r="BV680" s="85">
        <v>12</v>
      </c>
      <c r="BW680" s="85"/>
      <c r="BX680" s="86" t="s">
        <v>143</v>
      </c>
      <c r="BY680" s="87"/>
      <c r="BZ680" s="88">
        <v>102</v>
      </c>
      <c r="CA680" s="87" t="s">
        <v>144</v>
      </c>
      <c r="CB680" s="89" t="s">
        <v>116</v>
      </c>
      <c r="CC680" s="90">
        <v>-31</v>
      </c>
      <c r="CD680" s="91"/>
      <c r="CE680" s="89">
        <f>VLOOKUP(AI680,[1]Plan1!$A$6:$D$52,2,0)</f>
        <v>389</v>
      </c>
      <c r="CF680" s="89">
        <f>VLOOKUP(AI680,[1]Plan1!$A$6:$D$52,4,0)</f>
        <v>2.0249999999999999</v>
      </c>
      <c r="CG680" s="89">
        <f t="shared" si="80"/>
        <v>44</v>
      </c>
      <c r="CH680" s="89">
        <f t="shared" si="81"/>
        <v>89</v>
      </c>
      <c r="CI680" s="87" t="s">
        <v>75</v>
      </c>
      <c r="CJ680" s="89">
        <f t="shared" si="82"/>
        <v>102</v>
      </c>
      <c r="CK680" s="87"/>
      <c r="CL680" s="87"/>
      <c r="CM680" s="87"/>
      <c r="CN680" s="80"/>
      <c r="CO680" s="81">
        <v>453</v>
      </c>
      <c r="CP680" s="82"/>
      <c r="CQ680" s="83"/>
      <c r="CR680" s="87">
        <f t="shared" si="83"/>
        <v>20298</v>
      </c>
      <c r="CS680" s="40">
        <f t="shared" si="87"/>
        <v>678</v>
      </c>
      <c r="CT680" s="40" t="str">
        <f>VLOOKUP(B680,Linha!$B$2:$C$60,2,FALSE)</f>
        <v>Flow1</v>
      </c>
      <c r="CU680" s="41" t="str">
        <f>IF(AI680&lt;=Parametros!$E$15,"OK","Não")</f>
        <v>Não</v>
      </c>
      <c r="CV680" s="41" t="str">
        <f>IF(AH680&lt;=Parametros!$E$16,"OK","Não")</f>
        <v>OK</v>
      </c>
      <c r="CW680" s="41" t="str">
        <f>IF(AX680&lt;=Parametros!$E$19,"OK","Não")</f>
        <v>OK</v>
      </c>
      <c r="CX680" s="41" t="str">
        <f t="shared" si="84"/>
        <v>Não</v>
      </c>
      <c r="CY680" s="41" t="str">
        <f t="shared" si="85"/>
        <v>Não</v>
      </c>
      <c r="CZ680" s="41" t="str">
        <f>IF(AND(Parametros!$E$17="Sim",Parametros!$E$18="Sim"),IF(AND(OR(CT680="Flow1",AND(CT680="Flow2",Parametros!$H$7="Fechada")),AI680&lt;=Parametros!$E$15,AH680&lt;Parametros!$E$16,AX680&lt;Parametros!$E$19,CX680&lt;&gt;Parametros!$E$17,CY680&lt;&gt;Parametros!$E$18),"Sim","Não"),
IF(AND(Parametros!$E$17="Sim",Parametros!$E$18="Não"),IF(AND(OR(CT680="Flow1",AND(CT680="Flow2",Parametros!$H$7="Fechada")),AI680&lt;=Parametros!$E$15,AH680&lt;Parametros!$E$16,AX680&lt;Parametros!$E$19,CX680&lt;&gt;Parametros!$E$17),"Sim","Não"),
IF(AND(Parametros!$E$17="Não",Parametros!$E$18="Sim"),IF(AND(OR(CT680="Flow1",AND(CT680="Flow2",Parametros!$H$7="Fechada")),AI680&lt;=Parametros!$E$15,AH680&lt;Parametros!$E$16,AX680&lt;Parametros!$E$19,CY680&lt;&gt;Parametros!$E$18),"Sim","Não"),
IF(AND(OR(CT680="Flow1",AND(CT680="Flow2",Parametros!$H$7="Fechada")),AI680&lt;=Parametros!$E$15,AH680&lt;Parametros!$E$16,AX680&lt;Parametros!$E$19),"Sim","Não"))))</f>
        <v>Não</v>
      </c>
      <c r="DA680" s="41" t="str">
        <f t="shared" si="86"/>
        <v>ok</v>
      </c>
      <c r="DB680" s="40">
        <f>IF(AND(CT680="Flow1",CZ680="Sim"),4,IF(CT680=Parametros!$D$6,1,IF(CT680=Parametros!$D$7,IF(Parametros!$H$7="Aberta",2,IF('Sequencia APO'!CZ680="Sim",4,1)),IF(CT680=Parametros!$D$9,3,IF(CT680=Parametros!$D$8,4,"Erro")))))</f>
        <v>1</v>
      </c>
      <c r="DC680" s="40">
        <f>IFERROR(VLOOKUP($Q680,Ferts!$A$1:$B$16,2,FALSE),0)</f>
        <v>0</v>
      </c>
      <c r="DD680" s="42">
        <f>(IF(DB680=1,Parametros!$M$6,IF(DB680=2,Parametros!$M$7,IF(DB680=3,Parametros!$M$8,IF(DB680=4,Parametros!$M$9,"Erro"))))*(DC680+1))*60</f>
        <v>38.112851481411589</v>
      </c>
    </row>
    <row r="681" spans="1:108">
      <c r="A681" s="74" t="s">
        <v>1964</v>
      </c>
      <c r="B681" s="74" t="s">
        <v>98</v>
      </c>
      <c r="C681" s="74" t="s">
        <v>99</v>
      </c>
      <c r="D681" s="74" t="s">
        <v>99</v>
      </c>
      <c r="E681" s="74" t="s">
        <v>4519</v>
      </c>
      <c r="F681" s="74" t="s">
        <v>4520</v>
      </c>
      <c r="G681" s="74" t="s">
        <v>4521</v>
      </c>
      <c r="H681" s="74" t="s">
        <v>147</v>
      </c>
      <c r="I681" s="74" t="s">
        <v>464</v>
      </c>
      <c r="J681" s="74" t="s">
        <v>465</v>
      </c>
      <c r="K681" s="74" t="s">
        <v>364</v>
      </c>
      <c r="L681" s="74" t="s">
        <v>4522</v>
      </c>
      <c r="M681" s="74" t="s">
        <v>603</v>
      </c>
      <c r="N681" s="75">
        <v>10</v>
      </c>
      <c r="O681" s="75">
        <v>10</v>
      </c>
      <c r="P681" s="74" t="s">
        <v>365</v>
      </c>
      <c r="Q681" s="74" t="s">
        <v>4523</v>
      </c>
      <c r="R681" s="74" t="s">
        <v>283</v>
      </c>
      <c r="S681" s="74"/>
      <c r="T681" s="74" t="s">
        <v>114</v>
      </c>
      <c r="U681" s="74" t="s">
        <v>156</v>
      </c>
      <c r="V681" s="74" t="s">
        <v>507</v>
      </c>
      <c r="W681" s="74" t="s">
        <v>337</v>
      </c>
      <c r="X681" s="74" t="s">
        <v>127</v>
      </c>
      <c r="Y681" s="74" t="s">
        <v>468</v>
      </c>
      <c r="Z681" s="74"/>
      <c r="AA681" s="76">
        <v>7673.723</v>
      </c>
      <c r="AB681" s="76">
        <v>0</v>
      </c>
      <c r="AC681" s="76">
        <v>161</v>
      </c>
      <c r="AD681" s="76">
        <v>136.5</v>
      </c>
      <c r="AE681" s="77">
        <v>433</v>
      </c>
      <c r="AF681" s="76">
        <v>2.165</v>
      </c>
      <c r="AG681" s="77">
        <v>21</v>
      </c>
      <c r="AH681" s="78">
        <v>6.35</v>
      </c>
      <c r="AI681" s="78">
        <v>141.30000000000001</v>
      </c>
      <c r="AJ681" s="79">
        <v>42841</v>
      </c>
      <c r="AK681" s="79">
        <v>42791</v>
      </c>
      <c r="AL681" s="79">
        <v>42791</v>
      </c>
      <c r="AM681" s="79">
        <v>42791</v>
      </c>
      <c r="AN681" s="77">
        <v>811</v>
      </c>
      <c r="AO681" s="79">
        <v>42822</v>
      </c>
      <c r="AP681" s="76">
        <v>7000</v>
      </c>
      <c r="AQ681" s="76">
        <v>0</v>
      </c>
      <c r="AR681" s="77">
        <v>415</v>
      </c>
      <c r="AS681" s="77">
        <v>20</v>
      </c>
      <c r="AT681" s="78">
        <v>284.62</v>
      </c>
      <c r="AU681" s="77">
        <v>2</v>
      </c>
      <c r="AV681" s="76">
        <v>9.2200000000000006</v>
      </c>
      <c r="AW681" s="76">
        <v>9.15</v>
      </c>
      <c r="AX681" s="76">
        <v>9.73</v>
      </c>
      <c r="AY681" s="76">
        <v>1.41</v>
      </c>
      <c r="AZ681" s="76">
        <v>1.41</v>
      </c>
      <c r="BA681" s="76">
        <v>0.64</v>
      </c>
      <c r="BB681" s="76">
        <v>1.1100000000000001</v>
      </c>
      <c r="BC681" s="76">
        <v>18.79</v>
      </c>
      <c r="BD681" s="76">
        <v>6.53</v>
      </c>
      <c r="BE681" s="76">
        <v>15.65</v>
      </c>
      <c r="BF681" s="76">
        <v>4372</v>
      </c>
      <c r="BG681" s="76">
        <v>4438.67</v>
      </c>
      <c r="BH681" s="74" t="s">
        <v>109</v>
      </c>
      <c r="BI681" s="74"/>
      <c r="BJ681" s="74" t="s">
        <v>4524</v>
      </c>
      <c r="BK681" s="79"/>
      <c r="BL681" s="79"/>
      <c r="BM681" s="74"/>
      <c r="BN681" s="80">
        <v>42</v>
      </c>
      <c r="BO681" s="81"/>
      <c r="BP681" s="82"/>
      <c r="BQ681" s="83"/>
      <c r="BR681" s="84" t="s">
        <v>75</v>
      </c>
      <c r="BS681" s="84">
        <v>25</v>
      </c>
      <c r="BT681" s="85">
        <v>2</v>
      </c>
      <c r="BU681" s="85" t="s">
        <v>464</v>
      </c>
      <c r="BV681" s="85">
        <v>12</v>
      </c>
      <c r="BW681" s="85"/>
      <c r="BX681" s="86" t="s">
        <v>143</v>
      </c>
      <c r="BY681" s="87"/>
      <c r="BZ681" s="88">
        <v>42</v>
      </c>
      <c r="CA681" s="87" t="s">
        <v>144</v>
      </c>
      <c r="CB681" s="89" t="s">
        <v>116</v>
      </c>
      <c r="CC681" s="90">
        <v>-31</v>
      </c>
      <c r="CD681" s="91"/>
      <c r="CE681" s="89">
        <f>VLOOKUP(AI681,[1]Plan1!$A$6:$D$52,2,0)</f>
        <v>389</v>
      </c>
      <c r="CF681" s="89">
        <f>VLOOKUP(AI681,[1]Plan1!$A$6:$D$52,4,0)</f>
        <v>2.0249999999999999</v>
      </c>
      <c r="CG681" s="89">
        <f t="shared" si="80"/>
        <v>20</v>
      </c>
      <c r="CH681" s="89">
        <f t="shared" si="81"/>
        <v>41</v>
      </c>
      <c r="CI681" s="87" t="s">
        <v>75</v>
      </c>
      <c r="CJ681" s="89">
        <f t="shared" si="82"/>
        <v>42</v>
      </c>
      <c r="CK681" s="87"/>
      <c r="CL681" s="87"/>
      <c r="CM681" s="87"/>
      <c r="CN681" s="80"/>
      <c r="CO681" s="81">
        <v>454</v>
      </c>
      <c r="CP681" s="82"/>
      <c r="CQ681" s="83"/>
      <c r="CR681" s="87">
        <f t="shared" si="83"/>
        <v>9093</v>
      </c>
      <c r="CS681" s="40">
        <f t="shared" si="87"/>
        <v>679</v>
      </c>
      <c r="CT681" s="40" t="str">
        <f>VLOOKUP(B681,Linha!$B$2:$C$60,2,FALSE)</f>
        <v>Flow1</v>
      </c>
      <c r="CU681" s="41" t="str">
        <f>IF(AI681&lt;=Parametros!$E$15,"OK","Não")</f>
        <v>Não</v>
      </c>
      <c r="CV681" s="41" t="str">
        <f>IF(AH681&lt;=Parametros!$E$16,"OK","Não")</f>
        <v>OK</v>
      </c>
      <c r="CW681" s="41" t="str">
        <f>IF(AX681&lt;=Parametros!$E$19,"OK","Não")</f>
        <v>OK</v>
      </c>
      <c r="CX681" s="41" t="str">
        <f t="shared" si="84"/>
        <v>Não</v>
      </c>
      <c r="CY681" s="41" t="str">
        <f t="shared" si="85"/>
        <v>Não</v>
      </c>
      <c r="CZ681" s="41" t="str">
        <f>IF(AND(Parametros!$E$17="Sim",Parametros!$E$18="Sim"),IF(AND(OR(CT681="Flow1",AND(CT681="Flow2",Parametros!$H$7="Fechada")),AI681&lt;=Parametros!$E$15,AH681&lt;Parametros!$E$16,AX681&lt;Parametros!$E$19,CX681&lt;&gt;Parametros!$E$17,CY681&lt;&gt;Parametros!$E$18),"Sim","Não"),
IF(AND(Parametros!$E$17="Sim",Parametros!$E$18="Não"),IF(AND(OR(CT681="Flow1",AND(CT681="Flow2",Parametros!$H$7="Fechada")),AI681&lt;=Parametros!$E$15,AH681&lt;Parametros!$E$16,AX681&lt;Parametros!$E$19,CX681&lt;&gt;Parametros!$E$17),"Sim","Não"),
IF(AND(Parametros!$E$17="Não",Parametros!$E$18="Sim"),IF(AND(OR(CT681="Flow1",AND(CT681="Flow2",Parametros!$H$7="Fechada")),AI681&lt;=Parametros!$E$15,AH681&lt;Parametros!$E$16,AX681&lt;Parametros!$E$19,CY681&lt;&gt;Parametros!$E$18),"Sim","Não"),
IF(AND(OR(CT681="Flow1",AND(CT681="Flow2",Parametros!$H$7="Fechada")),AI681&lt;=Parametros!$E$15,AH681&lt;Parametros!$E$16,AX681&lt;Parametros!$E$19),"Sim","Não"))))</f>
        <v>Não</v>
      </c>
      <c r="DA681" s="41" t="str">
        <f t="shared" si="86"/>
        <v>ok</v>
      </c>
      <c r="DB681" s="40">
        <f>IF(AND(CT681="Flow1",CZ681="Sim"),4,IF(CT681=Parametros!$D$6,1,IF(CT681=Parametros!$D$7,IF(Parametros!$H$7="Aberta",2,IF('Sequencia APO'!CZ681="Sim",4,1)),IF(CT681=Parametros!$D$9,3,IF(CT681=Parametros!$D$8,4,"Erro")))))</f>
        <v>1</v>
      </c>
      <c r="DC681" s="40">
        <f>IFERROR(VLOOKUP($Q681,Ferts!$A$1:$B$16,2,FALSE),0)</f>
        <v>0</v>
      </c>
      <c r="DD681" s="42">
        <f>(IF(DB681=1,Parametros!$M$6,IF(DB681=2,Parametros!$M$7,IF(DB681=3,Parametros!$M$8,IF(DB681=4,Parametros!$M$9,"Erro"))))*(DC681+1))*60</f>
        <v>38.112851481411589</v>
      </c>
    </row>
    <row r="682" spans="1:108">
      <c r="A682" s="74" t="s">
        <v>1970</v>
      </c>
      <c r="B682" s="74" t="s">
        <v>98</v>
      </c>
      <c r="C682" s="74" t="s">
        <v>99</v>
      </c>
      <c r="D682" s="74" t="s">
        <v>99</v>
      </c>
      <c r="E682" s="74" t="s">
        <v>4525</v>
      </c>
      <c r="F682" s="74" t="s">
        <v>4526</v>
      </c>
      <c r="G682" s="74" t="s">
        <v>4527</v>
      </c>
      <c r="H682" s="74" t="s">
        <v>147</v>
      </c>
      <c r="I682" s="74" t="s">
        <v>464</v>
      </c>
      <c r="J682" s="74" t="s">
        <v>465</v>
      </c>
      <c r="K682" s="74" t="s">
        <v>364</v>
      </c>
      <c r="L682" s="74" t="s">
        <v>4528</v>
      </c>
      <c r="M682" s="74" t="s">
        <v>603</v>
      </c>
      <c r="N682" s="75">
        <v>10</v>
      </c>
      <c r="O682" s="75">
        <v>10</v>
      </c>
      <c r="P682" s="74" t="s">
        <v>365</v>
      </c>
      <c r="Q682" s="74" t="s">
        <v>4529</v>
      </c>
      <c r="R682" s="74" t="s">
        <v>283</v>
      </c>
      <c r="S682" s="74"/>
      <c r="T682" s="74" t="s">
        <v>114</v>
      </c>
      <c r="U682" s="74" t="s">
        <v>156</v>
      </c>
      <c r="V682" s="74" t="s">
        <v>507</v>
      </c>
      <c r="W682" s="74" t="s">
        <v>337</v>
      </c>
      <c r="X682" s="74" t="s">
        <v>127</v>
      </c>
      <c r="Y682" s="74" t="s">
        <v>468</v>
      </c>
      <c r="Z682" s="74"/>
      <c r="AA682" s="76">
        <v>7742.6760000000004</v>
      </c>
      <c r="AB682" s="76">
        <v>0</v>
      </c>
      <c r="AC682" s="76">
        <v>161</v>
      </c>
      <c r="AD682" s="76">
        <v>136.5</v>
      </c>
      <c r="AE682" s="77">
        <v>442</v>
      </c>
      <c r="AF682" s="76">
        <v>2.21</v>
      </c>
      <c r="AG682" s="77">
        <v>20</v>
      </c>
      <c r="AH682" s="78">
        <v>6.35</v>
      </c>
      <c r="AI682" s="78">
        <v>141.30000000000001</v>
      </c>
      <c r="AJ682" s="79">
        <v>42841</v>
      </c>
      <c r="AK682" s="79">
        <v>42791</v>
      </c>
      <c r="AL682" s="79">
        <v>42791</v>
      </c>
      <c r="AM682" s="79">
        <v>42791</v>
      </c>
      <c r="AN682" s="77">
        <v>810</v>
      </c>
      <c r="AO682" s="79">
        <v>42822</v>
      </c>
      <c r="AP682" s="76">
        <v>7000</v>
      </c>
      <c r="AQ682" s="76">
        <v>0</v>
      </c>
      <c r="AR682" s="77">
        <v>420</v>
      </c>
      <c r="AS682" s="77">
        <v>20</v>
      </c>
      <c r="AT682" s="78">
        <v>287.94</v>
      </c>
      <c r="AU682" s="77">
        <v>2</v>
      </c>
      <c r="AV682" s="76">
        <v>9.33</v>
      </c>
      <c r="AW682" s="76">
        <v>9.44</v>
      </c>
      <c r="AX682" s="76">
        <v>10.039999999999999</v>
      </c>
      <c r="AY682" s="76">
        <v>1.41</v>
      </c>
      <c r="AZ682" s="76">
        <v>1.41</v>
      </c>
      <c r="BA682" s="76">
        <v>0.64</v>
      </c>
      <c r="BB682" s="76">
        <v>1.1100000000000001</v>
      </c>
      <c r="BC682" s="76">
        <v>19.18</v>
      </c>
      <c r="BD682" s="76">
        <v>6.53</v>
      </c>
      <c r="BE682" s="76">
        <v>15.65</v>
      </c>
      <c r="BF682" s="76">
        <v>4423</v>
      </c>
      <c r="BG682" s="76">
        <v>4489.67</v>
      </c>
      <c r="BH682" s="74" t="s">
        <v>109</v>
      </c>
      <c r="BI682" s="74"/>
      <c r="BJ682" s="74" t="s">
        <v>4530</v>
      </c>
      <c r="BK682" s="79"/>
      <c r="BL682" s="79"/>
      <c r="BM682" s="74"/>
      <c r="BN682" s="80">
        <v>40</v>
      </c>
      <c r="BO682" s="81"/>
      <c r="BP682" s="82"/>
      <c r="BQ682" s="83"/>
      <c r="BR682" s="84" t="s">
        <v>75</v>
      </c>
      <c r="BS682" s="84">
        <v>25</v>
      </c>
      <c r="BT682" s="85">
        <v>2</v>
      </c>
      <c r="BU682" s="85" t="s">
        <v>464</v>
      </c>
      <c r="BV682" s="85">
        <v>12</v>
      </c>
      <c r="BW682" s="85"/>
      <c r="BX682" s="86" t="s">
        <v>143</v>
      </c>
      <c r="BY682" s="87"/>
      <c r="BZ682" s="88">
        <v>40</v>
      </c>
      <c r="CA682" s="87" t="s">
        <v>144</v>
      </c>
      <c r="CB682" s="89" t="s">
        <v>116</v>
      </c>
      <c r="CC682" s="90">
        <v>-31</v>
      </c>
      <c r="CD682" s="91"/>
      <c r="CE682" s="89">
        <f>VLOOKUP(AI682,[1]Plan1!$A$6:$D$52,2,0)</f>
        <v>389</v>
      </c>
      <c r="CF682" s="89">
        <f>VLOOKUP(AI682,[1]Plan1!$A$6:$D$52,4,0)</f>
        <v>2.0249999999999999</v>
      </c>
      <c r="CG682" s="89">
        <f t="shared" si="80"/>
        <v>20</v>
      </c>
      <c r="CH682" s="89">
        <f t="shared" si="81"/>
        <v>41</v>
      </c>
      <c r="CI682" s="87" t="s">
        <v>75</v>
      </c>
      <c r="CJ682" s="89">
        <f t="shared" si="82"/>
        <v>40</v>
      </c>
      <c r="CK682" s="87"/>
      <c r="CL682" s="87"/>
      <c r="CM682" s="87"/>
      <c r="CN682" s="80"/>
      <c r="CO682" s="81">
        <v>455</v>
      </c>
      <c r="CP682" s="82"/>
      <c r="CQ682" s="83"/>
      <c r="CR682" s="87">
        <f t="shared" si="83"/>
        <v>8840</v>
      </c>
      <c r="CS682" s="40">
        <f t="shared" si="87"/>
        <v>680</v>
      </c>
      <c r="CT682" s="40" t="str">
        <f>VLOOKUP(B682,Linha!$B$2:$C$60,2,FALSE)</f>
        <v>Flow1</v>
      </c>
      <c r="CU682" s="41" t="str">
        <f>IF(AI682&lt;=Parametros!$E$15,"OK","Não")</f>
        <v>Não</v>
      </c>
      <c r="CV682" s="41" t="str">
        <f>IF(AH682&lt;=Parametros!$E$16,"OK","Não")</f>
        <v>OK</v>
      </c>
      <c r="CW682" s="41" t="str">
        <f>IF(AX682&lt;=Parametros!$E$19,"OK","Não")</f>
        <v>OK</v>
      </c>
      <c r="CX682" s="41" t="str">
        <f t="shared" si="84"/>
        <v>Não</v>
      </c>
      <c r="CY682" s="41" t="str">
        <f t="shared" si="85"/>
        <v>Não</v>
      </c>
      <c r="CZ682" s="41" t="str">
        <f>IF(AND(Parametros!$E$17="Sim",Parametros!$E$18="Sim"),IF(AND(OR(CT682="Flow1",AND(CT682="Flow2",Parametros!$H$7="Fechada")),AI682&lt;=Parametros!$E$15,AH682&lt;Parametros!$E$16,AX682&lt;Parametros!$E$19,CX682&lt;&gt;Parametros!$E$17,CY682&lt;&gt;Parametros!$E$18),"Sim","Não"),
IF(AND(Parametros!$E$17="Sim",Parametros!$E$18="Não"),IF(AND(OR(CT682="Flow1",AND(CT682="Flow2",Parametros!$H$7="Fechada")),AI682&lt;=Parametros!$E$15,AH682&lt;Parametros!$E$16,AX682&lt;Parametros!$E$19,CX682&lt;&gt;Parametros!$E$17),"Sim","Não"),
IF(AND(Parametros!$E$17="Não",Parametros!$E$18="Sim"),IF(AND(OR(CT682="Flow1",AND(CT682="Flow2",Parametros!$H$7="Fechada")),AI682&lt;=Parametros!$E$15,AH682&lt;Parametros!$E$16,AX682&lt;Parametros!$E$19,CY682&lt;&gt;Parametros!$E$18),"Sim","Não"),
IF(AND(OR(CT682="Flow1",AND(CT682="Flow2",Parametros!$H$7="Fechada")),AI682&lt;=Parametros!$E$15,AH682&lt;Parametros!$E$16,AX682&lt;Parametros!$E$19),"Sim","Não"))))</f>
        <v>Não</v>
      </c>
      <c r="DA682" s="41" t="str">
        <f t="shared" si="86"/>
        <v>ok</v>
      </c>
      <c r="DB682" s="40">
        <f>IF(AND(CT682="Flow1",CZ682="Sim"),4,IF(CT682=Parametros!$D$6,1,IF(CT682=Parametros!$D$7,IF(Parametros!$H$7="Aberta",2,IF('Sequencia APO'!CZ682="Sim",4,1)),IF(CT682=Parametros!$D$9,3,IF(CT682=Parametros!$D$8,4,"Erro")))))</f>
        <v>1</v>
      </c>
      <c r="DC682" s="40">
        <f>IFERROR(VLOOKUP($Q682,Ferts!$A$1:$B$16,2,FALSE),0)</f>
        <v>0</v>
      </c>
      <c r="DD682" s="42">
        <f>(IF(DB682=1,Parametros!$M$6,IF(DB682=2,Parametros!$M$7,IF(DB682=3,Parametros!$M$8,IF(DB682=4,Parametros!$M$9,"Erro"))))*(DC682+1))*60</f>
        <v>38.112851481411589</v>
      </c>
    </row>
    <row r="683" spans="1:108">
      <c r="A683" s="74" t="s">
        <v>1974</v>
      </c>
      <c r="B683" s="74" t="s">
        <v>98</v>
      </c>
      <c r="C683" s="74" t="s">
        <v>99</v>
      </c>
      <c r="D683" s="74" t="s">
        <v>99</v>
      </c>
      <c r="E683" s="74" t="s">
        <v>4531</v>
      </c>
      <c r="F683" s="74" t="s">
        <v>4532</v>
      </c>
      <c r="G683" s="74" t="s">
        <v>4533</v>
      </c>
      <c r="H683" s="74" t="s">
        <v>147</v>
      </c>
      <c r="I683" s="74" t="s">
        <v>464</v>
      </c>
      <c r="J683" s="74" t="s">
        <v>465</v>
      </c>
      <c r="K683" s="74" t="s">
        <v>364</v>
      </c>
      <c r="L683" s="74" t="s">
        <v>4534</v>
      </c>
      <c r="M683" s="74" t="s">
        <v>603</v>
      </c>
      <c r="N683" s="75">
        <v>10</v>
      </c>
      <c r="O683" s="75">
        <v>0</v>
      </c>
      <c r="P683" s="74" t="s">
        <v>365</v>
      </c>
      <c r="Q683" s="74" t="s">
        <v>4535</v>
      </c>
      <c r="R683" s="74" t="s">
        <v>283</v>
      </c>
      <c r="S683" s="74"/>
      <c r="T683" s="74" t="s">
        <v>114</v>
      </c>
      <c r="U683" s="74" t="s">
        <v>156</v>
      </c>
      <c r="V683" s="74" t="s">
        <v>507</v>
      </c>
      <c r="W683" s="74" t="s">
        <v>337</v>
      </c>
      <c r="X683" s="74" t="s">
        <v>127</v>
      </c>
      <c r="Y683" s="74" t="s">
        <v>468</v>
      </c>
      <c r="Z683" s="74"/>
      <c r="AA683" s="76">
        <v>3608.6439999999998</v>
      </c>
      <c r="AB683" s="76">
        <v>0</v>
      </c>
      <c r="AC683" s="76">
        <v>161</v>
      </c>
      <c r="AD683" s="76">
        <v>136.5</v>
      </c>
      <c r="AE683" s="77">
        <v>518</v>
      </c>
      <c r="AF683" s="76">
        <v>2.59</v>
      </c>
      <c r="AG683" s="77">
        <v>8</v>
      </c>
      <c r="AH683" s="78">
        <v>6.35</v>
      </c>
      <c r="AI683" s="78">
        <v>141.30000000000001</v>
      </c>
      <c r="AJ683" s="79">
        <v>42738</v>
      </c>
      <c r="AK683" s="79">
        <v>42791</v>
      </c>
      <c r="AL683" s="79">
        <v>42791</v>
      </c>
      <c r="AM683" s="79">
        <v>42791</v>
      </c>
      <c r="AN683" s="77">
        <v>483</v>
      </c>
      <c r="AO683" s="79">
        <v>42719</v>
      </c>
      <c r="AP683" s="76">
        <v>1000</v>
      </c>
      <c r="AQ683" s="76">
        <v>0</v>
      </c>
      <c r="AR683" s="77">
        <v>380</v>
      </c>
      <c r="AS683" s="77">
        <v>22</v>
      </c>
      <c r="AT683" s="78">
        <v>286.66000000000003</v>
      </c>
      <c r="AU683" s="77">
        <v>2</v>
      </c>
      <c r="AV683" s="76">
        <v>11.04</v>
      </c>
      <c r="AW683" s="76">
        <v>10.97</v>
      </c>
      <c r="AX683" s="76">
        <v>11.77</v>
      </c>
      <c r="AY683" s="76">
        <v>1.41</v>
      </c>
      <c r="AZ683" s="76">
        <v>1.41</v>
      </c>
      <c r="BA683" s="76">
        <v>0.64</v>
      </c>
      <c r="BB683" s="76">
        <v>1.1100000000000001</v>
      </c>
      <c r="BC683" s="76">
        <v>22.47</v>
      </c>
      <c r="BD683" s="76">
        <v>6.53</v>
      </c>
      <c r="BE683" s="76">
        <v>15.65</v>
      </c>
      <c r="BF683" s="76">
        <v>2642</v>
      </c>
      <c r="BG683" s="76">
        <v>2682</v>
      </c>
      <c r="BH683" s="74" t="s">
        <v>109</v>
      </c>
      <c r="BI683" s="74"/>
      <c r="BJ683" s="74" t="s">
        <v>4536</v>
      </c>
      <c r="BK683" s="79"/>
      <c r="BL683" s="79"/>
      <c r="BM683" s="74"/>
      <c r="BN683" s="80">
        <v>16</v>
      </c>
      <c r="BO683" s="81"/>
      <c r="BP683" s="82"/>
      <c r="BQ683" s="83"/>
      <c r="BR683" s="84" t="s">
        <v>75</v>
      </c>
      <c r="BS683" s="84">
        <v>25</v>
      </c>
      <c r="BT683" s="85">
        <v>2</v>
      </c>
      <c r="BU683" s="85" t="s">
        <v>464</v>
      </c>
      <c r="BV683" s="85">
        <v>12</v>
      </c>
      <c r="BW683" s="85"/>
      <c r="BX683" s="86" t="s">
        <v>143</v>
      </c>
      <c r="BY683" s="87"/>
      <c r="BZ683" s="88">
        <v>16</v>
      </c>
      <c r="CA683" s="87" t="s">
        <v>144</v>
      </c>
      <c r="CB683" s="89" t="s">
        <v>112</v>
      </c>
      <c r="CC683" s="90">
        <v>72</v>
      </c>
      <c r="CD683" s="91"/>
      <c r="CE683" s="89">
        <f>VLOOKUP(AI683,[1]Plan1!$A$6:$D$52,2,0)</f>
        <v>389</v>
      </c>
      <c r="CF683" s="89">
        <f>VLOOKUP(AI683,[1]Plan1!$A$6:$D$52,4,0)</f>
        <v>2.0249999999999999</v>
      </c>
      <c r="CG683" s="89">
        <f t="shared" si="80"/>
        <v>9</v>
      </c>
      <c r="CH683" s="89">
        <f t="shared" si="81"/>
        <v>18</v>
      </c>
      <c r="CI683" s="87" t="s">
        <v>75</v>
      </c>
      <c r="CJ683" s="89">
        <f t="shared" si="82"/>
        <v>16</v>
      </c>
      <c r="CK683" s="87"/>
      <c r="CL683" s="87"/>
      <c r="CM683" s="87"/>
      <c r="CN683" s="80"/>
      <c r="CO683" s="81">
        <v>456</v>
      </c>
      <c r="CP683" s="82"/>
      <c r="CQ683" s="83"/>
      <c r="CR683" s="87">
        <f t="shared" si="83"/>
        <v>4144</v>
      </c>
      <c r="CS683" s="40">
        <f t="shared" si="87"/>
        <v>681</v>
      </c>
      <c r="CT683" s="40" t="str">
        <f>VLOOKUP(B683,Linha!$B$2:$C$60,2,FALSE)</f>
        <v>Flow1</v>
      </c>
      <c r="CU683" s="41" t="str">
        <f>IF(AI683&lt;=Parametros!$E$15,"OK","Não")</f>
        <v>Não</v>
      </c>
      <c r="CV683" s="41" t="str">
        <f>IF(AH683&lt;=Parametros!$E$16,"OK","Não")</f>
        <v>OK</v>
      </c>
      <c r="CW683" s="41" t="str">
        <f>IF(AX683&lt;=Parametros!$E$19,"OK","Não")</f>
        <v>OK</v>
      </c>
      <c r="CX683" s="41" t="str">
        <f t="shared" si="84"/>
        <v>Não</v>
      </c>
      <c r="CY683" s="41" t="str">
        <f t="shared" si="85"/>
        <v>Não</v>
      </c>
      <c r="CZ683" s="41" t="str">
        <f>IF(AND(Parametros!$E$17="Sim",Parametros!$E$18="Sim"),IF(AND(OR(CT683="Flow1",AND(CT683="Flow2",Parametros!$H$7="Fechada")),AI683&lt;=Parametros!$E$15,AH683&lt;Parametros!$E$16,AX683&lt;Parametros!$E$19,CX683&lt;&gt;Parametros!$E$17,CY683&lt;&gt;Parametros!$E$18),"Sim","Não"),
IF(AND(Parametros!$E$17="Sim",Parametros!$E$18="Não"),IF(AND(OR(CT683="Flow1",AND(CT683="Flow2",Parametros!$H$7="Fechada")),AI683&lt;=Parametros!$E$15,AH683&lt;Parametros!$E$16,AX683&lt;Parametros!$E$19,CX683&lt;&gt;Parametros!$E$17),"Sim","Não"),
IF(AND(Parametros!$E$17="Não",Parametros!$E$18="Sim"),IF(AND(OR(CT683="Flow1",AND(CT683="Flow2",Parametros!$H$7="Fechada")),AI683&lt;=Parametros!$E$15,AH683&lt;Parametros!$E$16,AX683&lt;Parametros!$E$19,CY683&lt;&gt;Parametros!$E$18),"Sim","Não"),
IF(AND(OR(CT683="Flow1",AND(CT683="Flow2",Parametros!$H$7="Fechada")),AI683&lt;=Parametros!$E$15,AH683&lt;Parametros!$E$16,AX683&lt;Parametros!$E$19),"Sim","Não"))))</f>
        <v>Não</v>
      </c>
      <c r="DA683" s="41" t="str">
        <f t="shared" si="86"/>
        <v>ok</v>
      </c>
      <c r="DB683" s="40">
        <f>IF(AND(CT683="Flow1",CZ683="Sim"),4,IF(CT683=Parametros!$D$6,1,IF(CT683=Parametros!$D$7,IF(Parametros!$H$7="Aberta",2,IF('Sequencia APO'!CZ683="Sim",4,1)),IF(CT683=Parametros!$D$9,3,IF(CT683=Parametros!$D$8,4,"Erro")))))</f>
        <v>1</v>
      </c>
      <c r="DC683" s="40">
        <f>IFERROR(VLOOKUP($Q683,Ferts!$A$1:$B$16,2,FALSE),0)</f>
        <v>0</v>
      </c>
      <c r="DD683" s="42">
        <f>(IF(DB683=1,Parametros!$M$6,IF(DB683=2,Parametros!$M$7,IF(DB683=3,Parametros!$M$8,IF(DB683=4,Parametros!$M$9,"Erro"))))*(DC683+1))*60</f>
        <v>38.112851481411589</v>
      </c>
    </row>
    <row r="684" spans="1:108">
      <c r="A684" s="74" t="s">
        <v>1976</v>
      </c>
      <c r="B684" s="74" t="s">
        <v>98</v>
      </c>
      <c r="C684" s="74" t="s">
        <v>99</v>
      </c>
      <c r="D684" s="74" t="s">
        <v>99</v>
      </c>
      <c r="E684" s="74" t="s">
        <v>4537</v>
      </c>
      <c r="F684" s="74" t="s">
        <v>4538</v>
      </c>
      <c r="G684" s="74" t="s">
        <v>4539</v>
      </c>
      <c r="H684" s="74" t="s">
        <v>147</v>
      </c>
      <c r="I684" s="74" t="s">
        <v>464</v>
      </c>
      <c r="J684" s="74" t="s">
        <v>474</v>
      </c>
      <c r="K684" s="74" t="s">
        <v>364</v>
      </c>
      <c r="L684" s="74" t="s">
        <v>4540</v>
      </c>
      <c r="M684" s="74" t="s">
        <v>603</v>
      </c>
      <c r="N684" s="75">
        <v>10</v>
      </c>
      <c r="O684" s="75">
        <v>0</v>
      </c>
      <c r="P684" s="74" t="s">
        <v>365</v>
      </c>
      <c r="Q684" s="74" t="s">
        <v>4541</v>
      </c>
      <c r="R684" s="74" t="s">
        <v>283</v>
      </c>
      <c r="S684" s="74"/>
      <c r="T684" s="74" t="s">
        <v>114</v>
      </c>
      <c r="U684" s="74" t="s">
        <v>156</v>
      </c>
      <c r="V684" s="74" t="s">
        <v>507</v>
      </c>
      <c r="W684" s="74" t="s">
        <v>126</v>
      </c>
      <c r="X684" s="74" t="s">
        <v>127</v>
      </c>
      <c r="Y684" s="74" t="s">
        <v>477</v>
      </c>
      <c r="Z684" s="74"/>
      <c r="AA684" s="76">
        <v>5839.5680000000002</v>
      </c>
      <c r="AB684" s="76">
        <v>0</v>
      </c>
      <c r="AC684" s="76">
        <v>159</v>
      </c>
      <c r="AD684" s="76">
        <v>130</v>
      </c>
      <c r="AE684" s="77">
        <v>535</v>
      </c>
      <c r="AF684" s="76">
        <v>2.6749999999999998</v>
      </c>
      <c r="AG684" s="77">
        <v>13</v>
      </c>
      <c r="AH684" s="78">
        <v>9.5</v>
      </c>
      <c r="AI684" s="78">
        <v>141.30000000000001</v>
      </c>
      <c r="AJ684" s="79">
        <v>42827</v>
      </c>
      <c r="AK684" s="79">
        <v>42791</v>
      </c>
      <c r="AL684" s="79">
        <v>42791</v>
      </c>
      <c r="AM684" s="79">
        <v>42791</v>
      </c>
      <c r="AN684" s="77">
        <v>600</v>
      </c>
      <c r="AO684" s="79">
        <v>42808</v>
      </c>
      <c r="AP684" s="76">
        <v>5000</v>
      </c>
      <c r="AQ684" s="76">
        <v>0</v>
      </c>
      <c r="AR684" s="77">
        <v>528</v>
      </c>
      <c r="AS684" s="77">
        <v>16</v>
      </c>
      <c r="AT684" s="78">
        <v>243.38</v>
      </c>
      <c r="AU684" s="77">
        <v>2</v>
      </c>
      <c r="AV684" s="76">
        <v>7.71</v>
      </c>
      <c r="AW684" s="76">
        <v>7.93</v>
      </c>
      <c r="AX684" s="76">
        <v>8.5</v>
      </c>
      <c r="AY684" s="76">
        <v>1.41</v>
      </c>
      <c r="AZ684" s="76">
        <v>1.41</v>
      </c>
      <c r="BA684" s="76">
        <v>0.95</v>
      </c>
      <c r="BB684" s="76">
        <v>1.43</v>
      </c>
      <c r="BC684" s="76">
        <v>15.93</v>
      </c>
      <c r="BD684" s="76">
        <v>9.73</v>
      </c>
      <c r="BE684" s="76">
        <v>19.63</v>
      </c>
      <c r="BF684" s="76">
        <v>7530</v>
      </c>
      <c r="BG684" s="76">
        <v>7730</v>
      </c>
      <c r="BH684" s="74" t="s">
        <v>109</v>
      </c>
      <c r="BI684" s="74"/>
      <c r="BJ684" s="74" t="s">
        <v>4542</v>
      </c>
      <c r="BK684" s="79"/>
      <c r="BL684" s="79"/>
      <c r="BM684" s="74"/>
      <c r="BN684" s="80">
        <v>26</v>
      </c>
      <c r="BO684" s="81"/>
      <c r="BP684" s="82"/>
      <c r="BQ684" s="83"/>
      <c r="BR684" s="84" t="s">
        <v>75</v>
      </c>
      <c r="BS684" s="84">
        <v>25</v>
      </c>
      <c r="BT684" s="85">
        <v>2</v>
      </c>
      <c r="BU684" s="85" t="s">
        <v>464</v>
      </c>
      <c r="BV684" s="85">
        <v>12</v>
      </c>
      <c r="BW684" s="85"/>
      <c r="BX684" s="86" t="s">
        <v>143</v>
      </c>
      <c r="BY684" s="87"/>
      <c r="BZ684" s="88">
        <v>26</v>
      </c>
      <c r="CA684" s="87" t="s">
        <v>144</v>
      </c>
      <c r="CB684" s="89" t="s">
        <v>116</v>
      </c>
      <c r="CC684" s="90">
        <v>-17</v>
      </c>
      <c r="CD684" s="91"/>
      <c r="CE684" s="89">
        <f>VLOOKUP(AI684,[1]Plan1!$A$6:$D$52,2,0)</f>
        <v>389</v>
      </c>
      <c r="CF684" s="89">
        <f>VLOOKUP(AI684,[1]Plan1!$A$6:$D$52,4,0)</f>
        <v>2.0249999999999999</v>
      </c>
      <c r="CG684" s="89">
        <f t="shared" si="80"/>
        <v>15</v>
      </c>
      <c r="CH684" s="89">
        <f t="shared" si="81"/>
        <v>30</v>
      </c>
      <c r="CI684" s="87" t="s">
        <v>75</v>
      </c>
      <c r="CJ684" s="89">
        <f t="shared" si="82"/>
        <v>26</v>
      </c>
      <c r="CK684" s="87"/>
      <c r="CL684" s="87"/>
      <c r="CM684" s="87"/>
      <c r="CN684" s="80"/>
      <c r="CO684" s="81">
        <v>457</v>
      </c>
      <c r="CP684" s="82"/>
      <c r="CQ684" s="83"/>
      <c r="CR684" s="87">
        <f t="shared" si="83"/>
        <v>6955</v>
      </c>
      <c r="CS684" s="40">
        <f t="shared" si="87"/>
        <v>682</v>
      </c>
      <c r="CT684" s="40" t="str">
        <f>VLOOKUP(B684,Linha!$B$2:$C$60,2,FALSE)</f>
        <v>Flow1</v>
      </c>
      <c r="CU684" s="41" t="str">
        <f>IF(AI684&lt;=Parametros!$E$15,"OK","Não")</f>
        <v>Não</v>
      </c>
      <c r="CV684" s="41" t="str">
        <f>IF(AH684&lt;=Parametros!$E$16,"OK","Não")</f>
        <v>OK</v>
      </c>
      <c r="CW684" s="41" t="str">
        <f>IF(AX684&lt;=Parametros!$E$19,"OK","Não")</f>
        <v>OK</v>
      </c>
      <c r="CX684" s="41" t="str">
        <f t="shared" si="84"/>
        <v>Não</v>
      </c>
      <c r="CY684" s="41" t="str">
        <f t="shared" si="85"/>
        <v>Não</v>
      </c>
      <c r="CZ684" s="41" t="str">
        <f>IF(AND(Parametros!$E$17="Sim",Parametros!$E$18="Sim"),IF(AND(OR(CT684="Flow1",AND(CT684="Flow2",Parametros!$H$7="Fechada")),AI684&lt;=Parametros!$E$15,AH684&lt;Parametros!$E$16,AX684&lt;Parametros!$E$19,CX684&lt;&gt;Parametros!$E$17,CY684&lt;&gt;Parametros!$E$18),"Sim","Não"),
IF(AND(Parametros!$E$17="Sim",Parametros!$E$18="Não"),IF(AND(OR(CT684="Flow1",AND(CT684="Flow2",Parametros!$H$7="Fechada")),AI684&lt;=Parametros!$E$15,AH684&lt;Parametros!$E$16,AX684&lt;Parametros!$E$19,CX684&lt;&gt;Parametros!$E$17),"Sim","Não"),
IF(AND(Parametros!$E$17="Não",Parametros!$E$18="Sim"),IF(AND(OR(CT684="Flow1",AND(CT684="Flow2",Parametros!$H$7="Fechada")),AI684&lt;=Parametros!$E$15,AH684&lt;Parametros!$E$16,AX684&lt;Parametros!$E$19,CY684&lt;&gt;Parametros!$E$18),"Sim","Não"),
IF(AND(OR(CT684="Flow1",AND(CT684="Flow2",Parametros!$H$7="Fechada")),AI684&lt;=Parametros!$E$15,AH684&lt;Parametros!$E$16,AX684&lt;Parametros!$E$19),"Sim","Não"))))</f>
        <v>Não</v>
      </c>
      <c r="DA684" s="41" t="str">
        <f t="shared" si="86"/>
        <v>ok</v>
      </c>
      <c r="DB684" s="40">
        <f>IF(AND(CT684="Flow1",CZ684="Sim"),4,IF(CT684=Parametros!$D$6,1,IF(CT684=Parametros!$D$7,IF(Parametros!$H$7="Aberta",2,IF('Sequencia APO'!CZ684="Sim",4,1)),IF(CT684=Parametros!$D$9,3,IF(CT684=Parametros!$D$8,4,"Erro")))))</f>
        <v>1</v>
      </c>
      <c r="DC684" s="40">
        <f>IFERROR(VLOOKUP($Q684,Ferts!$A$1:$B$16,2,FALSE),0)</f>
        <v>0</v>
      </c>
      <c r="DD684" s="42">
        <f>(IF(DB684=1,Parametros!$M$6,IF(DB684=2,Parametros!$M$7,IF(DB684=3,Parametros!$M$8,IF(DB684=4,Parametros!$M$9,"Erro"))))*(DC684+1))*60</f>
        <v>38.112851481411589</v>
      </c>
    </row>
    <row r="685" spans="1:108">
      <c r="A685" s="74" t="s">
        <v>1983</v>
      </c>
      <c r="B685" s="74" t="s">
        <v>160</v>
      </c>
      <c r="C685" s="74" t="s">
        <v>118</v>
      </c>
      <c r="D685" s="74" t="s">
        <v>99</v>
      </c>
      <c r="E685" s="74" t="s">
        <v>4543</v>
      </c>
      <c r="F685" s="74" t="s">
        <v>732</v>
      </c>
      <c r="G685" s="74" t="s">
        <v>4544</v>
      </c>
      <c r="H685" s="74" t="s">
        <v>285</v>
      </c>
      <c r="I685" s="74" t="s">
        <v>464</v>
      </c>
      <c r="J685" s="74" t="s">
        <v>474</v>
      </c>
      <c r="K685" s="74" t="s">
        <v>384</v>
      </c>
      <c r="L685" s="74" t="s">
        <v>733</v>
      </c>
      <c r="M685" s="74" t="s">
        <v>288</v>
      </c>
      <c r="N685" s="75">
        <v>10</v>
      </c>
      <c r="O685" s="75">
        <v>0</v>
      </c>
      <c r="P685" s="74" t="s">
        <v>362</v>
      </c>
      <c r="Q685" s="74" t="s">
        <v>734</v>
      </c>
      <c r="R685" s="74" t="s">
        <v>289</v>
      </c>
      <c r="S685" s="74"/>
      <c r="T685" s="74" t="s">
        <v>114</v>
      </c>
      <c r="U685" s="74" t="s">
        <v>124</v>
      </c>
      <c r="V685" s="74" t="s">
        <v>125</v>
      </c>
      <c r="W685" s="74" t="s">
        <v>107</v>
      </c>
      <c r="X685" s="74" t="s">
        <v>127</v>
      </c>
      <c r="Y685" s="74" t="s">
        <v>477</v>
      </c>
      <c r="Z685" s="74" t="s">
        <v>128</v>
      </c>
      <c r="AA685" s="76">
        <v>2893.98</v>
      </c>
      <c r="AB685" s="76">
        <v>0</v>
      </c>
      <c r="AC685" s="76">
        <v>159</v>
      </c>
      <c r="AD685" s="76">
        <v>130</v>
      </c>
      <c r="AE685" s="77">
        <v>640</v>
      </c>
      <c r="AF685" s="76">
        <v>3.2</v>
      </c>
      <c r="AG685" s="77">
        <v>5</v>
      </c>
      <c r="AH685" s="78">
        <v>9.5299999999999994</v>
      </c>
      <c r="AI685" s="78">
        <v>141.30000000000001</v>
      </c>
      <c r="AJ685" s="79">
        <v>42803</v>
      </c>
      <c r="AK685" s="79">
        <v>42791</v>
      </c>
      <c r="AL685" s="79">
        <v>42791</v>
      </c>
      <c r="AM685" s="79">
        <v>42791</v>
      </c>
      <c r="AN685" s="77">
        <v>210</v>
      </c>
      <c r="AO685" s="79">
        <v>42788</v>
      </c>
      <c r="AP685" s="76">
        <v>3000</v>
      </c>
      <c r="AQ685" s="76">
        <v>0</v>
      </c>
      <c r="AR685" s="77">
        <v>630</v>
      </c>
      <c r="AS685" s="77">
        <v>20</v>
      </c>
      <c r="AT685" s="78">
        <v>300.72000000000003</v>
      </c>
      <c r="AU685" s="77">
        <v>2</v>
      </c>
      <c r="AV685" s="76">
        <v>9.9600000000000009</v>
      </c>
      <c r="AW685" s="76">
        <v>9.2899999999999991</v>
      </c>
      <c r="AX685" s="76">
        <v>9.98</v>
      </c>
      <c r="AY685" s="76">
        <v>1.41</v>
      </c>
      <c r="AZ685" s="76">
        <v>1.41</v>
      </c>
      <c r="BA685" s="76">
        <v>0.95</v>
      </c>
      <c r="BB685" s="76">
        <v>0.95</v>
      </c>
      <c r="BC685" s="76">
        <v>19.52</v>
      </c>
      <c r="BD685" s="76">
        <v>9.48</v>
      </c>
      <c r="BE685" s="76">
        <v>19.38</v>
      </c>
      <c r="BF685" s="76">
        <v>9000</v>
      </c>
      <c r="BG685" s="76">
        <v>10000</v>
      </c>
      <c r="BH685" s="74" t="s">
        <v>109</v>
      </c>
      <c r="BI685" s="74"/>
      <c r="BJ685" s="74" t="s">
        <v>4545</v>
      </c>
      <c r="BK685" s="79"/>
      <c r="BL685" s="79"/>
      <c r="BM685" s="74"/>
      <c r="BN685" s="80"/>
      <c r="BO685" s="81"/>
      <c r="BP685" s="82">
        <v>10</v>
      </c>
      <c r="BQ685" s="83"/>
      <c r="BR685" s="84" t="s">
        <v>129</v>
      </c>
      <c r="BS685" s="84">
        <v>25</v>
      </c>
      <c r="BT685" s="85">
        <v>2</v>
      </c>
      <c r="BU685" s="85" t="s">
        <v>464</v>
      </c>
      <c r="BV685" s="85">
        <v>12</v>
      </c>
      <c r="BW685" s="85"/>
      <c r="BX685" s="86" t="s">
        <v>130</v>
      </c>
      <c r="BY685" s="87"/>
      <c r="BZ685" s="88">
        <v>10</v>
      </c>
      <c r="CA685" s="87" t="s">
        <v>111</v>
      </c>
      <c r="CB685" s="89" t="s">
        <v>145</v>
      </c>
      <c r="CC685" s="90">
        <v>3</v>
      </c>
      <c r="CD685" s="91"/>
      <c r="CE685" s="89">
        <f>VLOOKUP(AI685,[1]Plan1!$A$6:$D$52,2,0)</f>
        <v>389</v>
      </c>
      <c r="CF685" s="89">
        <f>VLOOKUP(AI685,[1]Plan1!$A$6:$D$52,4,0)</f>
        <v>2.0249999999999999</v>
      </c>
      <c r="CG685" s="89">
        <f t="shared" si="80"/>
        <v>7</v>
      </c>
      <c r="CH685" s="89">
        <f t="shared" si="81"/>
        <v>14</v>
      </c>
      <c r="CI685" s="87" t="s">
        <v>129</v>
      </c>
      <c r="CJ685" s="89">
        <f t="shared" si="82"/>
        <v>10</v>
      </c>
      <c r="CK685" s="87"/>
      <c r="CL685" s="87"/>
      <c r="CM685" s="87"/>
      <c r="CN685" s="80"/>
      <c r="CO685" s="81">
        <v>458</v>
      </c>
      <c r="CP685" s="82"/>
      <c r="CQ685" s="83"/>
      <c r="CR685" s="87">
        <f t="shared" si="83"/>
        <v>3200</v>
      </c>
      <c r="CS685" s="40">
        <f t="shared" si="87"/>
        <v>683</v>
      </c>
      <c r="CT685" s="40" t="str">
        <f>VLOOKUP(B685,Linha!$B$2:$C$60,2,FALSE)</f>
        <v>Flow1</v>
      </c>
      <c r="CU685" s="41" t="str">
        <f>IF(AI685&lt;=Parametros!$E$15,"OK","Não")</f>
        <v>Não</v>
      </c>
      <c r="CV685" s="41" t="str">
        <f>IF(AH685&lt;=Parametros!$E$16,"OK","Não")</f>
        <v>OK</v>
      </c>
      <c r="CW685" s="41" t="str">
        <f>IF(AX685&lt;=Parametros!$E$19,"OK","Não")</f>
        <v>OK</v>
      </c>
      <c r="CX685" s="41" t="str">
        <f t="shared" si="84"/>
        <v>Não</v>
      </c>
      <c r="CY685" s="41" t="str">
        <f t="shared" si="85"/>
        <v>Não</v>
      </c>
      <c r="CZ685" s="41" t="str">
        <f>IF(AND(Parametros!$E$17="Sim",Parametros!$E$18="Sim"),IF(AND(OR(CT685="Flow1",AND(CT685="Flow2",Parametros!$H$7="Fechada")),AI685&lt;=Parametros!$E$15,AH685&lt;Parametros!$E$16,AX685&lt;Parametros!$E$19,CX685&lt;&gt;Parametros!$E$17,CY685&lt;&gt;Parametros!$E$18),"Sim","Não"),
IF(AND(Parametros!$E$17="Sim",Parametros!$E$18="Não"),IF(AND(OR(CT685="Flow1",AND(CT685="Flow2",Parametros!$H$7="Fechada")),AI685&lt;=Parametros!$E$15,AH685&lt;Parametros!$E$16,AX685&lt;Parametros!$E$19,CX685&lt;&gt;Parametros!$E$17),"Sim","Não"),
IF(AND(Parametros!$E$17="Não",Parametros!$E$18="Sim"),IF(AND(OR(CT685="Flow1",AND(CT685="Flow2",Parametros!$H$7="Fechada")),AI685&lt;=Parametros!$E$15,AH685&lt;Parametros!$E$16,AX685&lt;Parametros!$E$19,CY685&lt;&gt;Parametros!$E$18),"Sim","Não"),
IF(AND(OR(CT685="Flow1",AND(CT685="Flow2",Parametros!$H$7="Fechada")),AI685&lt;=Parametros!$E$15,AH685&lt;Parametros!$E$16,AX685&lt;Parametros!$E$19),"Sim","Não"))))</f>
        <v>Não</v>
      </c>
      <c r="DA685" s="41" t="str">
        <f t="shared" si="86"/>
        <v>ok</v>
      </c>
      <c r="DB685" s="40">
        <f>IF(AND(CT685="Flow1",CZ685="Sim"),4,IF(CT685=Parametros!$D$6,1,IF(CT685=Parametros!$D$7,IF(Parametros!$H$7="Aberta",2,IF('Sequencia APO'!CZ685="Sim",4,1)),IF(CT685=Parametros!$D$9,3,IF(CT685=Parametros!$D$8,4,"Erro")))))</f>
        <v>1</v>
      </c>
      <c r="DC685" s="40">
        <f>IFERROR(VLOOKUP($Q685,Ferts!$A$1:$B$16,2,FALSE),0)</f>
        <v>0</v>
      </c>
      <c r="DD685" s="42">
        <f>(IF(DB685=1,Parametros!$M$6,IF(DB685=2,Parametros!$M$7,IF(DB685=3,Parametros!$M$8,IF(DB685=4,Parametros!$M$9,"Erro"))))*(DC685+1))*60</f>
        <v>38.112851481411589</v>
      </c>
    </row>
    <row r="686" spans="1:108">
      <c r="A686" s="74" t="s">
        <v>1989</v>
      </c>
      <c r="B686" s="74" t="s">
        <v>117</v>
      </c>
      <c r="C686" s="74" t="s">
        <v>118</v>
      </c>
      <c r="D686" s="74" t="s">
        <v>99</v>
      </c>
      <c r="E686" s="74" t="s">
        <v>4546</v>
      </c>
      <c r="F686" s="74" t="s">
        <v>738</v>
      </c>
      <c r="G686" s="74" t="s">
        <v>4547</v>
      </c>
      <c r="H686" s="74" t="s">
        <v>285</v>
      </c>
      <c r="I686" s="74" t="s">
        <v>464</v>
      </c>
      <c r="J686" s="74" t="s">
        <v>474</v>
      </c>
      <c r="K686" s="74" t="s">
        <v>286</v>
      </c>
      <c r="L686" s="74" t="s">
        <v>739</v>
      </c>
      <c r="M686" s="74" t="s">
        <v>288</v>
      </c>
      <c r="N686" s="75">
        <v>10</v>
      </c>
      <c r="O686" s="75">
        <v>10</v>
      </c>
      <c r="P686" s="74" t="s">
        <v>137</v>
      </c>
      <c r="Q686" s="74" t="s">
        <v>740</v>
      </c>
      <c r="R686" s="74" t="s">
        <v>289</v>
      </c>
      <c r="S686" s="74"/>
      <c r="T686" s="74" t="s">
        <v>114</v>
      </c>
      <c r="U686" s="74" t="s">
        <v>124</v>
      </c>
      <c r="V686" s="74" t="s">
        <v>125</v>
      </c>
      <c r="W686" s="74" t="s">
        <v>107</v>
      </c>
      <c r="X686" s="74" t="s">
        <v>127</v>
      </c>
      <c r="Y686" s="74" t="s">
        <v>477</v>
      </c>
      <c r="Z686" s="74" t="s">
        <v>128</v>
      </c>
      <c r="AA686" s="76">
        <v>1540.1559999999999</v>
      </c>
      <c r="AB686" s="76">
        <v>0</v>
      </c>
      <c r="AC686" s="76">
        <v>159</v>
      </c>
      <c r="AD686" s="76">
        <v>130</v>
      </c>
      <c r="AE686" s="77">
        <v>569</v>
      </c>
      <c r="AF686" s="76">
        <v>2.8450000000000002</v>
      </c>
      <c r="AG686" s="77">
        <v>3</v>
      </c>
      <c r="AH686" s="78">
        <v>9.5299999999999994</v>
      </c>
      <c r="AI686" s="78">
        <v>141.30000000000001</v>
      </c>
      <c r="AJ686" s="79">
        <v>42813</v>
      </c>
      <c r="AK686" s="79">
        <v>42791</v>
      </c>
      <c r="AL686" s="79">
        <v>42791</v>
      </c>
      <c r="AM686" s="79">
        <v>42791</v>
      </c>
      <c r="AN686" s="77">
        <v>144</v>
      </c>
      <c r="AO686" s="79">
        <v>42798</v>
      </c>
      <c r="AP686" s="76">
        <v>2500</v>
      </c>
      <c r="AQ686" s="76">
        <v>0</v>
      </c>
      <c r="AR686" s="77">
        <v>568</v>
      </c>
      <c r="AS686" s="77">
        <v>8</v>
      </c>
      <c r="AT686" s="78">
        <v>270.52</v>
      </c>
      <c r="AU686" s="77">
        <v>2</v>
      </c>
      <c r="AV686" s="76">
        <v>8.76</v>
      </c>
      <c r="AW686" s="76">
        <v>8.3000000000000007</v>
      </c>
      <c r="AX686" s="76">
        <v>8.92</v>
      </c>
      <c r="AY686" s="76">
        <v>1.41</v>
      </c>
      <c r="AZ686" s="76">
        <v>1.41</v>
      </c>
      <c r="BA686" s="76">
        <v>0.85</v>
      </c>
      <c r="BB686" s="76">
        <v>0.86</v>
      </c>
      <c r="BC686" s="76">
        <v>17.350000000000001</v>
      </c>
      <c r="BD686" s="76">
        <v>9.48</v>
      </c>
      <c r="BE686" s="76">
        <v>19.38</v>
      </c>
      <c r="BF686" s="76">
        <v>8300</v>
      </c>
      <c r="BG686" s="76">
        <v>8800</v>
      </c>
      <c r="BH686" s="74" t="s">
        <v>109</v>
      </c>
      <c r="BI686" s="74"/>
      <c r="BJ686" s="74" t="s">
        <v>4548</v>
      </c>
      <c r="BK686" s="79"/>
      <c r="BL686" s="79"/>
      <c r="BM686" s="74"/>
      <c r="BN686" s="80"/>
      <c r="BO686" s="81"/>
      <c r="BP686" s="82">
        <v>6</v>
      </c>
      <c r="BQ686" s="83"/>
      <c r="BR686" s="84" t="s">
        <v>129</v>
      </c>
      <c r="BS686" s="84">
        <v>25</v>
      </c>
      <c r="BT686" s="85">
        <v>2</v>
      </c>
      <c r="BU686" s="85" t="s">
        <v>464</v>
      </c>
      <c r="BV686" s="85">
        <v>12</v>
      </c>
      <c r="BW686" s="85"/>
      <c r="BX686" s="86" t="s">
        <v>130</v>
      </c>
      <c r="BY686" s="87"/>
      <c r="BZ686" s="88">
        <v>6</v>
      </c>
      <c r="CA686" s="87" t="s">
        <v>111</v>
      </c>
      <c r="CB686" s="89" t="s">
        <v>145</v>
      </c>
      <c r="CC686" s="90">
        <v>-7</v>
      </c>
      <c r="CD686" s="91"/>
      <c r="CE686" s="89">
        <f>VLOOKUP(AI686,[1]Plan1!$A$6:$D$52,2,0)</f>
        <v>389</v>
      </c>
      <c r="CF686" s="89">
        <f>VLOOKUP(AI686,[1]Plan1!$A$6:$D$52,4,0)</f>
        <v>2.0249999999999999</v>
      </c>
      <c r="CG686" s="89">
        <f t="shared" ref="CG686:CG706" si="88">ROUND(AA686/CE686,0)</f>
        <v>4</v>
      </c>
      <c r="CH686" s="89">
        <f t="shared" ref="CH686:CH706" si="89">ROUND(CG686*CF686,0)</f>
        <v>8</v>
      </c>
      <c r="CI686" s="87" t="s">
        <v>129</v>
      </c>
      <c r="CJ686" s="89">
        <f t="shared" ref="CJ686:CJ706" si="90">IF(BZ686=0,CH686,BZ686)</f>
        <v>6</v>
      </c>
      <c r="CK686" s="87"/>
      <c r="CL686" s="87"/>
      <c r="CM686" s="87"/>
      <c r="CN686" s="80"/>
      <c r="CO686" s="81">
        <v>459</v>
      </c>
      <c r="CP686" s="82"/>
      <c r="CQ686" s="83"/>
      <c r="CR686" s="87">
        <f t="shared" ref="CR686:CR706" si="91">+AG686*AE686</f>
        <v>1707</v>
      </c>
      <c r="CS686" s="40">
        <f t="shared" si="87"/>
        <v>684</v>
      </c>
      <c r="CT686" s="40" t="str">
        <f>VLOOKUP(B686,Linha!$B$2:$C$60,2,FALSE)</f>
        <v>Despacho direto</v>
      </c>
      <c r="CU686" s="41" t="str">
        <f>IF(AI686&lt;=Parametros!$E$15,"OK","Não")</f>
        <v>Não</v>
      </c>
      <c r="CV686" s="41" t="str">
        <f>IF(AH686&lt;=Parametros!$E$16,"OK","Não")</f>
        <v>OK</v>
      </c>
      <c r="CW686" s="41" t="str">
        <f>IF(AX686&lt;=Parametros!$E$19,"OK","Não")</f>
        <v>OK</v>
      </c>
      <c r="CX686" s="41" t="str">
        <f t="shared" si="84"/>
        <v>Não</v>
      </c>
      <c r="CY686" s="41" t="str">
        <f t="shared" si="85"/>
        <v>Não</v>
      </c>
      <c r="CZ686" s="41" t="str">
        <f>IF(AND(Parametros!$E$17="Sim",Parametros!$E$18="Sim"),IF(AND(OR(CT686="Flow1",AND(CT686="Flow2",Parametros!$H$7="Fechada")),AI686&lt;=Parametros!$E$15,AH686&lt;Parametros!$E$16,AX686&lt;Parametros!$E$19,CX686&lt;&gt;Parametros!$E$17,CY686&lt;&gt;Parametros!$E$18),"Sim","Não"),
IF(AND(Parametros!$E$17="Sim",Parametros!$E$18="Não"),IF(AND(OR(CT686="Flow1",AND(CT686="Flow2",Parametros!$H$7="Fechada")),AI686&lt;=Parametros!$E$15,AH686&lt;Parametros!$E$16,AX686&lt;Parametros!$E$19,CX686&lt;&gt;Parametros!$E$17),"Sim","Não"),
IF(AND(Parametros!$E$17="Não",Parametros!$E$18="Sim"),IF(AND(OR(CT686="Flow1",AND(CT686="Flow2",Parametros!$H$7="Fechada")),AI686&lt;=Parametros!$E$15,AH686&lt;Parametros!$E$16,AX686&lt;Parametros!$E$19,CY686&lt;&gt;Parametros!$E$18),"Sim","Não"),
IF(AND(OR(CT686="Flow1",AND(CT686="Flow2",Parametros!$H$7="Fechada")),AI686&lt;=Parametros!$E$15,AH686&lt;Parametros!$E$16,AX686&lt;Parametros!$E$19),"Sim","Não"))))</f>
        <v>Não</v>
      </c>
      <c r="DA686" s="41" t="str">
        <f t="shared" si="86"/>
        <v>ok</v>
      </c>
      <c r="DB686" s="40">
        <f>IF(AND(CT686="Flow1",CZ686="Sim"),4,IF(CT686=Parametros!$D$6,1,IF(CT686=Parametros!$D$7,IF(Parametros!$H$7="Aberta",2,IF('Sequencia APO'!CZ686="Sim",4,1)),IF(CT686=Parametros!$D$9,3,IF(CT686=Parametros!$D$8,4,"Erro")))))</f>
        <v>3</v>
      </c>
      <c r="DC686" s="40">
        <f>IFERROR(VLOOKUP($Q686,Ferts!$A$1:$B$16,2,FALSE),0)</f>
        <v>0</v>
      </c>
      <c r="DD686" s="42">
        <f>(IF(DB686=1,Parametros!$M$6,IF(DB686=2,Parametros!$M$7,IF(DB686=3,Parametros!$M$8,IF(DB686=4,Parametros!$M$9,"Erro"))))*(DC686+1))*60</f>
        <v>33.660000000000004</v>
      </c>
    </row>
    <row r="687" spans="1:108">
      <c r="A687" s="74" t="s">
        <v>1995</v>
      </c>
      <c r="B687" s="74" t="s">
        <v>160</v>
      </c>
      <c r="C687" s="74" t="s">
        <v>118</v>
      </c>
      <c r="D687" s="74" t="s">
        <v>99</v>
      </c>
      <c r="E687" s="74" t="s">
        <v>4549</v>
      </c>
      <c r="F687" s="74" t="s">
        <v>732</v>
      </c>
      <c r="G687" s="74" t="s">
        <v>4544</v>
      </c>
      <c r="H687" s="74" t="s">
        <v>285</v>
      </c>
      <c r="I687" s="74" t="s">
        <v>464</v>
      </c>
      <c r="J687" s="74" t="s">
        <v>474</v>
      </c>
      <c r="K687" s="74" t="s">
        <v>384</v>
      </c>
      <c r="L687" s="74" t="s">
        <v>733</v>
      </c>
      <c r="M687" s="74" t="s">
        <v>288</v>
      </c>
      <c r="N687" s="75">
        <v>10</v>
      </c>
      <c r="O687" s="75">
        <v>0</v>
      </c>
      <c r="P687" s="74" t="s">
        <v>362</v>
      </c>
      <c r="Q687" s="74" t="s">
        <v>734</v>
      </c>
      <c r="R687" s="74" t="s">
        <v>289</v>
      </c>
      <c r="S687" s="74"/>
      <c r="T687" s="74" t="s">
        <v>114</v>
      </c>
      <c r="U687" s="74" t="s">
        <v>124</v>
      </c>
      <c r="V687" s="74" t="s">
        <v>125</v>
      </c>
      <c r="W687" s="74" t="s">
        <v>107</v>
      </c>
      <c r="X687" s="74" t="s">
        <v>127</v>
      </c>
      <c r="Y687" s="74" t="s">
        <v>477</v>
      </c>
      <c r="Z687" s="74" t="s">
        <v>128</v>
      </c>
      <c r="AA687" s="76">
        <v>3450</v>
      </c>
      <c r="AB687" s="76">
        <v>0</v>
      </c>
      <c r="AC687" s="76">
        <v>159</v>
      </c>
      <c r="AD687" s="76">
        <v>130</v>
      </c>
      <c r="AE687" s="77">
        <v>637</v>
      </c>
      <c r="AF687" s="76">
        <v>3.1850000000000001</v>
      </c>
      <c r="AG687" s="77">
        <v>6</v>
      </c>
      <c r="AH687" s="78">
        <v>9.5299999999999994</v>
      </c>
      <c r="AI687" s="78">
        <v>141.30000000000001</v>
      </c>
      <c r="AJ687" s="79">
        <v>42803</v>
      </c>
      <c r="AK687" s="79">
        <v>42791</v>
      </c>
      <c r="AL687" s="79">
        <v>42791</v>
      </c>
      <c r="AM687" s="79">
        <v>42791</v>
      </c>
      <c r="AN687" s="77">
        <v>249</v>
      </c>
      <c r="AO687" s="79">
        <v>42788</v>
      </c>
      <c r="AP687" s="76">
        <v>3000</v>
      </c>
      <c r="AQ687" s="76">
        <v>0</v>
      </c>
      <c r="AR687" s="77">
        <v>630</v>
      </c>
      <c r="AS687" s="77">
        <v>20</v>
      </c>
      <c r="AT687" s="78">
        <v>300.72000000000003</v>
      </c>
      <c r="AU687" s="77">
        <v>2</v>
      </c>
      <c r="AV687" s="76">
        <v>9.86</v>
      </c>
      <c r="AW687" s="76">
        <v>9.2899999999999991</v>
      </c>
      <c r="AX687" s="76">
        <v>9.98</v>
      </c>
      <c r="AY687" s="76">
        <v>1.41</v>
      </c>
      <c r="AZ687" s="76">
        <v>1.41</v>
      </c>
      <c r="BA687" s="76">
        <v>0.95</v>
      </c>
      <c r="BB687" s="76">
        <v>0.95</v>
      </c>
      <c r="BC687" s="76">
        <v>19.420000000000002</v>
      </c>
      <c r="BD687" s="76">
        <v>9.48</v>
      </c>
      <c r="BE687" s="76">
        <v>19.38</v>
      </c>
      <c r="BF687" s="76">
        <v>9000</v>
      </c>
      <c r="BG687" s="76">
        <v>10000</v>
      </c>
      <c r="BH687" s="74" t="s">
        <v>109</v>
      </c>
      <c r="BI687" s="74"/>
      <c r="BJ687" s="74" t="s">
        <v>4545</v>
      </c>
      <c r="BK687" s="79"/>
      <c r="BL687" s="79"/>
      <c r="BM687" s="74"/>
      <c r="BN687" s="80"/>
      <c r="BO687" s="81"/>
      <c r="BP687" s="82">
        <v>12</v>
      </c>
      <c r="BQ687" s="83"/>
      <c r="BR687" s="84" t="s">
        <v>129</v>
      </c>
      <c r="BS687" s="84">
        <v>25</v>
      </c>
      <c r="BT687" s="85">
        <v>2</v>
      </c>
      <c r="BU687" s="85" t="s">
        <v>464</v>
      </c>
      <c r="BV687" s="85">
        <v>12</v>
      </c>
      <c r="BW687" s="85"/>
      <c r="BX687" s="86" t="s">
        <v>130</v>
      </c>
      <c r="BY687" s="87"/>
      <c r="BZ687" s="88">
        <v>12</v>
      </c>
      <c r="CA687" s="87" t="s">
        <v>111</v>
      </c>
      <c r="CB687" s="89" t="s">
        <v>145</v>
      </c>
      <c r="CC687" s="90">
        <v>3</v>
      </c>
      <c r="CD687" s="91"/>
      <c r="CE687" s="89">
        <f>VLOOKUP(AI687,[1]Plan1!$A$6:$D$52,2,0)</f>
        <v>389</v>
      </c>
      <c r="CF687" s="89">
        <f>VLOOKUP(AI687,[1]Plan1!$A$6:$D$52,4,0)</f>
        <v>2.0249999999999999</v>
      </c>
      <c r="CG687" s="89">
        <f t="shared" si="88"/>
        <v>9</v>
      </c>
      <c r="CH687" s="89">
        <f t="shared" si="89"/>
        <v>18</v>
      </c>
      <c r="CI687" s="87" t="s">
        <v>129</v>
      </c>
      <c r="CJ687" s="89">
        <f t="shared" si="90"/>
        <v>12</v>
      </c>
      <c r="CK687" s="87"/>
      <c r="CL687" s="87"/>
      <c r="CM687" s="87"/>
      <c r="CN687" s="80"/>
      <c r="CO687" s="81">
        <v>460</v>
      </c>
      <c r="CP687" s="82"/>
      <c r="CQ687" s="83"/>
      <c r="CR687" s="87">
        <f t="shared" si="91"/>
        <v>3822</v>
      </c>
      <c r="CS687" s="40">
        <f t="shared" si="87"/>
        <v>685</v>
      </c>
      <c r="CT687" s="40" t="str">
        <f>VLOOKUP(B687,Linha!$B$2:$C$60,2,FALSE)</f>
        <v>Flow1</v>
      </c>
      <c r="CU687" s="41" t="str">
        <f>IF(AI687&lt;=Parametros!$E$15,"OK","Não")</f>
        <v>Não</v>
      </c>
      <c r="CV687" s="41" t="str">
        <f>IF(AH687&lt;=Parametros!$E$16,"OK","Não")</f>
        <v>OK</v>
      </c>
      <c r="CW687" s="41" t="str">
        <f>IF(AX687&lt;=Parametros!$E$19,"OK","Não")</f>
        <v>OK</v>
      </c>
      <c r="CX687" s="41" t="str">
        <f t="shared" si="84"/>
        <v>Não</v>
      </c>
      <c r="CY687" s="41" t="str">
        <f t="shared" si="85"/>
        <v>Não</v>
      </c>
      <c r="CZ687" s="41" t="str">
        <f>IF(AND(Parametros!$E$17="Sim",Parametros!$E$18="Sim"),IF(AND(OR(CT687="Flow1",AND(CT687="Flow2",Parametros!$H$7="Fechada")),AI687&lt;=Parametros!$E$15,AH687&lt;Parametros!$E$16,AX687&lt;Parametros!$E$19,CX687&lt;&gt;Parametros!$E$17,CY687&lt;&gt;Parametros!$E$18),"Sim","Não"),
IF(AND(Parametros!$E$17="Sim",Parametros!$E$18="Não"),IF(AND(OR(CT687="Flow1",AND(CT687="Flow2",Parametros!$H$7="Fechada")),AI687&lt;=Parametros!$E$15,AH687&lt;Parametros!$E$16,AX687&lt;Parametros!$E$19,CX687&lt;&gt;Parametros!$E$17),"Sim","Não"),
IF(AND(Parametros!$E$17="Não",Parametros!$E$18="Sim"),IF(AND(OR(CT687="Flow1",AND(CT687="Flow2",Parametros!$H$7="Fechada")),AI687&lt;=Parametros!$E$15,AH687&lt;Parametros!$E$16,AX687&lt;Parametros!$E$19,CY687&lt;&gt;Parametros!$E$18),"Sim","Não"),
IF(AND(OR(CT687="Flow1",AND(CT687="Flow2",Parametros!$H$7="Fechada")),AI687&lt;=Parametros!$E$15,AH687&lt;Parametros!$E$16,AX687&lt;Parametros!$E$19),"Sim","Não"))))</f>
        <v>Não</v>
      </c>
      <c r="DA687" s="41" t="str">
        <f t="shared" si="86"/>
        <v>ok</v>
      </c>
      <c r="DB687" s="40">
        <f>IF(AND(CT687="Flow1",CZ687="Sim"),4,IF(CT687=Parametros!$D$6,1,IF(CT687=Parametros!$D$7,IF(Parametros!$H$7="Aberta",2,IF('Sequencia APO'!CZ687="Sim",4,1)),IF(CT687=Parametros!$D$9,3,IF(CT687=Parametros!$D$8,4,"Erro")))))</f>
        <v>1</v>
      </c>
      <c r="DC687" s="40">
        <f>IFERROR(VLOOKUP($Q687,Ferts!$A$1:$B$16,2,FALSE),0)</f>
        <v>0</v>
      </c>
      <c r="DD687" s="42">
        <f>(IF(DB687=1,Parametros!$M$6,IF(DB687=2,Parametros!$M$7,IF(DB687=3,Parametros!$M$8,IF(DB687=4,Parametros!$M$9,"Erro"))))*(DC687+1))*60</f>
        <v>38.112851481411589</v>
      </c>
    </row>
    <row r="688" spans="1:108">
      <c r="A688" s="74" t="s">
        <v>1999</v>
      </c>
      <c r="B688" s="74" t="s">
        <v>160</v>
      </c>
      <c r="C688" s="74" t="s">
        <v>118</v>
      </c>
      <c r="D688" s="74" t="s">
        <v>99</v>
      </c>
      <c r="E688" s="74" t="s">
        <v>4550</v>
      </c>
      <c r="F688" s="74" t="s">
        <v>1933</v>
      </c>
      <c r="G688" s="74" t="s">
        <v>3306</v>
      </c>
      <c r="H688" s="74" t="s">
        <v>166</v>
      </c>
      <c r="I688" s="74" t="s">
        <v>464</v>
      </c>
      <c r="J688" s="74" t="s">
        <v>474</v>
      </c>
      <c r="K688" s="74" t="s">
        <v>307</v>
      </c>
      <c r="L688" s="74" t="s">
        <v>1935</v>
      </c>
      <c r="M688" s="74" t="s">
        <v>308</v>
      </c>
      <c r="N688" s="75">
        <v>10</v>
      </c>
      <c r="O688" s="75">
        <v>10</v>
      </c>
      <c r="P688" s="74" t="s">
        <v>131</v>
      </c>
      <c r="Q688" s="74" t="s">
        <v>1936</v>
      </c>
      <c r="R688" s="74" t="s">
        <v>289</v>
      </c>
      <c r="S688" s="74"/>
      <c r="T688" s="74" t="s">
        <v>114</v>
      </c>
      <c r="U688" s="74" t="s">
        <v>124</v>
      </c>
      <c r="V688" s="74" t="s">
        <v>125</v>
      </c>
      <c r="W688" s="74" t="s">
        <v>126</v>
      </c>
      <c r="X688" s="74" t="s">
        <v>127</v>
      </c>
      <c r="Y688" s="74" t="s">
        <v>477</v>
      </c>
      <c r="Z688" s="74" t="s">
        <v>128</v>
      </c>
      <c r="AA688" s="76">
        <v>2750</v>
      </c>
      <c r="AB688" s="76">
        <v>0</v>
      </c>
      <c r="AC688" s="76">
        <v>159</v>
      </c>
      <c r="AD688" s="76">
        <v>127</v>
      </c>
      <c r="AE688" s="77">
        <v>679</v>
      </c>
      <c r="AF688" s="76">
        <v>3.395</v>
      </c>
      <c r="AG688" s="77">
        <v>5</v>
      </c>
      <c r="AH688" s="78">
        <v>10.5</v>
      </c>
      <c r="AI688" s="78">
        <v>141.30000000000001</v>
      </c>
      <c r="AJ688" s="79">
        <v>42822</v>
      </c>
      <c r="AK688" s="79">
        <v>42791</v>
      </c>
      <c r="AL688" s="79">
        <v>42791</v>
      </c>
      <c r="AM688" s="79">
        <v>42791</v>
      </c>
      <c r="AN688" s="77">
        <v>240</v>
      </c>
      <c r="AO688" s="79">
        <v>42802</v>
      </c>
      <c r="AP688" s="76">
        <v>2500</v>
      </c>
      <c r="AQ688" s="76">
        <v>0</v>
      </c>
      <c r="AR688" s="77">
        <v>679</v>
      </c>
      <c r="AS688" s="77">
        <v>7</v>
      </c>
      <c r="AT688" s="78">
        <v>309.91000000000003</v>
      </c>
      <c r="AU688" s="77">
        <v>2</v>
      </c>
      <c r="AV688" s="76">
        <v>9.18</v>
      </c>
      <c r="AW688" s="76">
        <v>9.5</v>
      </c>
      <c r="AX688" s="76">
        <v>10.17</v>
      </c>
      <c r="AY688" s="76">
        <v>1.41</v>
      </c>
      <c r="AZ688" s="76">
        <v>1.41</v>
      </c>
      <c r="BA688" s="76">
        <v>1.05</v>
      </c>
      <c r="BB688" s="76">
        <v>1.05</v>
      </c>
      <c r="BC688" s="76">
        <v>18.93</v>
      </c>
      <c r="BD688" s="76">
        <v>10.45</v>
      </c>
      <c r="BE688" s="76">
        <v>20.350000000000001</v>
      </c>
      <c r="BF688" s="76">
        <v>9100</v>
      </c>
      <c r="BG688" s="76">
        <v>9200</v>
      </c>
      <c r="BH688" s="74" t="s">
        <v>109</v>
      </c>
      <c r="BI688" s="74"/>
      <c r="BJ688" s="74" t="s">
        <v>4551</v>
      </c>
      <c r="BK688" s="79"/>
      <c r="BL688" s="79"/>
      <c r="BM688" s="74"/>
      <c r="BN688" s="80"/>
      <c r="BO688" s="81"/>
      <c r="BP688" s="82">
        <v>10</v>
      </c>
      <c r="BQ688" s="83"/>
      <c r="BR688" s="84" t="s">
        <v>129</v>
      </c>
      <c r="BS688" s="84">
        <v>25</v>
      </c>
      <c r="BT688" s="85">
        <v>2</v>
      </c>
      <c r="BU688" s="85" t="s">
        <v>464</v>
      </c>
      <c r="BV688" s="85">
        <v>12</v>
      </c>
      <c r="BW688" s="85"/>
      <c r="BX688" s="86" t="s">
        <v>130</v>
      </c>
      <c r="BY688" s="87"/>
      <c r="BZ688" s="88">
        <v>10</v>
      </c>
      <c r="CA688" s="87" t="s">
        <v>111</v>
      </c>
      <c r="CB688" s="89" t="s">
        <v>145</v>
      </c>
      <c r="CC688" s="90">
        <v>-11</v>
      </c>
      <c r="CD688" s="91"/>
      <c r="CE688" s="89">
        <f>VLOOKUP(AI688,[1]Plan1!$A$6:$D$52,2,0)</f>
        <v>389</v>
      </c>
      <c r="CF688" s="89">
        <f>VLOOKUP(AI688,[1]Plan1!$A$6:$D$52,4,0)</f>
        <v>2.0249999999999999</v>
      </c>
      <c r="CG688" s="89">
        <f t="shared" si="88"/>
        <v>7</v>
      </c>
      <c r="CH688" s="89">
        <f t="shared" si="89"/>
        <v>14</v>
      </c>
      <c r="CI688" s="87" t="s">
        <v>129</v>
      </c>
      <c r="CJ688" s="89">
        <f t="shared" si="90"/>
        <v>10</v>
      </c>
      <c r="CK688" s="87"/>
      <c r="CL688" s="87"/>
      <c r="CM688" s="87"/>
      <c r="CN688" s="80"/>
      <c r="CO688" s="81">
        <v>461</v>
      </c>
      <c r="CP688" s="82"/>
      <c r="CQ688" s="83"/>
      <c r="CR688" s="87">
        <f t="shared" si="91"/>
        <v>3395</v>
      </c>
      <c r="CS688" s="40">
        <f t="shared" si="87"/>
        <v>686</v>
      </c>
      <c r="CT688" s="40" t="str">
        <f>VLOOKUP(B688,Linha!$B$2:$C$60,2,FALSE)</f>
        <v>Flow1</v>
      </c>
      <c r="CU688" s="41" t="str">
        <f>IF(AI688&lt;=Parametros!$E$15,"OK","Não")</f>
        <v>Não</v>
      </c>
      <c r="CV688" s="41" t="str">
        <f>IF(AH688&lt;=Parametros!$E$16,"OK","Não")</f>
        <v>OK</v>
      </c>
      <c r="CW688" s="41" t="str">
        <f>IF(AX688&lt;=Parametros!$E$19,"OK","Não")</f>
        <v>OK</v>
      </c>
      <c r="CX688" s="41" t="str">
        <f t="shared" si="84"/>
        <v>Não</v>
      </c>
      <c r="CY688" s="41" t="str">
        <f t="shared" si="85"/>
        <v>Não</v>
      </c>
      <c r="CZ688" s="41" t="str">
        <f>IF(AND(Parametros!$E$17="Sim",Parametros!$E$18="Sim"),IF(AND(OR(CT688="Flow1",AND(CT688="Flow2",Parametros!$H$7="Fechada")),AI688&lt;=Parametros!$E$15,AH688&lt;Parametros!$E$16,AX688&lt;Parametros!$E$19,CX688&lt;&gt;Parametros!$E$17,CY688&lt;&gt;Parametros!$E$18),"Sim","Não"),
IF(AND(Parametros!$E$17="Sim",Parametros!$E$18="Não"),IF(AND(OR(CT688="Flow1",AND(CT688="Flow2",Parametros!$H$7="Fechada")),AI688&lt;=Parametros!$E$15,AH688&lt;Parametros!$E$16,AX688&lt;Parametros!$E$19,CX688&lt;&gt;Parametros!$E$17),"Sim","Não"),
IF(AND(Parametros!$E$17="Não",Parametros!$E$18="Sim"),IF(AND(OR(CT688="Flow1",AND(CT688="Flow2",Parametros!$H$7="Fechada")),AI688&lt;=Parametros!$E$15,AH688&lt;Parametros!$E$16,AX688&lt;Parametros!$E$19,CY688&lt;&gt;Parametros!$E$18),"Sim","Não"),
IF(AND(OR(CT688="Flow1",AND(CT688="Flow2",Parametros!$H$7="Fechada")),AI688&lt;=Parametros!$E$15,AH688&lt;Parametros!$E$16,AX688&lt;Parametros!$E$19),"Sim","Não"))))</f>
        <v>Não</v>
      </c>
      <c r="DA688" s="41" t="str">
        <f t="shared" si="86"/>
        <v>ok</v>
      </c>
      <c r="DB688" s="40">
        <f>IF(AND(CT688="Flow1",CZ688="Sim"),4,IF(CT688=Parametros!$D$6,1,IF(CT688=Parametros!$D$7,IF(Parametros!$H$7="Aberta",2,IF('Sequencia APO'!CZ688="Sim",4,1)),IF(CT688=Parametros!$D$9,3,IF(CT688=Parametros!$D$8,4,"Erro")))))</f>
        <v>1</v>
      </c>
      <c r="DC688" s="40">
        <f>IFERROR(VLOOKUP($Q688,Ferts!$A$1:$B$16,2,FALSE),0)</f>
        <v>0</v>
      </c>
      <c r="DD688" s="42">
        <f>(IF(DB688=1,Parametros!$M$6,IF(DB688=2,Parametros!$M$7,IF(DB688=3,Parametros!$M$8,IF(DB688=4,Parametros!$M$9,"Erro"))))*(DC688+1))*60</f>
        <v>38.112851481411589</v>
      </c>
    </row>
    <row r="689" spans="1:108">
      <c r="A689" s="74" t="s">
        <v>2005</v>
      </c>
      <c r="B689" s="74" t="s">
        <v>117</v>
      </c>
      <c r="C689" s="74" t="s">
        <v>118</v>
      </c>
      <c r="D689" s="74" t="s">
        <v>99</v>
      </c>
      <c r="E689" s="74" t="s">
        <v>4552</v>
      </c>
      <c r="F689" s="74" t="s">
        <v>4553</v>
      </c>
      <c r="G689" s="74" t="s">
        <v>4554</v>
      </c>
      <c r="H689" s="74" t="s">
        <v>225</v>
      </c>
      <c r="I689" s="74" t="s">
        <v>464</v>
      </c>
      <c r="J689" s="74" t="s">
        <v>474</v>
      </c>
      <c r="K689" s="74" t="s">
        <v>1437</v>
      </c>
      <c r="L689" s="74" t="s">
        <v>4555</v>
      </c>
      <c r="M689" s="74" t="s">
        <v>4556</v>
      </c>
      <c r="N689" s="75">
        <v>10</v>
      </c>
      <c r="O689" s="75">
        <v>0</v>
      </c>
      <c r="P689" s="74" t="s">
        <v>362</v>
      </c>
      <c r="Q689" s="74" t="s">
        <v>4557</v>
      </c>
      <c r="R689" s="74" t="s">
        <v>289</v>
      </c>
      <c r="S689" s="74"/>
      <c r="T689" s="74" t="s">
        <v>114</v>
      </c>
      <c r="U689" s="74" t="s">
        <v>124</v>
      </c>
      <c r="V689" s="74" t="s">
        <v>125</v>
      </c>
      <c r="W689" s="74" t="s">
        <v>126</v>
      </c>
      <c r="X689" s="74" t="s">
        <v>127</v>
      </c>
      <c r="Y689" s="74"/>
      <c r="Z689" s="74" t="s">
        <v>128</v>
      </c>
      <c r="AA689" s="76">
        <v>3902.5</v>
      </c>
      <c r="AB689" s="76">
        <v>0</v>
      </c>
      <c r="AC689" s="76">
        <v>152</v>
      </c>
      <c r="AD689" s="76">
        <v>127</v>
      </c>
      <c r="AE689" s="77">
        <v>0</v>
      </c>
      <c r="AF689" s="76">
        <v>0</v>
      </c>
      <c r="AG689" s="77">
        <v>0</v>
      </c>
      <c r="AH689" s="78">
        <v>11.5</v>
      </c>
      <c r="AI689" s="78">
        <v>141.30000000000001</v>
      </c>
      <c r="AJ689" s="79">
        <v>42808</v>
      </c>
      <c r="AK689" s="79">
        <v>42791</v>
      </c>
      <c r="AL689" s="79">
        <v>42791</v>
      </c>
      <c r="AM689" s="79">
        <v>42791</v>
      </c>
      <c r="AN689" s="77">
        <v>366</v>
      </c>
      <c r="AO689" s="79">
        <v>42788</v>
      </c>
      <c r="AP689" s="76">
        <v>3500</v>
      </c>
      <c r="AQ689" s="76">
        <v>0</v>
      </c>
      <c r="AR689" s="77">
        <v>691</v>
      </c>
      <c r="AS689" s="77">
        <v>6</v>
      </c>
      <c r="AT689" s="78">
        <v>314.73</v>
      </c>
      <c r="AU689" s="77">
        <v>0</v>
      </c>
      <c r="AV689" s="76">
        <v>0</v>
      </c>
      <c r="AW689" s="76">
        <v>0</v>
      </c>
      <c r="AX689" s="76">
        <v>0</v>
      </c>
      <c r="AY689" s="76">
        <v>1.41</v>
      </c>
      <c r="AZ689" s="76">
        <v>1.41</v>
      </c>
      <c r="BA689" s="76">
        <v>1.1499999999999999</v>
      </c>
      <c r="BB689" s="76">
        <v>1.1499999999999999</v>
      </c>
      <c r="BC689" s="76">
        <v>0</v>
      </c>
      <c r="BD689" s="76">
        <v>0</v>
      </c>
      <c r="BE689" s="76">
        <v>0</v>
      </c>
      <c r="BF689" s="76">
        <v>8500</v>
      </c>
      <c r="BG689" s="76">
        <v>8600</v>
      </c>
      <c r="BH689" s="74" t="s">
        <v>109</v>
      </c>
      <c r="BI689" s="74"/>
      <c r="BJ689" s="74" t="s">
        <v>4558</v>
      </c>
      <c r="BK689" s="79"/>
      <c r="BL689" s="79"/>
      <c r="BM689" s="74"/>
      <c r="BN689" s="80"/>
      <c r="BO689" s="81"/>
      <c r="BP689" s="82">
        <v>0</v>
      </c>
      <c r="BQ689" s="83"/>
      <c r="BR689" s="84" t="s">
        <v>129</v>
      </c>
      <c r="BS689" s="84">
        <v>25</v>
      </c>
      <c r="BT689" s="85">
        <v>2</v>
      </c>
      <c r="BU689" s="85" t="s">
        <v>464</v>
      </c>
      <c r="BV689" s="85">
        <v>12</v>
      </c>
      <c r="BW689" s="85"/>
      <c r="BX689" s="86" t="s">
        <v>130</v>
      </c>
      <c r="BY689" s="87"/>
      <c r="BZ689" s="88">
        <v>0</v>
      </c>
      <c r="CA689" s="87" t="s">
        <v>111</v>
      </c>
      <c r="CB689" s="89" t="s">
        <v>145</v>
      </c>
      <c r="CC689" s="90">
        <v>3</v>
      </c>
      <c r="CD689" s="91"/>
      <c r="CE689" s="89">
        <f>VLOOKUP(AI689,[1]Plan1!$A$6:$D$52,2,0)</f>
        <v>389</v>
      </c>
      <c r="CF689" s="89">
        <f>VLOOKUP(AI689,[1]Plan1!$A$6:$D$52,4,0)</f>
        <v>2.0249999999999999</v>
      </c>
      <c r="CG689" s="89">
        <f t="shared" si="88"/>
        <v>10</v>
      </c>
      <c r="CH689" s="89">
        <f t="shared" si="89"/>
        <v>20</v>
      </c>
      <c r="CI689" s="87" t="s">
        <v>129</v>
      </c>
      <c r="CJ689" s="89">
        <f t="shared" si="90"/>
        <v>20</v>
      </c>
      <c r="CK689" s="87"/>
      <c r="CL689" s="87"/>
      <c r="CM689" s="87"/>
      <c r="CN689" s="80"/>
      <c r="CO689" s="81">
        <v>462</v>
      </c>
      <c r="CP689" s="82"/>
      <c r="CQ689" s="83"/>
      <c r="CR689" s="87">
        <f t="shared" si="91"/>
        <v>0</v>
      </c>
      <c r="CS689" s="40">
        <f t="shared" si="87"/>
        <v>687</v>
      </c>
      <c r="CT689" s="40" t="str">
        <f>VLOOKUP(B689,Linha!$B$2:$C$60,2,FALSE)</f>
        <v>Despacho direto</v>
      </c>
      <c r="CU689" s="41" t="str">
        <f>IF(AI689&lt;=Parametros!$E$15,"OK","Não")</f>
        <v>Não</v>
      </c>
      <c r="CV689" s="41" t="str">
        <f>IF(AH689&lt;=Parametros!$E$16,"OK","Não")</f>
        <v>OK</v>
      </c>
      <c r="CW689" s="41" t="str">
        <f>IF(AX689&lt;=Parametros!$E$19,"OK","Não")</f>
        <v>OK</v>
      </c>
      <c r="CX689" s="41" t="str">
        <f t="shared" si="84"/>
        <v>Não</v>
      </c>
      <c r="CY689" s="41" t="str">
        <f t="shared" si="85"/>
        <v>Não</v>
      </c>
      <c r="CZ689" s="41" t="str">
        <f>IF(AND(Parametros!$E$17="Sim",Parametros!$E$18="Sim"),IF(AND(OR(CT689="Flow1",AND(CT689="Flow2",Parametros!$H$7="Fechada")),AI689&lt;=Parametros!$E$15,AH689&lt;Parametros!$E$16,AX689&lt;Parametros!$E$19,CX689&lt;&gt;Parametros!$E$17,CY689&lt;&gt;Parametros!$E$18),"Sim","Não"),
IF(AND(Parametros!$E$17="Sim",Parametros!$E$18="Não"),IF(AND(OR(CT689="Flow1",AND(CT689="Flow2",Parametros!$H$7="Fechada")),AI689&lt;=Parametros!$E$15,AH689&lt;Parametros!$E$16,AX689&lt;Parametros!$E$19,CX689&lt;&gt;Parametros!$E$17),"Sim","Não"),
IF(AND(Parametros!$E$17="Não",Parametros!$E$18="Sim"),IF(AND(OR(CT689="Flow1",AND(CT689="Flow2",Parametros!$H$7="Fechada")),AI689&lt;=Parametros!$E$15,AH689&lt;Parametros!$E$16,AX689&lt;Parametros!$E$19,CY689&lt;&gt;Parametros!$E$18),"Sim","Não"),
IF(AND(OR(CT689="Flow1",AND(CT689="Flow2",Parametros!$H$7="Fechada")),AI689&lt;=Parametros!$E$15,AH689&lt;Parametros!$E$16,AX689&lt;Parametros!$E$19),"Sim","Não"))))</f>
        <v>Não</v>
      </c>
      <c r="DA689" s="41" t="str">
        <f t="shared" si="86"/>
        <v>ok</v>
      </c>
      <c r="DB689" s="40">
        <f>IF(AND(CT689="Flow1",CZ689="Sim"),4,IF(CT689=Parametros!$D$6,1,IF(CT689=Parametros!$D$7,IF(Parametros!$H$7="Aberta",2,IF('Sequencia APO'!CZ689="Sim",4,1)),IF(CT689=Parametros!$D$9,3,IF(CT689=Parametros!$D$8,4,"Erro")))))</f>
        <v>3</v>
      </c>
      <c r="DC689" s="40">
        <f>IFERROR(VLOOKUP($Q689,Ferts!$A$1:$B$16,2,FALSE),0)</f>
        <v>0</v>
      </c>
      <c r="DD689" s="42">
        <f>(IF(DB689=1,Parametros!$M$6,IF(DB689=2,Parametros!$M$7,IF(DB689=3,Parametros!$M$8,IF(DB689=4,Parametros!$M$9,"Erro"))))*(DC689+1))*60</f>
        <v>33.660000000000004</v>
      </c>
    </row>
    <row r="690" spans="1:108">
      <c r="A690" s="74" t="s">
        <v>2010</v>
      </c>
      <c r="B690" s="74" t="s">
        <v>117</v>
      </c>
      <c r="C690" s="74" t="s">
        <v>118</v>
      </c>
      <c r="D690" s="74" t="s">
        <v>99</v>
      </c>
      <c r="E690" s="74" t="s">
        <v>4559</v>
      </c>
      <c r="F690" s="74" t="s">
        <v>717</v>
      </c>
      <c r="G690" s="74" t="s">
        <v>4560</v>
      </c>
      <c r="H690" s="74" t="s">
        <v>285</v>
      </c>
      <c r="I690" s="74" t="s">
        <v>464</v>
      </c>
      <c r="J690" s="74" t="s">
        <v>474</v>
      </c>
      <c r="K690" s="74" t="s">
        <v>384</v>
      </c>
      <c r="L690" s="74" t="s">
        <v>718</v>
      </c>
      <c r="M690" s="74" t="s">
        <v>288</v>
      </c>
      <c r="N690" s="75">
        <v>10</v>
      </c>
      <c r="O690" s="75">
        <v>0</v>
      </c>
      <c r="P690" s="74" t="s">
        <v>362</v>
      </c>
      <c r="Q690" s="74" t="s">
        <v>719</v>
      </c>
      <c r="R690" s="74" t="s">
        <v>289</v>
      </c>
      <c r="S690" s="74"/>
      <c r="T690" s="74" t="s">
        <v>114</v>
      </c>
      <c r="U690" s="74" t="s">
        <v>124</v>
      </c>
      <c r="V690" s="74" t="s">
        <v>125</v>
      </c>
      <c r="W690" s="74" t="s">
        <v>107</v>
      </c>
      <c r="X690" s="74" t="s">
        <v>127</v>
      </c>
      <c r="Y690" s="74" t="s">
        <v>477</v>
      </c>
      <c r="Z690" s="74" t="s">
        <v>128</v>
      </c>
      <c r="AA690" s="76">
        <v>1041</v>
      </c>
      <c r="AB690" s="76">
        <v>0</v>
      </c>
      <c r="AC690" s="76">
        <v>152</v>
      </c>
      <c r="AD690" s="76">
        <v>124</v>
      </c>
      <c r="AE690" s="77">
        <v>411</v>
      </c>
      <c r="AF690" s="76">
        <v>2.0550000000000002</v>
      </c>
      <c r="AG690" s="77">
        <v>3</v>
      </c>
      <c r="AH690" s="78">
        <v>12.2</v>
      </c>
      <c r="AI690" s="78">
        <v>141.30000000000001</v>
      </c>
      <c r="AJ690" s="79">
        <v>42808</v>
      </c>
      <c r="AK690" s="79">
        <v>42791</v>
      </c>
      <c r="AL690" s="79">
        <v>42791</v>
      </c>
      <c r="AM690" s="79">
        <v>42791</v>
      </c>
      <c r="AN690" s="77">
        <v>108</v>
      </c>
      <c r="AO690" s="79">
        <v>42793</v>
      </c>
      <c r="AP690" s="76">
        <v>1900</v>
      </c>
      <c r="AQ690" s="76">
        <v>0</v>
      </c>
      <c r="AR690" s="77">
        <v>405</v>
      </c>
      <c r="AS690" s="77">
        <v>11</v>
      </c>
      <c r="AT690" s="78">
        <v>379.47</v>
      </c>
      <c r="AU690" s="77">
        <v>1</v>
      </c>
      <c r="AV690" s="76">
        <v>0</v>
      </c>
      <c r="AW690" s="76">
        <v>9.56</v>
      </c>
      <c r="AX690" s="76">
        <v>10.02</v>
      </c>
      <c r="AY690" s="76">
        <v>1.41</v>
      </c>
      <c r="AZ690" s="76">
        <v>1.41</v>
      </c>
      <c r="BA690" s="76">
        <v>1.22</v>
      </c>
      <c r="BB690" s="76">
        <v>1.22</v>
      </c>
      <c r="BC690" s="76">
        <v>9.99</v>
      </c>
      <c r="BD690" s="76">
        <v>12.12</v>
      </c>
      <c r="BE690" s="76">
        <v>22.04</v>
      </c>
      <c r="BF690" s="76">
        <v>9400</v>
      </c>
      <c r="BG690" s="76">
        <v>9900</v>
      </c>
      <c r="BH690" s="74" t="s">
        <v>109</v>
      </c>
      <c r="BI690" s="74"/>
      <c r="BJ690" s="74" t="s">
        <v>4561</v>
      </c>
      <c r="BK690" s="79"/>
      <c r="BL690" s="79"/>
      <c r="BM690" s="74"/>
      <c r="BN690" s="80"/>
      <c r="BO690" s="81"/>
      <c r="BP690" s="82">
        <v>3</v>
      </c>
      <c r="BQ690" s="83"/>
      <c r="BR690" s="84" t="s">
        <v>129</v>
      </c>
      <c r="BS690" s="84">
        <v>25</v>
      </c>
      <c r="BT690" s="85">
        <v>2</v>
      </c>
      <c r="BU690" s="85" t="s">
        <v>464</v>
      </c>
      <c r="BV690" s="85">
        <v>12</v>
      </c>
      <c r="BW690" s="85"/>
      <c r="BX690" s="86" t="s">
        <v>130</v>
      </c>
      <c r="BY690" s="87"/>
      <c r="BZ690" s="88">
        <v>3</v>
      </c>
      <c r="CA690" s="87" t="s">
        <v>111</v>
      </c>
      <c r="CB690" s="89" t="s">
        <v>145</v>
      </c>
      <c r="CC690" s="90">
        <v>-2</v>
      </c>
      <c r="CD690" s="91"/>
      <c r="CE690" s="89">
        <f>VLOOKUP(AI690,[1]Plan1!$A$6:$D$52,2,0)</f>
        <v>389</v>
      </c>
      <c r="CF690" s="89">
        <f>VLOOKUP(AI690,[1]Plan1!$A$6:$D$52,4,0)</f>
        <v>2.0249999999999999</v>
      </c>
      <c r="CG690" s="89">
        <f t="shared" si="88"/>
        <v>3</v>
      </c>
      <c r="CH690" s="89">
        <f t="shared" si="89"/>
        <v>6</v>
      </c>
      <c r="CI690" s="87" t="s">
        <v>129</v>
      </c>
      <c r="CJ690" s="89">
        <f t="shared" si="90"/>
        <v>3</v>
      </c>
      <c r="CK690" s="87"/>
      <c r="CL690" s="87"/>
      <c r="CM690" s="87"/>
      <c r="CN690" s="80"/>
      <c r="CO690" s="81">
        <v>463</v>
      </c>
      <c r="CP690" s="82"/>
      <c r="CQ690" s="83"/>
      <c r="CR690" s="87">
        <f t="shared" si="91"/>
        <v>1233</v>
      </c>
      <c r="CS690" s="40">
        <f t="shared" si="87"/>
        <v>688</v>
      </c>
      <c r="CT690" s="40" t="str">
        <f>VLOOKUP(B690,Linha!$B$2:$C$60,2,FALSE)</f>
        <v>Despacho direto</v>
      </c>
      <c r="CU690" s="41" t="str">
        <f>IF(AI690&lt;=Parametros!$E$15,"OK","Não")</f>
        <v>Não</v>
      </c>
      <c r="CV690" s="41" t="str">
        <f>IF(AH690&lt;=Parametros!$E$16,"OK","Não")</f>
        <v>OK</v>
      </c>
      <c r="CW690" s="41" t="str">
        <f>IF(AX690&lt;=Parametros!$E$19,"OK","Não")</f>
        <v>OK</v>
      </c>
      <c r="CX690" s="41" t="str">
        <f t="shared" si="84"/>
        <v>Não</v>
      </c>
      <c r="CY690" s="41" t="str">
        <f t="shared" si="85"/>
        <v>Não</v>
      </c>
      <c r="CZ690" s="41" t="str">
        <f>IF(AND(Parametros!$E$17="Sim",Parametros!$E$18="Sim"),IF(AND(OR(CT690="Flow1",AND(CT690="Flow2",Parametros!$H$7="Fechada")),AI690&lt;=Parametros!$E$15,AH690&lt;Parametros!$E$16,AX690&lt;Parametros!$E$19,CX690&lt;&gt;Parametros!$E$17,CY690&lt;&gt;Parametros!$E$18),"Sim","Não"),
IF(AND(Parametros!$E$17="Sim",Parametros!$E$18="Não"),IF(AND(OR(CT690="Flow1",AND(CT690="Flow2",Parametros!$H$7="Fechada")),AI690&lt;=Parametros!$E$15,AH690&lt;Parametros!$E$16,AX690&lt;Parametros!$E$19,CX690&lt;&gt;Parametros!$E$17),"Sim","Não"),
IF(AND(Parametros!$E$17="Não",Parametros!$E$18="Sim"),IF(AND(OR(CT690="Flow1",AND(CT690="Flow2",Parametros!$H$7="Fechada")),AI690&lt;=Parametros!$E$15,AH690&lt;Parametros!$E$16,AX690&lt;Parametros!$E$19,CY690&lt;&gt;Parametros!$E$18),"Sim","Não"),
IF(AND(OR(CT690="Flow1",AND(CT690="Flow2",Parametros!$H$7="Fechada")),AI690&lt;=Parametros!$E$15,AH690&lt;Parametros!$E$16,AX690&lt;Parametros!$E$19),"Sim","Não"))))</f>
        <v>Não</v>
      </c>
      <c r="DA690" s="41" t="str">
        <f t="shared" si="86"/>
        <v>ok</v>
      </c>
      <c r="DB690" s="40">
        <f>IF(AND(CT690="Flow1",CZ690="Sim"),4,IF(CT690=Parametros!$D$6,1,IF(CT690=Parametros!$D$7,IF(Parametros!$H$7="Aberta",2,IF('Sequencia APO'!CZ690="Sim",4,1)),IF(CT690=Parametros!$D$9,3,IF(CT690=Parametros!$D$8,4,"Erro")))))</f>
        <v>3</v>
      </c>
      <c r="DC690" s="40">
        <f>IFERROR(VLOOKUP($Q690,Ferts!$A$1:$B$16,2,FALSE),0)</f>
        <v>0</v>
      </c>
      <c r="DD690" s="42">
        <f>(IF(DB690=1,Parametros!$M$6,IF(DB690=2,Parametros!$M$7,IF(DB690=3,Parametros!$M$8,IF(DB690=4,Parametros!$M$9,"Erro"))))*(DC690+1))*60</f>
        <v>33.660000000000004</v>
      </c>
    </row>
    <row r="691" spans="1:108">
      <c r="A691" s="74" t="s">
        <v>2012</v>
      </c>
      <c r="B691" s="74" t="s">
        <v>165</v>
      </c>
      <c r="C691" s="74" t="s">
        <v>118</v>
      </c>
      <c r="D691" s="74" t="s">
        <v>99</v>
      </c>
      <c r="E691" s="74" t="s">
        <v>4562</v>
      </c>
      <c r="F691" s="74" t="s">
        <v>2786</v>
      </c>
      <c r="G691" s="74" t="s">
        <v>2787</v>
      </c>
      <c r="H691" s="74" t="s">
        <v>151</v>
      </c>
      <c r="I691" s="74" t="s">
        <v>134</v>
      </c>
      <c r="J691" s="74" t="s">
        <v>173</v>
      </c>
      <c r="K691" s="74" t="s">
        <v>2788</v>
      </c>
      <c r="L691" s="74" t="s">
        <v>2789</v>
      </c>
      <c r="M691" s="74" t="s">
        <v>153</v>
      </c>
      <c r="N691" s="75">
        <v>10</v>
      </c>
      <c r="O691" s="75">
        <v>10</v>
      </c>
      <c r="P691" s="74" t="s">
        <v>131</v>
      </c>
      <c r="Q691" s="74" t="s">
        <v>2790</v>
      </c>
      <c r="R691" s="74" t="s">
        <v>175</v>
      </c>
      <c r="S691" s="74"/>
      <c r="T691" s="74" t="s">
        <v>114</v>
      </c>
      <c r="U691" s="74" t="s">
        <v>124</v>
      </c>
      <c r="V691" s="74" t="s">
        <v>125</v>
      </c>
      <c r="W691" s="74" t="s">
        <v>107</v>
      </c>
      <c r="X691" s="74" t="s">
        <v>127</v>
      </c>
      <c r="Y691" s="74" t="s">
        <v>177</v>
      </c>
      <c r="Z691" s="74" t="s">
        <v>941</v>
      </c>
      <c r="AA691" s="76">
        <v>1725</v>
      </c>
      <c r="AB691" s="76">
        <v>0</v>
      </c>
      <c r="AC691" s="76">
        <v>160</v>
      </c>
      <c r="AD691" s="76">
        <v>106.5</v>
      </c>
      <c r="AE691" s="77">
        <v>224</v>
      </c>
      <c r="AF691" s="76">
        <v>1.1200000000000001</v>
      </c>
      <c r="AG691" s="77">
        <v>9</v>
      </c>
      <c r="AH691" s="78">
        <v>3.38</v>
      </c>
      <c r="AI691" s="78">
        <v>33.4</v>
      </c>
      <c r="AJ691" s="79">
        <v>42799</v>
      </c>
      <c r="AK691" s="79">
        <v>42791</v>
      </c>
      <c r="AL691" s="79">
        <v>42791</v>
      </c>
      <c r="AM691" s="79">
        <v>42791</v>
      </c>
      <c r="AN691" s="77">
        <v>248</v>
      </c>
      <c r="AO691" s="79">
        <v>42788</v>
      </c>
      <c r="AP691" s="76">
        <v>1500</v>
      </c>
      <c r="AQ691" s="76">
        <v>0</v>
      </c>
      <c r="AR691" s="77">
        <v>236</v>
      </c>
      <c r="AS691" s="77">
        <v>148</v>
      </c>
      <c r="AT691" s="78">
        <v>23.93</v>
      </c>
      <c r="AU691" s="77">
        <v>8</v>
      </c>
      <c r="AV691" s="76">
        <v>10.26</v>
      </c>
      <c r="AW691" s="76">
        <v>7.52</v>
      </c>
      <c r="AX691" s="76">
        <v>10.48</v>
      </c>
      <c r="AY691" s="76">
        <v>0.33</v>
      </c>
      <c r="AZ691" s="76">
        <v>0.33</v>
      </c>
      <c r="BA691" s="76">
        <v>0.34</v>
      </c>
      <c r="BB691" s="76">
        <v>0.34</v>
      </c>
      <c r="BC691" s="76">
        <v>18.07</v>
      </c>
      <c r="BD691" s="76">
        <v>4.4800000000000004</v>
      </c>
      <c r="BE691" s="76">
        <v>12.36</v>
      </c>
      <c r="BF691" s="76">
        <v>5500</v>
      </c>
      <c r="BG691" s="76">
        <v>10500</v>
      </c>
      <c r="BH691" s="74" t="s">
        <v>109</v>
      </c>
      <c r="BI691" s="74"/>
      <c r="BJ691" s="74" t="s">
        <v>4563</v>
      </c>
      <c r="BK691" s="79"/>
      <c r="BL691" s="79"/>
      <c r="BM691" s="74"/>
      <c r="BN691" s="80"/>
      <c r="BO691" s="81"/>
      <c r="BP691" s="82">
        <v>72</v>
      </c>
      <c r="BQ691" s="83"/>
      <c r="BR691" s="84" t="s">
        <v>129</v>
      </c>
      <c r="BS691" s="84">
        <v>25</v>
      </c>
      <c r="BT691" s="85">
        <v>2</v>
      </c>
      <c r="BU691" s="85" t="s">
        <v>134</v>
      </c>
      <c r="BV691" s="85">
        <v>13</v>
      </c>
      <c r="BW691" s="85"/>
      <c r="BX691" s="86" t="s">
        <v>164</v>
      </c>
      <c r="BY691" s="87"/>
      <c r="BZ691" s="88">
        <v>72</v>
      </c>
      <c r="CA691" s="87" t="s">
        <v>111</v>
      </c>
      <c r="CB691" s="89" t="s">
        <v>145</v>
      </c>
      <c r="CC691" s="90">
        <v>3</v>
      </c>
      <c r="CD691" s="91"/>
      <c r="CE691" s="89">
        <f>VLOOKUP(AI691,[1]Plan1!$A$6:$D$52,2,0)</f>
        <v>156</v>
      </c>
      <c r="CF691" s="89">
        <f>VLOOKUP(AI691,[1]Plan1!$A$6:$D$52,4,0)</f>
        <v>10.464285714285714</v>
      </c>
      <c r="CG691" s="89">
        <f t="shared" si="88"/>
        <v>11</v>
      </c>
      <c r="CH691" s="89">
        <f t="shared" si="89"/>
        <v>115</v>
      </c>
      <c r="CI691" s="87" t="s">
        <v>129</v>
      </c>
      <c r="CJ691" s="89">
        <f t="shared" si="90"/>
        <v>72</v>
      </c>
      <c r="CK691" s="87"/>
      <c r="CL691" s="87"/>
      <c r="CM691" s="87"/>
      <c r="CN691" s="80"/>
      <c r="CO691" s="81">
        <v>464</v>
      </c>
      <c r="CP691" s="82"/>
      <c r="CQ691" s="83"/>
      <c r="CR691" s="87">
        <f t="shared" si="91"/>
        <v>2016</v>
      </c>
      <c r="CS691" s="40">
        <f t="shared" si="87"/>
        <v>689</v>
      </c>
      <c r="CT691" s="40" t="str">
        <f>VLOOKUP(B691,Linha!$B$2:$C$60,2,FALSE)</f>
        <v>Despacho direto</v>
      </c>
      <c r="CU691" s="41" t="str">
        <f>IF(AI691&lt;=Parametros!$E$15,"OK","Não")</f>
        <v>OK</v>
      </c>
      <c r="CV691" s="41" t="str">
        <f>IF(AH691&lt;=Parametros!$E$16,"OK","Não")</f>
        <v>OK</v>
      </c>
      <c r="CW691" s="41" t="str">
        <f>IF(AX691&lt;=Parametros!$E$19,"OK","Não")</f>
        <v>OK</v>
      </c>
      <c r="CX691" s="41" t="str">
        <f t="shared" si="84"/>
        <v>Não</v>
      </c>
      <c r="CY691" s="41" t="str">
        <f t="shared" si="85"/>
        <v>Não</v>
      </c>
      <c r="CZ691" s="41" t="str">
        <f>IF(AND(Parametros!$E$17="Sim",Parametros!$E$18="Sim"),IF(AND(OR(CT691="Flow1",AND(CT691="Flow2",Parametros!$H$7="Fechada")),AI691&lt;=Parametros!$E$15,AH691&lt;Parametros!$E$16,AX691&lt;Parametros!$E$19,CX691&lt;&gt;Parametros!$E$17,CY691&lt;&gt;Parametros!$E$18),"Sim","Não"),
IF(AND(Parametros!$E$17="Sim",Parametros!$E$18="Não"),IF(AND(OR(CT691="Flow1",AND(CT691="Flow2",Parametros!$H$7="Fechada")),AI691&lt;=Parametros!$E$15,AH691&lt;Parametros!$E$16,AX691&lt;Parametros!$E$19,CX691&lt;&gt;Parametros!$E$17),"Sim","Não"),
IF(AND(Parametros!$E$17="Não",Parametros!$E$18="Sim"),IF(AND(OR(CT691="Flow1",AND(CT691="Flow2",Parametros!$H$7="Fechada")),AI691&lt;=Parametros!$E$15,AH691&lt;Parametros!$E$16,AX691&lt;Parametros!$E$19,CY691&lt;&gt;Parametros!$E$18),"Sim","Não"),
IF(AND(OR(CT691="Flow1",AND(CT691="Flow2",Parametros!$H$7="Fechada")),AI691&lt;=Parametros!$E$15,AH691&lt;Parametros!$E$16,AX691&lt;Parametros!$E$19),"Sim","Não"))))</f>
        <v>Não</v>
      </c>
      <c r="DA691" s="41" t="str">
        <f t="shared" si="86"/>
        <v>ok</v>
      </c>
      <c r="DB691" s="40">
        <f>IF(AND(CT691="Flow1",CZ691="Sim"),4,IF(CT691=Parametros!$D$6,1,IF(CT691=Parametros!$D$7,IF(Parametros!$H$7="Aberta",2,IF('Sequencia APO'!CZ691="Sim",4,1)),IF(CT691=Parametros!$D$9,3,IF(CT691=Parametros!$D$8,4,"Erro")))))</f>
        <v>3</v>
      </c>
      <c r="DC691" s="40">
        <f>IFERROR(VLOOKUP($Q691,Ferts!$A$1:$B$16,2,FALSE),0)</f>
        <v>0</v>
      </c>
      <c r="DD691" s="42">
        <f>(IF(DB691=1,Parametros!$M$6,IF(DB691=2,Parametros!$M$7,IF(DB691=3,Parametros!$M$8,IF(DB691=4,Parametros!$M$9,"Erro"))))*(DC691+1))*60</f>
        <v>33.660000000000004</v>
      </c>
    </row>
    <row r="692" spans="1:108">
      <c r="A692" s="74" t="s">
        <v>2019</v>
      </c>
      <c r="B692" s="74" t="s">
        <v>921</v>
      </c>
      <c r="C692" s="74" t="s">
        <v>118</v>
      </c>
      <c r="D692" s="74" t="s">
        <v>99</v>
      </c>
      <c r="E692" s="74" t="s">
        <v>4564</v>
      </c>
      <c r="F692" s="74" t="s">
        <v>2796</v>
      </c>
      <c r="G692" s="74" t="s">
        <v>4565</v>
      </c>
      <c r="H692" s="74" t="s">
        <v>225</v>
      </c>
      <c r="I692" s="74" t="s">
        <v>134</v>
      </c>
      <c r="J692" s="74" t="s">
        <v>173</v>
      </c>
      <c r="K692" s="74" t="s">
        <v>922</v>
      </c>
      <c r="L692" s="74" t="s">
        <v>2797</v>
      </c>
      <c r="M692" s="74" t="s">
        <v>226</v>
      </c>
      <c r="N692" s="75">
        <v>20</v>
      </c>
      <c r="O692" s="75">
        <v>0</v>
      </c>
      <c r="P692" s="74" t="s">
        <v>131</v>
      </c>
      <c r="Q692" s="74" t="s">
        <v>2798</v>
      </c>
      <c r="R692" s="74" t="s">
        <v>923</v>
      </c>
      <c r="S692" s="74"/>
      <c r="T692" s="74" t="s">
        <v>114</v>
      </c>
      <c r="U692" s="74" t="s">
        <v>124</v>
      </c>
      <c r="V692" s="74" t="s">
        <v>125</v>
      </c>
      <c r="W692" s="74" t="s">
        <v>126</v>
      </c>
      <c r="X692" s="74" t="s">
        <v>127</v>
      </c>
      <c r="Y692" s="74" t="s">
        <v>177</v>
      </c>
      <c r="Z692" s="74" t="s">
        <v>919</v>
      </c>
      <c r="AA692" s="76">
        <v>4232.8040000000001</v>
      </c>
      <c r="AB692" s="76">
        <v>0</v>
      </c>
      <c r="AC692" s="76">
        <v>160</v>
      </c>
      <c r="AD692" s="76">
        <v>106.5</v>
      </c>
      <c r="AE692" s="77">
        <v>216</v>
      </c>
      <c r="AF692" s="76">
        <v>1.08</v>
      </c>
      <c r="AG692" s="77">
        <v>25</v>
      </c>
      <c r="AH692" s="78">
        <v>3.38</v>
      </c>
      <c r="AI692" s="78">
        <v>33.4</v>
      </c>
      <c r="AJ692" s="79">
        <v>42752</v>
      </c>
      <c r="AK692" s="79">
        <v>42791</v>
      </c>
      <c r="AL692" s="79">
        <v>42791</v>
      </c>
      <c r="AM692" s="79">
        <v>42791</v>
      </c>
      <c r="AN692" s="77">
        <v>693</v>
      </c>
      <c r="AO692" s="79">
        <v>42731</v>
      </c>
      <c r="AP692" s="76">
        <v>3300</v>
      </c>
      <c r="AQ692" s="76">
        <v>2216</v>
      </c>
      <c r="AR692" s="77">
        <v>215</v>
      </c>
      <c r="AS692" s="77">
        <v>62</v>
      </c>
      <c r="AT692" s="78">
        <v>27.13</v>
      </c>
      <c r="AU692" s="77">
        <v>7</v>
      </c>
      <c r="AV692" s="76">
        <v>10.88</v>
      </c>
      <c r="AW692" s="76">
        <v>11.41</v>
      </c>
      <c r="AX692" s="76">
        <v>13.92</v>
      </c>
      <c r="AY692" s="76">
        <v>0.33</v>
      </c>
      <c r="AZ692" s="76">
        <v>0.33</v>
      </c>
      <c r="BA692" s="76">
        <v>0.34</v>
      </c>
      <c r="BB692" s="76">
        <v>0.34</v>
      </c>
      <c r="BC692" s="76">
        <v>17.43</v>
      </c>
      <c r="BD692" s="76">
        <v>4.4800000000000004</v>
      </c>
      <c r="BE692" s="76">
        <v>12.36</v>
      </c>
      <c r="BF692" s="76">
        <v>10800</v>
      </c>
      <c r="BG692" s="76">
        <v>10900</v>
      </c>
      <c r="BH692" s="74" t="s">
        <v>3475</v>
      </c>
      <c r="BI692" s="74"/>
      <c r="BJ692" s="74" t="s">
        <v>4566</v>
      </c>
      <c r="BK692" s="79"/>
      <c r="BL692" s="79"/>
      <c r="BM692" s="74"/>
      <c r="BN692" s="80"/>
      <c r="BO692" s="81"/>
      <c r="BP692" s="82">
        <v>175</v>
      </c>
      <c r="BQ692" s="83"/>
      <c r="BR692" s="84" t="s">
        <v>129</v>
      </c>
      <c r="BS692" s="84">
        <v>25</v>
      </c>
      <c r="BT692" s="85">
        <v>2</v>
      </c>
      <c r="BU692" s="85" t="s">
        <v>134</v>
      </c>
      <c r="BV692" s="85">
        <v>13</v>
      </c>
      <c r="BW692" s="85"/>
      <c r="BX692" s="86" t="s">
        <v>164</v>
      </c>
      <c r="BY692" s="87"/>
      <c r="BZ692" s="88">
        <v>175</v>
      </c>
      <c r="CA692" s="87" t="s">
        <v>111</v>
      </c>
      <c r="CB692" s="89" t="s">
        <v>112</v>
      </c>
      <c r="CC692" s="90">
        <v>60</v>
      </c>
      <c r="CD692" s="91"/>
      <c r="CE692" s="89">
        <f>VLOOKUP(AI692,[1]Plan1!$A$6:$D$52,2,0)</f>
        <v>156</v>
      </c>
      <c r="CF692" s="89">
        <f>VLOOKUP(AI692,[1]Plan1!$A$6:$D$52,4,0)</f>
        <v>10.464285714285714</v>
      </c>
      <c r="CG692" s="89">
        <f t="shared" si="88"/>
        <v>27</v>
      </c>
      <c r="CH692" s="89">
        <f t="shared" si="89"/>
        <v>283</v>
      </c>
      <c r="CI692" s="87" t="s">
        <v>129</v>
      </c>
      <c r="CJ692" s="89">
        <f t="shared" si="90"/>
        <v>175</v>
      </c>
      <c r="CK692" s="87"/>
      <c r="CL692" s="87"/>
      <c r="CM692" s="87"/>
      <c r="CN692" s="80"/>
      <c r="CO692" s="81">
        <v>465</v>
      </c>
      <c r="CP692" s="82"/>
      <c r="CQ692" s="83"/>
      <c r="CR692" s="87">
        <f t="shared" si="91"/>
        <v>5400</v>
      </c>
      <c r="CS692" s="40">
        <f t="shared" si="87"/>
        <v>690</v>
      </c>
      <c r="CT692" s="40" t="str">
        <f>VLOOKUP(B692,Linha!$B$2:$C$60,2,FALSE)</f>
        <v>Despacho direto</v>
      </c>
      <c r="CU692" s="41" t="str">
        <f>IF(AI692&lt;=Parametros!$E$15,"OK","Não")</f>
        <v>OK</v>
      </c>
      <c r="CV692" s="41" t="str">
        <f>IF(AH692&lt;=Parametros!$E$16,"OK","Não")</f>
        <v>OK</v>
      </c>
      <c r="CW692" s="41" t="str">
        <f>IF(AX692&lt;=Parametros!$E$19,"OK","Não")</f>
        <v>Não</v>
      </c>
      <c r="CX692" s="41" t="str">
        <f t="shared" si="84"/>
        <v>Não</v>
      </c>
      <c r="CY692" s="41" t="str">
        <f t="shared" si="85"/>
        <v>Não</v>
      </c>
      <c r="CZ692" s="41" t="str">
        <f>IF(AND(Parametros!$E$17="Sim",Parametros!$E$18="Sim"),IF(AND(OR(CT692="Flow1",AND(CT692="Flow2",Parametros!$H$7="Fechada")),AI692&lt;=Parametros!$E$15,AH692&lt;Parametros!$E$16,AX692&lt;Parametros!$E$19,CX692&lt;&gt;Parametros!$E$17,CY692&lt;&gt;Parametros!$E$18),"Sim","Não"),
IF(AND(Parametros!$E$17="Sim",Parametros!$E$18="Não"),IF(AND(OR(CT692="Flow1",AND(CT692="Flow2",Parametros!$H$7="Fechada")),AI692&lt;=Parametros!$E$15,AH692&lt;Parametros!$E$16,AX692&lt;Parametros!$E$19,CX692&lt;&gt;Parametros!$E$17),"Sim","Não"),
IF(AND(Parametros!$E$17="Não",Parametros!$E$18="Sim"),IF(AND(OR(CT692="Flow1",AND(CT692="Flow2",Parametros!$H$7="Fechada")),AI692&lt;=Parametros!$E$15,AH692&lt;Parametros!$E$16,AX692&lt;Parametros!$E$19,CY692&lt;&gt;Parametros!$E$18),"Sim","Não"),
IF(AND(OR(CT692="Flow1",AND(CT692="Flow2",Parametros!$H$7="Fechada")),AI692&lt;=Parametros!$E$15,AH692&lt;Parametros!$E$16,AX692&lt;Parametros!$E$19),"Sim","Não"))))</f>
        <v>Não</v>
      </c>
      <c r="DA692" s="41" t="str">
        <f t="shared" si="86"/>
        <v>ok</v>
      </c>
      <c r="DB692" s="40">
        <f>IF(AND(CT692="Flow1",CZ692="Sim"),4,IF(CT692=Parametros!$D$6,1,IF(CT692=Parametros!$D$7,IF(Parametros!$H$7="Aberta",2,IF('Sequencia APO'!CZ692="Sim",4,1)),IF(CT692=Parametros!$D$9,3,IF(CT692=Parametros!$D$8,4,"Erro")))))</f>
        <v>3</v>
      </c>
      <c r="DC692" s="40">
        <f>IFERROR(VLOOKUP($Q692,Ferts!$A$1:$B$16,2,FALSE),0)</f>
        <v>0</v>
      </c>
      <c r="DD692" s="42">
        <f>(IF(DB692=1,Parametros!$M$6,IF(DB692=2,Parametros!$M$7,IF(DB692=3,Parametros!$M$8,IF(DB692=4,Parametros!$M$9,"Erro"))))*(DC692+1))*60</f>
        <v>33.660000000000004</v>
      </c>
    </row>
    <row r="693" spans="1:108">
      <c r="A693" s="74" t="s">
        <v>2025</v>
      </c>
      <c r="B693" s="74" t="s">
        <v>98</v>
      </c>
      <c r="C693" s="74" t="s">
        <v>132</v>
      </c>
      <c r="D693" s="74" t="s">
        <v>132</v>
      </c>
      <c r="E693" s="74" t="s">
        <v>4567</v>
      </c>
      <c r="F693" s="74" t="s">
        <v>2799</v>
      </c>
      <c r="G693" s="74" t="s">
        <v>2800</v>
      </c>
      <c r="H693" s="74" t="s">
        <v>187</v>
      </c>
      <c r="I693" s="74" t="s">
        <v>134</v>
      </c>
      <c r="J693" s="74" t="s">
        <v>173</v>
      </c>
      <c r="K693" s="74" t="s">
        <v>179</v>
      </c>
      <c r="L693" s="74" t="s">
        <v>2801</v>
      </c>
      <c r="M693" s="74" t="s">
        <v>188</v>
      </c>
      <c r="N693" s="75">
        <v>5</v>
      </c>
      <c r="O693" s="75">
        <v>5</v>
      </c>
      <c r="P693" s="74" t="s">
        <v>137</v>
      </c>
      <c r="Q693" s="74" t="s">
        <v>2802</v>
      </c>
      <c r="R693" s="74" t="s">
        <v>138</v>
      </c>
      <c r="S693" s="74" t="s">
        <v>113</v>
      </c>
      <c r="T693" s="74" t="s">
        <v>114</v>
      </c>
      <c r="U693" s="74" t="s">
        <v>105</v>
      </c>
      <c r="V693" s="74" t="s">
        <v>141</v>
      </c>
      <c r="W693" s="74" t="s">
        <v>126</v>
      </c>
      <c r="X693" s="74" t="s">
        <v>127</v>
      </c>
      <c r="Y693" s="74" t="s">
        <v>177</v>
      </c>
      <c r="Z693" s="74"/>
      <c r="AA693" s="76">
        <v>2437.5059999999999</v>
      </c>
      <c r="AB693" s="76">
        <v>0</v>
      </c>
      <c r="AC693" s="76">
        <v>160</v>
      </c>
      <c r="AD693" s="76">
        <v>106.5</v>
      </c>
      <c r="AE693" s="77">
        <v>226</v>
      </c>
      <c r="AF693" s="76">
        <v>1.1299999999999999</v>
      </c>
      <c r="AG693" s="77">
        <v>14</v>
      </c>
      <c r="AH693" s="78">
        <v>3.4</v>
      </c>
      <c r="AI693" s="78">
        <v>33.4</v>
      </c>
      <c r="AJ693" s="79">
        <v>42796</v>
      </c>
      <c r="AK693" s="79">
        <v>42791</v>
      </c>
      <c r="AL693" s="79">
        <v>42791</v>
      </c>
      <c r="AM693" s="79">
        <v>42791</v>
      </c>
      <c r="AN693" s="77">
        <v>371</v>
      </c>
      <c r="AO693" s="79">
        <v>42789</v>
      </c>
      <c r="AP693" s="76">
        <v>2268</v>
      </c>
      <c r="AQ693" s="76">
        <v>0</v>
      </c>
      <c r="AR693" s="77">
        <v>224</v>
      </c>
      <c r="AS693" s="77">
        <v>160</v>
      </c>
      <c r="AT693" s="78">
        <v>15.25</v>
      </c>
      <c r="AU693" s="77">
        <v>13</v>
      </c>
      <c r="AV693" s="76">
        <v>6.08</v>
      </c>
      <c r="AW693" s="76">
        <v>6.51</v>
      </c>
      <c r="AX693" s="76">
        <v>9.1199999999999992</v>
      </c>
      <c r="AY693" s="76">
        <v>0.4</v>
      </c>
      <c r="AZ693" s="76">
        <v>0.4</v>
      </c>
      <c r="BA693" s="76">
        <v>0.5</v>
      </c>
      <c r="BB693" s="76">
        <v>0.6</v>
      </c>
      <c r="BC693" s="76">
        <v>18.11</v>
      </c>
      <c r="BD693" s="76">
        <v>4.51</v>
      </c>
      <c r="BE693" s="76">
        <v>12.42</v>
      </c>
      <c r="BF693" s="76">
        <v>6000</v>
      </c>
      <c r="BG693" s="76">
        <v>6100</v>
      </c>
      <c r="BH693" s="74" t="s">
        <v>109</v>
      </c>
      <c r="BI693" s="74"/>
      <c r="BJ693" s="74" t="s">
        <v>2803</v>
      </c>
      <c r="BK693" s="79"/>
      <c r="BL693" s="79"/>
      <c r="BM693" s="74"/>
      <c r="BN693" s="80">
        <v>182</v>
      </c>
      <c r="BO693" s="81"/>
      <c r="BP693" s="82"/>
      <c r="BQ693" s="83"/>
      <c r="BR693" s="84" t="s">
        <v>75</v>
      </c>
      <c r="BS693" s="84">
        <v>25</v>
      </c>
      <c r="BT693" s="85">
        <v>2</v>
      </c>
      <c r="BU693" s="85" t="s">
        <v>134</v>
      </c>
      <c r="BV693" s="85">
        <v>13</v>
      </c>
      <c r="BW693" s="85"/>
      <c r="BX693" s="86" t="s">
        <v>143</v>
      </c>
      <c r="BY693" s="87" t="s">
        <v>183</v>
      </c>
      <c r="BZ693" s="88">
        <v>182</v>
      </c>
      <c r="CA693" s="87" t="s">
        <v>144</v>
      </c>
      <c r="CB693" s="89" t="s">
        <v>145</v>
      </c>
      <c r="CC693" s="90">
        <v>2</v>
      </c>
      <c r="CD693" s="91"/>
      <c r="CE693" s="89">
        <f>VLOOKUP(AI693,[1]Plan1!$A$6:$D$52,2,0)</f>
        <v>156</v>
      </c>
      <c r="CF693" s="89">
        <f>VLOOKUP(AI693,[1]Plan1!$A$6:$D$52,4,0)</f>
        <v>10.464285714285714</v>
      </c>
      <c r="CG693" s="89">
        <f t="shared" si="88"/>
        <v>16</v>
      </c>
      <c r="CH693" s="89">
        <f t="shared" si="89"/>
        <v>167</v>
      </c>
      <c r="CI693" s="87" t="s">
        <v>75</v>
      </c>
      <c r="CJ693" s="89">
        <f t="shared" si="90"/>
        <v>182</v>
      </c>
      <c r="CK693" s="87"/>
      <c r="CL693" s="87"/>
      <c r="CM693" s="87"/>
      <c r="CN693" s="80"/>
      <c r="CO693" s="81">
        <v>466</v>
      </c>
      <c r="CP693" s="82"/>
      <c r="CQ693" s="83"/>
      <c r="CR693" s="87">
        <f t="shared" si="91"/>
        <v>3164</v>
      </c>
      <c r="CS693" s="40">
        <f t="shared" si="87"/>
        <v>691</v>
      </c>
      <c r="CT693" s="40" t="str">
        <f>VLOOKUP(B693,Linha!$B$2:$C$60,2,FALSE)</f>
        <v>Flow1</v>
      </c>
      <c r="CU693" s="41" t="str">
        <f>IF(AI693&lt;=Parametros!$E$15,"OK","Não")</f>
        <v>OK</v>
      </c>
      <c r="CV693" s="41" t="str">
        <f>IF(AH693&lt;=Parametros!$E$16,"OK","Não")</f>
        <v>OK</v>
      </c>
      <c r="CW693" s="41" t="str">
        <f>IF(AX693&lt;=Parametros!$E$19,"OK","Não")</f>
        <v>OK</v>
      </c>
      <c r="CX693" s="41" t="str">
        <f t="shared" si="84"/>
        <v>Sim</v>
      </c>
      <c r="CY693" s="41" t="str">
        <f t="shared" si="85"/>
        <v>Não</v>
      </c>
      <c r="CZ693" s="41" t="str">
        <f>IF(AND(Parametros!$E$17="Sim",Parametros!$E$18="Sim"),IF(AND(OR(CT693="Flow1",AND(CT693="Flow2",Parametros!$H$7="Fechada")),AI693&lt;=Parametros!$E$15,AH693&lt;Parametros!$E$16,AX693&lt;Parametros!$E$19,CX693&lt;&gt;Parametros!$E$17,CY693&lt;&gt;Parametros!$E$18),"Sim","Não"),
IF(AND(Parametros!$E$17="Sim",Parametros!$E$18="Não"),IF(AND(OR(CT693="Flow1",AND(CT693="Flow2",Parametros!$H$7="Fechada")),AI693&lt;=Parametros!$E$15,AH693&lt;Parametros!$E$16,AX693&lt;Parametros!$E$19,CX693&lt;&gt;Parametros!$E$17),"Sim","Não"),
IF(AND(Parametros!$E$17="Não",Parametros!$E$18="Sim"),IF(AND(OR(CT693="Flow1",AND(CT693="Flow2",Parametros!$H$7="Fechada")),AI693&lt;=Parametros!$E$15,AH693&lt;Parametros!$E$16,AX693&lt;Parametros!$E$19,CY693&lt;&gt;Parametros!$E$18),"Sim","Não"),
IF(AND(OR(CT693="Flow1",AND(CT693="Flow2",Parametros!$H$7="Fechada")),AI693&lt;=Parametros!$E$15,AH693&lt;Parametros!$E$16,AX693&lt;Parametros!$E$19),"Sim","Não"))))</f>
        <v>Não</v>
      </c>
      <c r="DA693" s="41" t="str">
        <f t="shared" si="86"/>
        <v>ok</v>
      </c>
      <c r="DB693" s="40">
        <f>IF(AND(CT693="Flow1",CZ693="Sim"),4,IF(CT693=Parametros!$D$6,1,IF(CT693=Parametros!$D$7,IF(Parametros!$H$7="Aberta",2,IF('Sequencia APO'!CZ693="Sim",4,1)),IF(CT693=Parametros!$D$9,3,IF(CT693=Parametros!$D$8,4,"Erro")))))</f>
        <v>1</v>
      </c>
      <c r="DC693" s="40">
        <f>IFERROR(VLOOKUP($Q693,Ferts!$A$1:$B$16,2,FALSE),0)</f>
        <v>0</v>
      </c>
      <c r="DD693" s="42">
        <f>(IF(DB693=1,Parametros!$M$6,IF(DB693=2,Parametros!$M$7,IF(DB693=3,Parametros!$M$8,IF(DB693=4,Parametros!$M$9,"Erro"))))*(DC693+1))*60</f>
        <v>38.112851481411589</v>
      </c>
    </row>
    <row r="694" spans="1:108">
      <c r="A694" s="74" t="s">
        <v>2030</v>
      </c>
      <c r="B694" s="74" t="s">
        <v>98</v>
      </c>
      <c r="C694" s="74" t="s">
        <v>132</v>
      </c>
      <c r="D694" s="74" t="s">
        <v>132</v>
      </c>
      <c r="E694" s="74" t="s">
        <v>4568</v>
      </c>
      <c r="F694" s="74" t="s">
        <v>2799</v>
      </c>
      <c r="G694" s="74" t="s">
        <v>2804</v>
      </c>
      <c r="H694" s="74" t="s">
        <v>187</v>
      </c>
      <c r="I694" s="74" t="s">
        <v>134</v>
      </c>
      <c r="J694" s="74" t="s">
        <v>173</v>
      </c>
      <c r="K694" s="74" t="s">
        <v>2561</v>
      </c>
      <c r="L694" s="74" t="s">
        <v>2801</v>
      </c>
      <c r="M694" s="74" t="s">
        <v>188</v>
      </c>
      <c r="N694" s="75">
        <v>5</v>
      </c>
      <c r="O694" s="75">
        <v>5</v>
      </c>
      <c r="P694" s="74" t="s">
        <v>137</v>
      </c>
      <c r="Q694" s="74" t="s">
        <v>2802</v>
      </c>
      <c r="R694" s="74" t="s">
        <v>138</v>
      </c>
      <c r="S694" s="74" t="s">
        <v>113</v>
      </c>
      <c r="T694" s="74" t="s">
        <v>114</v>
      </c>
      <c r="U694" s="74" t="s">
        <v>105</v>
      </c>
      <c r="V694" s="74" t="s">
        <v>141</v>
      </c>
      <c r="W694" s="74" t="s">
        <v>126</v>
      </c>
      <c r="X694" s="74" t="s">
        <v>127</v>
      </c>
      <c r="Y694" s="74" t="s">
        <v>177</v>
      </c>
      <c r="Z694" s="74"/>
      <c r="AA694" s="76">
        <v>2161.2550000000001</v>
      </c>
      <c r="AB694" s="76">
        <v>0</v>
      </c>
      <c r="AC694" s="76">
        <v>160</v>
      </c>
      <c r="AD694" s="76">
        <v>106.5</v>
      </c>
      <c r="AE694" s="77">
        <v>226</v>
      </c>
      <c r="AF694" s="76">
        <v>1.1299999999999999</v>
      </c>
      <c r="AG694" s="77">
        <v>12</v>
      </c>
      <c r="AH694" s="78">
        <v>3.4</v>
      </c>
      <c r="AI694" s="78">
        <v>33.4</v>
      </c>
      <c r="AJ694" s="79">
        <v>42806</v>
      </c>
      <c r="AK694" s="79">
        <v>42791</v>
      </c>
      <c r="AL694" s="79">
        <v>42791</v>
      </c>
      <c r="AM694" s="79">
        <v>42791</v>
      </c>
      <c r="AN694" s="77">
        <v>330</v>
      </c>
      <c r="AO694" s="79">
        <v>42799</v>
      </c>
      <c r="AP694" s="76">
        <v>2010.96</v>
      </c>
      <c r="AQ694" s="76">
        <v>0</v>
      </c>
      <c r="AR694" s="77">
        <v>224</v>
      </c>
      <c r="AS694" s="77">
        <v>160</v>
      </c>
      <c r="AT694" s="78">
        <v>15.25</v>
      </c>
      <c r="AU694" s="77">
        <v>13</v>
      </c>
      <c r="AV694" s="76">
        <v>6.08</v>
      </c>
      <c r="AW694" s="76">
        <v>6.51</v>
      </c>
      <c r="AX694" s="76">
        <v>9.1199999999999992</v>
      </c>
      <c r="AY694" s="76">
        <v>0.4</v>
      </c>
      <c r="AZ694" s="76">
        <v>0.4</v>
      </c>
      <c r="BA694" s="76">
        <v>0.5</v>
      </c>
      <c r="BB694" s="76">
        <v>0.6</v>
      </c>
      <c r="BC694" s="76">
        <v>18.11</v>
      </c>
      <c r="BD694" s="76">
        <v>4.51</v>
      </c>
      <c r="BE694" s="76">
        <v>12.42</v>
      </c>
      <c r="BF694" s="76">
        <v>6000</v>
      </c>
      <c r="BG694" s="76">
        <v>6100</v>
      </c>
      <c r="BH694" s="74" t="s">
        <v>109</v>
      </c>
      <c r="BI694" s="74"/>
      <c r="BJ694" s="74" t="s">
        <v>2805</v>
      </c>
      <c r="BK694" s="79"/>
      <c r="BL694" s="79"/>
      <c r="BM694" s="74"/>
      <c r="BN694" s="80">
        <v>156</v>
      </c>
      <c r="BO694" s="81"/>
      <c r="BP694" s="82"/>
      <c r="BQ694" s="83"/>
      <c r="BR694" s="84" t="s">
        <v>75</v>
      </c>
      <c r="BS694" s="84">
        <v>25</v>
      </c>
      <c r="BT694" s="85">
        <v>2</v>
      </c>
      <c r="BU694" s="85" t="s">
        <v>134</v>
      </c>
      <c r="BV694" s="85">
        <v>13</v>
      </c>
      <c r="BW694" s="85"/>
      <c r="BX694" s="86" t="s">
        <v>143</v>
      </c>
      <c r="BY694" s="87" t="s">
        <v>183</v>
      </c>
      <c r="BZ694" s="88">
        <v>156</v>
      </c>
      <c r="CA694" s="87" t="s">
        <v>144</v>
      </c>
      <c r="CB694" s="89" t="s">
        <v>145</v>
      </c>
      <c r="CC694" s="90">
        <v>-8</v>
      </c>
      <c r="CD694" s="91"/>
      <c r="CE694" s="89">
        <f>VLOOKUP(AI694,[1]Plan1!$A$6:$D$52,2,0)</f>
        <v>156</v>
      </c>
      <c r="CF694" s="89">
        <f>VLOOKUP(AI694,[1]Plan1!$A$6:$D$52,4,0)</f>
        <v>10.464285714285714</v>
      </c>
      <c r="CG694" s="89">
        <f t="shared" si="88"/>
        <v>14</v>
      </c>
      <c r="CH694" s="89">
        <f t="shared" si="89"/>
        <v>147</v>
      </c>
      <c r="CI694" s="87" t="s">
        <v>75</v>
      </c>
      <c r="CJ694" s="89">
        <f t="shared" si="90"/>
        <v>156</v>
      </c>
      <c r="CK694" s="87"/>
      <c r="CL694" s="87"/>
      <c r="CM694" s="87"/>
      <c r="CN694" s="80"/>
      <c r="CO694" s="81">
        <v>467</v>
      </c>
      <c r="CP694" s="82"/>
      <c r="CQ694" s="83"/>
      <c r="CR694" s="87">
        <f t="shared" si="91"/>
        <v>2712</v>
      </c>
      <c r="CS694" s="40">
        <f t="shared" si="87"/>
        <v>692</v>
      </c>
      <c r="CT694" s="40" t="str">
        <f>VLOOKUP(B694,Linha!$B$2:$C$60,2,FALSE)</f>
        <v>Flow1</v>
      </c>
      <c r="CU694" s="41" t="str">
        <f>IF(AI694&lt;=Parametros!$E$15,"OK","Não")</f>
        <v>OK</v>
      </c>
      <c r="CV694" s="41" t="str">
        <f>IF(AH694&lt;=Parametros!$E$16,"OK","Não")</f>
        <v>OK</v>
      </c>
      <c r="CW694" s="41" t="str">
        <f>IF(AX694&lt;=Parametros!$E$19,"OK","Não")</f>
        <v>OK</v>
      </c>
      <c r="CX694" s="41" t="str">
        <f t="shared" si="84"/>
        <v>Sim</v>
      </c>
      <c r="CY694" s="41" t="str">
        <f t="shared" si="85"/>
        <v>Não</v>
      </c>
      <c r="CZ694" s="41" t="str">
        <f>IF(AND(Parametros!$E$17="Sim",Parametros!$E$18="Sim"),IF(AND(OR(CT694="Flow1",AND(CT694="Flow2",Parametros!$H$7="Fechada")),AI694&lt;=Parametros!$E$15,AH694&lt;Parametros!$E$16,AX694&lt;Parametros!$E$19,CX694&lt;&gt;Parametros!$E$17,CY694&lt;&gt;Parametros!$E$18),"Sim","Não"),
IF(AND(Parametros!$E$17="Sim",Parametros!$E$18="Não"),IF(AND(OR(CT694="Flow1",AND(CT694="Flow2",Parametros!$H$7="Fechada")),AI694&lt;=Parametros!$E$15,AH694&lt;Parametros!$E$16,AX694&lt;Parametros!$E$19,CX694&lt;&gt;Parametros!$E$17),"Sim","Não"),
IF(AND(Parametros!$E$17="Não",Parametros!$E$18="Sim"),IF(AND(OR(CT694="Flow1",AND(CT694="Flow2",Parametros!$H$7="Fechada")),AI694&lt;=Parametros!$E$15,AH694&lt;Parametros!$E$16,AX694&lt;Parametros!$E$19,CY694&lt;&gt;Parametros!$E$18),"Sim","Não"),
IF(AND(OR(CT694="Flow1",AND(CT694="Flow2",Parametros!$H$7="Fechada")),AI694&lt;=Parametros!$E$15,AH694&lt;Parametros!$E$16,AX694&lt;Parametros!$E$19),"Sim","Não"))))</f>
        <v>Não</v>
      </c>
      <c r="DA694" s="41" t="str">
        <f t="shared" si="86"/>
        <v>ok</v>
      </c>
      <c r="DB694" s="40">
        <f>IF(AND(CT694="Flow1",CZ694="Sim"),4,IF(CT694=Parametros!$D$6,1,IF(CT694=Parametros!$D$7,IF(Parametros!$H$7="Aberta",2,IF('Sequencia APO'!CZ694="Sim",4,1)),IF(CT694=Parametros!$D$9,3,IF(CT694=Parametros!$D$8,4,"Erro")))))</f>
        <v>1</v>
      </c>
      <c r="DC694" s="40">
        <f>IFERROR(VLOOKUP($Q694,Ferts!$A$1:$B$16,2,FALSE),0)</f>
        <v>0</v>
      </c>
      <c r="DD694" s="42">
        <f>(IF(DB694=1,Parametros!$M$6,IF(DB694=2,Parametros!$M$7,IF(DB694=3,Parametros!$M$8,IF(DB694=4,Parametros!$M$9,"Erro"))))*(DC694+1))*60</f>
        <v>38.112851481411589</v>
      </c>
    </row>
    <row r="695" spans="1:108">
      <c r="A695" s="74" t="s">
        <v>2036</v>
      </c>
      <c r="B695" s="74" t="s">
        <v>193</v>
      </c>
      <c r="C695" s="74" t="s">
        <v>118</v>
      </c>
      <c r="D695" s="74" t="s">
        <v>99</v>
      </c>
      <c r="E695" s="74" t="s">
        <v>4569</v>
      </c>
      <c r="F695" s="74" t="s">
        <v>2806</v>
      </c>
      <c r="G695" s="74" t="s">
        <v>2807</v>
      </c>
      <c r="H695" s="74" t="s">
        <v>151</v>
      </c>
      <c r="I695" s="74" t="s">
        <v>134</v>
      </c>
      <c r="J695" s="74" t="s">
        <v>173</v>
      </c>
      <c r="K695" s="74" t="s">
        <v>2808</v>
      </c>
      <c r="L695" s="74" t="s">
        <v>2809</v>
      </c>
      <c r="M695" s="74" t="s">
        <v>153</v>
      </c>
      <c r="N695" s="75">
        <v>10</v>
      </c>
      <c r="O695" s="75">
        <v>10</v>
      </c>
      <c r="P695" s="74" t="s">
        <v>131</v>
      </c>
      <c r="Q695" s="74" t="s">
        <v>2810</v>
      </c>
      <c r="R695" s="74" t="s">
        <v>162</v>
      </c>
      <c r="S695" s="74"/>
      <c r="T695" s="74" t="s">
        <v>114</v>
      </c>
      <c r="U695" s="74" t="s">
        <v>124</v>
      </c>
      <c r="V695" s="74" t="s">
        <v>125</v>
      </c>
      <c r="W695" s="74" t="s">
        <v>126</v>
      </c>
      <c r="X695" s="74" t="s">
        <v>127</v>
      </c>
      <c r="Y695" s="74" t="s">
        <v>177</v>
      </c>
      <c r="Z695" s="74" t="s">
        <v>941</v>
      </c>
      <c r="AA695" s="76">
        <v>6954</v>
      </c>
      <c r="AB695" s="76">
        <v>0</v>
      </c>
      <c r="AC695" s="76">
        <v>160</v>
      </c>
      <c r="AD695" s="76">
        <v>106.5</v>
      </c>
      <c r="AE695" s="77">
        <v>235</v>
      </c>
      <c r="AF695" s="76">
        <v>1.175</v>
      </c>
      <c r="AG695" s="77">
        <v>36</v>
      </c>
      <c r="AH695" s="78">
        <v>3.38</v>
      </c>
      <c r="AI695" s="78">
        <v>33.4</v>
      </c>
      <c r="AJ695" s="79">
        <v>42805</v>
      </c>
      <c r="AK695" s="79">
        <v>42791</v>
      </c>
      <c r="AL695" s="79">
        <v>42791</v>
      </c>
      <c r="AM695" s="79">
        <v>42791</v>
      </c>
      <c r="AN695" s="77">
        <v>1153</v>
      </c>
      <c r="AO695" s="79">
        <v>42788</v>
      </c>
      <c r="AP695" s="76">
        <v>6000</v>
      </c>
      <c r="AQ695" s="76">
        <v>0</v>
      </c>
      <c r="AR695" s="77">
        <v>235</v>
      </c>
      <c r="AS695" s="77">
        <v>19</v>
      </c>
      <c r="AT695" s="78">
        <v>23</v>
      </c>
      <c r="AU695" s="77">
        <v>9</v>
      </c>
      <c r="AV695" s="76">
        <v>9.27</v>
      </c>
      <c r="AW695" s="76">
        <v>9.69</v>
      </c>
      <c r="AX695" s="76">
        <v>12.42</v>
      </c>
      <c r="AY695" s="76">
        <v>0.8</v>
      </c>
      <c r="AZ695" s="76">
        <v>0.8</v>
      </c>
      <c r="BA695" s="76">
        <v>0.42</v>
      </c>
      <c r="BB695" s="76">
        <v>0.42</v>
      </c>
      <c r="BC695" s="76">
        <v>18.96</v>
      </c>
      <c r="BD695" s="76">
        <v>4.4800000000000004</v>
      </c>
      <c r="BE695" s="76">
        <v>12.36</v>
      </c>
      <c r="BF695" s="76">
        <v>9200</v>
      </c>
      <c r="BG695" s="76">
        <v>9292</v>
      </c>
      <c r="BH695" s="74" t="s">
        <v>109</v>
      </c>
      <c r="BI695" s="74"/>
      <c r="BJ695" s="74" t="s">
        <v>4570</v>
      </c>
      <c r="BK695" s="79"/>
      <c r="BL695" s="79"/>
      <c r="BM695" s="74"/>
      <c r="BN695" s="80"/>
      <c r="BO695" s="81"/>
      <c r="BP695" s="82">
        <v>324</v>
      </c>
      <c r="BQ695" s="83"/>
      <c r="BR695" s="84" t="s">
        <v>129</v>
      </c>
      <c r="BS695" s="84">
        <v>25</v>
      </c>
      <c r="BT695" s="85">
        <v>2</v>
      </c>
      <c r="BU695" s="85" t="s">
        <v>134</v>
      </c>
      <c r="BV695" s="85">
        <v>13</v>
      </c>
      <c r="BW695" s="85"/>
      <c r="BX695" s="86" t="s">
        <v>164</v>
      </c>
      <c r="BY695" s="87"/>
      <c r="BZ695" s="88">
        <v>324</v>
      </c>
      <c r="CA695" s="87" t="s">
        <v>111</v>
      </c>
      <c r="CB695" s="89" t="s">
        <v>145</v>
      </c>
      <c r="CC695" s="90">
        <v>3</v>
      </c>
      <c r="CD695" s="91"/>
      <c r="CE695" s="89">
        <f>VLOOKUP(AI695,[1]Plan1!$A$6:$D$52,2,0)</f>
        <v>156</v>
      </c>
      <c r="CF695" s="89">
        <f>VLOOKUP(AI695,[1]Plan1!$A$6:$D$52,4,0)</f>
        <v>10.464285714285714</v>
      </c>
      <c r="CG695" s="89">
        <f t="shared" si="88"/>
        <v>45</v>
      </c>
      <c r="CH695" s="89">
        <f t="shared" si="89"/>
        <v>471</v>
      </c>
      <c r="CI695" s="87" t="s">
        <v>129</v>
      </c>
      <c r="CJ695" s="89">
        <f t="shared" si="90"/>
        <v>324</v>
      </c>
      <c r="CK695" s="87"/>
      <c r="CL695" s="87"/>
      <c r="CM695" s="87"/>
      <c r="CN695" s="80"/>
      <c r="CO695" s="81">
        <v>468</v>
      </c>
      <c r="CP695" s="82"/>
      <c r="CQ695" s="83"/>
      <c r="CR695" s="87">
        <f t="shared" si="91"/>
        <v>8460</v>
      </c>
      <c r="CS695" s="40">
        <f t="shared" si="87"/>
        <v>693</v>
      </c>
      <c r="CT695" s="40" t="str">
        <f>VLOOKUP(B695,Linha!$B$2:$C$60,2,FALSE)</f>
        <v>Despacho direto</v>
      </c>
      <c r="CU695" s="41" t="str">
        <f>IF(AI695&lt;=Parametros!$E$15,"OK","Não")</f>
        <v>OK</v>
      </c>
      <c r="CV695" s="41" t="str">
        <f>IF(AH695&lt;=Parametros!$E$16,"OK","Não")</f>
        <v>OK</v>
      </c>
      <c r="CW695" s="41" t="str">
        <f>IF(AX695&lt;=Parametros!$E$19,"OK","Não")</f>
        <v>OK</v>
      </c>
      <c r="CX695" s="41" t="str">
        <f t="shared" si="84"/>
        <v>Não</v>
      </c>
      <c r="CY695" s="41" t="str">
        <f t="shared" si="85"/>
        <v>Não</v>
      </c>
      <c r="CZ695" s="41" t="str">
        <f>IF(AND(Parametros!$E$17="Sim",Parametros!$E$18="Sim"),IF(AND(OR(CT695="Flow1",AND(CT695="Flow2",Parametros!$H$7="Fechada")),AI695&lt;=Parametros!$E$15,AH695&lt;Parametros!$E$16,AX695&lt;Parametros!$E$19,CX695&lt;&gt;Parametros!$E$17,CY695&lt;&gt;Parametros!$E$18),"Sim","Não"),
IF(AND(Parametros!$E$17="Sim",Parametros!$E$18="Não"),IF(AND(OR(CT695="Flow1",AND(CT695="Flow2",Parametros!$H$7="Fechada")),AI695&lt;=Parametros!$E$15,AH695&lt;Parametros!$E$16,AX695&lt;Parametros!$E$19,CX695&lt;&gt;Parametros!$E$17),"Sim","Não"),
IF(AND(Parametros!$E$17="Não",Parametros!$E$18="Sim"),IF(AND(OR(CT695="Flow1",AND(CT695="Flow2",Parametros!$H$7="Fechada")),AI695&lt;=Parametros!$E$15,AH695&lt;Parametros!$E$16,AX695&lt;Parametros!$E$19,CY695&lt;&gt;Parametros!$E$18),"Sim","Não"),
IF(AND(OR(CT695="Flow1",AND(CT695="Flow2",Parametros!$H$7="Fechada")),AI695&lt;=Parametros!$E$15,AH695&lt;Parametros!$E$16,AX695&lt;Parametros!$E$19),"Sim","Não"))))</f>
        <v>Não</v>
      </c>
      <c r="DA695" s="41" t="str">
        <f t="shared" si="86"/>
        <v>ok</v>
      </c>
      <c r="DB695" s="40">
        <f>IF(AND(CT695="Flow1",CZ695="Sim"),4,IF(CT695=Parametros!$D$6,1,IF(CT695=Parametros!$D$7,IF(Parametros!$H$7="Aberta",2,IF('Sequencia APO'!CZ695="Sim",4,1)),IF(CT695=Parametros!$D$9,3,IF(CT695=Parametros!$D$8,4,"Erro")))))</f>
        <v>3</v>
      </c>
      <c r="DC695" s="40">
        <f>IFERROR(VLOOKUP($Q695,Ferts!$A$1:$B$16,2,FALSE),0)</f>
        <v>0</v>
      </c>
      <c r="DD695" s="42">
        <f>(IF(DB695=1,Parametros!$M$6,IF(DB695=2,Parametros!$M$7,IF(DB695=3,Parametros!$M$8,IF(DB695=4,Parametros!$M$9,"Erro"))))*(DC695+1))*60</f>
        <v>33.660000000000004</v>
      </c>
    </row>
    <row r="696" spans="1:108">
      <c r="A696" s="74" t="s">
        <v>2042</v>
      </c>
      <c r="B696" s="74" t="s">
        <v>165</v>
      </c>
      <c r="C696" s="74" t="s">
        <v>118</v>
      </c>
      <c r="D696" s="74" t="s">
        <v>132</v>
      </c>
      <c r="E696" s="74" t="s">
        <v>1990</v>
      </c>
      <c r="F696" s="74" t="s">
        <v>1991</v>
      </c>
      <c r="G696" s="74" t="s">
        <v>1992</v>
      </c>
      <c r="H696" s="74" t="s">
        <v>187</v>
      </c>
      <c r="I696" s="74" t="s">
        <v>134</v>
      </c>
      <c r="J696" s="74" t="s">
        <v>173</v>
      </c>
      <c r="K696" s="74" t="s">
        <v>179</v>
      </c>
      <c r="L696" s="74" t="s">
        <v>1993</v>
      </c>
      <c r="M696" s="74" t="s">
        <v>188</v>
      </c>
      <c r="N696" s="75">
        <v>5</v>
      </c>
      <c r="O696" s="75">
        <v>5</v>
      </c>
      <c r="P696" s="74" t="s">
        <v>137</v>
      </c>
      <c r="Q696" s="74" t="s">
        <v>1994</v>
      </c>
      <c r="R696" s="74" t="s">
        <v>138</v>
      </c>
      <c r="S696" s="74"/>
      <c r="T696" s="74" t="s">
        <v>114</v>
      </c>
      <c r="U696" s="74" t="s">
        <v>124</v>
      </c>
      <c r="V696" s="74" t="s">
        <v>125</v>
      </c>
      <c r="W696" s="74" t="s">
        <v>126</v>
      </c>
      <c r="X696" s="74" t="s">
        <v>127</v>
      </c>
      <c r="Y696" s="74" t="s">
        <v>177</v>
      </c>
      <c r="Z696" s="74" t="s">
        <v>941</v>
      </c>
      <c r="AA696" s="76">
        <v>2455.4279999999999</v>
      </c>
      <c r="AB696" s="76">
        <v>0</v>
      </c>
      <c r="AC696" s="76">
        <v>160</v>
      </c>
      <c r="AD696" s="76">
        <v>106.5</v>
      </c>
      <c r="AE696" s="77">
        <v>228</v>
      </c>
      <c r="AF696" s="76">
        <v>1.1399999999999999</v>
      </c>
      <c r="AG696" s="77">
        <v>14</v>
      </c>
      <c r="AH696" s="78">
        <v>3.38</v>
      </c>
      <c r="AI696" s="78">
        <v>33.4</v>
      </c>
      <c r="AJ696" s="79">
        <v>42796</v>
      </c>
      <c r="AK696" s="79">
        <v>42791</v>
      </c>
      <c r="AL696" s="79">
        <v>42791</v>
      </c>
      <c r="AM696" s="79">
        <v>42791</v>
      </c>
      <c r="AN696" s="77">
        <v>368</v>
      </c>
      <c r="AO696" s="79">
        <v>42785</v>
      </c>
      <c r="AP696" s="76">
        <v>2103.6</v>
      </c>
      <c r="AQ696" s="76">
        <v>0</v>
      </c>
      <c r="AR696" s="77">
        <v>227</v>
      </c>
      <c r="AS696" s="77">
        <v>158</v>
      </c>
      <c r="AT696" s="78">
        <v>22.38</v>
      </c>
      <c r="AU696" s="77">
        <v>9</v>
      </c>
      <c r="AV696" s="76">
        <v>8.98</v>
      </c>
      <c r="AW696" s="76">
        <v>9.3800000000000008</v>
      </c>
      <c r="AX696" s="76">
        <v>12.03</v>
      </c>
      <c r="AY696" s="76">
        <v>0.33</v>
      </c>
      <c r="AZ696" s="76">
        <v>0.33</v>
      </c>
      <c r="BA696" s="76">
        <v>0.34</v>
      </c>
      <c r="BB696" s="76">
        <v>0.34</v>
      </c>
      <c r="BC696" s="76">
        <v>18.39</v>
      </c>
      <c r="BD696" s="76">
        <v>4.4800000000000004</v>
      </c>
      <c r="BE696" s="76">
        <v>12.36</v>
      </c>
      <c r="BF696" s="76">
        <v>8900</v>
      </c>
      <c r="BG696" s="76">
        <v>9000</v>
      </c>
      <c r="BH696" s="74" t="s">
        <v>109</v>
      </c>
      <c r="BI696" s="74"/>
      <c r="BJ696" s="74" t="s">
        <v>4571</v>
      </c>
      <c r="BK696" s="79"/>
      <c r="BL696" s="79"/>
      <c r="BM696" s="74"/>
      <c r="BN696" s="80"/>
      <c r="BO696" s="81"/>
      <c r="BP696" s="82">
        <v>126</v>
      </c>
      <c r="BQ696" s="83"/>
      <c r="BR696" s="84" t="s">
        <v>129</v>
      </c>
      <c r="BS696" s="84">
        <v>25</v>
      </c>
      <c r="BT696" s="85">
        <v>2</v>
      </c>
      <c r="BU696" s="85" t="s">
        <v>134</v>
      </c>
      <c r="BV696" s="85">
        <v>13</v>
      </c>
      <c r="BW696" s="85"/>
      <c r="BX696" s="86" t="s">
        <v>164</v>
      </c>
      <c r="BY696" s="87"/>
      <c r="BZ696" s="88">
        <v>126</v>
      </c>
      <c r="CA696" s="87" t="s">
        <v>111</v>
      </c>
      <c r="CB696" s="89" t="s">
        <v>145</v>
      </c>
      <c r="CC696" s="90">
        <v>6</v>
      </c>
      <c r="CD696" s="91"/>
      <c r="CE696" s="89">
        <f>VLOOKUP(AI696,[1]Plan1!$A$6:$D$52,2,0)</f>
        <v>156</v>
      </c>
      <c r="CF696" s="89">
        <f>VLOOKUP(AI696,[1]Plan1!$A$6:$D$52,4,0)</f>
        <v>10.464285714285714</v>
      </c>
      <c r="CG696" s="89">
        <f t="shared" si="88"/>
        <v>16</v>
      </c>
      <c r="CH696" s="89">
        <f t="shared" si="89"/>
        <v>167</v>
      </c>
      <c r="CI696" s="87" t="s">
        <v>129</v>
      </c>
      <c r="CJ696" s="89">
        <f t="shared" si="90"/>
        <v>126</v>
      </c>
      <c r="CK696" s="87"/>
      <c r="CL696" s="87"/>
      <c r="CM696" s="87"/>
      <c r="CN696" s="80"/>
      <c r="CO696" s="81">
        <v>469</v>
      </c>
      <c r="CP696" s="82"/>
      <c r="CQ696" s="83"/>
      <c r="CR696" s="87">
        <f t="shared" si="91"/>
        <v>3192</v>
      </c>
      <c r="CS696" s="40">
        <f t="shared" si="87"/>
        <v>694</v>
      </c>
      <c r="CT696" s="40" t="str">
        <f>VLOOKUP(B696,Linha!$B$2:$C$60,2,FALSE)</f>
        <v>Despacho direto</v>
      </c>
      <c r="CU696" s="41" t="str">
        <f>IF(AI696&lt;=Parametros!$E$15,"OK","Não")</f>
        <v>OK</v>
      </c>
      <c r="CV696" s="41" t="str">
        <f>IF(AH696&lt;=Parametros!$E$16,"OK","Não")</f>
        <v>OK</v>
      </c>
      <c r="CW696" s="41" t="str">
        <f>IF(AX696&lt;=Parametros!$E$19,"OK","Não")</f>
        <v>OK</v>
      </c>
      <c r="CX696" s="41" t="str">
        <f t="shared" si="84"/>
        <v>Não</v>
      </c>
      <c r="CY696" s="41" t="str">
        <f t="shared" si="85"/>
        <v>Não</v>
      </c>
      <c r="CZ696" s="41" t="str">
        <f>IF(AND(Parametros!$E$17="Sim",Parametros!$E$18="Sim"),IF(AND(OR(CT696="Flow1",AND(CT696="Flow2",Parametros!$H$7="Fechada")),AI696&lt;=Parametros!$E$15,AH696&lt;Parametros!$E$16,AX696&lt;Parametros!$E$19,CX696&lt;&gt;Parametros!$E$17,CY696&lt;&gt;Parametros!$E$18),"Sim","Não"),
IF(AND(Parametros!$E$17="Sim",Parametros!$E$18="Não"),IF(AND(OR(CT696="Flow1",AND(CT696="Flow2",Parametros!$H$7="Fechada")),AI696&lt;=Parametros!$E$15,AH696&lt;Parametros!$E$16,AX696&lt;Parametros!$E$19,CX696&lt;&gt;Parametros!$E$17),"Sim","Não"),
IF(AND(Parametros!$E$17="Não",Parametros!$E$18="Sim"),IF(AND(OR(CT696="Flow1",AND(CT696="Flow2",Parametros!$H$7="Fechada")),AI696&lt;=Parametros!$E$15,AH696&lt;Parametros!$E$16,AX696&lt;Parametros!$E$19,CY696&lt;&gt;Parametros!$E$18),"Sim","Não"),
IF(AND(OR(CT696="Flow1",AND(CT696="Flow2",Parametros!$H$7="Fechada")),AI696&lt;=Parametros!$E$15,AH696&lt;Parametros!$E$16,AX696&lt;Parametros!$E$19),"Sim","Não"))))</f>
        <v>Não</v>
      </c>
      <c r="DA696" s="41" t="str">
        <f t="shared" si="86"/>
        <v>ok</v>
      </c>
      <c r="DB696" s="40">
        <f>IF(AND(CT696="Flow1",CZ696="Sim"),4,IF(CT696=Parametros!$D$6,1,IF(CT696=Parametros!$D$7,IF(Parametros!$H$7="Aberta",2,IF('Sequencia APO'!CZ696="Sim",4,1)),IF(CT696=Parametros!$D$9,3,IF(CT696=Parametros!$D$8,4,"Erro")))))</f>
        <v>3</v>
      </c>
      <c r="DC696" s="40">
        <f>IFERROR(VLOOKUP($Q696,Ferts!$A$1:$B$16,2,FALSE),0)</f>
        <v>0</v>
      </c>
      <c r="DD696" s="42">
        <f>(IF(DB696=1,Parametros!$M$6,IF(DB696=2,Parametros!$M$7,IF(DB696=3,Parametros!$M$8,IF(DB696=4,Parametros!$M$9,"Erro"))))*(DC696+1))*60</f>
        <v>33.660000000000004</v>
      </c>
    </row>
    <row r="697" spans="1:108">
      <c r="A697" s="74" t="s">
        <v>2047</v>
      </c>
      <c r="B697" s="74" t="s">
        <v>921</v>
      </c>
      <c r="C697" s="74" t="s">
        <v>118</v>
      </c>
      <c r="D697" s="74" t="s">
        <v>99</v>
      </c>
      <c r="E697" s="74" t="s">
        <v>2000</v>
      </c>
      <c r="F697" s="74" t="s">
        <v>2001</v>
      </c>
      <c r="G697" s="74" t="s">
        <v>2002</v>
      </c>
      <c r="H697" s="74" t="s">
        <v>161</v>
      </c>
      <c r="I697" s="74" t="s">
        <v>134</v>
      </c>
      <c r="J697" s="74" t="s">
        <v>173</v>
      </c>
      <c r="K697" s="74" t="s">
        <v>922</v>
      </c>
      <c r="L697" s="74" t="s">
        <v>2003</v>
      </c>
      <c r="M697" s="74" t="s">
        <v>925</v>
      </c>
      <c r="N697" s="75">
        <v>10</v>
      </c>
      <c r="O697" s="75">
        <v>0</v>
      </c>
      <c r="P697" s="74" t="s">
        <v>131</v>
      </c>
      <c r="Q697" s="74" t="s">
        <v>2004</v>
      </c>
      <c r="R697" s="74" t="s">
        <v>923</v>
      </c>
      <c r="S697" s="74"/>
      <c r="T697" s="74" t="s">
        <v>114</v>
      </c>
      <c r="U697" s="74" t="s">
        <v>124</v>
      </c>
      <c r="V697" s="74" t="s">
        <v>125</v>
      </c>
      <c r="W697" s="74" t="s">
        <v>126</v>
      </c>
      <c r="X697" s="74" t="s">
        <v>127</v>
      </c>
      <c r="Y697" s="74" t="s">
        <v>177</v>
      </c>
      <c r="Z697" s="74" t="s">
        <v>919</v>
      </c>
      <c r="AA697" s="76">
        <v>3919.52</v>
      </c>
      <c r="AB697" s="76">
        <v>4319.982</v>
      </c>
      <c r="AC697" s="76">
        <v>160</v>
      </c>
      <c r="AD697" s="76">
        <v>107.5</v>
      </c>
      <c r="AE697" s="77">
        <v>202</v>
      </c>
      <c r="AF697" s="76">
        <v>1.01</v>
      </c>
      <c r="AG697" s="77">
        <v>24</v>
      </c>
      <c r="AH697" s="78">
        <v>2.9</v>
      </c>
      <c r="AI697" s="78">
        <v>33.4</v>
      </c>
      <c r="AJ697" s="79">
        <v>42814</v>
      </c>
      <c r="AK697" s="79">
        <v>42791</v>
      </c>
      <c r="AL697" s="79">
        <v>42791</v>
      </c>
      <c r="AM697" s="79">
        <v>42791</v>
      </c>
      <c r="AN697" s="77">
        <v>769</v>
      </c>
      <c r="AO697" s="79">
        <v>42793</v>
      </c>
      <c r="AP697" s="76">
        <v>2300</v>
      </c>
      <c r="AQ697" s="76">
        <v>0</v>
      </c>
      <c r="AR697" s="77">
        <v>202</v>
      </c>
      <c r="AS697" s="77">
        <v>18</v>
      </c>
      <c r="AT697" s="78">
        <v>13.63</v>
      </c>
      <c r="AU697" s="77">
        <v>13</v>
      </c>
      <c r="AV697" s="76">
        <v>6.28</v>
      </c>
      <c r="AW697" s="76">
        <v>6.73</v>
      </c>
      <c r="AX697" s="76">
        <v>9.42</v>
      </c>
      <c r="AY697" s="76">
        <v>0.33</v>
      </c>
      <c r="AZ697" s="76">
        <v>0.33</v>
      </c>
      <c r="BA697" s="76">
        <v>0.28999999999999998</v>
      </c>
      <c r="BB697" s="76">
        <v>0.28999999999999998</v>
      </c>
      <c r="BC697" s="76">
        <v>18.47</v>
      </c>
      <c r="BD697" s="76">
        <v>3.93</v>
      </c>
      <c r="BE697" s="76">
        <v>11.49</v>
      </c>
      <c r="BF697" s="76">
        <v>6200</v>
      </c>
      <c r="BG697" s="76">
        <v>6300</v>
      </c>
      <c r="BH697" s="74" t="s">
        <v>109</v>
      </c>
      <c r="BI697" s="74"/>
      <c r="BJ697" s="74" t="s">
        <v>4572</v>
      </c>
      <c r="BK697" s="79"/>
      <c r="BL697" s="79"/>
      <c r="BM697" s="74"/>
      <c r="BN697" s="80"/>
      <c r="BO697" s="81"/>
      <c r="BP697" s="82">
        <v>312</v>
      </c>
      <c r="BQ697" s="83"/>
      <c r="BR697" s="84" t="s">
        <v>129</v>
      </c>
      <c r="BS697" s="84">
        <v>25</v>
      </c>
      <c r="BT697" s="85">
        <v>2</v>
      </c>
      <c r="BU697" s="85" t="s">
        <v>134</v>
      </c>
      <c r="BV697" s="85">
        <v>13</v>
      </c>
      <c r="BW697" s="85"/>
      <c r="BX697" s="86" t="s">
        <v>164</v>
      </c>
      <c r="BY697" s="87"/>
      <c r="BZ697" s="88">
        <v>312</v>
      </c>
      <c r="CA697" s="87" t="s">
        <v>111</v>
      </c>
      <c r="CB697" s="89" t="s">
        <v>145</v>
      </c>
      <c r="CC697" s="90">
        <v>-2</v>
      </c>
      <c r="CD697" s="91"/>
      <c r="CE697" s="89">
        <f>VLOOKUP(AI697,[1]Plan1!$A$6:$D$52,2,0)</f>
        <v>156</v>
      </c>
      <c r="CF697" s="89">
        <f>VLOOKUP(AI697,[1]Plan1!$A$6:$D$52,4,0)</f>
        <v>10.464285714285714</v>
      </c>
      <c r="CG697" s="89">
        <f t="shared" si="88"/>
        <v>25</v>
      </c>
      <c r="CH697" s="89">
        <f t="shared" si="89"/>
        <v>262</v>
      </c>
      <c r="CI697" s="87" t="s">
        <v>129</v>
      </c>
      <c r="CJ697" s="89">
        <f t="shared" si="90"/>
        <v>312</v>
      </c>
      <c r="CK697" s="87"/>
      <c r="CL697" s="87"/>
      <c r="CM697" s="87"/>
      <c r="CN697" s="80"/>
      <c r="CO697" s="81">
        <v>470</v>
      </c>
      <c r="CP697" s="82"/>
      <c r="CQ697" s="83"/>
      <c r="CR697" s="87">
        <f t="shared" si="91"/>
        <v>4848</v>
      </c>
      <c r="CS697" s="40">
        <f t="shared" si="87"/>
        <v>695</v>
      </c>
      <c r="CT697" s="40" t="str">
        <f>VLOOKUP(B697,Linha!$B$2:$C$60,2,FALSE)</f>
        <v>Despacho direto</v>
      </c>
      <c r="CU697" s="41" t="str">
        <f>IF(AI697&lt;=Parametros!$E$15,"OK","Não")</f>
        <v>OK</v>
      </c>
      <c r="CV697" s="41" t="str">
        <f>IF(AH697&lt;=Parametros!$E$16,"OK","Não")</f>
        <v>OK</v>
      </c>
      <c r="CW697" s="41" t="str">
        <f>IF(AX697&lt;=Parametros!$E$19,"OK","Não")</f>
        <v>OK</v>
      </c>
      <c r="CX697" s="41" t="str">
        <f t="shared" si="84"/>
        <v>Não</v>
      </c>
      <c r="CY697" s="41" t="str">
        <f t="shared" si="85"/>
        <v>Não</v>
      </c>
      <c r="CZ697" s="41" t="str">
        <f>IF(AND(Parametros!$E$17="Sim",Parametros!$E$18="Sim"),IF(AND(OR(CT697="Flow1",AND(CT697="Flow2",Parametros!$H$7="Fechada")),AI697&lt;=Parametros!$E$15,AH697&lt;Parametros!$E$16,AX697&lt;Parametros!$E$19,CX697&lt;&gt;Parametros!$E$17,CY697&lt;&gt;Parametros!$E$18),"Sim","Não"),
IF(AND(Parametros!$E$17="Sim",Parametros!$E$18="Não"),IF(AND(OR(CT697="Flow1",AND(CT697="Flow2",Parametros!$H$7="Fechada")),AI697&lt;=Parametros!$E$15,AH697&lt;Parametros!$E$16,AX697&lt;Parametros!$E$19,CX697&lt;&gt;Parametros!$E$17),"Sim","Não"),
IF(AND(Parametros!$E$17="Não",Parametros!$E$18="Sim"),IF(AND(OR(CT697="Flow1",AND(CT697="Flow2",Parametros!$H$7="Fechada")),AI697&lt;=Parametros!$E$15,AH697&lt;Parametros!$E$16,AX697&lt;Parametros!$E$19,CY697&lt;&gt;Parametros!$E$18),"Sim","Não"),
IF(AND(OR(CT697="Flow1",AND(CT697="Flow2",Parametros!$H$7="Fechada")),AI697&lt;=Parametros!$E$15,AH697&lt;Parametros!$E$16,AX697&lt;Parametros!$E$19),"Sim","Não"))))</f>
        <v>Não</v>
      </c>
      <c r="DA697" s="41" t="str">
        <f t="shared" si="86"/>
        <v>ok</v>
      </c>
      <c r="DB697" s="40">
        <f>IF(AND(CT697="Flow1",CZ697="Sim"),4,IF(CT697=Parametros!$D$6,1,IF(CT697=Parametros!$D$7,IF(Parametros!$H$7="Aberta",2,IF('Sequencia APO'!CZ697="Sim",4,1)),IF(CT697=Parametros!$D$9,3,IF(CT697=Parametros!$D$8,4,"Erro")))))</f>
        <v>3</v>
      </c>
      <c r="DC697" s="40">
        <f>IFERROR(VLOOKUP($Q697,Ferts!$A$1:$B$16,2,FALSE),0)</f>
        <v>0</v>
      </c>
      <c r="DD697" s="42">
        <f>(IF(DB697=1,Parametros!$M$6,IF(DB697=2,Parametros!$M$7,IF(DB697=3,Parametros!$M$8,IF(DB697=4,Parametros!$M$9,"Erro"))))*(DC697+1))*60</f>
        <v>33.660000000000004</v>
      </c>
    </row>
    <row r="698" spans="1:108">
      <c r="A698" s="74" t="s">
        <v>2053</v>
      </c>
      <c r="B698" s="74" t="s">
        <v>921</v>
      </c>
      <c r="C698" s="74" t="s">
        <v>118</v>
      </c>
      <c r="D698" s="74" t="s">
        <v>99</v>
      </c>
      <c r="E698" s="74" t="s">
        <v>4573</v>
      </c>
      <c r="F698" s="74" t="s">
        <v>934</v>
      </c>
      <c r="G698" s="74" t="s">
        <v>4574</v>
      </c>
      <c r="H698" s="74" t="s">
        <v>161</v>
      </c>
      <c r="I698" s="74" t="s">
        <v>134</v>
      </c>
      <c r="J698" s="74" t="s">
        <v>173</v>
      </c>
      <c r="K698" s="74" t="s">
        <v>922</v>
      </c>
      <c r="L698" s="74" t="s">
        <v>935</v>
      </c>
      <c r="M698" s="74" t="s">
        <v>925</v>
      </c>
      <c r="N698" s="75">
        <v>20</v>
      </c>
      <c r="O698" s="75">
        <v>0</v>
      </c>
      <c r="P698" s="74" t="s">
        <v>131</v>
      </c>
      <c r="Q698" s="74" t="s">
        <v>1998</v>
      </c>
      <c r="R698" s="74" t="s">
        <v>923</v>
      </c>
      <c r="S698" s="74"/>
      <c r="T698" s="74" t="s">
        <v>114</v>
      </c>
      <c r="U698" s="74" t="s">
        <v>124</v>
      </c>
      <c r="V698" s="74" t="s">
        <v>125</v>
      </c>
      <c r="W698" s="74" t="s">
        <v>126</v>
      </c>
      <c r="X698" s="74" t="s">
        <v>127</v>
      </c>
      <c r="Y698" s="74" t="s">
        <v>177</v>
      </c>
      <c r="Z698" s="74" t="s">
        <v>919</v>
      </c>
      <c r="AA698" s="76">
        <v>2392.2350000000001</v>
      </c>
      <c r="AB698" s="76">
        <v>0</v>
      </c>
      <c r="AC698" s="76">
        <v>160</v>
      </c>
      <c r="AD698" s="76">
        <v>107.5</v>
      </c>
      <c r="AE698" s="77">
        <v>195</v>
      </c>
      <c r="AF698" s="76">
        <v>0.97499999999999998</v>
      </c>
      <c r="AG698" s="77">
        <v>15</v>
      </c>
      <c r="AH698" s="78">
        <v>2.9</v>
      </c>
      <c r="AI698" s="78">
        <v>33.4</v>
      </c>
      <c r="AJ698" s="79">
        <v>42819</v>
      </c>
      <c r="AK698" s="79">
        <v>42791</v>
      </c>
      <c r="AL698" s="79">
        <v>42791</v>
      </c>
      <c r="AM698" s="79">
        <v>42791</v>
      </c>
      <c r="AN698" s="77">
        <v>482</v>
      </c>
      <c r="AO698" s="79">
        <v>42798</v>
      </c>
      <c r="AP698" s="76">
        <v>2000</v>
      </c>
      <c r="AQ698" s="76">
        <v>0</v>
      </c>
      <c r="AR698" s="77">
        <v>195</v>
      </c>
      <c r="AS698" s="77">
        <v>19</v>
      </c>
      <c r="AT698" s="78">
        <v>17.11</v>
      </c>
      <c r="AU698" s="77">
        <v>10</v>
      </c>
      <c r="AV698" s="76">
        <v>7.88</v>
      </c>
      <c r="AW698" s="76">
        <v>8.15</v>
      </c>
      <c r="AX698" s="76">
        <v>10.77</v>
      </c>
      <c r="AY698" s="76">
        <v>0.33</v>
      </c>
      <c r="AZ698" s="76">
        <v>0.33</v>
      </c>
      <c r="BA698" s="76">
        <v>0.28999999999999998</v>
      </c>
      <c r="BB698" s="76">
        <v>0.28999999999999998</v>
      </c>
      <c r="BC698" s="76">
        <v>17.829999999999998</v>
      </c>
      <c r="BD698" s="76">
        <v>3.93</v>
      </c>
      <c r="BE698" s="76">
        <v>11.49</v>
      </c>
      <c r="BF698" s="76">
        <v>7800</v>
      </c>
      <c r="BG698" s="76">
        <v>7900</v>
      </c>
      <c r="BH698" s="74" t="s">
        <v>109</v>
      </c>
      <c r="BI698" s="74"/>
      <c r="BJ698" s="74" t="s">
        <v>4575</v>
      </c>
      <c r="BK698" s="79"/>
      <c r="BL698" s="79"/>
      <c r="BM698" s="74"/>
      <c r="BN698" s="80"/>
      <c r="BO698" s="81"/>
      <c r="BP698" s="82">
        <v>150</v>
      </c>
      <c r="BQ698" s="83"/>
      <c r="BR698" s="84" t="s">
        <v>129</v>
      </c>
      <c r="BS698" s="84">
        <v>25</v>
      </c>
      <c r="BT698" s="85">
        <v>2</v>
      </c>
      <c r="BU698" s="85" t="s">
        <v>134</v>
      </c>
      <c r="BV698" s="85">
        <v>13</v>
      </c>
      <c r="BW698" s="85"/>
      <c r="BX698" s="86" t="s">
        <v>164</v>
      </c>
      <c r="BY698" s="87"/>
      <c r="BZ698" s="88">
        <v>150</v>
      </c>
      <c r="CA698" s="87" t="s">
        <v>111</v>
      </c>
      <c r="CB698" s="89" t="s">
        <v>145</v>
      </c>
      <c r="CC698" s="90">
        <v>-7</v>
      </c>
      <c r="CD698" s="91"/>
      <c r="CE698" s="89">
        <f>VLOOKUP(AI698,[1]Plan1!$A$6:$D$52,2,0)</f>
        <v>156</v>
      </c>
      <c r="CF698" s="89">
        <f>VLOOKUP(AI698,[1]Plan1!$A$6:$D$52,4,0)</f>
        <v>10.464285714285714</v>
      </c>
      <c r="CG698" s="89">
        <f t="shared" si="88"/>
        <v>15</v>
      </c>
      <c r="CH698" s="89">
        <f t="shared" si="89"/>
        <v>157</v>
      </c>
      <c r="CI698" s="87" t="s">
        <v>129</v>
      </c>
      <c r="CJ698" s="89">
        <f t="shared" si="90"/>
        <v>150</v>
      </c>
      <c r="CK698" s="87"/>
      <c r="CL698" s="87"/>
      <c r="CM698" s="87"/>
      <c r="CN698" s="80"/>
      <c r="CO698" s="81">
        <v>471</v>
      </c>
      <c r="CP698" s="82"/>
      <c r="CQ698" s="83"/>
      <c r="CR698" s="87">
        <f t="shared" si="91"/>
        <v>2925</v>
      </c>
      <c r="CS698" s="40">
        <f t="shared" si="87"/>
        <v>696</v>
      </c>
      <c r="CT698" s="40" t="str">
        <f>VLOOKUP(B698,Linha!$B$2:$C$60,2,FALSE)</f>
        <v>Despacho direto</v>
      </c>
      <c r="CU698" s="41" t="str">
        <f>IF(AI698&lt;=Parametros!$E$15,"OK","Não")</f>
        <v>OK</v>
      </c>
      <c r="CV698" s="41" t="str">
        <f>IF(AH698&lt;=Parametros!$E$16,"OK","Não")</f>
        <v>OK</v>
      </c>
      <c r="CW698" s="41" t="str">
        <f>IF(AX698&lt;=Parametros!$E$19,"OK","Não")</f>
        <v>OK</v>
      </c>
      <c r="CX698" s="41" t="str">
        <f t="shared" si="84"/>
        <v>Não</v>
      </c>
      <c r="CY698" s="41" t="str">
        <f t="shared" si="85"/>
        <v>Não</v>
      </c>
      <c r="CZ698" s="41" t="str">
        <f>IF(AND(Parametros!$E$17="Sim",Parametros!$E$18="Sim"),IF(AND(OR(CT698="Flow1",AND(CT698="Flow2",Parametros!$H$7="Fechada")),AI698&lt;=Parametros!$E$15,AH698&lt;Parametros!$E$16,AX698&lt;Parametros!$E$19,CX698&lt;&gt;Parametros!$E$17,CY698&lt;&gt;Parametros!$E$18),"Sim","Não"),
IF(AND(Parametros!$E$17="Sim",Parametros!$E$18="Não"),IF(AND(OR(CT698="Flow1",AND(CT698="Flow2",Parametros!$H$7="Fechada")),AI698&lt;=Parametros!$E$15,AH698&lt;Parametros!$E$16,AX698&lt;Parametros!$E$19,CX698&lt;&gt;Parametros!$E$17),"Sim","Não"),
IF(AND(Parametros!$E$17="Não",Parametros!$E$18="Sim"),IF(AND(OR(CT698="Flow1",AND(CT698="Flow2",Parametros!$H$7="Fechada")),AI698&lt;=Parametros!$E$15,AH698&lt;Parametros!$E$16,AX698&lt;Parametros!$E$19,CY698&lt;&gt;Parametros!$E$18),"Sim","Não"),
IF(AND(OR(CT698="Flow1",AND(CT698="Flow2",Parametros!$H$7="Fechada")),AI698&lt;=Parametros!$E$15,AH698&lt;Parametros!$E$16,AX698&lt;Parametros!$E$19),"Sim","Não"))))</f>
        <v>Não</v>
      </c>
      <c r="DA698" s="41" t="str">
        <f t="shared" si="86"/>
        <v>ok</v>
      </c>
      <c r="DB698" s="40">
        <f>IF(AND(CT698="Flow1",CZ698="Sim"),4,IF(CT698=Parametros!$D$6,1,IF(CT698=Parametros!$D$7,IF(Parametros!$H$7="Aberta",2,IF('Sequencia APO'!CZ698="Sim",4,1)),IF(CT698=Parametros!$D$9,3,IF(CT698=Parametros!$D$8,4,"Erro")))))</f>
        <v>3</v>
      </c>
      <c r="DC698" s="40">
        <f>IFERROR(VLOOKUP($Q698,Ferts!$A$1:$B$16,2,FALSE),0)</f>
        <v>0</v>
      </c>
      <c r="DD698" s="42">
        <f>(IF(DB698=1,Parametros!$M$6,IF(DB698=2,Parametros!$M$7,IF(DB698=3,Parametros!$M$8,IF(DB698=4,Parametros!$M$9,"Erro"))))*(DC698+1))*60</f>
        <v>33.660000000000004</v>
      </c>
    </row>
    <row r="699" spans="1:108">
      <c r="A699" s="74" t="s">
        <v>2059</v>
      </c>
      <c r="B699" s="74" t="s">
        <v>921</v>
      </c>
      <c r="C699" s="74" t="s">
        <v>118</v>
      </c>
      <c r="D699" s="74" t="s">
        <v>99</v>
      </c>
      <c r="E699" s="74" t="s">
        <v>4576</v>
      </c>
      <c r="F699" s="74" t="s">
        <v>2044</v>
      </c>
      <c r="G699" s="74" t="s">
        <v>4577</v>
      </c>
      <c r="H699" s="74" t="s">
        <v>161</v>
      </c>
      <c r="I699" s="74" t="s">
        <v>134</v>
      </c>
      <c r="J699" s="74" t="s">
        <v>173</v>
      </c>
      <c r="K699" s="74" t="s">
        <v>922</v>
      </c>
      <c r="L699" s="74" t="s">
        <v>2045</v>
      </c>
      <c r="M699" s="74" t="s">
        <v>925</v>
      </c>
      <c r="N699" s="75">
        <v>20</v>
      </c>
      <c r="O699" s="75">
        <v>0</v>
      </c>
      <c r="P699" s="74" t="s">
        <v>131</v>
      </c>
      <c r="Q699" s="74" t="s">
        <v>4578</v>
      </c>
      <c r="R699" s="74" t="s">
        <v>923</v>
      </c>
      <c r="S699" s="74"/>
      <c r="T699" s="74" t="s">
        <v>114</v>
      </c>
      <c r="U699" s="74" t="s">
        <v>124</v>
      </c>
      <c r="V699" s="74" t="s">
        <v>125</v>
      </c>
      <c r="W699" s="74" t="s">
        <v>126</v>
      </c>
      <c r="X699" s="74" t="s">
        <v>127</v>
      </c>
      <c r="Y699" s="74" t="s">
        <v>177</v>
      </c>
      <c r="Z699" s="74" t="s">
        <v>919</v>
      </c>
      <c r="AA699" s="76">
        <v>2803.68</v>
      </c>
      <c r="AB699" s="76">
        <v>0</v>
      </c>
      <c r="AC699" s="76">
        <v>160</v>
      </c>
      <c r="AD699" s="76">
        <v>108.5</v>
      </c>
      <c r="AE699" s="77">
        <v>162</v>
      </c>
      <c r="AF699" s="76">
        <v>0.81</v>
      </c>
      <c r="AG699" s="77">
        <v>21</v>
      </c>
      <c r="AH699" s="78">
        <v>2.2999999999999998</v>
      </c>
      <c r="AI699" s="78">
        <v>33.4</v>
      </c>
      <c r="AJ699" s="79">
        <v>42819</v>
      </c>
      <c r="AK699" s="79">
        <v>42791</v>
      </c>
      <c r="AL699" s="79">
        <v>42791</v>
      </c>
      <c r="AM699" s="79">
        <v>42791</v>
      </c>
      <c r="AN699" s="77">
        <v>785</v>
      </c>
      <c r="AO699" s="79">
        <v>42791</v>
      </c>
      <c r="AP699" s="76">
        <v>1000</v>
      </c>
      <c r="AQ699" s="76">
        <v>0</v>
      </c>
      <c r="AR699" s="77">
        <v>162</v>
      </c>
      <c r="AS699" s="77">
        <v>23</v>
      </c>
      <c r="AT699" s="78">
        <v>12.76</v>
      </c>
      <c r="AU699" s="77">
        <v>11</v>
      </c>
      <c r="AV699" s="76">
        <v>7.28</v>
      </c>
      <c r="AW699" s="76">
        <v>7.73</v>
      </c>
      <c r="AX699" s="76">
        <v>10.58</v>
      </c>
      <c r="AY699" s="76">
        <v>0.33</v>
      </c>
      <c r="AZ699" s="76">
        <v>0.33</v>
      </c>
      <c r="BA699" s="76">
        <v>0.23</v>
      </c>
      <c r="BB699" s="76">
        <v>0.23</v>
      </c>
      <c r="BC699" s="76">
        <v>18.05</v>
      </c>
      <c r="BD699" s="76">
        <v>3.21</v>
      </c>
      <c r="BE699" s="76">
        <v>10.35</v>
      </c>
      <c r="BF699" s="76">
        <v>7200</v>
      </c>
      <c r="BG699" s="76">
        <v>7300</v>
      </c>
      <c r="BH699" s="74" t="s">
        <v>109</v>
      </c>
      <c r="BI699" s="74"/>
      <c r="BJ699" s="74" t="s">
        <v>4579</v>
      </c>
      <c r="BK699" s="79"/>
      <c r="BL699" s="79"/>
      <c r="BM699" s="74"/>
      <c r="BN699" s="80"/>
      <c r="BO699" s="81"/>
      <c r="BP699" s="82">
        <v>231</v>
      </c>
      <c r="BQ699" s="83"/>
      <c r="BR699" s="84" t="s">
        <v>129</v>
      </c>
      <c r="BS699" s="84">
        <v>25</v>
      </c>
      <c r="BT699" s="85">
        <v>2</v>
      </c>
      <c r="BU699" s="85" t="s">
        <v>134</v>
      </c>
      <c r="BV699" s="85">
        <v>13</v>
      </c>
      <c r="BW699" s="85"/>
      <c r="BX699" s="86" t="s">
        <v>164</v>
      </c>
      <c r="BY699" s="87"/>
      <c r="BZ699" s="88">
        <v>231</v>
      </c>
      <c r="CA699" s="87" t="s">
        <v>111</v>
      </c>
      <c r="CB699" s="89" t="s">
        <v>145</v>
      </c>
      <c r="CC699" s="90">
        <v>0</v>
      </c>
      <c r="CD699" s="91"/>
      <c r="CE699" s="89">
        <f>VLOOKUP(AI699,[1]Plan1!$A$6:$D$52,2,0)</f>
        <v>156</v>
      </c>
      <c r="CF699" s="89">
        <f>VLOOKUP(AI699,[1]Plan1!$A$6:$D$52,4,0)</f>
        <v>10.464285714285714</v>
      </c>
      <c r="CG699" s="89">
        <f t="shared" si="88"/>
        <v>18</v>
      </c>
      <c r="CH699" s="89">
        <f t="shared" si="89"/>
        <v>188</v>
      </c>
      <c r="CI699" s="87" t="s">
        <v>129</v>
      </c>
      <c r="CJ699" s="89">
        <f t="shared" si="90"/>
        <v>231</v>
      </c>
      <c r="CK699" s="87"/>
      <c r="CL699" s="87"/>
      <c r="CM699" s="87"/>
      <c r="CN699" s="80"/>
      <c r="CO699" s="81">
        <v>472</v>
      </c>
      <c r="CP699" s="82"/>
      <c r="CQ699" s="83"/>
      <c r="CR699" s="87">
        <f t="shared" si="91"/>
        <v>3402</v>
      </c>
      <c r="CS699" s="40">
        <f t="shared" si="87"/>
        <v>697</v>
      </c>
      <c r="CT699" s="40" t="str">
        <f>VLOOKUP(B699,Linha!$B$2:$C$60,2,FALSE)</f>
        <v>Despacho direto</v>
      </c>
      <c r="CU699" s="41" t="str">
        <f>IF(AI699&lt;=Parametros!$E$15,"OK","Não")</f>
        <v>OK</v>
      </c>
      <c r="CV699" s="41" t="str">
        <f>IF(AH699&lt;=Parametros!$E$16,"OK","Não")</f>
        <v>OK</v>
      </c>
      <c r="CW699" s="41" t="str">
        <f>IF(AX699&lt;=Parametros!$E$19,"OK","Não")</f>
        <v>OK</v>
      </c>
      <c r="CX699" s="41" t="str">
        <f t="shared" si="84"/>
        <v>Não</v>
      </c>
      <c r="CY699" s="41" t="str">
        <f t="shared" si="85"/>
        <v>Não</v>
      </c>
      <c r="CZ699" s="41" t="str">
        <f>IF(AND(Parametros!$E$17="Sim",Parametros!$E$18="Sim"),IF(AND(OR(CT699="Flow1",AND(CT699="Flow2",Parametros!$H$7="Fechada")),AI699&lt;=Parametros!$E$15,AH699&lt;Parametros!$E$16,AX699&lt;Parametros!$E$19,CX699&lt;&gt;Parametros!$E$17,CY699&lt;&gt;Parametros!$E$18),"Sim","Não"),
IF(AND(Parametros!$E$17="Sim",Parametros!$E$18="Não"),IF(AND(OR(CT699="Flow1",AND(CT699="Flow2",Parametros!$H$7="Fechada")),AI699&lt;=Parametros!$E$15,AH699&lt;Parametros!$E$16,AX699&lt;Parametros!$E$19,CX699&lt;&gt;Parametros!$E$17),"Sim","Não"),
IF(AND(Parametros!$E$17="Não",Parametros!$E$18="Sim"),IF(AND(OR(CT699="Flow1",AND(CT699="Flow2",Parametros!$H$7="Fechada")),AI699&lt;=Parametros!$E$15,AH699&lt;Parametros!$E$16,AX699&lt;Parametros!$E$19,CY699&lt;&gt;Parametros!$E$18),"Sim","Não"),
IF(AND(OR(CT699="Flow1",AND(CT699="Flow2",Parametros!$H$7="Fechada")),AI699&lt;=Parametros!$E$15,AH699&lt;Parametros!$E$16,AX699&lt;Parametros!$E$19),"Sim","Não"))))</f>
        <v>Não</v>
      </c>
      <c r="DA699" s="41" t="str">
        <f t="shared" si="86"/>
        <v>ok</v>
      </c>
      <c r="DB699" s="40">
        <f>IF(AND(CT699="Flow1",CZ699="Sim"),4,IF(CT699=Parametros!$D$6,1,IF(CT699=Parametros!$D$7,IF(Parametros!$H$7="Aberta",2,IF('Sequencia APO'!CZ699="Sim",4,1)),IF(CT699=Parametros!$D$9,3,IF(CT699=Parametros!$D$8,4,"Erro")))))</f>
        <v>3</v>
      </c>
      <c r="DC699" s="40">
        <f>IFERROR(VLOOKUP($Q699,Ferts!$A$1:$B$16,2,FALSE),0)</f>
        <v>0</v>
      </c>
      <c r="DD699" s="42">
        <f>(IF(DB699=1,Parametros!$M$6,IF(DB699=2,Parametros!$M$7,IF(DB699=3,Parametros!$M$8,IF(DB699=4,Parametros!$M$9,"Erro"))))*(DC699+1))*60</f>
        <v>33.660000000000004</v>
      </c>
    </row>
    <row r="700" spans="1:108">
      <c r="A700" s="74" t="s">
        <v>2066</v>
      </c>
      <c r="B700" s="74" t="s">
        <v>921</v>
      </c>
      <c r="C700" s="74" t="s">
        <v>118</v>
      </c>
      <c r="D700" s="74" t="s">
        <v>99</v>
      </c>
      <c r="E700" s="74" t="s">
        <v>4580</v>
      </c>
      <c r="F700" s="74" t="s">
        <v>2812</v>
      </c>
      <c r="G700" s="74" t="s">
        <v>2813</v>
      </c>
      <c r="H700" s="74" t="s">
        <v>161</v>
      </c>
      <c r="I700" s="74" t="s">
        <v>134</v>
      </c>
      <c r="J700" s="74" t="s">
        <v>173</v>
      </c>
      <c r="K700" s="74" t="s">
        <v>922</v>
      </c>
      <c r="L700" s="74" t="s">
        <v>2814</v>
      </c>
      <c r="M700" s="74" t="s">
        <v>925</v>
      </c>
      <c r="N700" s="75">
        <v>20</v>
      </c>
      <c r="O700" s="75">
        <v>0</v>
      </c>
      <c r="P700" s="74" t="s">
        <v>122</v>
      </c>
      <c r="Q700" s="74" t="s">
        <v>2815</v>
      </c>
      <c r="R700" s="74" t="s">
        <v>923</v>
      </c>
      <c r="S700" s="74"/>
      <c r="T700" s="74" t="s">
        <v>114</v>
      </c>
      <c r="U700" s="74" t="s">
        <v>124</v>
      </c>
      <c r="V700" s="74" t="s">
        <v>125</v>
      </c>
      <c r="W700" s="74" t="s">
        <v>126</v>
      </c>
      <c r="X700" s="74" t="s">
        <v>127</v>
      </c>
      <c r="Y700" s="74" t="s">
        <v>177</v>
      </c>
      <c r="Z700" s="74" t="s">
        <v>919</v>
      </c>
      <c r="AA700" s="76">
        <v>3504.5790000000002</v>
      </c>
      <c r="AB700" s="76">
        <v>0</v>
      </c>
      <c r="AC700" s="76">
        <v>160</v>
      </c>
      <c r="AD700" s="76">
        <v>108.5</v>
      </c>
      <c r="AE700" s="77">
        <v>160</v>
      </c>
      <c r="AF700" s="76">
        <v>0.8</v>
      </c>
      <c r="AG700" s="77">
        <v>27</v>
      </c>
      <c r="AH700" s="78">
        <v>2.2999999999999998</v>
      </c>
      <c r="AI700" s="78">
        <v>33.4</v>
      </c>
      <c r="AJ700" s="79">
        <v>42819</v>
      </c>
      <c r="AK700" s="79">
        <v>42791</v>
      </c>
      <c r="AL700" s="79">
        <v>42791</v>
      </c>
      <c r="AM700" s="79">
        <v>42791</v>
      </c>
      <c r="AN700" s="77">
        <v>998</v>
      </c>
      <c r="AO700" s="79">
        <v>42797</v>
      </c>
      <c r="AP700" s="76">
        <v>2500</v>
      </c>
      <c r="AQ700" s="76">
        <v>0</v>
      </c>
      <c r="AR700" s="77">
        <v>160</v>
      </c>
      <c r="AS700" s="77">
        <v>23</v>
      </c>
      <c r="AT700" s="78">
        <v>10.65</v>
      </c>
      <c r="AU700" s="77">
        <v>13</v>
      </c>
      <c r="AV700" s="76">
        <v>6.08</v>
      </c>
      <c r="AW700" s="76">
        <v>6.51</v>
      </c>
      <c r="AX700" s="76">
        <v>9.34</v>
      </c>
      <c r="AY700" s="76">
        <v>0.33</v>
      </c>
      <c r="AZ700" s="76">
        <v>0.33</v>
      </c>
      <c r="BA700" s="76">
        <v>0.23</v>
      </c>
      <c r="BB700" s="76">
        <v>0.23</v>
      </c>
      <c r="BC700" s="76">
        <v>17.829999999999998</v>
      </c>
      <c r="BD700" s="76">
        <v>3.21</v>
      </c>
      <c r="BE700" s="76">
        <v>10.35</v>
      </c>
      <c r="BF700" s="76">
        <v>6000</v>
      </c>
      <c r="BG700" s="76">
        <v>6100</v>
      </c>
      <c r="BH700" s="74" t="s">
        <v>109</v>
      </c>
      <c r="BI700" s="74"/>
      <c r="BJ700" s="74" t="s">
        <v>4581</v>
      </c>
      <c r="BK700" s="79"/>
      <c r="BL700" s="79"/>
      <c r="BM700" s="74"/>
      <c r="BN700" s="80"/>
      <c r="BO700" s="81"/>
      <c r="BP700" s="82">
        <v>351</v>
      </c>
      <c r="BQ700" s="83"/>
      <c r="BR700" s="84" t="s">
        <v>129</v>
      </c>
      <c r="BS700" s="84">
        <v>25</v>
      </c>
      <c r="BT700" s="85">
        <v>2</v>
      </c>
      <c r="BU700" s="85" t="s">
        <v>134</v>
      </c>
      <c r="BV700" s="85">
        <v>13</v>
      </c>
      <c r="BW700" s="85"/>
      <c r="BX700" s="86" t="s">
        <v>164</v>
      </c>
      <c r="BY700" s="87"/>
      <c r="BZ700" s="88">
        <v>351</v>
      </c>
      <c r="CA700" s="87" t="s">
        <v>111</v>
      </c>
      <c r="CB700" s="89" t="s">
        <v>145</v>
      </c>
      <c r="CC700" s="90">
        <v>-6</v>
      </c>
      <c r="CD700" s="91"/>
      <c r="CE700" s="89">
        <f>VLOOKUP(AI700,[1]Plan1!$A$6:$D$52,2,0)</f>
        <v>156</v>
      </c>
      <c r="CF700" s="89">
        <f>VLOOKUP(AI700,[1]Plan1!$A$6:$D$52,4,0)</f>
        <v>10.464285714285714</v>
      </c>
      <c r="CG700" s="89">
        <f t="shared" si="88"/>
        <v>22</v>
      </c>
      <c r="CH700" s="89">
        <f t="shared" si="89"/>
        <v>230</v>
      </c>
      <c r="CI700" s="87" t="s">
        <v>129</v>
      </c>
      <c r="CJ700" s="89">
        <f t="shared" si="90"/>
        <v>351</v>
      </c>
      <c r="CK700" s="87"/>
      <c r="CL700" s="87"/>
      <c r="CM700" s="87"/>
      <c r="CN700" s="80"/>
      <c r="CO700" s="81">
        <v>473</v>
      </c>
      <c r="CP700" s="82"/>
      <c r="CQ700" s="83"/>
      <c r="CR700" s="87">
        <f t="shared" si="91"/>
        <v>4320</v>
      </c>
      <c r="CS700" s="40">
        <f t="shared" si="87"/>
        <v>698</v>
      </c>
      <c r="CT700" s="40" t="str">
        <f>VLOOKUP(B700,Linha!$B$2:$C$60,2,FALSE)</f>
        <v>Despacho direto</v>
      </c>
      <c r="CU700" s="41" t="str">
        <f>IF(AI700&lt;=Parametros!$E$15,"OK","Não")</f>
        <v>OK</v>
      </c>
      <c r="CV700" s="41" t="str">
        <f>IF(AH700&lt;=Parametros!$E$16,"OK","Não")</f>
        <v>OK</v>
      </c>
      <c r="CW700" s="41" t="str">
        <f>IF(AX700&lt;=Parametros!$E$19,"OK","Não")</f>
        <v>OK</v>
      </c>
      <c r="CX700" s="41" t="str">
        <f t="shared" si="84"/>
        <v>Não</v>
      </c>
      <c r="CY700" s="41" t="str">
        <f t="shared" si="85"/>
        <v>Não</v>
      </c>
      <c r="CZ700" s="41" t="str">
        <f>IF(AND(Parametros!$E$17="Sim",Parametros!$E$18="Sim"),IF(AND(OR(CT700="Flow1",AND(CT700="Flow2",Parametros!$H$7="Fechada")),AI700&lt;=Parametros!$E$15,AH700&lt;Parametros!$E$16,AX700&lt;Parametros!$E$19,CX700&lt;&gt;Parametros!$E$17,CY700&lt;&gt;Parametros!$E$18),"Sim","Não"),
IF(AND(Parametros!$E$17="Sim",Parametros!$E$18="Não"),IF(AND(OR(CT700="Flow1",AND(CT700="Flow2",Parametros!$H$7="Fechada")),AI700&lt;=Parametros!$E$15,AH700&lt;Parametros!$E$16,AX700&lt;Parametros!$E$19,CX700&lt;&gt;Parametros!$E$17),"Sim","Não"),
IF(AND(Parametros!$E$17="Não",Parametros!$E$18="Sim"),IF(AND(OR(CT700="Flow1",AND(CT700="Flow2",Parametros!$H$7="Fechada")),AI700&lt;=Parametros!$E$15,AH700&lt;Parametros!$E$16,AX700&lt;Parametros!$E$19,CY700&lt;&gt;Parametros!$E$18),"Sim","Não"),
IF(AND(OR(CT700="Flow1",AND(CT700="Flow2",Parametros!$H$7="Fechada")),AI700&lt;=Parametros!$E$15,AH700&lt;Parametros!$E$16,AX700&lt;Parametros!$E$19),"Sim","Não"))))</f>
        <v>Não</v>
      </c>
      <c r="DA700" s="41" t="str">
        <f t="shared" si="86"/>
        <v>ok</v>
      </c>
      <c r="DB700" s="40">
        <f>IF(AND(CT700="Flow1",CZ700="Sim"),4,IF(CT700=Parametros!$D$6,1,IF(CT700=Parametros!$D$7,IF(Parametros!$H$7="Aberta",2,IF('Sequencia APO'!CZ700="Sim",4,1)),IF(CT700=Parametros!$D$9,3,IF(CT700=Parametros!$D$8,4,"Erro")))))</f>
        <v>3</v>
      </c>
      <c r="DC700" s="40">
        <f>IFERROR(VLOOKUP($Q700,Ferts!$A$1:$B$16,2,FALSE),0)</f>
        <v>0</v>
      </c>
      <c r="DD700" s="42">
        <f>(IF(DB700=1,Parametros!$M$6,IF(DB700=2,Parametros!$M$7,IF(DB700=3,Parametros!$M$8,IF(DB700=4,Parametros!$M$9,"Erro"))))*(DC700+1))*60</f>
        <v>33.660000000000004</v>
      </c>
    </row>
    <row r="701" spans="1:108">
      <c r="A701" s="74" t="s">
        <v>2070</v>
      </c>
      <c r="B701" s="74" t="s">
        <v>921</v>
      </c>
      <c r="C701" s="74" t="s">
        <v>118</v>
      </c>
      <c r="D701" s="74" t="s">
        <v>99</v>
      </c>
      <c r="E701" s="74" t="s">
        <v>2816</v>
      </c>
      <c r="F701" s="74" t="s">
        <v>2044</v>
      </c>
      <c r="G701" s="74" t="s">
        <v>2820</v>
      </c>
      <c r="H701" s="74" t="s">
        <v>161</v>
      </c>
      <c r="I701" s="74" t="s">
        <v>134</v>
      </c>
      <c r="J701" s="74" t="s">
        <v>173</v>
      </c>
      <c r="K701" s="74" t="s">
        <v>922</v>
      </c>
      <c r="L701" s="74" t="s">
        <v>2045</v>
      </c>
      <c r="M701" s="74" t="s">
        <v>925</v>
      </c>
      <c r="N701" s="75">
        <v>10</v>
      </c>
      <c r="O701" s="75">
        <v>0</v>
      </c>
      <c r="P701" s="74" t="s">
        <v>131</v>
      </c>
      <c r="Q701" s="74" t="s">
        <v>2046</v>
      </c>
      <c r="R701" s="74" t="s">
        <v>923</v>
      </c>
      <c r="S701" s="74"/>
      <c r="T701" s="74" t="s">
        <v>114</v>
      </c>
      <c r="U701" s="74" t="s">
        <v>124</v>
      </c>
      <c r="V701" s="74" t="s">
        <v>125</v>
      </c>
      <c r="W701" s="74" t="s">
        <v>126</v>
      </c>
      <c r="X701" s="74" t="s">
        <v>127</v>
      </c>
      <c r="Y701" s="74" t="s">
        <v>177</v>
      </c>
      <c r="Z701" s="74" t="s">
        <v>941</v>
      </c>
      <c r="AA701" s="76">
        <v>1742.6079999999999</v>
      </c>
      <c r="AB701" s="76">
        <v>0</v>
      </c>
      <c r="AC701" s="76">
        <v>160</v>
      </c>
      <c r="AD701" s="76">
        <v>108.5</v>
      </c>
      <c r="AE701" s="77">
        <v>162</v>
      </c>
      <c r="AF701" s="76">
        <v>0.81</v>
      </c>
      <c r="AG701" s="77">
        <v>13</v>
      </c>
      <c r="AH701" s="78">
        <v>2.2999999999999998</v>
      </c>
      <c r="AI701" s="78">
        <v>33.4</v>
      </c>
      <c r="AJ701" s="79">
        <v>42839</v>
      </c>
      <c r="AK701" s="79">
        <v>42791</v>
      </c>
      <c r="AL701" s="79">
        <v>42791</v>
      </c>
      <c r="AM701" s="79">
        <v>42791</v>
      </c>
      <c r="AN701" s="77">
        <v>488</v>
      </c>
      <c r="AO701" s="79">
        <v>42811</v>
      </c>
      <c r="AP701" s="76">
        <v>2200</v>
      </c>
      <c r="AQ701" s="76">
        <v>0</v>
      </c>
      <c r="AR701" s="77">
        <v>162</v>
      </c>
      <c r="AS701" s="77">
        <v>23</v>
      </c>
      <c r="AT701" s="78">
        <v>12.76</v>
      </c>
      <c r="AU701" s="77">
        <v>11</v>
      </c>
      <c r="AV701" s="76">
        <v>7.28</v>
      </c>
      <c r="AW701" s="76">
        <v>7.73</v>
      </c>
      <c r="AX701" s="76">
        <v>10.58</v>
      </c>
      <c r="AY701" s="76">
        <v>0.33</v>
      </c>
      <c r="AZ701" s="76">
        <v>0.33</v>
      </c>
      <c r="BA701" s="76">
        <v>0.23</v>
      </c>
      <c r="BB701" s="76">
        <v>0.23</v>
      </c>
      <c r="BC701" s="76">
        <v>18.05</v>
      </c>
      <c r="BD701" s="76">
        <v>3.21</v>
      </c>
      <c r="BE701" s="76">
        <v>10.35</v>
      </c>
      <c r="BF701" s="76">
        <v>7200</v>
      </c>
      <c r="BG701" s="76">
        <v>7300</v>
      </c>
      <c r="BH701" s="74" t="s">
        <v>109</v>
      </c>
      <c r="BI701" s="74"/>
      <c r="BJ701" s="74" t="s">
        <v>4582</v>
      </c>
      <c r="BK701" s="79"/>
      <c r="BL701" s="79"/>
      <c r="BM701" s="74"/>
      <c r="BN701" s="80"/>
      <c r="BO701" s="81"/>
      <c r="BP701" s="82">
        <v>143</v>
      </c>
      <c r="BQ701" s="83"/>
      <c r="BR701" s="84" t="s">
        <v>129</v>
      </c>
      <c r="BS701" s="84">
        <v>25</v>
      </c>
      <c r="BT701" s="85">
        <v>2</v>
      </c>
      <c r="BU701" s="85" t="s">
        <v>134</v>
      </c>
      <c r="BV701" s="85">
        <v>13</v>
      </c>
      <c r="BW701" s="85"/>
      <c r="BX701" s="86" t="s">
        <v>164</v>
      </c>
      <c r="BY701" s="87"/>
      <c r="BZ701" s="88">
        <v>143</v>
      </c>
      <c r="CA701" s="87" t="s">
        <v>111</v>
      </c>
      <c r="CB701" s="89" t="s">
        <v>116</v>
      </c>
      <c r="CC701" s="90">
        <v>-20</v>
      </c>
      <c r="CD701" s="91"/>
      <c r="CE701" s="89">
        <f>VLOOKUP(AI701,[1]Plan1!$A$6:$D$52,2,0)</f>
        <v>156</v>
      </c>
      <c r="CF701" s="89">
        <f>VLOOKUP(AI701,[1]Plan1!$A$6:$D$52,4,0)</f>
        <v>10.464285714285714</v>
      </c>
      <c r="CG701" s="89">
        <f t="shared" si="88"/>
        <v>11</v>
      </c>
      <c r="CH701" s="89">
        <f t="shared" si="89"/>
        <v>115</v>
      </c>
      <c r="CI701" s="87" t="s">
        <v>129</v>
      </c>
      <c r="CJ701" s="89">
        <f t="shared" si="90"/>
        <v>143</v>
      </c>
      <c r="CK701" s="87"/>
      <c r="CL701" s="87"/>
      <c r="CM701" s="87"/>
      <c r="CN701" s="80"/>
      <c r="CO701" s="81">
        <v>474</v>
      </c>
      <c r="CP701" s="82"/>
      <c r="CQ701" s="83"/>
      <c r="CR701" s="87">
        <f t="shared" si="91"/>
        <v>2106</v>
      </c>
      <c r="CS701" s="40">
        <f t="shared" si="87"/>
        <v>699</v>
      </c>
      <c r="CT701" s="40" t="str">
        <f>VLOOKUP(B701,Linha!$B$2:$C$60,2,FALSE)</f>
        <v>Despacho direto</v>
      </c>
      <c r="CU701" s="41" t="str">
        <f>IF(AI701&lt;=Parametros!$E$15,"OK","Não")</f>
        <v>OK</v>
      </c>
      <c r="CV701" s="41" t="str">
        <f>IF(AH701&lt;=Parametros!$E$16,"OK","Não")</f>
        <v>OK</v>
      </c>
      <c r="CW701" s="41" t="str">
        <f>IF(AX701&lt;=Parametros!$E$19,"OK","Não")</f>
        <v>OK</v>
      </c>
      <c r="CX701" s="41" t="str">
        <f t="shared" si="84"/>
        <v>Não</v>
      </c>
      <c r="CY701" s="41" t="str">
        <f t="shared" si="85"/>
        <v>Não</v>
      </c>
      <c r="CZ701" s="41" t="str">
        <f>IF(AND(Parametros!$E$17="Sim",Parametros!$E$18="Sim"),IF(AND(OR(CT701="Flow1",AND(CT701="Flow2",Parametros!$H$7="Fechada")),AI701&lt;=Parametros!$E$15,AH701&lt;Parametros!$E$16,AX701&lt;Parametros!$E$19,CX701&lt;&gt;Parametros!$E$17,CY701&lt;&gt;Parametros!$E$18),"Sim","Não"),
IF(AND(Parametros!$E$17="Sim",Parametros!$E$18="Não"),IF(AND(OR(CT701="Flow1",AND(CT701="Flow2",Parametros!$H$7="Fechada")),AI701&lt;=Parametros!$E$15,AH701&lt;Parametros!$E$16,AX701&lt;Parametros!$E$19,CX701&lt;&gt;Parametros!$E$17),"Sim","Não"),
IF(AND(Parametros!$E$17="Não",Parametros!$E$18="Sim"),IF(AND(OR(CT701="Flow1",AND(CT701="Flow2",Parametros!$H$7="Fechada")),AI701&lt;=Parametros!$E$15,AH701&lt;Parametros!$E$16,AX701&lt;Parametros!$E$19,CY701&lt;&gt;Parametros!$E$18),"Sim","Não"),
IF(AND(OR(CT701="Flow1",AND(CT701="Flow2",Parametros!$H$7="Fechada")),AI701&lt;=Parametros!$E$15,AH701&lt;Parametros!$E$16,AX701&lt;Parametros!$E$19),"Sim","Não"))))</f>
        <v>Não</v>
      </c>
      <c r="DA701" s="41" t="str">
        <f t="shared" si="86"/>
        <v>ok</v>
      </c>
      <c r="DB701" s="40">
        <f>IF(AND(CT701="Flow1",CZ701="Sim"),4,IF(CT701=Parametros!$D$6,1,IF(CT701=Parametros!$D$7,IF(Parametros!$H$7="Aberta",2,IF('Sequencia APO'!CZ701="Sim",4,1)),IF(CT701=Parametros!$D$9,3,IF(CT701=Parametros!$D$8,4,"Erro")))))</f>
        <v>3</v>
      </c>
      <c r="DC701" s="40">
        <f>IFERROR(VLOOKUP($Q701,Ferts!$A$1:$B$16,2,FALSE),0)</f>
        <v>0</v>
      </c>
      <c r="DD701" s="42">
        <f>(IF(DB701=1,Parametros!$M$6,IF(DB701=2,Parametros!$M$7,IF(DB701=3,Parametros!$M$8,IF(DB701=4,Parametros!$M$9,"Erro"))))*(DC701+1))*60</f>
        <v>33.660000000000004</v>
      </c>
    </row>
    <row r="702" spans="1:108">
      <c r="A702" s="74" t="s">
        <v>2077</v>
      </c>
      <c r="B702" s="74" t="s">
        <v>2791</v>
      </c>
      <c r="C702" s="74" t="s">
        <v>118</v>
      </c>
      <c r="D702" s="74" t="s">
        <v>99</v>
      </c>
      <c r="E702" s="74" t="s">
        <v>4583</v>
      </c>
      <c r="F702" s="74" t="s">
        <v>2044</v>
      </c>
      <c r="G702" s="74" t="s">
        <v>4584</v>
      </c>
      <c r="H702" s="74" t="s">
        <v>161</v>
      </c>
      <c r="I702" s="74" t="s">
        <v>134</v>
      </c>
      <c r="J702" s="74" t="s">
        <v>173</v>
      </c>
      <c r="K702" s="74" t="s">
        <v>922</v>
      </c>
      <c r="L702" s="74" t="s">
        <v>2045</v>
      </c>
      <c r="M702" s="74" t="s">
        <v>925</v>
      </c>
      <c r="N702" s="75">
        <v>10</v>
      </c>
      <c r="O702" s="75">
        <v>0</v>
      </c>
      <c r="P702" s="74" t="s">
        <v>131</v>
      </c>
      <c r="Q702" s="74" t="s">
        <v>2811</v>
      </c>
      <c r="R702" s="74" t="s">
        <v>923</v>
      </c>
      <c r="S702" s="74"/>
      <c r="T702" s="74" t="s">
        <v>114</v>
      </c>
      <c r="U702" s="74" t="s">
        <v>124</v>
      </c>
      <c r="V702" s="74" t="s">
        <v>125</v>
      </c>
      <c r="W702" s="74" t="s">
        <v>126</v>
      </c>
      <c r="X702" s="74" t="s">
        <v>127</v>
      </c>
      <c r="Y702" s="74" t="s">
        <v>177</v>
      </c>
      <c r="Z702" s="74" t="s">
        <v>941</v>
      </c>
      <c r="AA702" s="76">
        <v>1495</v>
      </c>
      <c r="AB702" s="76">
        <v>0</v>
      </c>
      <c r="AC702" s="76">
        <v>160</v>
      </c>
      <c r="AD702" s="76">
        <v>108.5</v>
      </c>
      <c r="AE702" s="77">
        <v>162</v>
      </c>
      <c r="AF702" s="76">
        <v>0.81</v>
      </c>
      <c r="AG702" s="77">
        <v>12</v>
      </c>
      <c r="AH702" s="78">
        <v>2.2999999999999998</v>
      </c>
      <c r="AI702" s="78">
        <v>33.4</v>
      </c>
      <c r="AJ702" s="79">
        <v>42865</v>
      </c>
      <c r="AK702" s="79">
        <v>42791</v>
      </c>
      <c r="AL702" s="79">
        <v>42791</v>
      </c>
      <c r="AM702" s="79">
        <v>42791</v>
      </c>
      <c r="AN702" s="77">
        <v>419</v>
      </c>
      <c r="AO702" s="79">
        <v>42852</v>
      </c>
      <c r="AP702" s="76">
        <v>1300</v>
      </c>
      <c r="AQ702" s="76">
        <v>0</v>
      </c>
      <c r="AR702" s="77">
        <v>162</v>
      </c>
      <c r="AS702" s="77">
        <v>23</v>
      </c>
      <c r="AT702" s="78">
        <v>12.76</v>
      </c>
      <c r="AU702" s="77">
        <v>11</v>
      </c>
      <c r="AV702" s="76">
        <v>7.28</v>
      </c>
      <c r="AW702" s="76">
        <v>7.73</v>
      </c>
      <c r="AX702" s="76">
        <v>10.58</v>
      </c>
      <c r="AY702" s="76">
        <v>0.33</v>
      </c>
      <c r="AZ702" s="76">
        <v>0.33</v>
      </c>
      <c r="BA702" s="76">
        <v>0.23</v>
      </c>
      <c r="BB702" s="76">
        <v>0.23</v>
      </c>
      <c r="BC702" s="76">
        <v>18.05</v>
      </c>
      <c r="BD702" s="76">
        <v>3.21</v>
      </c>
      <c r="BE702" s="76">
        <v>10.35</v>
      </c>
      <c r="BF702" s="76">
        <v>7200</v>
      </c>
      <c r="BG702" s="76">
        <v>7300</v>
      </c>
      <c r="BH702" s="74" t="s">
        <v>109</v>
      </c>
      <c r="BI702" s="74"/>
      <c r="BJ702" s="74" t="s">
        <v>4585</v>
      </c>
      <c r="BK702" s="79"/>
      <c r="BL702" s="79"/>
      <c r="BM702" s="74"/>
      <c r="BN702" s="80"/>
      <c r="BO702" s="81"/>
      <c r="BP702" s="82">
        <v>132</v>
      </c>
      <c r="BQ702" s="83"/>
      <c r="BR702" s="84" t="s">
        <v>129</v>
      </c>
      <c r="BS702" s="84">
        <v>25</v>
      </c>
      <c r="BT702" s="85">
        <v>2</v>
      </c>
      <c r="BU702" s="85" t="s">
        <v>134</v>
      </c>
      <c r="BV702" s="85">
        <v>13</v>
      </c>
      <c r="BW702" s="85"/>
      <c r="BX702" s="86" t="s">
        <v>164</v>
      </c>
      <c r="BY702" s="87"/>
      <c r="BZ702" s="88">
        <v>132</v>
      </c>
      <c r="CA702" s="87" t="s">
        <v>111</v>
      </c>
      <c r="CB702" s="89" t="s">
        <v>116</v>
      </c>
      <c r="CC702" s="90">
        <v>-61</v>
      </c>
      <c r="CD702" s="91"/>
      <c r="CE702" s="89">
        <f>VLOOKUP(AI702,[1]Plan1!$A$6:$D$52,2,0)</f>
        <v>156</v>
      </c>
      <c r="CF702" s="89">
        <f>VLOOKUP(AI702,[1]Plan1!$A$6:$D$52,4,0)</f>
        <v>10.464285714285714</v>
      </c>
      <c r="CG702" s="89">
        <f t="shared" si="88"/>
        <v>10</v>
      </c>
      <c r="CH702" s="89">
        <f t="shared" si="89"/>
        <v>105</v>
      </c>
      <c r="CI702" s="87" t="s">
        <v>129</v>
      </c>
      <c r="CJ702" s="89">
        <f t="shared" si="90"/>
        <v>132</v>
      </c>
      <c r="CK702" s="87"/>
      <c r="CL702" s="87"/>
      <c r="CM702" s="87"/>
      <c r="CN702" s="80"/>
      <c r="CO702" s="81">
        <v>475</v>
      </c>
      <c r="CP702" s="82"/>
      <c r="CQ702" s="83"/>
      <c r="CR702" s="87">
        <f t="shared" si="91"/>
        <v>1944</v>
      </c>
      <c r="CS702" s="40">
        <f t="shared" si="87"/>
        <v>700</v>
      </c>
      <c r="CT702" s="40" t="str">
        <f>VLOOKUP(B702,Linha!$B$2:$C$60,2,FALSE)</f>
        <v>Despacho direto</v>
      </c>
      <c r="CU702" s="41" t="str">
        <f>IF(AI702&lt;=Parametros!$E$15,"OK","Não")</f>
        <v>OK</v>
      </c>
      <c r="CV702" s="41" t="str">
        <f>IF(AH702&lt;=Parametros!$E$16,"OK","Não")</f>
        <v>OK</v>
      </c>
      <c r="CW702" s="41" t="str">
        <f>IF(AX702&lt;=Parametros!$E$19,"OK","Não")</f>
        <v>OK</v>
      </c>
      <c r="CX702" s="41" t="str">
        <f t="shared" si="84"/>
        <v>Não</v>
      </c>
      <c r="CY702" s="41" t="str">
        <f t="shared" si="85"/>
        <v>Não</v>
      </c>
      <c r="CZ702" s="41" t="str">
        <f>IF(AND(Parametros!$E$17="Sim",Parametros!$E$18="Sim"),IF(AND(OR(CT702="Flow1",AND(CT702="Flow2",Parametros!$H$7="Fechada")),AI702&lt;=Parametros!$E$15,AH702&lt;Parametros!$E$16,AX702&lt;Parametros!$E$19,CX702&lt;&gt;Parametros!$E$17,CY702&lt;&gt;Parametros!$E$18),"Sim","Não"),
IF(AND(Parametros!$E$17="Sim",Parametros!$E$18="Não"),IF(AND(OR(CT702="Flow1",AND(CT702="Flow2",Parametros!$H$7="Fechada")),AI702&lt;=Parametros!$E$15,AH702&lt;Parametros!$E$16,AX702&lt;Parametros!$E$19,CX702&lt;&gt;Parametros!$E$17),"Sim","Não"),
IF(AND(Parametros!$E$17="Não",Parametros!$E$18="Sim"),IF(AND(OR(CT702="Flow1",AND(CT702="Flow2",Parametros!$H$7="Fechada")),AI702&lt;=Parametros!$E$15,AH702&lt;Parametros!$E$16,AX702&lt;Parametros!$E$19,CY702&lt;&gt;Parametros!$E$18),"Sim","Não"),
IF(AND(OR(CT702="Flow1",AND(CT702="Flow2",Parametros!$H$7="Fechada")),AI702&lt;=Parametros!$E$15,AH702&lt;Parametros!$E$16,AX702&lt;Parametros!$E$19),"Sim","Não"))))</f>
        <v>Não</v>
      </c>
      <c r="DA702" s="41" t="str">
        <f t="shared" si="86"/>
        <v>ok</v>
      </c>
      <c r="DB702" s="40">
        <f>IF(AND(CT702="Flow1",CZ702="Sim"),4,IF(CT702=Parametros!$D$6,1,IF(CT702=Parametros!$D$7,IF(Parametros!$H$7="Aberta",2,IF('Sequencia APO'!CZ702="Sim",4,1)),IF(CT702=Parametros!$D$9,3,IF(CT702=Parametros!$D$8,4,"Erro")))))</f>
        <v>3</v>
      </c>
      <c r="DC702" s="40">
        <f>IFERROR(VLOOKUP($Q702,Ferts!$A$1:$B$16,2,FALSE),0)</f>
        <v>0</v>
      </c>
      <c r="DD702" s="42">
        <f>(IF(DB702=1,Parametros!$M$6,IF(DB702=2,Parametros!$M$7,IF(DB702=3,Parametros!$M$8,IF(DB702=4,Parametros!$M$9,"Erro"))))*(DC702+1))*60</f>
        <v>33.660000000000004</v>
      </c>
    </row>
    <row r="703" spans="1:108">
      <c r="A703" s="74" t="s">
        <v>2084</v>
      </c>
      <c r="B703" s="74" t="s">
        <v>2791</v>
      </c>
      <c r="C703" s="74" t="s">
        <v>118</v>
      </c>
      <c r="D703" s="74" t="s">
        <v>99</v>
      </c>
      <c r="E703" s="74" t="s">
        <v>4586</v>
      </c>
      <c r="F703" s="74" t="s">
        <v>2817</v>
      </c>
      <c r="G703" s="74" t="s">
        <v>2821</v>
      </c>
      <c r="H703" s="74" t="s">
        <v>161</v>
      </c>
      <c r="I703" s="74" t="s">
        <v>134</v>
      </c>
      <c r="J703" s="74" t="s">
        <v>173</v>
      </c>
      <c r="K703" s="74" t="s">
        <v>922</v>
      </c>
      <c r="L703" s="74" t="s">
        <v>2818</v>
      </c>
      <c r="M703" s="74" t="s">
        <v>925</v>
      </c>
      <c r="N703" s="75">
        <v>20</v>
      </c>
      <c r="O703" s="75">
        <v>0</v>
      </c>
      <c r="P703" s="74" t="s">
        <v>131</v>
      </c>
      <c r="Q703" s="74" t="s">
        <v>2819</v>
      </c>
      <c r="R703" s="74" t="s">
        <v>923</v>
      </c>
      <c r="S703" s="74"/>
      <c r="T703" s="74" t="s">
        <v>114</v>
      </c>
      <c r="U703" s="74" t="s">
        <v>124</v>
      </c>
      <c r="V703" s="74" t="s">
        <v>125</v>
      </c>
      <c r="W703" s="74" t="s">
        <v>126</v>
      </c>
      <c r="X703" s="74" t="s">
        <v>127</v>
      </c>
      <c r="Y703" s="74" t="s">
        <v>177</v>
      </c>
      <c r="Z703" s="74" t="s">
        <v>941</v>
      </c>
      <c r="AA703" s="76">
        <v>3540</v>
      </c>
      <c r="AB703" s="76">
        <v>0</v>
      </c>
      <c r="AC703" s="76">
        <v>160</v>
      </c>
      <c r="AD703" s="76">
        <v>108.5</v>
      </c>
      <c r="AE703" s="77">
        <v>161</v>
      </c>
      <c r="AF703" s="76">
        <v>0.80500000000000005</v>
      </c>
      <c r="AG703" s="77">
        <v>28</v>
      </c>
      <c r="AH703" s="78">
        <v>2.2999999999999998</v>
      </c>
      <c r="AI703" s="78">
        <v>33.4</v>
      </c>
      <c r="AJ703" s="79">
        <v>42819</v>
      </c>
      <c r="AK703" s="79">
        <v>42791</v>
      </c>
      <c r="AL703" s="79">
        <v>42791</v>
      </c>
      <c r="AM703" s="79">
        <v>42791</v>
      </c>
      <c r="AN703" s="77">
        <v>1001</v>
      </c>
      <c r="AO703" s="79">
        <v>42807</v>
      </c>
      <c r="AP703" s="76">
        <v>2500</v>
      </c>
      <c r="AQ703" s="76">
        <v>0</v>
      </c>
      <c r="AR703" s="77">
        <v>161</v>
      </c>
      <c r="AS703" s="77">
        <v>23</v>
      </c>
      <c r="AT703" s="78">
        <v>12.67</v>
      </c>
      <c r="AU703" s="77">
        <v>11</v>
      </c>
      <c r="AV703" s="76">
        <v>7.23</v>
      </c>
      <c r="AW703" s="76">
        <v>7.7</v>
      </c>
      <c r="AX703" s="76">
        <v>10.54</v>
      </c>
      <c r="AY703" s="76">
        <v>0.33</v>
      </c>
      <c r="AZ703" s="76">
        <v>0.33</v>
      </c>
      <c r="BA703" s="76">
        <v>0.23</v>
      </c>
      <c r="BB703" s="76">
        <v>0.23</v>
      </c>
      <c r="BC703" s="76">
        <v>17.940000000000001</v>
      </c>
      <c r="BD703" s="76">
        <v>3.21</v>
      </c>
      <c r="BE703" s="76">
        <v>10.35</v>
      </c>
      <c r="BF703" s="76">
        <v>7150</v>
      </c>
      <c r="BG703" s="76">
        <v>7250</v>
      </c>
      <c r="BH703" s="74" t="s">
        <v>109</v>
      </c>
      <c r="BI703" s="74"/>
      <c r="BJ703" s="74" t="s">
        <v>4587</v>
      </c>
      <c r="BK703" s="79"/>
      <c r="BL703" s="79"/>
      <c r="BM703" s="74"/>
      <c r="BN703" s="80"/>
      <c r="BO703" s="81"/>
      <c r="BP703" s="82">
        <v>308</v>
      </c>
      <c r="BQ703" s="83"/>
      <c r="BR703" s="84" t="s">
        <v>129</v>
      </c>
      <c r="BS703" s="84">
        <v>25</v>
      </c>
      <c r="BT703" s="85">
        <v>2</v>
      </c>
      <c r="BU703" s="85" t="s">
        <v>134</v>
      </c>
      <c r="BV703" s="85">
        <v>13</v>
      </c>
      <c r="BW703" s="85"/>
      <c r="BX703" s="86" t="s">
        <v>164</v>
      </c>
      <c r="BY703" s="87"/>
      <c r="BZ703" s="88">
        <v>308</v>
      </c>
      <c r="CA703" s="87" t="s">
        <v>111</v>
      </c>
      <c r="CB703" s="89" t="s">
        <v>116</v>
      </c>
      <c r="CC703" s="90">
        <v>-16</v>
      </c>
      <c r="CD703" s="91"/>
      <c r="CE703" s="89">
        <f>VLOOKUP(AI703,[1]Plan1!$A$6:$D$52,2,0)</f>
        <v>156</v>
      </c>
      <c r="CF703" s="89">
        <f>VLOOKUP(AI703,[1]Plan1!$A$6:$D$52,4,0)</f>
        <v>10.464285714285714</v>
      </c>
      <c r="CG703" s="89">
        <f t="shared" si="88"/>
        <v>23</v>
      </c>
      <c r="CH703" s="89">
        <f t="shared" si="89"/>
        <v>241</v>
      </c>
      <c r="CI703" s="87" t="s">
        <v>129</v>
      </c>
      <c r="CJ703" s="89">
        <f t="shared" si="90"/>
        <v>308</v>
      </c>
      <c r="CK703" s="87"/>
      <c r="CL703" s="87"/>
      <c r="CM703" s="87"/>
      <c r="CN703" s="80"/>
      <c r="CO703" s="81">
        <v>476</v>
      </c>
      <c r="CP703" s="82"/>
      <c r="CQ703" s="83"/>
      <c r="CR703" s="87">
        <f t="shared" si="91"/>
        <v>4508</v>
      </c>
      <c r="CS703" s="40">
        <f t="shared" si="87"/>
        <v>701</v>
      </c>
      <c r="CT703" s="40" t="str">
        <f>VLOOKUP(B703,Linha!$B$2:$C$60,2,FALSE)</f>
        <v>Despacho direto</v>
      </c>
      <c r="CU703" s="41" t="str">
        <f>IF(AI703&lt;=Parametros!$E$15,"OK","Não")</f>
        <v>OK</v>
      </c>
      <c r="CV703" s="41" t="str">
        <f>IF(AH703&lt;=Parametros!$E$16,"OK","Não")</f>
        <v>OK</v>
      </c>
      <c r="CW703" s="41" t="str">
        <f>IF(AX703&lt;=Parametros!$E$19,"OK","Não")</f>
        <v>OK</v>
      </c>
      <c r="CX703" s="41" t="str">
        <f t="shared" si="84"/>
        <v>Não</v>
      </c>
      <c r="CY703" s="41" t="str">
        <f t="shared" si="85"/>
        <v>Não</v>
      </c>
      <c r="CZ703" s="41" t="str">
        <f>IF(AND(Parametros!$E$17="Sim",Parametros!$E$18="Sim"),IF(AND(OR(CT703="Flow1",AND(CT703="Flow2",Parametros!$H$7="Fechada")),AI703&lt;=Parametros!$E$15,AH703&lt;Parametros!$E$16,AX703&lt;Parametros!$E$19,CX703&lt;&gt;Parametros!$E$17,CY703&lt;&gt;Parametros!$E$18),"Sim","Não"),
IF(AND(Parametros!$E$17="Sim",Parametros!$E$18="Não"),IF(AND(OR(CT703="Flow1",AND(CT703="Flow2",Parametros!$H$7="Fechada")),AI703&lt;=Parametros!$E$15,AH703&lt;Parametros!$E$16,AX703&lt;Parametros!$E$19,CX703&lt;&gt;Parametros!$E$17),"Sim","Não"),
IF(AND(Parametros!$E$17="Não",Parametros!$E$18="Sim"),IF(AND(OR(CT703="Flow1",AND(CT703="Flow2",Parametros!$H$7="Fechada")),AI703&lt;=Parametros!$E$15,AH703&lt;Parametros!$E$16,AX703&lt;Parametros!$E$19,CY703&lt;&gt;Parametros!$E$18),"Sim","Não"),
IF(AND(OR(CT703="Flow1",AND(CT703="Flow2",Parametros!$H$7="Fechada")),AI703&lt;=Parametros!$E$15,AH703&lt;Parametros!$E$16,AX703&lt;Parametros!$E$19),"Sim","Não"))))</f>
        <v>Não</v>
      </c>
      <c r="DA703" s="41" t="str">
        <f t="shared" si="86"/>
        <v>ok</v>
      </c>
      <c r="DB703" s="40">
        <f>IF(AND(CT703="Flow1",CZ703="Sim"),4,IF(CT703=Parametros!$D$6,1,IF(CT703=Parametros!$D$7,IF(Parametros!$H$7="Aberta",2,IF('Sequencia APO'!CZ703="Sim",4,1)),IF(CT703=Parametros!$D$9,3,IF(CT703=Parametros!$D$8,4,"Erro")))))</f>
        <v>3</v>
      </c>
      <c r="DC703" s="40">
        <f>IFERROR(VLOOKUP($Q703,Ferts!$A$1:$B$16,2,FALSE),0)</f>
        <v>0</v>
      </c>
      <c r="DD703" s="42">
        <f>(IF(DB703=1,Parametros!$M$6,IF(DB703=2,Parametros!$M$7,IF(DB703=3,Parametros!$M$8,IF(DB703=4,Parametros!$M$9,"Erro"))))*(DC703+1))*60</f>
        <v>33.660000000000004</v>
      </c>
    </row>
    <row r="704" spans="1:108">
      <c r="A704" s="74" t="s">
        <v>2091</v>
      </c>
      <c r="B704" s="74" t="s">
        <v>98</v>
      </c>
      <c r="C704" s="74" t="s">
        <v>132</v>
      </c>
      <c r="D704" s="74" t="s">
        <v>132</v>
      </c>
      <c r="E704" s="74" t="s">
        <v>4588</v>
      </c>
      <c r="F704" s="74" t="s">
        <v>2822</v>
      </c>
      <c r="G704" s="74" t="s">
        <v>2823</v>
      </c>
      <c r="H704" s="74" t="s">
        <v>187</v>
      </c>
      <c r="I704" s="74" t="s">
        <v>134</v>
      </c>
      <c r="J704" s="74" t="s">
        <v>135</v>
      </c>
      <c r="K704" s="74" t="s">
        <v>179</v>
      </c>
      <c r="L704" s="74" t="s">
        <v>2824</v>
      </c>
      <c r="M704" s="74" t="s">
        <v>188</v>
      </c>
      <c r="N704" s="75">
        <v>5</v>
      </c>
      <c r="O704" s="75">
        <v>5</v>
      </c>
      <c r="P704" s="74" t="s">
        <v>137</v>
      </c>
      <c r="Q704" s="74" t="s">
        <v>2825</v>
      </c>
      <c r="R704" s="74" t="s">
        <v>138</v>
      </c>
      <c r="S704" s="74" t="s">
        <v>113</v>
      </c>
      <c r="T704" s="74" t="s">
        <v>114</v>
      </c>
      <c r="U704" s="74" t="s">
        <v>105</v>
      </c>
      <c r="V704" s="74" t="s">
        <v>141</v>
      </c>
      <c r="W704" s="74" t="s">
        <v>126</v>
      </c>
      <c r="X704" s="74" t="s">
        <v>127</v>
      </c>
      <c r="Y704" s="74" t="s">
        <v>142</v>
      </c>
      <c r="Z704" s="74"/>
      <c r="AA704" s="76">
        <v>1723.854</v>
      </c>
      <c r="AB704" s="76">
        <v>0</v>
      </c>
      <c r="AC704" s="76">
        <v>155</v>
      </c>
      <c r="AD704" s="76">
        <v>105</v>
      </c>
      <c r="AE704" s="77">
        <v>286</v>
      </c>
      <c r="AF704" s="76">
        <v>1.43</v>
      </c>
      <c r="AG704" s="77">
        <v>7</v>
      </c>
      <c r="AH704" s="78">
        <v>4.5</v>
      </c>
      <c r="AI704" s="78">
        <v>33.4</v>
      </c>
      <c r="AJ704" s="79">
        <v>42796</v>
      </c>
      <c r="AK704" s="79">
        <v>42791</v>
      </c>
      <c r="AL704" s="79">
        <v>42791</v>
      </c>
      <c r="AM704" s="79">
        <v>42791</v>
      </c>
      <c r="AN704" s="77">
        <v>207</v>
      </c>
      <c r="AO704" s="79">
        <v>42789</v>
      </c>
      <c r="AP704" s="76">
        <v>1956</v>
      </c>
      <c r="AQ704" s="76">
        <v>0</v>
      </c>
      <c r="AR704" s="77">
        <v>282</v>
      </c>
      <c r="AS704" s="77">
        <v>124</v>
      </c>
      <c r="AT704" s="78">
        <v>19.559999999999999</v>
      </c>
      <c r="AU704" s="77">
        <v>13</v>
      </c>
      <c r="AV704" s="76">
        <v>6.08</v>
      </c>
      <c r="AW704" s="76">
        <v>6.33</v>
      </c>
      <c r="AX704" s="76">
        <v>9.25</v>
      </c>
      <c r="AY704" s="76">
        <v>0.4</v>
      </c>
      <c r="AZ704" s="76">
        <v>0.4</v>
      </c>
      <c r="BA704" s="76">
        <v>0.56000000000000005</v>
      </c>
      <c r="BB704" s="76">
        <v>0.68</v>
      </c>
      <c r="BC704" s="76">
        <v>19.149999999999999</v>
      </c>
      <c r="BD704" s="76">
        <v>5.44</v>
      </c>
      <c r="BE704" s="76">
        <v>13.9</v>
      </c>
      <c r="BF704" s="76">
        <v>6000</v>
      </c>
      <c r="BG704" s="76">
        <v>6100</v>
      </c>
      <c r="BH704" s="74" t="s">
        <v>109</v>
      </c>
      <c r="BI704" s="74"/>
      <c r="BJ704" s="74" t="s">
        <v>2826</v>
      </c>
      <c r="BK704" s="79"/>
      <c r="BL704" s="79"/>
      <c r="BM704" s="74"/>
      <c r="BN704" s="80">
        <v>91</v>
      </c>
      <c r="BO704" s="81"/>
      <c r="BP704" s="82"/>
      <c r="BQ704" s="83"/>
      <c r="BR704" s="84" t="s">
        <v>75</v>
      </c>
      <c r="BS704" s="84">
        <v>25</v>
      </c>
      <c r="BT704" s="85">
        <v>2</v>
      </c>
      <c r="BU704" s="85" t="s">
        <v>134</v>
      </c>
      <c r="BV704" s="85">
        <v>13</v>
      </c>
      <c r="BW704" s="85"/>
      <c r="BX704" s="86" t="s">
        <v>143</v>
      </c>
      <c r="BY704" s="87" t="s">
        <v>183</v>
      </c>
      <c r="BZ704" s="88">
        <v>91</v>
      </c>
      <c r="CA704" s="87" t="s">
        <v>144</v>
      </c>
      <c r="CB704" s="89" t="s">
        <v>145</v>
      </c>
      <c r="CC704" s="90">
        <v>2</v>
      </c>
      <c r="CD704" s="91"/>
      <c r="CE704" s="89">
        <f>VLOOKUP(AI704,[1]Plan1!$A$6:$D$52,2,0)</f>
        <v>156</v>
      </c>
      <c r="CF704" s="89">
        <f>VLOOKUP(AI704,[1]Plan1!$A$6:$D$52,4,0)</f>
        <v>10.464285714285714</v>
      </c>
      <c r="CG704" s="89">
        <f t="shared" si="88"/>
        <v>11</v>
      </c>
      <c r="CH704" s="89">
        <f t="shared" si="89"/>
        <v>115</v>
      </c>
      <c r="CI704" s="87" t="s">
        <v>75</v>
      </c>
      <c r="CJ704" s="89">
        <f t="shared" si="90"/>
        <v>91</v>
      </c>
      <c r="CK704" s="87"/>
      <c r="CL704" s="87"/>
      <c r="CM704" s="87"/>
      <c r="CN704" s="80"/>
      <c r="CO704" s="81">
        <v>477</v>
      </c>
      <c r="CP704" s="82"/>
      <c r="CQ704" s="83"/>
      <c r="CR704" s="87">
        <f t="shared" si="91"/>
        <v>2002</v>
      </c>
      <c r="CS704" s="40">
        <f t="shared" si="87"/>
        <v>702</v>
      </c>
      <c r="CT704" s="40" t="str">
        <f>VLOOKUP(B704,Linha!$B$2:$C$60,2,FALSE)</f>
        <v>Flow1</v>
      </c>
      <c r="CU704" s="41" t="str">
        <f>IF(AI704&lt;=Parametros!$E$15,"OK","Não")</f>
        <v>OK</v>
      </c>
      <c r="CV704" s="41" t="str">
        <f>IF(AH704&lt;=Parametros!$E$16,"OK","Não")</f>
        <v>OK</v>
      </c>
      <c r="CW704" s="41" t="str">
        <f>IF(AX704&lt;=Parametros!$E$19,"OK","Não")</f>
        <v>OK</v>
      </c>
      <c r="CX704" s="41" t="str">
        <f t="shared" si="84"/>
        <v>Sim</v>
      </c>
      <c r="CY704" s="41" t="str">
        <f t="shared" si="85"/>
        <v>Não</v>
      </c>
      <c r="CZ704" s="41" t="str">
        <f>IF(AND(Parametros!$E$17="Sim",Parametros!$E$18="Sim"),IF(AND(OR(CT704="Flow1",AND(CT704="Flow2",Parametros!$H$7="Fechada")),AI704&lt;=Parametros!$E$15,AH704&lt;Parametros!$E$16,AX704&lt;Parametros!$E$19,CX704&lt;&gt;Parametros!$E$17,CY704&lt;&gt;Parametros!$E$18),"Sim","Não"),
IF(AND(Parametros!$E$17="Sim",Parametros!$E$18="Não"),IF(AND(OR(CT704="Flow1",AND(CT704="Flow2",Parametros!$H$7="Fechada")),AI704&lt;=Parametros!$E$15,AH704&lt;Parametros!$E$16,AX704&lt;Parametros!$E$19,CX704&lt;&gt;Parametros!$E$17),"Sim","Não"),
IF(AND(Parametros!$E$17="Não",Parametros!$E$18="Sim"),IF(AND(OR(CT704="Flow1",AND(CT704="Flow2",Parametros!$H$7="Fechada")),AI704&lt;=Parametros!$E$15,AH704&lt;Parametros!$E$16,AX704&lt;Parametros!$E$19,CY704&lt;&gt;Parametros!$E$18),"Sim","Não"),
IF(AND(OR(CT704="Flow1",AND(CT704="Flow2",Parametros!$H$7="Fechada")),AI704&lt;=Parametros!$E$15,AH704&lt;Parametros!$E$16,AX704&lt;Parametros!$E$19),"Sim","Não"))))</f>
        <v>Não</v>
      </c>
      <c r="DA704" s="41" t="str">
        <f t="shared" si="86"/>
        <v>ok</v>
      </c>
      <c r="DB704" s="40">
        <f>IF(AND(CT704="Flow1",CZ704="Sim"),4,IF(CT704=Parametros!$D$6,1,IF(CT704=Parametros!$D$7,IF(Parametros!$H$7="Aberta",2,IF('Sequencia APO'!CZ704="Sim",4,1)),IF(CT704=Parametros!$D$9,3,IF(CT704=Parametros!$D$8,4,"Erro")))))</f>
        <v>1</v>
      </c>
      <c r="DC704" s="40">
        <f>IFERROR(VLOOKUP($Q704,Ferts!$A$1:$B$16,2,FALSE),0)</f>
        <v>0</v>
      </c>
      <c r="DD704" s="42">
        <f>(IF(DB704=1,Parametros!$M$6,IF(DB704=2,Parametros!$M$7,IF(DB704=3,Parametros!$M$8,IF(DB704=4,Parametros!$M$9,"Erro"))))*(DC704+1))*60</f>
        <v>38.112851481411589</v>
      </c>
    </row>
    <row r="705" spans="1:108">
      <c r="A705" s="74" t="s">
        <v>2098</v>
      </c>
      <c r="B705" s="74" t="s">
        <v>98</v>
      </c>
      <c r="C705" s="74" t="s">
        <v>99</v>
      </c>
      <c r="D705" s="74" t="s">
        <v>99</v>
      </c>
      <c r="E705" s="74" t="s">
        <v>4589</v>
      </c>
      <c r="F705" s="74" t="s">
        <v>4590</v>
      </c>
      <c r="G705" s="74" t="s">
        <v>4591</v>
      </c>
      <c r="H705" s="74" t="s">
        <v>481</v>
      </c>
      <c r="I705" s="74" t="s">
        <v>134</v>
      </c>
      <c r="J705" s="74" t="s">
        <v>135</v>
      </c>
      <c r="K705" s="74" t="s">
        <v>4290</v>
      </c>
      <c r="L705" s="74" t="s">
        <v>2095</v>
      </c>
      <c r="M705" s="74" t="s">
        <v>210</v>
      </c>
      <c r="N705" s="75">
        <v>10</v>
      </c>
      <c r="O705" s="75">
        <v>10</v>
      </c>
      <c r="P705" s="74" t="s">
        <v>4291</v>
      </c>
      <c r="Q705" s="74" t="s">
        <v>4592</v>
      </c>
      <c r="R705" s="74" t="s">
        <v>138</v>
      </c>
      <c r="S705" s="74" t="s">
        <v>113</v>
      </c>
      <c r="T705" s="74" t="s">
        <v>114</v>
      </c>
      <c r="U705" s="74" t="s">
        <v>156</v>
      </c>
      <c r="V705" s="74" t="s">
        <v>141</v>
      </c>
      <c r="W705" s="74" t="s">
        <v>107</v>
      </c>
      <c r="X705" s="74" t="s">
        <v>127</v>
      </c>
      <c r="Y705" s="74" t="s">
        <v>142</v>
      </c>
      <c r="Z705" s="74"/>
      <c r="AA705" s="76">
        <v>1730.355</v>
      </c>
      <c r="AB705" s="76">
        <v>0</v>
      </c>
      <c r="AC705" s="76">
        <v>155</v>
      </c>
      <c r="AD705" s="76">
        <v>105</v>
      </c>
      <c r="AE705" s="77">
        <v>283</v>
      </c>
      <c r="AF705" s="76">
        <v>1.415</v>
      </c>
      <c r="AG705" s="77">
        <v>7</v>
      </c>
      <c r="AH705" s="78">
        <v>4.5</v>
      </c>
      <c r="AI705" s="78">
        <v>33.4</v>
      </c>
      <c r="AJ705" s="79">
        <v>42791</v>
      </c>
      <c r="AK705" s="79">
        <v>42791</v>
      </c>
      <c r="AL705" s="79">
        <v>42791</v>
      </c>
      <c r="AM705" s="79">
        <v>42791</v>
      </c>
      <c r="AN705" s="77">
        <v>231</v>
      </c>
      <c r="AO705" s="79">
        <v>42784</v>
      </c>
      <c r="AP705" s="76">
        <v>1630</v>
      </c>
      <c r="AQ705" s="76">
        <v>0</v>
      </c>
      <c r="AR705" s="77">
        <v>303</v>
      </c>
      <c r="AS705" s="77">
        <v>80</v>
      </c>
      <c r="AT705" s="78">
        <v>21.68</v>
      </c>
      <c r="AU705" s="77">
        <v>12</v>
      </c>
      <c r="AV705" s="76">
        <v>6.67</v>
      </c>
      <c r="AW705" s="76">
        <v>5</v>
      </c>
      <c r="AX705" s="76">
        <v>7.89</v>
      </c>
      <c r="AY705" s="76">
        <v>0.4</v>
      </c>
      <c r="AZ705" s="76">
        <v>0.4</v>
      </c>
      <c r="BA705" s="76">
        <v>0.56000000000000005</v>
      </c>
      <c r="BB705" s="76">
        <v>0.68</v>
      </c>
      <c r="BC705" s="76">
        <v>18.95</v>
      </c>
      <c r="BD705" s="76">
        <v>5.44</v>
      </c>
      <c r="BE705" s="76">
        <v>13.9</v>
      </c>
      <c r="BF705" s="76">
        <v>5000</v>
      </c>
      <c r="BG705" s="76">
        <v>7000</v>
      </c>
      <c r="BH705" s="74" t="s">
        <v>109</v>
      </c>
      <c r="BI705" s="74"/>
      <c r="BJ705" s="74" t="s">
        <v>4593</v>
      </c>
      <c r="BK705" s="79"/>
      <c r="BL705" s="79"/>
      <c r="BM705" s="74"/>
      <c r="BN705" s="80"/>
      <c r="BO705" s="81"/>
      <c r="BP705" s="82"/>
      <c r="BQ705" s="93">
        <v>84</v>
      </c>
      <c r="BR705" s="84" t="s">
        <v>78</v>
      </c>
      <c r="BS705" s="84">
        <v>25</v>
      </c>
      <c r="BT705" s="85">
        <v>2</v>
      </c>
      <c r="BU705" s="85" t="s">
        <v>134</v>
      </c>
      <c r="BV705" s="85">
        <v>13</v>
      </c>
      <c r="BW705" s="85"/>
      <c r="BX705" s="86" t="s">
        <v>143</v>
      </c>
      <c r="BY705" s="87"/>
      <c r="BZ705" s="88">
        <v>84</v>
      </c>
      <c r="CA705" s="87" t="s">
        <v>144</v>
      </c>
      <c r="CB705" s="89" t="s">
        <v>145</v>
      </c>
      <c r="CC705" s="90">
        <v>7</v>
      </c>
      <c r="CD705" s="91"/>
      <c r="CE705" s="89">
        <f>VLOOKUP(AI705,[1]Plan1!$A$6:$D$52,2,0)</f>
        <v>156</v>
      </c>
      <c r="CF705" s="89">
        <f>VLOOKUP(AI705,[1]Plan1!$A$6:$D$52,4,0)</f>
        <v>10.464285714285714</v>
      </c>
      <c r="CG705" s="89">
        <f t="shared" si="88"/>
        <v>11</v>
      </c>
      <c r="CH705" s="89">
        <f t="shared" si="89"/>
        <v>115</v>
      </c>
      <c r="CI705" s="87" t="s">
        <v>75</v>
      </c>
      <c r="CJ705" s="89">
        <f t="shared" si="90"/>
        <v>84</v>
      </c>
      <c r="CK705" s="87"/>
      <c r="CL705" s="87"/>
      <c r="CM705" s="87"/>
      <c r="CN705" s="80"/>
      <c r="CO705" s="81">
        <v>478</v>
      </c>
      <c r="CP705" s="82"/>
      <c r="CQ705" s="83"/>
      <c r="CR705" s="87">
        <f t="shared" si="91"/>
        <v>1981</v>
      </c>
      <c r="CS705" s="40">
        <f t="shared" si="87"/>
        <v>703</v>
      </c>
      <c r="CT705" s="40" t="str">
        <f>VLOOKUP(B705,Linha!$B$2:$C$60,2,FALSE)</f>
        <v>Flow1</v>
      </c>
      <c r="CU705" s="41" t="str">
        <f>IF(AI705&lt;=Parametros!$E$15,"OK","Não")</f>
        <v>OK</v>
      </c>
      <c r="CV705" s="41" t="str">
        <f>IF(AH705&lt;=Parametros!$E$16,"OK","Não")</f>
        <v>OK</v>
      </c>
      <c r="CW705" s="41" t="str">
        <f>IF(AX705&lt;=Parametros!$E$19,"OK","Não")</f>
        <v>OK</v>
      </c>
      <c r="CX705" s="41" t="str">
        <f t="shared" si="84"/>
        <v>Não</v>
      </c>
      <c r="CY705" s="41" t="str">
        <f t="shared" si="85"/>
        <v>Não</v>
      </c>
      <c r="CZ705" s="41" t="str">
        <f>IF(AND(Parametros!$E$17="Sim",Parametros!$E$18="Sim"),IF(AND(OR(CT705="Flow1",AND(CT705="Flow2",Parametros!$H$7="Fechada")),AI705&lt;=Parametros!$E$15,AH705&lt;Parametros!$E$16,AX705&lt;Parametros!$E$19,CX705&lt;&gt;Parametros!$E$17,CY705&lt;&gt;Parametros!$E$18),"Sim","Não"),
IF(AND(Parametros!$E$17="Sim",Parametros!$E$18="Não"),IF(AND(OR(CT705="Flow1",AND(CT705="Flow2",Parametros!$H$7="Fechada")),AI705&lt;=Parametros!$E$15,AH705&lt;Parametros!$E$16,AX705&lt;Parametros!$E$19,CX705&lt;&gt;Parametros!$E$17),"Sim","Não"),
IF(AND(Parametros!$E$17="Não",Parametros!$E$18="Sim"),IF(AND(OR(CT705="Flow1",AND(CT705="Flow2",Parametros!$H$7="Fechada")),AI705&lt;=Parametros!$E$15,AH705&lt;Parametros!$E$16,AX705&lt;Parametros!$E$19,CY705&lt;&gt;Parametros!$E$18),"Sim","Não"),
IF(AND(OR(CT705="Flow1",AND(CT705="Flow2",Parametros!$H$7="Fechada")),AI705&lt;=Parametros!$E$15,AH705&lt;Parametros!$E$16,AX705&lt;Parametros!$E$19),"Sim","Não"))))</f>
        <v>Sim</v>
      </c>
      <c r="DA705" s="41" t="str">
        <f t="shared" si="86"/>
        <v>Moveu para tubing</v>
      </c>
      <c r="DB705" s="40">
        <f>IF(AND(CT705="Flow1",CZ705="Sim"),4,IF(CT705=Parametros!$D$6,1,IF(CT705=Parametros!$D$7,IF(Parametros!$H$7="Aberta",2,IF('Sequencia APO'!CZ705="Sim",4,1)),IF(CT705=Parametros!$D$9,3,IF(CT705=Parametros!$D$8,4,"Erro")))))</f>
        <v>4</v>
      </c>
      <c r="DC705" s="40">
        <f>IFERROR(VLOOKUP($Q705,Ferts!$A$1:$B$16,2,FALSE),0)</f>
        <v>0</v>
      </c>
      <c r="DD705" s="42">
        <f>(IF(DB705=1,Parametros!$M$6,IF(DB705=2,Parametros!$M$7,IF(DB705=3,Parametros!$M$8,IF(DB705=4,Parametros!$M$9,"Erro"))))*(DC705+1))*60</f>
        <v>102.85714285714285</v>
      </c>
    </row>
    <row r="706" spans="1:108">
      <c r="A706" s="74" t="s">
        <v>2102</v>
      </c>
      <c r="B706" s="74" t="s">
        <v>98</v>
      </c>
      <c r="C706" s="74" t="s">
        <v>132</v>
      </c>
      <c r="D706" s="74" t="s">
        <v>132</v>
      </c>
      <c r="E706" s="74" t="s">
        <v>4594</v>
      </c>
      <c r="F706" s="74" t="s">
        <v>2827</v>
      </c>
      <c r="G706" s="74" t="s">
        <v>2828</v>
      </c>
      <c r="H706" s="74" t="s">
        <v>151</v>
      </c>
      <c r="I706" s="74" t="s">
        <v>134</v>
      </c>
      <c r="J706" s="74" t="s">
        <v>135</v>
      </c>
      <c r="K706" s="74" t="s">
        <v>136</v>
      </c>
      <c r="L706" s="74" t="s">
        <v>2829</v>
      </c>
      <c r="M706" s="74" t="s">
        <v>2772</v>
      </c>
      <c r="N706" s="75">
        <v>10</v>
      </c>
      <c r="O706" s="75">
        <v>10</v>
      </c>
      <c r="P706" s="74" t="s">
        <v>137</v>
      </c>
      <c r="Q706" s="74" t="s">
        <v>2830</v>
      </c>
      <c r="R706" s="74" t="s">
        <v>155</v>
      </c>
      <c r="S706" s="74" t="s">
        <v>113</v>
      </c>
      <c r="T706" s="74" t="s">
        <v>114</v>
      </c>
      <c r="U706" s="74" t="s">
        <v>156</v>
      </c>
      <c r="V706" s="74" t="s">
        <v>157</v>
      </c>
      <c r="W706" s="74" t="s">
        <v>126</v>
      </c>
      <c r="X706" s="74" t="s">
        <v>127</v>
      </c>
      <c r="Y706" s="74" t="s">
        <v>142</v>
      </c>
      <c r="Z706" s="74" t="s">
        <v>158</v>
      </c>
      <c r="AA706" s="76">
        <v>13747.46</v>
      </c>
      <c r="AB706" s="76">
        <v>0</v>
      </c>
      <c r="AC706" s="76">
        <v>155</v>
      </c>
      <c r="AD706" s="76">
        <v>105</v>
      </c>
      <c r="AE706" s="77">
        <v>288</v>
      </c>
      <c r="AF706" s="76">
        <v>1.44</v>
      </c>
      <c r="AG706" s="77">
        <v>53</v>
      </c>
      <c r="AH706" s="78">
        <v>4.55</v>
      </c>
      <c r="AI706" s="78">
        <v>33.4</v>
      </c>
      <c r="AJ706" s="79">
        <v>42796</v>
      </c>
      <c r="AK706" s="79">
        <v>42791</v>
      </c>
      <c r="AL706" s="79">
        <v>42791</v>
      </c>
      <c r="AM706" s="79">
        <v>42795</v>
      </c>
      <c r="AN706" s="77">
        <v>293613</v>
      </c>
      <c r="AO706" s="79">
        <v>42789</v>
      </c>
      <c r="AP706" s="76">
        <v>12630.15</v>
      </c>
      <c r="AQ706" s="76">
        <v>0</v>
      </c>
      <c r="AR706" s="77">
        <v>283</v>
      </c>
      <c r="AS706" s="77">
        <v>47</v>
      </c>
      <c r="AT706" s="78">
        <v>42.35</v>
      </c>
      <c r="AU706" s="77">
        <v>6</v>
      </c>
      <c r="AV706" s="76">
        <v>13.09</v>
      </c>
      <c r="AW706" s="76">
        <v>13.37</v>
      </c>
      <c r="AX706" s="76">
        <v>15.91</v>
      </c>
      <c r="AY706" s="76">
        <v>0.79</v>
      </c>
      <c r="AZ706" s="76">
        <v>0.38</v>
      </c>
      <c r="BA706" s="76">
        <v>0.56999999999999995</v>
      </c>
      <c r="BB706" s="76">
        <v>0.56999999999999995</v>
      </c>
      <c r="BC706" s="76">
        <v>19.05</v>
      </c>
      <c r="BD706" s="76">
        <v>5.51</v>
      </c>
      <c r="BE706" s="76">
        <v>14.02</v>
      </c>
      <c r="BF706" s="76">
        <v>12954</v>
      </c>
      <c r="BG706" s="76">
        <v>13106</v>
      </c>
      <c r="BH706" s="74" t="s">
        <v>109</v>
      </c>
      <c r="BI706" s="74"/>
      <c r="BJ706" s="74" t="s">
        <v>2831</v>
      </c>
      <c r="BK706" s="79"/>
      <c r="BL706" s="79"/>
      <c r="BM706" s="74"/>
      <c r="BN706" s="80">
        <v>318</v>
      </c>
      <c r="BO706" s="81"/>
      <c r="BP706" s="82"/>
      <c r="BQ706" s="83"/>
      <c r="BR706" s="84" t="s">
        <v>75</v>
      </c>
      <c r="BS706" s="84">
        <v>25</v>
      </c>
      <c r="BT706" s="85">
        <v>2</v>
      </c>
      <c r="BU706" s="85" t="s">
        <v>134</v>
      </c>
      <c r="BV706" s="85">
        <v>13</v>
      </c>
      <c r="BW706" s="85"/>
      <c r="BX706" s="86" t="s">
        <v>143</v>
      </c>
      <c r="BY706" s="87"/>
      <c r="BZ706" s="88">
        <v>318</v>
      </c>
      <c r="CA706" s="87" t="s">
        <v>144</v>
      </c>
      <c r="CB706" s="89" t="s">
        <v>145</v>
      </c>
      <c r="CC706" s="90">
        <v>2</v>
      </c>
      <c r="CD706" s="91"/>
      <c r="CE706" s="89">
        <f>VLOOKUP(AI706,[1]Plan1!$A$6:$D$52,2,0)</f>
        <v>156</v>
      </c>
      <c r="CF706" s="89">
        <f>VLOOKUP(AI706,[1]Plan1!$A$6:$D$52,4,0)</f>
        <v>10.464285714285714</v>
      </c>
      <c r="CG706" s="89">
        <f t="shared" si="88"/>
        <v>88</v>
      </c>
      <c r="CH706" s="89">
        <f t="shared" si="89"/>
        <v>921</v>
      </c>
      <c r="CI706" s="87" t="s">
        <v>75</v>
      </c>
      <c r="CJ706" s="89">
        <f t="shared" si="90"/>
        <v>318</v>
      </c>
      <c r="CK706" s="87"/>
      <c r="CL706" s="87"/>
      <c r="CM706" s="87"/>
      <c r="CN706" s="80"/>
      <c r="CO706" s="81">
        <v>479</v>
      </c>
      <c r="CP706" s="82"/>
      <c r="CQ706" s="83"/>
      <c r="CR706" s="87">
        <f t="shared" si="91"/>
        <v>15264</v>
      </c>
      <c r="CS706" s="40">
        <f t="shared" si="87"/>
        <v>704</v>
      </c>
      <c r="CT706" s="40" t="str">
        <f>VLOOKUP(B706,Linha!$B$2:$C$60,2,FALSE)</f>
        <v>Flow1</v>
      </c>
      <c r="CU706" s="41" t="str">
        <f>IF(AI706&lt;=Parametros!$E$15,"OK","Não")</f>
        <v>OK</v>
      </c>
      <c r="CV706" s="41" t="str">
        <f>IF(AH706&lt;=Parametros!$E$16,"OK","Não")</f>
        <v>OK</v>
      </c>
      <c r="CW706" s="41" t="str">
        <f>IF(AX706&lt;=Parametros!$E$19,"OK","Não")</f>
        <v>Não</v>
      </c>
      <c r="CX706" s="41" t="str">
        <f t="shared" si="84"/>
        <v>Não</v>
      </c>
      <c r="CY706" s="41" t="str">
        <f t="shared" si="85"/>
        <v>Não</v>
      </c>
      <c r="CZ706" s="41" t="str">
        <f>IF(AND(Parametros!$E$17="Sim",Parametros!$E$18="Sim"),IF(AND(OR(CT706="Flow1",AND(CT706="Flow2",Parametros!$H$7="Fechada")),AI706&lt;=Parametros!$E$15,AH706&lt;Parametros!$E$16,AX706&lt;Parametros!$E$19,CX706&lt;&gt;Parametros!$E$17,CY706&lt;&gt;Parametros!$E$18),"Sim","Não"),
IF(AND(Parametros!$E$17="Sim",Parametros!$E$18="Não"),IF(AND(OR(CT706="Flow1",AND(CT706="Flow2",Parametros!$H$7="Fechada")),AI706&lt;=Parametros!$E$15,AH706&lt;Parametros!$E$16,AX706&lt;Parametros!$E$19,CX706&lt;&gt;Parametros!$E$17),"Sim","Não"),
IF(AND(Parametros!$E$17="Não",Parametros!$E$18="Sim"),IF(AND(OR(CT706="Flow1",AND(CT706="Flow2",Parametros!$H$7="Fechada")),AI706&lt;=Parametros!$E$15,AH706&lt;Parametros!$E$16,AX706&lt;Parametros!$E$19,CY706&lt;&gt;Parametros!$E$18),"Sim","Não"),
IF(AND(OR(CT706="Flow1",AND(CT706="Flow2",Parametros!$H$7="Fechada")),AI706&lt;=Parametros!$E$15,AH706&lt;Parametros!$E$16,AX706&lt;Parametros!$E$19),"Sim","Não"))))</f>
        <v>Não</v>
      </c>
      <c r="DA706" s="41" t="str">
        <f t="shared" si="86"/>
        <v>ok</v>
      </c>
      <c r="DB706" s="40">
        <f>IF(AND(CT706="Flow1",CZ706="Sim"),4,IF(CT706=Parametros!$D$6,1,IF(CT706=Parametros!$D$7,IF(Parametros!$H$7="Aberta",2,IF('Sequencia APO'!CZ706="Sim",4,1)),IF(CT706=Parametros!$D$9,3,IF(CT706=Parametros!$D$8,4,"Erro")))))</f>
        <v>1</v>
      </c>
      <c r="DC706" s="40">
        <f>IFERROR(VLOOKUP($Q706,Ferts!$A$1:$B$16,2,FALSE),0)</f>
        <v>0</v>
      </c>
      <c r="DD706" s="42">
        <f>(IF(DB706=1,Parametros!$M$6,IF(DB706=2,Parametros!$M$7,IF(DB706=3,Parametros!$M$8,IF(DB706=4,Parametros!$M$9,"Erro"))))*(DC706+1))*60</f>
        <v>38.112851481411589</v>
      </c>
    </row>
    <row r="707" spans="1:108">
      <c r="DB707" s="110"/>
      <c r="DC707" s="110"/>
    </row>
    <row r="708" spans="1:108">
      <c r="DB708" s="110"/>
      <c r="DC708" s="110"/>
    </row>
    <row r="709" spans="1:108">
      <c r="DB709" s="110"/>
      <c r="DC709" s="110"/>
    </row>
    <row r="710" spans="1:108">
      <c r="DB710" s="110"/>
      <c r="DC710" s="110"/>
    </row>
    <row r="711" spans="1:108">
      <c r="DB711" s="110"/>
      <c r="DC711" s="110"/>
    </row>
    <row r="712" spans="1:108">
      <c r="DB712" s="110"/>
      <c r="DC712" s="110"/>
    </row>
    <row r="713" spans="1:108">
      <c r="DB713" s="110"/>
      <c r="DC713" s="110"/>
    </row>
    <row r="714" spans="1:108">
      <c r="DB714" s="110"/>
      <c r="DC714" s="110"/>
    </row>
    <row r="715" spans="1:108">
      <c r="DB715" s="110"/>
      <c r="DC715" s="110"/>
    </row>
    <row r="716" spans="1:108">
      <c r="DB716" s="110"/>
      <c r="DC716" s="110"/>
    </row>
    <row r="717" spans="1:108">
      <c r="DB717" s="110"/>
      <c r="DC717" s="110"/>
    </row>
    <row r="718" spans="1:108">
      <c r="DB718" s="110"/>
      <c r="DC718" s="110"/>
    </row>
    <row r="719" spans="1:108">
      <c r="DB719" s="110"/>
      <c r="DC719" s="110"/>
    </row>
    <row r="720" spans="1:108">
      <c r="DB720" s="110"/>
      <c r="DC720" s="110"/>
    </row>
    <row r="721" spans="106:107">
      <c r="DB721" s="110"/>
      <c r="DC721" s="110"/>
    </row>
    <row r="722" spans="106:107">
      <c r="DB722" s="110"/>
      <c r="DC722" s="110"/>
    </row>
    <row r="723" spans="106:107">
      <c r="DB723" s="110"/>
      <c r="DC723" s="110"/>
    </row>
    <row r="724" spans="106:107">
      <c r="DB724" s="110"/>
      <c r="DC724" s="110"/>
    </row>
    <row r="725" spans="106:107">
      <c r="DB725" s="110"/>
      <c r="DC725" s="110"/>
    </row>
    <row r="726" spans="106:107">
      <c r="DB726" s="110"/>
      <c r="DC726" s="110"/>
    </row>
    <row r="727" spans="106:107">
      <c r="DB727" s="110"/>
      <c r="DC727" s="110"/>
    </row>
    <row r="728" spans="106:107">
      <c r="DB728" s="110"/>
      <c r="DC728" s="110"/>
    </row>
    <row r="729" spans="106:107">
      <c r="DB729" s="110"/>
      <c r="DC729" s="110"/>
    </row>
    <row r="730" spans="106:107">
      <c r="DB730" s="110"/>
      <c r="DC730" s="110"/>
    </row>
    <row r="731" spans="106:107">
      <c r="DB731" s="110"/>
      <c r="DC731" s="110"/>
    </row>
    <row r="732" spans="106:107">
      <c r="DB732" s="110"/>
      <c r="DC732" s="110"/>
    </row>
    <row r="733" spans="106:107">
      <c r="DB733" s="110"/>
      <c r="DC733" s="110"/>
    </row>
    <row r="734" spans="106:107">
      <c r="DB734" s="110"/>
      <c r="DC734" s="110"/>
    </row>
    <row r="735" spans="106:107">
      <c r="DB735" s="110"/>
      <c r="DC735" s="110"/>
    </row>
    <row r="736" spans="106:107">
      <c r="DB736" s="110"/>
      <c r="DC736" s="110"/>
    </row>
    <row r="737" spans="106:107">
      <c r="DB737" s="110"/>
      <c r="DC737" s="110"/>
    </row>
    <row r="738" spans="106:107">
      <c r="DB738" s="110"/>
      <c r="DC738" s="110"/>
    </row>
    <row r="739" spans="106:107">
      <c r="DB739" s="110"/>
      <c r="DC739" s="110"/>
    </row>
    <row r="740" spans="106:107">
      <c r="DB740" s="110"/>
      <c r="DC740" s="110"/>
    </row>
    <row r="741" spans="106:107">
      <c r="DB741" s="110"/>
      <c r="DC741" s="110"/>
    </row>
    <row r="742" spans="106:107">
      <c r="DB742" s="110"/>
      <c r="DC742" s="110"/>
    </row>
    <row r="743" spans="106:107">
      <c r="DB743" s="110"/>
      <c r="DC743" s="110"/>
    </row>
    <row r="744" spans="106:107">
      <c r="DB744" s="110"/>
      <c r="DC744" s="110"/>
    </row>
    <row r="745" spans="106:107">
      <c r="DB745" s="110"/>
      <c r="DC745" s="110"/>
    </row>
    <row r="746" spans="106:107">
      <c r="DB746" s="110"/>
      <c r="DC746" s="110"/>
    </row>
    <row r="747" spans="106:107">
      <c r="DB747" s="110"/>
      <c r="DC747" s="110"/>
    </row>
    <row r="748" spans="106:107">
      <c r="DB748" s="110"/>
      <c r="DC748" s="110"/>
    </row>
    <row r="749" spans="106:107">
      <c r="DB749" s="110"/>
      <c r="DC749" s="110"/>
    </row>
    <row r="750" spans="106:107">
      <c r="DB750" s="110"/>
      <c r="DC750" s="110"/>
    </row>
    <row r="751" spans="106:107">
      <c r="DB751" s="110"/>
      <c r="DC751" s="110"/>
    </row>
    <row r="752" spans="106:107">
      <c r="DB752" s="110"/>
      <c r="DC752" s="110"/>
    </row>
    <row r="753" spans="106:107">
      <c r="DB753" s="110"/>
      <c r="DC753" s="110"/>
    </row>
    <row r="754" spans="106:107">
      <c r="DB754" s="110"/>
      <c r="DC754" s="110"/>
    </row>
    <row r="755" spans="106:107">
      <c r="DB755" s="110"/>
      <c r="DC755" s="110"/>
    </row>
    <row r="756" spans="106:107">
      <c r="DB756" s="110"/>
      <c r="DC756" s="110"/>
    </row>
    <row r="757" spans="106:107">
      <c r="DB757" s="110"/>
      <c r="DC757" s="110"/>
    </row>
    <row r="758" spans="106:107">
      <c r="DB758" s="110"/>
      <c r="DC758" s="110"/>
    </row>
    <row r="759" spans="106:107">
      <c r="DB759" s="110"/>
      <c r="DC759" s="110"/>
    </row>
    <row r="760" spans="106:107">
      <c r="DB760" s="110"/>
      <c r="DC760" s="110"/>
    </row>
    <row r="761" spans="106:107">
      <c r="DB761" s="110"/>
      <c r="DC761" s="110"/>
    </row>
    <row r="762" spans="106:107">
      <c r="DB762" s="110"/>
      <c r="DC762" s="110"/>
    </row>
    <row r="763" spans="106:107">
      <c r="DB763" s="110"/>
      <c r="DC763" s="110"/>
    </row>
    <row r="764" spans="106:107">
      <c r="DB764" s="110"/>
      <c r="DC764" s="110"/>
    </row>
    <row r="765" spans="106:107">
      <c r="DB765" s="110"/>
      <c r="DC765" s="110"/>
    </row>
    <row r="766" spans="106:107">
      <c r="DB766" s="110"/>
      <c r="DC766" s="110"/>
    </row>
    <row r="767" spans="106:107">
      <c r="DB767" s="110"/>
      <c r="DC767" s="110"/>
    </row>
    <row r="768" spans="106:107">
      <c r="DB768" s="110"/>
      <c r="DC768" s="110"/>
    </row>
    <row r="769" spans="106:107">
      <c r="DB769" s="110"/>
      <c r="DC769" s="110"/>
    </row>
    <row r="770" spans="106:107">
      <c r="DB770" s="110"/>
      <c r="DC770" s="110"/>
    </row>
    <row r="771" spans="106:107">
      <c r="DB771" s="110"/>
      <c r="DC771" s="110"/>
    </row>
    <row r="772" spans="106:107">
      <c r="DB772" s="110"/>
      <c r="DC772" s="110"/>
    </row>
    <row r="773" spans="106:107">
      <c r="DB773" s="110"/>
      <c r="DC773" s="110"/>
    </row>
    <row r="774" spans="106:107">
      <c r="DB774" s="110"/>
      <c r="DC774" s="110"/>
    </row>
    <row r="775" spans="106:107">
      <c r="DB775" s="110"/>
      <c r="DC775" s="110"/>
    </row>
    <row r="776" spans="106:107">
      <c r="DB776" s="110"/>
      <c r="DC776" s="110"/>
    </row>
    <row r="777" spans="106:107">
      <c r="DB777" s="110"/>
      <c r="DC777" s="110"/>
    </row>
    <row r="778" spans="106:107">
      <c r="DB778" s="110"/>
      <c r="DC778" s="110"/>
    </row>
    <row r="779" spans="106:107">
      <c r="DB779" s="110"/>
      <c r="DC779" s="110"/>
    </row>
    <row r="780" spans="106:107">
      <c r="DB780" s="110"/>
      <c r="DC780" s="110"/>
    </row>
    <row r="781" spans="106:107">
      <c r="DB781" s="110"/>
      <c r="DC781" s="110"/>
    </row>
    <row r="782" spans="106:107">
      <c r="DB782" s="110"/>
      <c r="DC782" s="110"/>
    </row>
    <row r="783" spans="106:107">
      <c r="DB783" s="110"/>
      <c r="DC783" s="110"/>
    </row>
    <row r="784" spans="106:107">
      <c r="DB784" s="110"/>
      <c r="DC784" s="110"/>
    </row>
    <row r="785" spans="106:107">
      <c r="DB785" s="110"/>
      <c r="DC785" s="110"/>
    </row>
    <row r="786" spans="106:107">
      <c r="DB786" s="110"/>
      <c r="DC786" s="110"/>
    </row>
    <row r="787" spans="106:107">
      <c r="DB787" s="110"/>
      <c r="DC787" s="110"/>
    </row>
    <row r="788" spans="106:107">
      <c r="DB788" s="110"/>
      <c r="DC788" s="110"/>
    </row>
    <row r="789" spans="106:107">
      <c r="DB789" s="110"/>
      <c r="DC789" s="110"/>
    </row>
    <row r="790" spans="106:107">
      <c r="DB790" s="110"/>
      <c r="DC790" s="110"/>
    </row>
    <row r="791" spans="106:107">
      <c r="DB791" s="110"/>
      <c r="DC791" s="110"/>
    </row>
    <row r="792" spans="106:107">
      <c r="DB792" s="110"/>
      <c r="DC792" s="110"/>
    </row>
    <row r="793" spans="106:107">
      <c r="DB793" s="110"/>
      <c r="DC793" s="110"/>
    </row>
    <row r="794" spans="106:107">
      <c r="DB794" s="110"/>
      <c r="DC794" s="110"/>
    </row>
    <row r="795" spans="106:107">
      <c r="DB795" s="110"/>
      <c r="DC795" s="110"/>
    </row>
    <row r="796" spans="106:107">
      <c r="DB796" s="110"/>
      <c r="DC796" s="110"/>
    </row>
    <row r="797" spans="106:107">
      <c r="DB797" s="110"/>
      <c r="DC797" s="110"/>
    </row>
    <row r="798" spans="106:107">
      <c r="DB798" s="110"/>
      <c r="DC798" s="110"/>
    </row>
    <row r="799" spans="106:107">
      <c r="DB799" s="110"/>
      <c r="DC799" s="110"/>
    </row>
    <row r="800" spans="106:107">
      <c r="DB800" s="110"/>
      <c r="DC800" s="110"/>
    </row>
    <row r="801" spans="106:107">
      <c r="DB801" s="110"/>
      <c r="DC801" s="110"/>
    </row>
    <row r="802" spans="106:107">
      <c r="DB802" s="110"/>
      <c r="DC802" s="110"/>
    </row>
    <row r="803" spans="106:107">
      <c r="DB803" s="110"/>
      <c r="DC803" s="110"/>
    </row>
    <row r="804" spans="106:107">
      <c r="DB804" s="110"/>
      <c r="DC804" s="110"/>
    </row>
    <row r="805" spans="106:107">
      <c r="DB805" s="110"/>
      <c r="DC805" s="110"/>
    </row>
    <row r="806" spans="106:107">
      <c r="DB806" s="110"/>
      <c r="DC806" s="110"/>
    </row>
    <row r="807" spans="106:107">
      <c r="DB807" s="110"/>
      <c r="DC807" s="110"/>
    </row>
    <row r="808" spans="106:107">
      <c r="DB808" s="110"/>
      <c r="DC808" s="110"/>
    </row>
    <row r="809" spans="106:107">
      <c r="DB809" s="110"/>
      <c r="DC809" s="110"/>
    </row>
    <row r="810" spans="106:107">
      <c r="DB810" s="110"/>
      <c r="DC810" s="110"/>
    </row>
    <row r="811" spans="106:107">
      <c r="DB811" s="110"/>
      <c r="DC811" s="110"/>
    </row>
    <row r="812" spans="106:107">
      <c r="DB812" s="110"/>
      <c r="DC812" s="110"/>
    </row>
    <row r="813" spans="106:107">
      <c r="DB813" s="110"/>
      <c r="DC813" s="110"/>
    </row>
    <row r="814" spans="106:107">
      <c r="DB814" s="110"/>
      <c r="DC814" s="110"/>
    </row>
    <row r="815" spans="106:107">
      <c r="DB815" s="110"/>
      <c r="DC815" s="110"/>
    </row>
    <row r="816" spans="106:107">
      <c r="DB816" s="110"/>
      <c r="DC816" s="110"/>
    </row>
    <row r="817" spans="106:107">
      <c r="DB817" s="110"/>
      <c r="DC817" s="110"/>
    </row>
    <row r="818" spans="106:107">
      <c r="DB818" s="110"/>
      <c r="DC818" s="110"/>
    </row>
    <row r="819" spans="106:107">
      <c r="DB819" s="110"/>
      <c r="DC819" s="110"/>
    </row>
    <row r="820" spans="106:107">
      <c r="DB820" s="110"/>
      <c r="DC820" s="110"/>
    </row>
    <row r="821" spans="106:107">
      <c r="DB821" s="110"/>
      <c r="DC821" s="110"/>
    </row>
    <row r="822" spans="106:107">
      <c r="DB822" s="110"/>
      <c r="DC822" s="110"/>
    </row>
    <row r="823" spans="106:107">
      <c r="DB823" s="110"/>
      <c r="DC823" s="110"/>
    </row>
    <row r="824" spans="106:107">
      <c r="DB824" s="110"/>
      <c r="DC824" s="110"/>
    </row>
    <row r="825" spans="106:107">
      <c r="DB825" s="110"/>
      <c r="DC825" s="110"/>
    </row>
    <row r="826" spans="106:107">
      <c r="DB826" s="110"/>
      <c r="DC826" s="110"/>
    </row>
    <row r="827" spans="106:107">
      <c r="DB827" s="110"/>
      <c r="DC827" s="110"/>
    </row>
    <row r="828" spans="106:107">
      <c r="DB828" s="110"/>
      <c r="DC828" s="110"/>
    </row>
    <row r="829" spans="106:107">
      <c r="DB829" s="110"/>
      <c r="DC829" s="110"/>
    </row>
    <row r="830" spans="106:107">
      <c r="DB830" s="110"/>
      <c r="DC830" s="110"/>
    </row>
    <row r="831" spans="106:107">
      <c r="DB831" s="110"/>
      <c r="DC831" s="110"/>
    </row>
    <row r="832" spans="106:107">
      <c r="DB832" s="110"/>
      <c r="DC832" s="110"/>
    </row>
    <row r="833" spans="106:107">
      <c r="DB833" s="110"/>
      <c r="DC833" s="110"/>
    </row>
    <row r="834" spans="106:107">
      <c r="DB834" s="110"/>
      <c r="DC834" s="110"/>
    </row>
    <row r="835" spans="106:107">
      <c r="DB835" s="110"/>
      <c r="DC835" s="110"/>
    </row>
    <row r="836" spans="106:107">
      <c r="DB836" s="110"/>
      <c r="DC836" s="110"/>
    </row>
    <row r="837" spans="106:107">
      <c r="DB837" s="110"/>
      <c r="DC837" s="110"/>
    </row>
    <row r="838" spans="106:107">
      <c r="DB838" s="110"/>
      <c r="DC838" s="110"/>
    </row>
    <row r="839" spans="106:107">
      <c r="DB839" s="110"/>
      <c r="DC839" s="110"/>
    </row>
    <row r="840" spans="106:107">
      <c r="DB840" s="110"/>
      <c r="DC840" s="110"/>
    </row>
    <row r="841" spans="106:107">
      <c r="DB841" s="110"/>
      <c r="DC841" s="110"/>
    </row>
    <row r="842" spans="106:107">
      <c r="DB842" s="110"/>
      <c r="DC842" s="110"/>
    </row>
    <row r="843" spans="106:107">
      <c r="DB843" s="110"/>
      <c r="DC843" s="110"/>
    </row>
    <row r="844" spans="106:107">
      <c r="DB844" s="110"/>
      <c r="DC844" s="110"/>
    </row>
    <row r="845" spans="106:107">
      <c r="DB845" s="110"/>
      <c r="DC845" s="110"/>
    </row>
    <row r="846" spans="106:107">
      <c r="DB846" s="110"/>
      <c r="DC846" s="110"/>
    </row>
    <row r="847" spans="106:107">
      <c r="DB847" s="110"/>
      <c r="DC847" s="110"/>
    </row>
    <row r="848" spans="106:107">
      <c r="DB848" s="110"/>
      <c r="DC848" s="110"/>
    </row>
    <row r="849" spans="106:107">
      <c r="DB849" s="110"/>
      <c r="DC849" s="110"/>
    </row>
    <row r="850" spans="106:107">
      <c r="DB850" s="110"/>
      <c r="DC850" s="110"/>
    </row>
    <row r="851" spans="106:107">
      <c r="DB851" s="110"/>
      <c r="DC851" s="110"/>
    </row>
    <row r="852" spans="106:107">
      <c r="DB852" s="110"/>
      <c r="DC852" s="110"/>
    </row>
    <row r="853" spans="106:107">
      <c r="DB853" s="110"/>
      <c r="DC853" s="110"/>
    </row>
    <row r="854" spans="106:107">
      <c r="DB854" s="110"/>
      <c r="DC854" s="110"/>
    </row>
    <row r="855" spans="106:107">
      <c r="DB855" s="110"/>
      <c r="DC855" s="110"/>
    </row>
    <row r="856" spans="106:107">
      <c r="DB856" s="110"/>
      <c r="DC856" s="110"/>
    </row>
    <row r="857" spans="106:107">
      <c r="DB857" s="110"/>
      <c r="DC857" s="110"/>
    </row>
    <row r="858" spans="106:107">
      <c r="DB858" s="110"/>
      <c r="DC858" s="110"/>
    </row>
    <row r="859" spans="106:107">
      <c r="DB859" s="110"/>
      <c r="DC859" s="110"/>
    </row>
    <row r="860" spans="106:107">
      <c r="DB860" s="110"/>
      <c r="DC860" s="110"/>
    </row>
    <row r="861" spans="106:107">
      <c r="DB861" s="110"/>
      <c r="DC861" s="110"/>
    </row>
    <row r="862" spans="106:107">
      <c r="DB862" s="110"/>
      <c r="DC862" s="110"/>
    </row>
    <row r="863" spans="106:107">
      <c r="DB863" s="110"/>
      <c r="DC863" s="110"/>
    </row>
    <row r="864" spans="106:107">
      <c r="DB864" s="110"/>
      <c r="DC864" s="110"/>
    </row>
    <row r="865" spans="106:107">
      <c r="DB865" s="110"/>
      <c r="DC865" s="110"/>
    </row>
    <row r="866" spans="106:107">
      <c r="DB866" s="110"/>
      <c r="DC866" s="110"/>
    </row>
    <row r="867" spans="106:107">
      <c r="DB867" s="110"/>
      <c r="DC867" s="110"/>
    </row>
    <row r="868" spans="106:107">
      <c r="DB868" s="110"/>
      <c r="DC868" s="110"/>
    </row>
    <row r="869" spans="106:107">
      <c r="DB869" s="110"/>
      <c r="DC869" s="110"/>
    </row>
    <row r="870" spans="106:107">
      <c r="DB870" s="110"/>
      <c r="DC870" s="110"/>
    </row>
    <row r="871" spans="106:107">
      <c r="DB871" s="110"/>
      <c r="DC871" s="110"/>
    </row>
    <row r="872" spans="106:107">
      <c r="DB872" s="110"/>
      <c r="DC872" s="110"/>
    </row>
    <row r="873" spans="106:107">
      <c r="DB873" s="110"/>
      <c r="DC873" s="110"/>
    </row>
    <row r="874" spans="106:107">
      <c r="DB874" s="110"/>
      <c r="DC874" s="110"/>
    </row>
    <row r="875" spans="106:107">
      <c r="DB875" s="110"/>
      <c r="DC875" s="110"/>
    </row>
    <row r="876" spans="106:107">
      <c r="DB876" s="110"/>
      <c r="DC876" s="110"/>
    </row>
    <row r="877" spans="106:107">
      <c r="DB877" s="110"/>
      <c r="DC877" s="110"/>
    </row>
    <row r="878" spans="106:107">
      <c r="DB878" s="110"/>
      <c r="DC878" s="110"/>
    </row>
    <row r="879" spans="106:107">
      <c r="DB879" s="110"/>
      <c r="DC879" s="110"/>
    </row>
    <row r="880" spans="106:107">
      <c r="DB880" s="110"/>
      <c r="DC880" s="110"/>
    </row>
    <row r="881" spans="106:107">
      <c r="DB881" s="110"/>
      <c r="DC881" s="110"/>
    </row>
    <row r="882" spans="106:107">
      <c r="DB882" s="110"/>
      <c r="DC882" s="110"/>
    </row>
    <row r="883" spans="106:107">
      <c r="DB883" s="110"/>
      <c r="DC883" s="110"/>
    </row>
    <row r="884" spans="106:107">
      <c r="DB884" s="110"/>
      <c r="DC884" s="110"/>
    </row>
    <row r="885" spans="106:107">
      <c r="DB885" s="110"/>
      <c r="DC885" s="110"/>
    </row>
    <row r="886" spans="106:107">
      <c r="DB886" s="110"/>
      <c r="DC886" s="110"/>
    </row>
    <row r="887" spans="106:107">
      <c r="DB887" s="110"/>
      <c r="DC887" s="110"/>
    </row>
    <row r="888" spans="106:107">
      <c r="DB888" s="110"/>
      <c r="DC888" s="110"/>
    </row>
    <row r="889" spans="106:107">
      <c r="DB889" s="110"/>
      <c r="DC889" s="110"/>
    </row>
    <row r="890" spans="106:107">
      <c r="DB890" s="110"/>
      <c r="DC890" s="110"/>
    </row>
    <row r="891" spans="106:107">
      <c r="DB891" s="110"/>
      <c r="DC891" s="110"/>
    </row>
    <row r="892" spans="106:107">
      <c r="DB892" s="110"/>
      <c r="DC892" s="110"/>
    </row>
    <row r="893" spans="106:107">
      <c r="DB893" s="110"/>
      <c r="DC893" s="110"/>
    </row>
    <row r="894" spans="106:107">
      <c r="DB894" s="110"/>
      <c r="DC894" s="110"/>
    </row>
    <row r="895" spans="106:107">
      <c r="DB895" s="110"/>
      <c r="DC895" s="110"/>
    </row>
    <row r="896" spans="106:107">
      <c r="DB896" s="110"/>
      <c r="DC896" s="110"/>
    </row>
    <row r="897" spans="106:107">
      <c r="DB897" s="110"/>
      <c r="DC897" s="110"/>
    </row>
    <row r="898" spans="106:107">
      <c r="DB898" s="110"/>
      <c r="DC898" s="110"/>
    </row>
    <row r="899" spans="106:107">
      <c r="DB899" s="110"/>
      <c r="DC899" s="110"/>
    </row>
    <row r="900" spans="106:107">
      <c r="DB900" s="110"/>
      <c r="DC900" s="110"/>
    </row>
    <row r="901" spans="106:107">
      <c r="DB901" s="110"/>
      <c r="DC901" s="110"/>
    </row>
    <row r="902" spans="106:107">
      <c r="DB902" s="110"/>
      <c r="DC902" s="110"/>
    </row>
    <row r="903" spans="106:107">
      <c r="DB903" s="110"/>
      <c r="DC903" s="110"/>
    </row>
    <row r="904" spans="106:107">
      <c r="DB904" s="110"/>
      <c r="DC904" s="110"/>
    </row>
    <row r="905" spans="106:107">
      <c r="DB905" s="110"/>
      <c r="DC905" s="110"/>
    </row>
    <row r="906" spans="106:107">
      <c r="DB906" s="110"/>
      <c r="DC906" s="110"/>
    </row>
    <row r="907" spans="106:107">
      <c r="DB907" s="110"/>
      <c r="DC907" s="110"/>
    </row>
    <row r="908" spans="106:107">
      <c r="DB908" s="110"/>
      <c r="DC908" s="110"/>
    </row>
    <row r="909" spans="106:107">
      <c r="DB909" s="110"/>
      <c r="DC909" s="110"/>
    </row>
    <row r="910" spans="106:107">
      <c r="DB910" s="110"/>
      <c r="DC910" s="110"/>
    </row>
    <row r="911" spans="106:107">
      <c r="DB911" s="110"/>
      <c r="DC911" s="110"/>
    </row>
    <row r="912" spans="106:107">
      <c r="DB912" s="110"/>
      <c r="DC912" s="110"/>
    </row>
    <row r="913" spans="106:107">
      <c r="DB913" s="110"/>
      <c r="DC913" s="110"/>
    </row>
    <row r="914" spans="106:107">
      <c r="DB914" s="110"/>
      <c r="DC914" s="110"/>
    </row>
    <row r="915" spans="106:107">
      <c r="DB915" s="110"/>
      <c r="DC915" s="110"/>
    </row>
    <row r="916" spans="106:107">
      <c r="DB916" s="110"/>
      <c r="DC916" s="110"/>
    </row>
    <row r="917" spans="106:107">
      <c r="DB917" s="110"/>
      <c r="DC917" s="110"/>
    </row>
    <row r="918" spans="106:107">
      <c r="DB918" s="110"/>
      <c r="DC918" s="110"/>
    </row>
    <row r="919" spans="106:107">
      <c r="DB919" s="110"/>
      <c r="DC919" s="110"/>
    </row>
    <row r="920" spans="106:107">
      <c r="DB920" s="110"/>
      <c r="DC920" s="110"/>
    </row>
    <row r="921" spans="106:107">
      <c r="DB921" s="110"/>
      <c r="DC921" s="110"/>
    </row>
    <row r="922" spans="106:107">
      <c r="DB922" s="110"/>
      <c r="DC922" s="110"/>
    </row>
    <row r="923" spans="106:107">
      <c r="DB923" s="110"/>
      <c r="DC923" s="110"/>
    </row>
    <row r="924" spans="106:107">
      <c r="DB924" s="110"/>
      <c r="DC924" s="110"/>
    </row>
    <row r="925" spans="106:107">
      <c r="DB925" s="110"/>
      <c r="DC925" s="110"/>
    </row>
    <row r="926" spans="106:107">
      <c r="DB926" s="110"/>
      <c r="DC926" s="110"/>
    </row>
    <row r="927" spans="106:107">
      <c r="DB927" s="110"/>
      <c r="DC927" s="110"/>
    </row>
    <row r="928" spans="106:107">
      <c r="DB928" s="110"/>
      <c r="DC928" s="110"/>
    </row>
    <row r="929" spans="106:107">
      <c r="DB929" s="110"/>
      <c r="DC929" s="110"/>
    </row>
    <row r="930" spans="106:107">
      <c r="DB930" s="110"/>
      <c r="DC930" s="110"/>
    </row>
    <row r="931" spans="106:107">
      <c r="DB931" s="110"/>
      <c r="DC931" s="110"/>
    </row>
    <row r="932" spans="106:107">
      <c r="DB932" s="110"/>
      <c r="DC932" s="110"/>
    </row>
    <row r="933" spans="106:107">
      <c r="DB933" s="110"/>
      <c r="DC933" s="110"/>
    </row>
    <row r="934" spans="106:107">
      <c r="DB934" s="110"/>
      <c r="DC934" s="110"/>
    </row>
    <row r="935" spans="106:107">
      <c r="DB935" s="110"/>
      <c r="DC935" s="110"/>
    </row>
    <row r="936" spans="106:107">
      <c r="DB936" s="110"/>
      <c r="DC936" s="110"/>
    </row>
    <row r="937" spans="106:107">
      <c r="DB937" s="110"/>
      <c r="DC937" s="110"/>
    </row>
    <row r="938" spans="106:107">
      <c r="DB938" s="110"/>
      <c r="DC938" s="110"/>
    </row>
    <row r="939" spans="106:107">
      <c r="DB939" s="110"/>
      <c r="DC939" s="110"/>
    </row>
    <row r="940" spans="106:107">
      <c r="DB940" s="110"/>
      <c r="DC940" s="110"/>
    </row>
    <row r="941" spans="106:107">
      <c r="DB941" s="110"/>
      <c r="DC941" s="110"/>
    </row>
    <row r="942" spans="106:107">
      <c r="DB942" s="110"/>
      <c r="DC942" s="110"/>
    </row>
    <row r="943" spans="106:107">
      <c r="DB943" s="110"/>
      <c r="DC943" s="110"/>
    </row>
    <row r="944" spans="106:107">
      <c r="DB944" s="110"/>
      <c r="DC944" s="110"/>
    </row>
    <row r="945" spans="106:107">
      <c r="DB945" s="110"/>
      <c r="DC945" s="110"/>
    </row>
    <row r="946" spans="106:107">
      <c r="DB946" s="110"/>
      <c r="DC946" s="110"/>
    </row>
    <row r="947" spans="106:107">
      <c r="DB947" s="110"/>
      <c r="DC947" s="110"/>
    </row>
    <row r="948" spans="106:107">
      <c r="DB948" s="110"/>
      <c r="DC948" s="110"/>
    </row>
    <row r="949" spans="106:107">
      <c r="DB949" s="110"/>
      <c r="DC949" s="110"/>
    </row>
    <row r="950" spans="106:107">
      <c r="DB950" s="110"/>
      <c r="DC950" s="110"/>
    </row>
    <row r="951" spans="106:107">
      <c r="DB951" s="110"/>
      <c r="DC951" s="110"/>
    </row>
    <row r="952" spans="106:107">
      <c r="DB952" s="110"/>
      <c r="DC952" s="110"/>
    </row>
    <row r="953" spans="106:107">
      <c r="DB953" s="110"/>
      <c r="DC953" s="110"/>
    </row>
    <row r="954" spans="106:107">
      <c r="DB954" s="110"/>
      <c r="DC954" s="110"/>
    </row>
    <row r="955" spans="106:107">
      <c r="DB955" s="110"/>
      <c r="DC955" s="110"/>
    </row>
    <row r="956" spans="106:107">
      <c r="DB956" s="110"/>
      <c r="DC956" s="110"/>
    </row>
    <row r="957" spans="106:107">
      <c r="DB957" s="110"/>
      <c r="DC957" s="110"/>
    </row>
    <row r="958" spans="106:107">
      <c r="DB958" s="110"/>
      <c r="DC958" s="110"/>
    </row>
    <row r="959" spans="106:107">
      <c r="DB959" s="110"/>
      <c r="DC959" s="110"/>
    </row>
    <row r="960" spans="106:107">
      <c r="DB960" s="110"/>
      <c r="DC960" s="110"/>
    </row>
    <row r="961" spans="106:107">
      <c r="DB961" s="110"/>
      <c r="DC961" s="110"/>
    </row>
    <row r="962" spans="106:107">
      <c r="DB962" s="110"/>
      <c r="DC962" s="110"/>
    </row>
    <row r="963" spans="106:107">
      <c r="DB963" s="110"/>
      <c r="DC963" s="110"/>
    </row>
    <row r="964" spans="106:107">
      <c r="DB964" s="110"/>
      <c r="DC964" s="110"/>
    </row>
    <row r="965" spans="106:107">
      <c r="DB965" s="110"/>
      <c r="DC965" s="110"/>
    </row>
    <row r="966" spans="106:107">
      <c r="DB966" s="110"/>
      <c r="DC966" s="110"/>
    </row>
    <row r="967" spans="106:107">
      <c r="DB967" s="110"/>
      <c r="DC967" s="110"/>
    </row>
    <row r="968" spans="106:107">
      <c r="DB968" s="110"/>
      <c r="DC968" s="110"/>
    </row>
    <row r="969" spans="106:107">
      <c r="DB969" s="110"/>
      <c r="DC969" s="110"/>
    </row>
    <row r="970" spans="106:107">
      <c r="DB970" s="110"/>
      <c r="DC970" s="110"/>
    </row>
    <row r="971" spans="106:107">
      <c r="DB971" s="110"/>
      <c r="DC971" s="110"/>
    </row>
    <row r="972" spans="106:107">
      <c r="DB972" s="110"/>
      <c r="DC972" s="110"/>
    </row>
    <row r="973" spans="106:107">
      <c r="DB973" s="110"/>
      <c r="DC973" s="110"/>
    </row>
    <row r="974" spans="106:107">
      <c r="DB974" s="110"/>
      <c r="DC974" s="110"/>
    </row>
    <row r="975" spans="106:107">
      <c r="DB975" s="110"/>
      <c r="DC975" s="110"/>
    </row>
    <row r="976" spans="106:107">
      <c r="DB976" s="110"/>
      <c r="DC976" s="110"/>
    </row>
    <row r="977" spans="106:107">
      <c r="DB977" s="110"/>
      <c r="DC977" s="110"/>
    </row>
    <row r="978" spans="106:107">
      <c r="DB978" s="110"/>
      <c r="DC978" s="110"/>
    </row>
    <row r="979" spans="106:107">
      <c r="DB979" s="110"/>
      <c r="DC979" s="110"/>
    </row>
    <row r="980" spans="106:107">
      <c r="DB980" s="110"/>
      <c r="DC980" s="110"/>
    </row>
    <row r="981" spans="106:107">
      <c r="DB981" s="110"/>
      <c r="DC981" s="110"/>
    </row>
    <row r="982" spans="106:107">
      <c r="DB982" s="110"/>
      <c r="DC982" s="110"/>
    </row>
    <row r="983" spans="106:107">
      <c r="DB983" s="110"/>
      <c r="DC983" s="110"/>
    </row>
    <row r="984" spans="106:107">
      <c r="DB984" s="110"/>
      <c r="DC984" s="110"/>
    </row>
    <row r="985" spans="106:107">
      <c r="DB985" s="110"/>
      <c r="DC985" s="110"/>
    </row>
    <row r="986" spans="106:107">
      <c r="DB986" s="110"/>
      <c r="DC986" s="110"/>
    </row>
    <row r="987" spans="106:107">
      <c r="DB987" s="110"/>
      <c r="DC987" s="110"/>
    </row>
    <row r="988" spans="106:107">
      <c r="DB988" s="110"/>
      <c r="DC988" s="110"/>
    </row>
    <row r="989" spans="106:107">
      <c r="DB989" s="110"/>
      <c r="DC989" s="110"/>
    </row>
    <row r="990" spans="106:107">
      <c r="DB990" s="110"/>
      <c r="DC990" s="110"/>
    </row>
    <row r="991" spans="106:107">
      <c r="DB991" s="110"/>
      <c r="DC991" s="110"/>
    </row>
    <row r="992" spans="106:107">
      <c r="DB992" s="110"/>
      <c r="DC992" s="110"/>
    </row>
    <row r="993" spans="106:107">
      <c r="DB993" s="110"/>
      <c r="DC993" s="110"/>
    </row>
    <row r="994" spans="106:107">
      <c r="DB994" s="110"/>
      <c r="DC994" s="110"/>
    </row>
    <row r="995" spans="106:107">
      <c r="DB995" s="110"/>
      <c r="DC995" s="110"/>
    </row>
    <row r="996" spans="106:107">
      <c r="DB996" s="110"/>
      <c r="DC996" s="110"/>
    </row>
    <row r="997" spans="106:107">
      <c r="DB997" s="110"/>
      <c r="DC997" s="110"/>
    </row>
    <row r="998" spans="106:107">
      <c r="DB998" s="110"/>
      <c r="DC998" s="110"/>
    </row>
    <row r="999" spans="106:107">
      <c r="DB999" s="110"/>
      <c r="DC999" s="110"/>
    </row>
    <row r="1000" spans="106:107">
      <c r="DB1000" s="110"/>
      <c r="DC1000" s="110"/>
    </row>
    <row r="1001" spans="106:107">
      <c r="DB1001" s="110"/>
      <c r="DC1001" s="110"/>
    </row>
    <row r="1002" spans="106:107">
      <c r="DB1002" s="110"/>
      <c r="DC1002" s="110"/>
    </row>
    <row r="1003" spans="106:107">
      <c r="DB1003" s="110"/>
      <c r="DC1003" s="110"/>
    </row>
    <row r="1004" spans="106:107">
      <c r="DB1004" s="110"/>
      <c r="DC1004" s="110"/>
    </row>
    <row r="1005" spans="106:107">
      <c r="DB1005" s="110"/>
      <c r="DC1005" s="110"/>
    </row>
    <row r="1006" spans="106:107">
      <c r="DB1006" s="110"/>
      <c r="DC1006" s="110"/>
    </row>
    <row r="1007" spans="106:107">
      <c r="DB1007" s="110"/>
      <c r="DC1007" s="110"/>
    </row>
    <row r="1008" spans="106:107">
      <c r="DB1008" s="110"/>
      <c r="DC1008" s="110"/>
    </row>
    <row r="1009" spans="106:107">
      <c r="DB1009" s="110"/>
      <c r="DC1009" s="110"/>
    </row>
    <row r="1010" spans="106:107">
      <c r="DB1010" s="110"/>
      <c r="DC1010" s="110"/>
    </row>
    <row r="1011" spans="106:107">
      <c r="DB1011" s="110"/>
      <c r="DC1011" s="110"/>
    </row>
    <row r="1012" spans="106:107">
      <c r="DB1012" s="110"/>
      <c r="DC1012" s="110"/>
    </row>
    <row r="1013" spans="106:107">
      <c r="DB1013" s="110"/>
      <c r="DC1013" s="110"/>
    </row>
    <row r="1014" spans="106:107">
      <c r="DB1014" s="110"/>
      <c r="DC1014" s="110"/>
    </row>
    <row r="1015" spans="106:107">
      <c r="DB1015" s="110"/>
      <c r="DC1015" s="110"/>
    </row>
    <row r="1016" spans="106:107">
      <c r="DB1016" s="110"/>
      <c r="DC1016" s="110"/>
    </row>
    <row r="1017" spans="106:107">
      <c r="DB1017" s="110"/>
      <c r="DC1017" s="110"/>
    </row>
    <row r="1018" spans="106:107">
      <c r="DB1018" s="110"/>
      <c r="DC1018" s="110"/>
    </row>
    <row r="1019" spans="106:107">
      <c r="DB1019" s="110"/>
      <c r="DC1019" s="110"/>
    </row>
    <row r="1020" spans="106:107">
      <c r="DB1020" s="110"/>
      <c r="DC1020" s="110"/>
    </row>
    <row r="1021" spans="106:107">
      <c r="DB1021" s="110"/>
      <c r="DC1021" s="110"/>
    </row>
    <row r="1022" spans="106:107">
      <c r="DB1022" s="110"/>
      <c r="DC1022" s="110"/>
    </row>
    <row r="1023" spans="106:107">
      <c r="DB1023" s="110"/>
      <c r="DC1023" s="110"/>
    </row>
    <row r="1024" spans="106:107">
      <c r="DB1024" s="110"/>
      <c r="DC1024" s="110"/>
    </row>
    <row r="1025" spans="106:107">
      <c r="DB1025" s="110"/>
      <c r="DC1025" s="110"/>
    </row>
    <row r="1026" spans="106:107">
      <c r="DB1026" s="110"/>
      <c r="DC1026" s="110"/>
    </row>
    <row r="1027" spans="106:107">
      <c r="DB1027" s="110"/>
      <c r="DC1027" s="110"/>
    </row>
    <row r="1028" spans="106:107">
      <c r="DB1028" s="110"/>
      <c r="DC1028" s="110"/>
    </row>
    <row r="1029" spans="106:107">
      <c r="DB1029" s="110"/>
      <c r="DC1029" s="110"/>
    </row>
    <row r="1030" spans="106:107">
      <c r="DB1030" s="110"/>
      <c r="DC1030" s="110"/>
    </row>
    <row r="1031" spans="106:107">
      <c r="DB1031" s="110"/>
      <c r="DC1031" s="110"/>
    </row>
    <row r="1032" spans="106:107">
      <c r="DB1032" s="110"/>
      <c r="DC1032" s="110"/>
    </row>
    <row r="1033" spans="106:107">
      <c r="DB1033" s="110"/>
      <c r="DC1033" s="110"/>
    </row>
    <row r="1034" spans="106:107">
      <c r="DB1034" s="110"/>
      <c r="DC1034" s="110"/>
    </row>
    <row r="1035" spans="106:107">
      <c r="DB1035" s="110"/>
      <c r="DC1035" s="110"/>
    </row>
    <row r="1036" spans="106:107">
      <c r="DB1036" s="110"/>
      <c r="DC1036" s="110"/>
    </row>
    <row r="1037" spans="106:107">
      <c r="DB1037" s="110"/>
      <c r="DC1037" s="110"/>
    </row>
    <row r="1038" spans="106:107">
      <c r="DB1038" s="110"/>
      <c r="DC1038" s="110"/>
    </row>
    <row r="1039" spans="106:107">
      <c r="DB1039" s="110"/>
      <c r="DC1039" s="110"/>
    </row>
    <row r="1040" spans="106:107">
      <c r="DB1040" s="110"/>
      <c r="DC1040" s="110"/>
    </row>
    <row r="1041" spans="106:107">
      <c r="DB1041" s="110"/>
      <c r="DC1041" s="110"/>
    </row>
    <row r="1042" spans="106:107">
      <c r="DB1042" s="110"/>
      <c r="DC1042" s="110"/>
    </row>
    <row r="1043" spans="106:107">
      <c r="DB1043" s="110"/>
      <c r="DC1043" s="110"/>
    </row>
    <row r="1044" spans="106:107">
      <c r="DB1044" s="110"/>
      <c r="DC1044" s="110"/>
    </row>
    <row r="1045" spans="106:107">
      <c r="DB1045" s="110"/>
      <c r="DC1045" s="110"/>
    </row>
    <row r="1046" spans="106:107">
      <c r="DB1046" s="110"/>
      <c r="DC1046" s="110"/>
    </row>
    <row r="1047" spans="106:107">
      <c r="DB1047" s="110"/>
      <c r="DC1047" s="110"/>
    </row>
    <row r="1048" spans="106:107">
      <c r="DB1048" s="110"/>
      <c r="DC1048" s="110"/>
    </row>
    <row r="1049" spans="106:107">
      <c r="DB1049" s="110"/>
      <c r="DC1049" s="110"/>
    </row>
    <row r="1050" spans="106:107">
      <c r="DB1050" s="110"/>
      <c r="DC1050" s="110"/>
    </row>
    <row r="1051" spans="106:107">
      <c r="DB1051" s="110"/>
      <c r="DC1051" s="110"/>
    </row>
    <row r="1052" spans="106:107">
      <c r="DB1052" s="110"/>
      <c r="DC1052" s="110"/>
    </row>
    <row r="1053" spans="106:107">
      <c r="DB1053" s="110"/>
      <c r="DC1053" s="110"/>
    </row>
    <row r="1054" spans="106:107">
      <c r="DB1054" s="110"/>
      <c r="DC1054" s="110"/>
    </row>
    <row r="1055" spans="106:107">
      <c r="DB1055" s="110"/>
      <c r="DC1055" s="110"/>
    </row>
    <row r="1056" spans="106:107">
      <c r="DB1056" s="110"/>
      <c r="DC1056" s="110"/>
    </row>
    <row r="1057" spans="106:107">
      <c r="DB1057" s="110"/>
      <c r="DC1057" s="110"/>
    </row>
    <row r="1058" spans="106:107">
      <c r="DB1058" s="110"/>
      <c r="DC1058" s="110"/>
    </row>
    <row r="1059" spans="106:107">
      <c r="DB1059" s="110"/>
      <c r="DC1059" s="110"/>
    </row>
    <row r="1060" spans="106:107">
      <c r="DB1060" s="110"/>
      <c r="DC1060" s="110"/>
    </row>
    <row r="1061" spans="106:107">
      <c r="DB1061" s="110"/>
      <c r="DC1061" s="110"/>
    </row>
    <row r="1062" spans="106:107">
      <c r="DB1062" s="110"/>
      <c r="DC1062" s="110"/>
    </row>
    <row r="1063" spans="106:107">
      <c r="DB1063" s="110"/>
      <c r="DC1063" s="110"/>
    </row>
    <row r="1064" spans="106:107">
      <c r="DB1064" s="110"/>
      <c r="DC1064" s="110"/>
    </row>
    <row r="1065" spans="106:107">
      <c r="DB1065" s="110"/>
      <c r="DC1065" s="110"/>
    </row>
    <row r="1066" spans="106:107">
      <c r="DB1066" s="110"/>
      <c r="DC1066" s="110"/>
    </row>
    <row r="1067" spans="106:107">
      <c r="DB1067" s="110"/>
      <c r="DC1067" s="110"/>
    </row>
    <row r="1068" spans="106:107">
      <c r="DB1068" s="110"/>
      <c r="DC1068" s="110"/>
    </row>
    <row r="1069" spans="106:107">
      <c r="DB1069" s="110"/>
      <c r="DC1069" s="110"/>
    </row>
    <row r="1070" spans="106:107">
      <c r="DB1070" s="110"/>
      <c r="DC1070" s="110"/>
    </row>
    <row r="1071" spans="106:107">
      <c r="DB1071" s="110"/>
      <c r="DC1071" s="110"/>
    </row>
    <row r="1072" spans="106:107">
      <c r="DB1072" s="110"/>
      <c r="DC1072" s="110"/>
    </row>
    <row r="1073" spans="106:107">
      <c r="DB1073" s="110"/>
      <c r="DC1073" s="110"/>
    </row>
    <row r="1074" spans="106:107">
      <c r="DB1074" s="110"/>
      <c r="DC1074" s="110"/>
    </row>
    <row r="1075" spans="106:107">
      <c r="DB1075" s="110"/>
      <c r="DC1075" s="110"/>
    </row>
    <row r="1076" spans="106:107">
      <c r="DB1076" s="110"/>
      <c r="DC1076" s="110"/>
    </row>
    <row r="1077" spans="106:107">
      <c r="DB1077" s="110"/>
      <c r="DC1077" s="110"/>
    </row>
    <row r="1078" spans="106:107">
      <c r="DB1078" s="110"/>
      <c r="DC1078" s="110"/>
    </row>
    <row r="1079" spans="106:107">
      <c r="DB1079" s="110"/>
      <c r="DC1079" s="110"/>
    </row>
    <row r="1080" spans="106:107">
      <c r="DB1080" s="110"/>
      <c r="DC1080" s="110"/>
    </row>
    <row r="1081" spans="106:107">
      <c r="DB1081" s="110"/>
      <c r="DC1081" s="110"/>
    </row>
    <row r="1082" spans="106:107">
      <c r="DB1082" s="110"/>
      <c r="DC1082" s="110"/>
    </row>
    <row r="1083" spans="106:107">
      <c r="DB1083" s="110"/>
      <c r="DC1083" s="110"/>
    </row>
    <row r="1084" spans="106:107">
      <c r="DB1084" s="110"/>
      <c r="DC1084" s="110"/>
    </row>
    <row r="1085" spans="106:107">
      <c r="DB1085" s="110"/>
      <c r="DC1085" s="110"/>
    </row>
    <row r="1086" spans="106:107">
      <c r="DB1086" s="110"/>
      <c r="DC1086" s="110"/>
    </row>
    <row r="1087" spans="106:107">
      <c r="DB1087" s="110"/>
      <c r="DC1087" s="110"/>
    </row>
    <row r="1088" spans="106:107">
      <c r="DB1088" s="110"/>
      <c r="DC1088" s="110"/>
    </row>
    <row r="1089" spans="106:107">
      <c r="DB1089" s="110"/>
      <c r="DC1089" s="110"/>
    </row>
    <row r="1090" spans="106:107">
      <c r="DB1090" s="110"/>
      <c r="DC1090" s="110"/>
    </row>
    <row r="1091" spans="106:107">
      <c r="DB1091" s="110"/>
      <c r="DC1091" s="110"/>
    </row>
    <row r="1092" spans="106:107">
      <c r="DB1092" s="110"/>
      <c r="DC1092" s="110"/>
    </row>
    <row r="1093" spans="106:107">
      <c r="DB1093" s="110"/>
      <c r="DC1093" s="110"/>
    </row>
    <row r="1094" spans="106:107">
      <c r="DB1094" s="110"/>
      <c r="DC1094" s="110"/>
    </row>
    <row r="1095" spans="106:107">
      <c r="DB1095" s="110"/>
      <c r="DC1095" s="110"/>
    </row>
    <row r="1096" spans="106:107">
      <c r="DB1096" s="110"/>
      <c r="DC1096" s="110"/>
    </row>
    <row r="1097" spans="106:107">
      <c r="DB1097" s="110"/>
      <c r="DC1097" s="110"/>
    </row>
    <row r="1098" spans="106:107">
      <c r="DB1098" s="110"/>
      <c r="DC1098" s="110"/>
    </row>
    <row r="1099" spans="106:107">
      <c r="DB1099" s="110"/>
      <c r="DC1099" s="110"/>
    </row>
    <row r="1100" spans="106:107">
      <c r="DB1100" s="110"/>
      <c r="DC1100" s="110"/>
    </row>
    <row r="1101" spans="106:107">
      <c r="DB1101" s="110"/>
      <c r="DC1101" s="110"/>
    </row>
    <row r="1102" spans="106:107">
      <c r="DB1102" s="110"/>
      <c r="DC1102" s="110"/>
    </row>
    <row r="1103" spans="106:107">
      <c r="DB1103" s="110"/>
      <c r="DC1103" s="110"/>
    </row>
    <row r="1104" spans="106:107">
      <c r="DB1104" s="110"/>
      <c r="DC1104" s="110"/>
    </row>
    <row r="1105" spans="106:107">
      <c r="DB1105" s="110"/>
      <c r="DC1105" s="110"/>
    </row>
    <row r="1106" spans="106:107">
      <c r="DB1106" s="110"/>
      <c r="DC1106" s="110"/>
    </row>
    <row r="1107" spans="106:107">
      <c r="DB1107" s="110"/>
      <c r="DC1107" s="110"/>
    </row>
    <row r="1108" spans="106:107">
      <c r="DB1108" s="110"/>
      <c r="DC1108" s="110"/>
    </row>
    <row r="1109" spans="106:107">
      <c r="DB1109" s="110"/>
      <c r="DC1109" s="110"/>
    </row>
    <row r="1110" spans="106:107">
      <c r="DB1110" s="110"/>
      <c r="DC1110" s="110"/>
    </row>
    <row r="1111" spans="106:107">
      <c r="DB1111" s="110"/>
      <c r="DC1111" s="110"/>
    </row>
    <row r="1112" spans="106:107">
      <c r="DB1112" s="110"/>
      <c r="DC1112" s="110"/>
    </row>
    <row r="1113" spans="106:107">
      <c r="DB1113" s="110"/>
      <c r="DC1113" s="110"/>
    </row>
    <row r="1114" spans="106:107">
      <c r="DB1114" s="110"/>
      <c r="DC1114" s="110"/>
    </row>
    <row r="1115" spans="106:107">
      <c r="DB1115" s="110"/>
      <c r="DC1115" s="110"/>
    </row>
    <row r="1116" spans="106:107">
      <c r="DB1116" s="110"/>
      <c r="DC1116" s="110"/>
    </row>
    <row r="1117" spans="106:107">
      <c r="DB1117" s="110"/>
      <c r="DC1117" s="110"/>
    </row>
    <row r="1118" spans="106:107">
      <c r="DB1118" s="110"/>
      <c r="DC1118" s="110"/>
    </row>
    <row r="1119" spans="106:107">
      <c r="DB1119" s="110"/>
      <c r="DC1119" s="110"/>
    </row>
    <row r="1120" spans="106:107">
      <c r="DB1120" s="110"/>
      <c r="DC1120" s="110"/>
    </row>
    <row r="1121" spans="106:107">
      <c r="DB1121" s="110"/>
      <c r="DC1121" s="110"/>
    </row>
    <row r="1122" spans="106:107">
      <c r="DB1122" s="110"/>
      <c r="DC1122" s="110"/>
    </row>
    <row r="1123" spans="106:107">
      <c r="DB1123" s="110"/>
      <c r="DC1123" s="110"/>
    </row>
    <row r="1124" spans="106:107">
      <c r="DB1124" s="110"/>
      <c r="DC1124" s="110"/>
    </row>
    <row r="1125" spans="106:107">
      <c r="DB1125" s="110"/>
      <c r="DC1125" s="110"/>
    </row>
    <row r="1126" spans="106:107">
      <c r="DB1126" s="110"/>
      <c r="DC1126" s="110"/>
    </row>
    <row r="1127" spans="106:107">
      <c r="DB1127" s="110"/>
      <c r="DC1127" s="110"/>
    </row>
    <row r="1128" spans="106:107">
      <c r="DB1128" s="110"/>
      <c r="DC1128" s="110"/>
    </row>
    <row r="1129" spans="106:107">
      <c r="DB1129" s="110"/>
      <c r="DC1129" s="110"/>
    </row>
    <row r="1130" spans="106:107">
      <c r="DB1130" s="110"/>
      <c r="DC1130" s="110"/>
    </row>
    <row r="1131" spans="106:107">
      <c r="DB1131" s="110"/>
      <c r="DC1131" s="110"/>
    </row>
    <row r="1132" spans="106:107">
      <c r="DB1132" s="110"/>
      <c r="DC1132" s="110"/>
    </row>
    <row r="1133" spans="106:107">
      <c r="DB1133" s="110"/>
      <c r="DC1133" s="110"/>
    </row>
    <row r="1134" spans="106:107">
      <c r="DB1134" s="110"/>
      <c r="DC1134" s="110"/>
    </row>
    <row r="1135" spans="106:107">
      <c r="DB1135" s="110"/>
      <c r="DC1135" s="110"/>
    </row>
    <row r="1136" spans="106:107">
      <c r="DB1136" s="110"/>
      <c r="DC1136" s="110"/>
    </row>
    <row r="1137" spans="106:107">
      <c r="DB1137" s="110"/>
      <c r="DC1137" s="110"/>
    </row>
    <row r="1138" spans="106:107">
      <c r="DB1138" s="110"/>
      <c r="DC1138" s="110"/>
    </row>
    <row r="1139" spans="106:107">
      <c r="DB1139" s="110"/>
      <c r="DC1139" s="110"/>
    </row>
    <row r="1140" spans="106:107">
      <c r="DB1140" s="110"/>
      <c r="DC1140" s="110"/>
    </row>
    <row r="1141" spans="106:107">
      <c r="DB1141" s="110"/>
      <c r="DC1141" s="110"/>
    </row>
    <row r="1142" spans="106:107">
      <c r="DB1142" s="110"/>
      <c r="DC1142" s="110"/>
    </row>
    <row r="1143" spans="106:107">
      <c r="DB1143" s="110"/>
      <c r="DC1143" s="110"/>
    </row>
    <row r="1144" spans="106:107">
      <c r="DB1144" s="110"/>
      <c r="DC1144" s="110"/>
    </row>
    <row r="1145" spans="106:107">
      <c r="DB1145" s="110"/>
      <c r="DC1145" s="110"/>
    </row>
    <row r="1146" spans="106:107">
      <c r="DB1146" s="110"/>
      <c r="DC1146" s="110"/>
    </row>
    <row r="1147" spans="106:107">
      <c r="DB1147" s="110"/>
      <c r="DC1147" s="110"/>
    </row>
    <row r="1148" spans="106:107">
      <c r="DB1148" s="110"/>
      <c r="DC1148" s="110"/>
    </row>
    <row r="1149" spans="106:107">
      <c r="DB1149" s="110"/>
      <c r="DC1149" s="110"/>
    </row>
    <row r="1150" spans="106:107">
      <c r="DB1150" s="110"/>
      <c r="DC1150" s="110"/>
    </row>
    <row r="1151" spans="106:107">
      <c r="DB1151" s="110"/>
      <c r="DC1151" s="110"/>
    </row>
    <row r="1152" spans="106:107">
      <c r="DB1152" s="110"/>
      <c r="DC1152" s="110"/>
    </row>
    <row r="1153" spans="106:107">
      <c r="DB1153" s="110"/>
      <c r="DC1153" s="110"/>
    </row>
    <row r="1154" spans="106:107">
      <c r="DB1154" s="110"/>
      <c r="DC1154" s="110"/>
    </row>
    <row r="1155" spans="106:107">
      <c r="DB1155" s="110"/>
      <c r="DC1155" s="110"/>
    </row>
    <row r="1156" spans="106:107">
      <c r="DB1156" s="110"/>
      <c r="DC1156" s="110"/>
    </row>
    <row r="1157" spans="106:107">
      <c r="DB1157" s="110"/>
      <c r="DC1157" s="110"/>
    </row>
    <row r="1158" spans="106:107">
      <c r="DB1158" s="110"/>
      <c r="DC1158" s="110"/>
    </row>
    <row r="1159" spans="106:107">
      <c r="DB1159" s="110"/>
      <c r="DC1159" s="110"/>
    </row>
    <row r="1160" spans="106:107">
      <c r="DB1160" s="110"/>
      <c r="DC1160" s="110"/>
    </row>
    <row r="1161" spans="106:107">
      <c r="DB1161" s="110"/>
      <c r="DC1161" s="110"/>
    </row>
    <row r="1162" spans="106:107">
      <c r="DB1162" s="110"/>
      <c r="DC1162" s="110"/>
    </row>
    <row r="1163" spans="106:107">
      <c r="DB1163" s="110"/>
      <c r="DC1163" s="110"/>
    </row>
    <row r="1164" spans="106:107">
      <c r="DB1164" s="110"/>
      <c r="DC1164" s="110"/>
    </row>
    <row r="1165" spans="106:107">
      <c r="DB1165" s="110"/>
      <c r="DC1165" s="110"/>
    </row>
    <row r="1166" spans="106:107">
      <c r="DB1166" s="110"/>
      <c r="DC1166" s="110"/>
    </row>
    <row r="1167" spans="106:107">
      <c r="DB1167" s="110"/>
      <c r="DC1167" s="110"/>
    </row>
    <row r="1168" spans="106:107">
      <c r="DB1168" s="110"/>
      <c r="DC1168" s="110"/>
    </row>
    <row r="1169" spans="106:107">
      <c r="DB1169" s="110"/>
      <c r="DC1169" s="110"/>
    </row>
    <row r="1170" spans="106:107">
      <c r="DB1170" s="110"/>
      <c r="DC1170" s="110"/>
    </row>
    <row r="1171" spans="106:107">
      <c r="DB1171" s="110"/>
      <c r="DC1171" s="110"/>
    </row>
    <row r="1172" spans="106:107">
      <c r="DB1172" s="110"/>
      <c r="DC1172" s="110"/>
    </row>
    <row r="1173" spans="106:107">
      <c r="DB1173" s="110"/>
      <c r="DC1173" s="110"/>
    </row>
    <row r="1174" spans="106:107">
      <c r="DB1174" s="110"/>
      <c r="DC1174" s="110"/>
    </row>
    <row r="1175" spans="106:107">
      <c r="DB1175" s="110"/>
      <c r="DC1175" s="110"/>
    </row>
    <row r="1176" spans="106:107">
      <c r="DB1176" s="110"/>
      <c r="DC1176" s="110"/>
    </row>
    <row r="1177" spans="106:107">
      <c r="DB1177" s="110"/>
      <c r="DC1177" s="110"/>
    </row>
    <row r="1178" spans="106:107">
      <c r="DB1178" s="110"/>
      <c r="DC1178" s="110"/>
    </row>
    <row r="1179" spans="106:107">
      <c r="DB1179" s="110"/>
      <c r="DC1179" s="110"/>
    </row>
    <row r="1180" spans="106:107">
      <c r="DB1180" s="110"/>
      <c r="DC1180" s="110"/>
    </row>
    <row r="1181" spans="106:107">
      <c r="DB1181" s="110"/>
      <c r="DC1181" s="110"/>
    </row>
    <row r="1182" spans="106:107">
      <c r="DB1182" s="110"/>
      <c r="DC1182" s="110"/>
    </row>
    <row r="1183" spans="106:107">
      <c r="DB1183" s="110"/>
      <c r="DC1183" s="110"/>
    </row>
    <row r="1184" spans="106:107">
      <c r="DB1184" s="110"/>
      <c r="DC1184" s="110"/>
    </row>
    <row r="1185" spans="106:107">
      <c r="DB1185" s="110"/>
      <c r="DC1185" s="110"/>
    </row>
    <row r="1186" spans="106:107">
      <c r="DB1186" s="110"/>
      <c r="DC1186" s="110"/>
    </row>
    <row r="1187" spans="106:107">
      <c r="DB1187" s="110"/>
      <c r="DC1187" s="110"/>
    </row>
    <row r="1188" spans="106:107">
      <c r="DB1188" s="110"/>
      <c r="DC1188" s="110"/>
    </row>
    <row r="1189" spans="106:107">
      <c r="DB1189" s="110"/>
      <c r="DC1189" s="110"/>
    </row>
    <row r="1190" spans="106:107">
      <c r="DB1190" s="110"/>
      <c r="DC1190" s="110"/>
    </row>
    <row r="1191" spans="106:107">
      <c r="DB1191" s="110"/>
      <c r="DC1191" s="110"/>
    </row>
    <row r="1192" spans="106:107">
      <c r="DB1192" s="110"/>
      <c r="DC1192" s="110"/>
    </row>
    <row r="1193" spans="106:107">
      <c r="DB1193" s="110"/>
      <c r="DC1193" s="110"/>
    </row>
    <row r="1194" spans="106:107">
      <c r="DB1194" s="110"/>
      <c r="DC1194" s="110"/>
    </row>
    <row r="1195" spans="106:107">
      <c r="DB1195" s="110"/>
      <c r="DC1195" s="110"/>
    </row>
    <row r="1196" spans="106:107">
      <c r="DB1196" s="110"/>
      <c r="DC1196" s="110"/>
    </row>
    <row r="1197" spans="106:107">
      <c r="DB1197" s="110"/>
      <c r="DC1197" s="110"/>
    </row>
    <row r="1198" spans="106:107">
      <c r="DB1198" s="110"/>
      <c r="DC1198" s="110"/>
    </row>
    <row r="1199" spans="106:107">
      <c r="DB1199" s="110"/>
      <c r="DC1199" s="110"/>
    </row>
    <row r="1200" spans="106:107">
      <c r="DB1200" s="110"/>
      <c r="DC1200" s="110"/>
    </row>
    <row r="1201" spans="106:107">
      <c r="DB1201" s="110"/>
      <c r="DC1201" s="110"/>
    </row>
    <row r="1202" spans="106:107">
      <c r="DB1202" s="110"/>
      <c r="DC1202" s="110"/>
    </row>
    <row r="1203" spans="106:107">
      <c r="DB1203" s="110"/>
      <c r="DC1203" s="110"/>
    </row>
    <row r="1204" spans="106:107">
      <c r="DB1204" s="110"/>
      <c r="DC1204" s="110"/>
    </row>
    <row r="1205" spans="106:107">
      <c r="DB1205" s="110"/>
      <c r="DC1205" s="110"/>
    </row>
    <row r="1206" spans="106:107">
      <c r="DB1206" s="110"/>
      <c r="DC1206" s="110"/>
    </row>
    <row r="1207" spans="106:107">
      <c r="DB1207" s="110"/>
      <c r="DC1207" s="110"/>
    </row>
    <row r="1208" spans="106:107">
      <c r="DB1208" s="110"/>
      <c r="DC1208" s="110"/>
    </row>
    <row r="1209" spans="106:107">
      <c r="DB1209" s="110"/>
      <c r="DC1209" s="110"/>
    </row>
    <row r="1210" spans="106:107">
      <c r="DB1210" s="110"/>
      <c r="DC1210" s="110"/>
    </row>
    <row r="1211" spans="106:107">
      <c r="DB1211" s="110"/>
      <c r="DC1211" s="110"/>
    </row>
    <row r="1212" spans="106:107">
      <c r="DB1212" s="110"/>
      <c r="DC1212" s="110"/>
    </row>
    <row r="1213" spans="106:107">
      <c r="DB1213" s="110"/>
      <c r="DC1213" s="110"/>
    </row>
    <row r="1214" spans="106:107">
      <c r="DB1214" s="110"/>
      <c r="DC1214" s="110"/>
    </row>
    <row r="1215" spans="106:107">
      <c r="DB1215" s="110"/>
      <c r="DC1215" s="110"/>
    </row>
    <row r="1216" spans="106:107">
      <c r="DB1216" s="110"/>
      <c r="DC1216" s="110"/>
    </row>
    <row r="1217" spans="106:107">
      <c r="DB1217" s="110"/>
      <c r="DC1217" s="110"/>
    </row>
    <row r="1218" spans="106:107">
      <c r="DB1218" s="110"/>
      <c r="DC1218" s="110"/>
    </row>
    <row r="1219" spans="106:107">
      <c r="DB1219" s="110"/>
      <c r="DC1219" s="110"/>
    </row>
    <row r="1220" spans="106:107">
      <c r="DB1220" s="110"/>
      <c r="DC1220" s="110"/>
    </row>
    <row r="1221" spans="106:107">
      <c r="DB1221" s="110"/>
      <c r="DC1221" s="110"/>
    </row>
    <row r="1222" spans="106:107">
      <c r="DB1222" s="110"/>
      <c r="DC1222" s="110"/>
    </row>
    <row r="1223" spans="106:107">
      <c r="DB1223" s="110"/>
      <c r="DC1223" s="110"/>
    </row>
    <row r="1224" spans="106:107">
      <c r="DB1224" s="110"/>
      <c r="DC1224" s="110"/>
    </row>
    <row r="1225" spans="106:107">
      <c r="DB1225" s="110"/>
      <c r="DC1225" s="110"/>
    </row>
    <row r="1226" spans="106:107">
      <c r="DB1226" s="110"/>
      <c r="DC1226" s="110"/>
    </row>
    <row r="1227" spans="106:107">
      <c r="DB1227" s="110"/>
      <c r="DC1227" s="110"/>
    </row>
    <row r="1228" spans="106:107">
      <c r="DB1228" s="110"/>
      <c r="DC1228" s="110"/>
    </row>
    <row r="1229" spans="106:107">
      <c r="DB1229" s="110"/>
      <c r="DC1229" s="110"/>
    </row>
    <row r="1230" spans="106:107">
      <c r="DB1230" s="110"/>
      <c r="DC1230" s="110"/>
    </row>
    <row r="1231" spans="106:107">
      <c r="DB1231" s="110"/>
      <c r="DC1231" s="110"/>
    </row>
    <row r="1232" spans="106:107">
      <c r="DB1232" s="110"/>
      <c r="DC1232" s="110"/>
    </row>
    <row r="1233" spans="106:107">
      <c r="DB1233" s="110"/>
      <c r="DC1233" s="110"/>
    </row>
    <row r="1234" spans="106:107">
      <c r="DB1234" s="110"/>
      <c r="DC1234" s="110"/>
    </row>
    <row r="1235" spans="106:107">
      <c r="DB1235" s="110"/>
      <c r="DC1235" s="110"/>
    </row>
    <row r="1236" spans="106:107">
      <c r="DB1236" s="110"/>
      <c r="DC1236" s="110"/>
    </row>
    <row r="1237" spans="106:107">
      <c r="DB1237" s="110"/>
      <c r="DC1237" s="110"/>
    </row>
    <row r="1238" spans="106:107">
      <c r="DB1238" s="110"/>
      <c r="DC1238" s="110"/>
    </row>
    <row r="1239" spans="106:107">
      <c r="DB1239" s="110"/>
      <c r="DC1239" s="110"/>
    </row>
    <row r="1240" spans="106:107">
      <c r="DB1240" s="110"/>
      <c r="DC1240" s="110"/>
    </row>
    <row r="1241" spans="106:107">
      <c r="DB1241" s="110"/>
      <c r="DC1241" s="110"/>
    </row>
    <row r="1242" spans="106:107">
      <c r="DB1242" s="110"/>
      <c r="DC1242" s="110"/>
    </row>
    <row r="1243" spans="106:107">
      <c r="DB1243" s="110"/>
      <c r="DC1243" s="110"/>
    </row>
    <row r="1244" spans="106:107">
      <c r="DB1244" s="110"/>
      <c r="DC1244" s="110"/>
    </row>
    <row r="1245" spans="106:107">
      <c r="DB1245" s="110"/>
      <c r="DC1245" s="110"/>
    </row>
    <row r="1246" spans="106:107">
      <c r="DB1246" s="110"/>
      <c r="DC1246" s="110"/>
    </row>
    <row r="1247" spans="106:107">
      <c r="DB1247" s="110"/>
      <c r="DC1247" s="110"/>
    </row>
    <row r="1248" spans="106:107">
      <c r="DB1248" s="110"/>
      <c r="DC1248" s="110"/>
    </row>
    <row r="1249" spans="106:107">
      <c r="DB1249" s="110"/>
      <c r="DC1249" s="110"/>
    </row>
    <row r="1250" spans="106:107">
      <c r="DB1250" s="110"/>
      <c r="DC1250" s="110"/>
    </row>
    <row r="1251" spans="106:107">
      <c r="DB1251" s="110"/>
      <c r="DC1251" s="110"/>
    </row>
    <row r="1252" spans="106:107">
      <c r="DB1252" s="110"/>
      <c r="DC1252" s="110"/>
    </row>
    <row r="1253" spans="106:107">
      <c r="DB1253" s="110"/>
      <c r="DC1253" s="110"/>
    </row>
    <row r="1254" spans="106:107">
      <c r="DB1254" s="110"/>
      <c r="DC1254" s="110"/>
    </row>
    <row r="1255" spans="106:107">
      <c r="DB1255" s="110"/>
      <c r="DC1255" s="110"/>
    </row>
    <row r="1256" spans="106:107">
      <c r="DB1256" s="110"/>
      <c r="DC1256" s="110"/>
    </row>
    <row r="1257" spans="106:107">
      <c r="DB1257" s="110"/>
      <c r="DC1257" s="110"/>
    </row>
    <row r="1258" spans="106:107">
      <c r="DB1258" s="110"/>
      <c r="DC1258" s="110"/>
    </row>
    <row r="1259" spans="106:107">
      <c r="DB1259" s="110"/>
      <c r="DC1259" s="110"/>
    </row>
    <row r="1260" spans="106:107">
      <c r="DB1260" s="110"/>
      <c r="DC1260" s="110"/>
    </row>
    <row r="1261" spans="106:107">
      <c r="DB1261" s="110"/>
      <c r="DC1261" s="110"/>
    </row>
    <row r="1262" spans="106:107">
      <c r="DB1262" s="110"/>
      <c r="DC1262" s="110"/>
    </row>
    <row r="1263" spans="106:107">
      <c r="DB1263" s="110"/>
      <c r="DC1263" s="110"/>
    </row>
    <row r="1264" spans="106:107">
      <c r="DB1264" s="110"/>
      <c r="DC1264" s="110"/>
    </row>
    <row r="1265" spans="106:107">
      <c r="DB1265" s="110"/>
      <c r="DC1265" s="110"/>
    </row>
    <row r="1266" spans="106:107">
      <c r="DB1266" s="110"/>
      <c r="DC1266" s="110"/>
    </row>
    <row r="1267" spans="106:107">
      <c r="DB1267" s="110"/>
      <c r="DC1267" s="110"/>
    </row>
    <row r="1268" spans="106:107">
      <c r="DB1268" s="110"/>
      <c r="DC1268" s="110"/>
    </row>
    <row r="1269" spans="106:107">
      <c r="DB1269" s="110"/>
      <c r="DC1269" s="110"/>
    </row>
    <row r="1270" spans="106:107">
      <c r="DB1270" s="110"/>
      <c r="DC1270" s="110"/>
    </row>
    <row r="1271" spans="106:107">
      <c r="DB1271" s="110"/>
      <c r="DC1271" s="110"/>
    </row>
    <row r="1272" spans="106:107">
      <c r="DB1272" s="110"/>
      <c r="DC1272" s="110"/>
    </row>
    <row r="1273" spans="106:107">
      <c r="DB1273" s="110"/>
      <c r="DC1273" s="110"/>
    </row>
    <row r="1274" spans="106:107">
      <c r="DB1274" s="110"/>
      <c r="DC1274" s="110"/>
    </row>
    <row r="1275" spans="106:107">
      <c r="DB1275" s="110"/>
      <c r="DC1275" s="110"/>
    </row>
    <row r="1276" spans="106:107">
      <c r="DB1276" s="110"/>
      <c r="DC1276" s="110"/>
    </row>
    <row r="1277" spans="106:107">
      <c r="DB1277" s="110"/>
      <c r="DC1277" s="110"/>
    </row>
    <row r="1278" spans="106:107">
      <c r="DB1278" s="110"/>
      <c r="DC1278" s="110"/>
    </row>
    <row r="1279" spans="106:107">
      <c r="DB1279" s="110"/>
      <c r="DC1279" s="110"/>
    </row>
    <row r="1280" spans="106:107">
      <c r="DB1280" s="110"/>
      <c r="DC1280" s="110"/>
    </row>
    <row r="1281" spans="106:107">
      <c r="DB1281" s="110"/>
      <c r="DC1281" s="110"/>
    </row>
    <row r="1282" spans="106:107">
      <c r="DB1282" s="110"/>
      <c r="DC1282" s="110"/>
    </row>
    <row r="1283" spans="106:107">
      <c r="DB1283" s="110"/>
      <c r="DC1283" s="110"/>
    </row>
    <row r="1284" spans="106:107">
      <c r="DB1284" s="110"/>
      <c r="DC1284" s="110"/>
    </row>
    <row r="1285" spans="106:107">
      <c r="DB1285" s="110"/>
      <c r="DC1285" s="110"/>
    </row>
    <row r="1286" spans="106:107">
      <c r="DB1286" s="110"/>
      <c r="DC1286" s="110"/>
    </row>
    <row r="1287" spans="106:107">
      <c r="DB1287" s="110"/>
      <c r="DC1287" s="110"/>
    </row>
    <row r="1288" spans="106:107">
      <c r="DB1288" s="110"/>
      <c r="DC1288" s="110"/>
    </row>
    <row r="1289" spans="106:107">
      <c r="DB1289" s="110"/>
      <c r="DC1289" s="110"/>
    </row>
    <row r="1290" spans="106:107">
      <c r="DB1290" s="110"/>
      <c r="DC1290" s="110"/>
    </row>
    <row r="1291" spans="106:107">
      <c r="DB1291" s="110"/>
      <c r="DC1291" s="110"/>
    </row>
    <row r="1292" spans="106:107">
      <c r="DB1292" s="110"/>
      <c r="DC1292" s="110"/>
    </row>
    <row r="1293" spans="106:107">
      <c r="DB1293" s="110"/>
      <c r="DC1293" s="110"/>
    </row>
    <row r="1294" spans="106:107">
      <c r="DB1294" s="110"/>
      <c r="DC1294" s="110"/>
    </row>
    <row r="1295" spans="106:107">
      <c r="DB1295" s="110"/>
      <c r="DC1295" s="110"/>
    </row>
    <row r="1296" spans="106:107">
      <c r="DB1296" s="110"/>
      <c r="DC1296" s="110"/>
    </row>
    <row r="1297" spans="106:107">
      <c r="DB1297" s="110"/>
      <c r="DC1297" s="110"/>
    </row>
    <row r="1298" spans="106:107">
      <c r="DB1298" s="110"/>
      <c r="DC1298" s="110"/>
    </row>
    <row r="1299" spans="106:107">
      <c r="DB1299" s="110"/>
      <c r="DC1299" s="110"/>
    </row>
    <row r="1300" spans="106:107">
      <c r="DB1300" s="110"/>
      <c r="DC1300" s="110"/>
    </row>
    <row r="1301" spans="106:107">
      <c r="DB1301" s="110"/>
      <c r="DC1301" s="110"/>
    </row>
    <row r="1302" spans="106:107">
      <c r="DB1302" s="110"/>
      <c r="DC1302" s="110"/>
    </row>
    <row r="1303" spans="106:107">
      <c r="DB1303" s="110"/>
      <c r="DC1303" s="110"/>
    </row>
    <row r="1304" spans="106:107">
      <c r="DB1304" s="110"/>
      <c r="DC1304" s="110"/>
    </row>
    <row r="1305" spans="106:107">
      <c r="DB1305" s="110"/>
      <c r="DC1305" s="110"/>
    </row>
    <row r="1306" spans="106:107">
      <c r="DB1306" s="110"/>
      <c r="DC1306" s="110"/>
    </row>
    <row r="1307" spans="106:107">
      <c r="DB1307" s="110"/>
      <c r="DC1307" s="110"/>
    </row>
    <row r="1308" spans="106:107">
      <c r="DB1308" s="110"/>
      <c r="DC1308" s="110"/>
    </row>
    <row r="1309" spans="106:107">
      <c r="DB1309" s="110"/>
      <c r="DC1309" s="110"/>
    </row>
    <row r="1310" spans="106:107">
      <c r="DB1310" s="110"/>
      <c r="DC1310" s="110"/>
    </row>
    <row r="1311" spans="106:107">
      <c r="DB1311" s="110"/>
      <c r="DC1311" s="110"/>
    </row>
    <row r="1312" spans="106:107">
      <c r="DB1312" s="110"/>
      <c r="DC1312" s="110"/>
    </row>
    <row r="1313" spans="106:107">
      <c r="DB1313" s="110"/>
      <c r="DC1313" s="110"/>
    </row>
    <row r="1314" spans="106:107">
      <c r="DB1314" s="110"/>
      <c r="DC1314" s="110"/>
    </row>
    <row r="1315" spans="106:107">
      <c r="DB1315" s="110"/>
      <c r="DC1315" s="110"/>
    </row>
    <row r="1316" spans="106:107">
      <c r="DB1316" s="110"/>
      <c r="DC1316" s="110"/>
    </row>
    <row r="1317" spans="106:107">
      <c r="DB1317" s="110"/>
      <c r="DC1317" s="110"/>
    </row>
    <row r="1318" spans="106:107">
      <c r="DB1318" s="110"/>
      <c r="DC1318" s="110"/>
    </row>
    <row r="1319" spans="106:107">
      <c r="DB1319" s="110"/>
      <c r="DC1319" s="110"/>
    </row>
    <row r="1320" spans="106:107">
      <c r="DB1320" s="110"/>
      <c r="DC1320" s="110"/>
    </row>
    <row r="1321" spans="106:107">
      <c r="DB1321" s="110"/>
      <c r="DC1321" s="110"/>
    </row>
    <row r="1322" spans="106:107">
      <c r="DB1322" s="110"/>
      <c r="DC1322" s="110"/>
    </row>
    <row r="1323" spans="106:107">
      <c r="DB1323" s="110"/>
      <c r="DC1323" s="110"/>
    </row>
    <row r="1324" spans="106:107">
      <c r="DB1324" s="110"/>
      <c r="DC1324" s="110"/>
    </row>
    <row r="1325" spans="106:107">
      <c r="DB1325" s="110"/>
      <c r="DC1325" s="110"/>
    </row>
    <row r="1326" spans="106:107">
      <c r="DB1326" s="110"/>
      <c r="DC1326" s="110"/>
    </row>
    <row r="1327" spans="106:107">
      <c r="DB1327" s="110"/>
      <c r="DC1327" s="110"/>
    </row>
    <row r="1328" spans="106:107">
      <c r="DB1328" s="110"/>
      <c r="DC1328" s="110"/>
    </row>
    <row r="1329" spans="106:107">
      <c r="DB1329" s="110"/>
      <c r="DC1329" s="110"/>
    </row>
    <row r="1330" spans="106:107">
      <c r="DB1330" s="110"/>
      <c r="DC1330" s="110"/>
    </row>
    <row r="1331" spans="106:107">
      <c r="DB1331" s="110"/>
      <c r="DC1331" s="110"/>
    </row>
    <row r="1332" spans="106:107">
      <c r="DB1332" s="110"/>
      <c r="DC1332" s="110"/>
    </row>
    <row r="1333" spans="106:107">
      <c r="DB1333" s="110"/>
      <c r="DC1333" s="110"/>
    </row>
    <row r="1334" spans="106:107">
      <c r="DB1334" s="110"/>
      <c r="DC1334" s="110"/>
    </row>
    <row r="1335" spans="106:107">
      <c r="DB1335" s="110"/>
      <c r="DC1335" s="110"/>
    </row>
    <row r="1336" spans="106:107">
      <c r="DB1336" s="110"/>
      <c r="DC1336" s="110"/>
    </row>
    <row r="1337" spans="106:107">
      <c r="DB1337" s="110"/>
      <c r="DC1337" s="110"/>
    </row>
    <row r="1338" spans="106:107">
      <c r="DB1338" s="110"/>
      <c r="DC1338" s="110"/>
    </row>
    <row r="1339" spans="106:107">
      <c r="DB1339" s="110"/>
      <c r="DC1339" s="110"/>
    </row>
    <row r="1340" spans="106:107">
      <c r="DB1340" s="110"/>
      <c r="DC1340" s="110"/>
    </row>
    <row r="1341" spans="106:107">
      <c r="DB1341" s="110"/>
      <c r="DC1341" s="110"/>
    </row>
    <row r="1342" spans="106:107">
      <c r="DB1342" s="110"/>
      <c r="DC1342" s="110"/>
    </row>
    <row r="1343" spans="106:107">
      <c r="DB1343" s="110"/>
      <c r="DC1343" s="110"/>
    </row>
    <row r="1344" spans="106:107">
      <c r="DB1344" s="110"/>
      <c r="DC1344" s="110"/>
    </row>
    <row r="1345" spans="106:107">
      <c r="DB1345" s="110"/>
      <c r="DC1345" s="110"/>
    </row>
    <row r="1346" spans="106:107">
      <c r="DB1346" s="110"/>
      <c r="DC1346" s="110"/>
    </row>
    <row r="1347" spans="106:107">
      <c r="DB1347" s="110"/>
      <c r="DC1347" s="110"/>
    </row>
    <row r="1348" spans="106:107">
      <c r="DB1348" s="110"/>
      <c r="DC1348" s="110"/>
    </row>
    <row r="1349" spans="106:107">
      <c r="DB1349" s="110"/>
      <c r="DC1349" s="110"/>
    </row>
    <row r="1350" spans="106:107">
      <c r="DB1350" s="110"/>
      <c r="DC1350" s="110"/>
    </row>
    <row r="1351" spans="106:107">
      <c r="DB1351" s="110"/>
      <c r="DC1351" s="110"/>
    </row>
    <row r="1352" spans="106:107">
      <c r="DB1352" s="110"/>
      <c r="DC1352" s="110"/>
    </row>
    <row r="1353" spans="106:107">
      <c r="DB1353" s="110"/>
      <c r="DC1353" s="110"/>
    </row>
    <row r="1354" spans="106:107">
      <c r="DB1354" s="110"/>
      <c r="DC1354" s="110"/>
    </row>
    <row r="1355" spans="106:107">
      <c r="DB1355" s="110"/>
      <c r="DC1355" s="110"/>
    </row>
    <row r="1356" spans="106:107">
      <c r="DB1356" s="110"/>
      <c r="DC1356" s="110"/>
    </row>
    <row r="1357" spans="106:107">
      <c r="DB1357" s="110"/>
      <c r="DC1357" s="110"/>
    </row>
    <row r="1358" spans="106:107">
      <c r="DB1358" s="110"/>
      <c r="DC1358" s="110"/>
    </row>
    <row r="1359" spans="106:107">
      <c r="DB1359" s="110"/>
      <c r="DC1359" s="110"/>
    </row>
    <row r="1360" spans="106:107">
      <c r="DB1360" s="110"/>
      <c r="DC1360" s="110"/>
    </row>
    <row r="1361" spans="106:107">
      <c r="DB1361" s="110"/>
      <c r="DC1361" s="110"/>
    </row>
    <row r="1362" spans="106:107">
      <c r="DB1362" s="110"/>
      <c r="DC1362" s="110"/>
    </row>
    <row r="1363" spans="106:107">
      <c r="DB1363" s="110"/>
      <c r="DC1363" s="110"/>
    </row>
    <row r="1364" spans="106:107">
      <c r="DB1364" s="110"/>
      <c r="DC1364" s="110"/>
    </row>
    <row r="1365" spans="106:107">
      <c r="DB1365" s="110"/>
      <c r="DC1365" s="110"/>
    </row>
    <row r="1366" spans="106:107">
      <c r="DB1366" s="110"/>
      <c r="DC1366" s="110"/>
    </row>
    <row r="1367" spans="106:107">
      <c r="DB1367" s="110"/>
      <c r="DC1367" s="110"/>
    </row>
    <row r="1368" spans="106:107">
      <c r="DB1368" s="110"/>
      <c r="DC1368" s="110"/>
    </row>
    <row r="1369" spans="106:107">
      <c r="DB1369" s="110"/>
      <c r="DC1369" s="110"/>
    </row>
    <row r="1370" spans="106:107">
      <c r="DB1370" s="110"/>
      <c r="DC1370" s="110"/>
    </row>
    <row r="1371" spans="106:107">
      <c r="DB1371" s="110"/>
      <c r="DC1371" s="110"/>
    </row>
    <row r="1372" spans="106:107">
      <c r="DB1372" s="110"/>
      <c r="DC1372" s="110"/>
    </row>
    <row r="1373" spans="106:107">
      <c r="DB1373" s="110"/>
      <c r="DC1373" s="110"/>
    </row>
    <row r="1374" spans="106:107">
      <c r="DB1374" s="110"/>
      <c r="DC1374" s="110"/>
    </row>
    <row r="1375" spans="106:107">
      <c r="DB1375" s="110"/>
      <c r="DC1375" s="110"/>
    </row>
    <row r="1376" spans="106:107">
      <c r="DB1376" s="110"/>
      <c r="DC1376" s="110"/>
    </row>
    <row r="1377" spans="106:107">
      <c r="DB1377" s="110"/>
      <c r="DC1377" s="110"/>
    </row>
    <row r="1378" spans="106:107">
      <c r="DB1378" s="110"/>
      <c r="DC1378" s="110"/>
    </row>
    <row r="1379" spans="106:107">
      <c r="DB1379" s="110"/>
      <c r="DC1379" s="110"/>
    </row>
    <row r="1380" spans="106:107">
      <c r="DB1380" s="110"/>
      <c r="DC1380" s="110"/>
    </row>
    <row r="1381" spans="106:107">
      <c r="DB1381" s="110"/>
      <c r="DC1381" s="110"/>
    </row>
    <row r="1382" spans="106:107">
      <c r="DB1382" s="110"/>
      <c r="DC1382" s="110"/>
    </row>
    <row r="1383" spans="106:107">
      <c r="DB1383" s="110"/>
      <c r="DC1383" s="110"/>
    </row>
    <row r="1384" spans="106:107">
      <c r="DB1384" s="110"/>
      <c r="DC1384" s="110"/>
    </row>
    <row r="1385" spans="106:107">
      <c r="DB1385" s="110"/>
      <c r="DC1385" s="110"/>
    </row>
    <row r="1386" spans="106:107">
      <c r="DB1386" s="110"/>
      <c r="DC1386" s="110"/>
    </row>
    <row r="1387" spans="106:107">
      <c r="DB1387" s="110"/>
      <c r="DC1387" s="110"/>
    </row>
    <row r="1388" spans="106:107">
      <c r="DB1388" s="110"/>
      <c r="DC1388" s="110"/>
    </row>
    <row r="1389" spans="106:107">
      <c r="DB1389" s="110"/>
      <c r="DC1389" s="110"/>
    </row>
    <row r="1390" spans="106:107">
      <c r="DB1390" s="110"/>
      <c r="DC1390" s="110"/>
    </row>
    <row r="1391" spans="106:107">
      <c r="DB1391" s="110"/>
      <c r="DC1391" s="110"/>
    </row>
    <row r="1392" spans="106:107">
      <c r="DB1392" s="110"/>
      <c r="DC1392" s="110"/>
    </row>
    <row r="1393" spans="106:107">
      <c r="DB1393" s="110"/>
      <c r="DC1393" s="110"/>
    </row>
    <row r="1394" spans="106:107">
      <c r="DB1394" s="110"/>
      <c r="DC1394" s="110"/>
    </row>
    <row r="1395" spans="106:107">
      <c r="DB1395" s="110"/>
      <c r="DC1395" s="110"/>
    </row>
    <row r="1396" spans="106:107">
      <c r="DB1396" s="110"/>
      <c r="DC1396" s="110"/>
    </row>
    <row r="1397" spans="106:107">
      <c r="DB1397" s="110"/>
      <c r="DC1397" s="110"/>
    </row>
    <row r="1398" spans="106:107">
      <c r="DB1398" s="110"/>
      <c r="DC1398" s="110"/>
    </row>
    <row r="1399" spans="106:107">
      <c r="DB1399" s="110"/>
      <c r="DC1399" s="110"/>
    </row>
    <row r="1400" spans="106:107">
      <c r="DB1400" s="110"/>
      <c r="DC1400" s="110"/>
    </row>
    <row r="1401" spans="106:107">
      <c r="DB1401" s="110"/>
      <c r="DC1401" s="110"/>
    </row>
    <row r="1402" spans="106:107">
      <c r="DB1402" s="110"/>
      <c r="DC1402" s="110"/>
    </row>
    <row r="1403" spans="106:107">
      <c r="DB1403" s="110"/>
      <c r="DC1403" s="110"/>
    </row>
    <row r="1404" spans="106:107">
      <c r="DB1404" s="110"/>
      <c r="DC1404" s="110"/>
    </row>
    <row r="1405" spans="106:107">
      <c r="DB1405" s="110"/>
      <c r="DC1405" s="110"/>
    </row>
    <row r="1406" spans="106:107">
      <c r="DB1406" s="110"/>
      <c r="DC1406" s="110"/>
    </row>
    <row r="1407" spans="106:107">
      <c r="DB1407" s="110"/>
      <c r="DC1407" s="110"/>
    </row>
    <row r="1408" spans="106:107">
      <c r="DB1408" s="110"/>
      <c r="DC1408" s="110"/>
    </row>
    <row r="1409" spans="106:107">
      <c r="DB1409" s="110"/>
      <c r="DC1409" s="110"/>
    </row>
    <row r="1410" spans="106:107">
      <c r="DB1410" s="110"/>
      <c r="DC1410" s="110"/>
    </row>
    <row r="1411" spans="106:107">
      <c r="DB1411" s="110"/>
      <c r="DC1411" s="110"/>
    </row>
    <row r="1412" spans="106:107">
      <c r="DB1412" s="110"/>
      <c r="DC1412" s="110"/>
    </row>
    <row r="1413" spans="106:107">
      <c r="DB1413" s="110"/>
      <c r="DC1413" s="110"/>
    </row>
    <row r="1414" spans="106:107">
      <c r="DB1414" s="110"/>
      <c r="DC1414" s="110"/>
    </row>
    <row r="1415" spans="106:107">
      <c r="DB1415" s="110"/>
      <c r="DC1415" s="110"/>
    </row>
    <row r="1416" spans="106:107">
      <c r="DB1416" s="110"/>
      <c r="DC1416" s="110"/>
    </row>
    <row r="1417" spans="106:107">
      <c r="DB1417" s="110"/>
      <c r="DC1417" s="110"/>
    </row>
    <row r="1418" spans="106:107">
      <c r="DB1418" s="110"/>
      <c r="DC1418" s="110"/>
    </row>
    <row r="1419" spans="106:107">
      <c r="DB1419" s="110"/>
      <c r="DC1419" s="110"/>
    </row>
    <row r="1420" spans="106:107">
      <c r="DB1420" s="110"/>
      <c r="DC1420" s="110"/>
    </row>
    <row r="1421" spans="106:107">
      <c r="DB1421" s="110"/>
      <c r="DC1421" s="110"/>
    </row>
    <row r="1422" spans="106:107">
      <c r="DB1422" s="110"/>
      <c r="DC1422" s="110"/>
    </row>
    <row r="1423" spans="106:107">
      <c r="DB1423" s="110"/>
      <c r="DC1423" s="110"/>
    </row>
    <row r="1424" spans="106:107">
      <c r="DB1424" s="110"/>
      <c r="DC1424" s="110"/>
    </row>
    <row r="1425" spans="106:107">
      <c r="DB1425" s="110"/>
      <c r="DC1425" s="110"/>
    </row>
    <row r="1426" spans="106:107">
      <c r="DB1426" s="110"/>
      <c r="DC1426" s="110"/>
    </row>
    <row r="1427" spans="106:107">
      <c r="DB1427" s="110"/>
      <c r="DC1427" s="110"/>
    </row>
    <row r="1428" spans="106:107">
      <c r="DB1428" s="110"/>
      <c r="DC1428" s="110"/>
    </row>
    <row r="1429" spans="106:107">
      <c r="DB1429" s="110"/>
      <c r="DC1429" s="110"/>
    </row>
    <row r="1430" spans="106:107">
      <c r="DB1430" s="110"/>
      <c r="DC1430" s="110"/>
    </row>
    <row r="1431" spans="106:107">
      <c r="DB1431" s="110"/>
      <c r="DC1431" s="110"/>
    </row>
    <row r="1432" spans="106:107">
      <c r="DB1432" s="110"/>
      <c r="DC1432" s="110"/>
    </row>
    <row r="1433" spans="106:107">
      <c r="DB1433" s="110"/>
      <c r="DC1433" s="110"/>
    </row>
    <row r="1434" spans="106:107">
      <c r="DB1434" s="110"/>
      <c r="DC1434" s="110"/>
    </row>
    <row r="1435" spans="106:107">
      <c r="DB1435" s="110"/>
      <c r="DC1435" s="110"/>
    </row>
    <row r="1436" spans="106:107">
      <c r="DB1436" s="110"/>
      <c r="DC1436" s="110"/>
    </row>
    <row r="1437" spans="106:107">
      <c r="DB1437" s="110"/>
      <c r="DC1437" s="110"/>
    </row>
    <row r="1438" spans="106:107">
      <c r="DB1438" s="110"/>
      <c r="DC1438" s="110"/>
    </row>
    <row r="1439" spans="106:107">
      <c r="DB1439" s="110"/>
      <c r="DC1439" s="110"/>
    </row>
    <row r="1440" spans="106:107">
      <c r="DB1440" s="110"/>
      <c r="DC1440" s="110"/>
    </row>
    <row r="1441" spans="106:107">
      <c r="DB1441" s="110"/>
      <c r="DC1441" s="110"/>
    </row>
    <row r="1442" spans="106:107">
      <c r="DB1442" s="110"/>
      <c r="DC1442" s="110"/>
    </row>
    <row r="1443" spans="106:107">
      <c r="DB1443" s="110"/>
      <c r="DC1443" s="110"/>
    </row>
    <row r="1444" spans="106:107">
      <c r="DB1444" s="110"/>
      <c r="DC1444" s="110"/>
    </row>
    <row r="1445" spans="106:107">
      <c r="DB1445" s="110"/>
      <c r="DC1445" s="110"/>
    </row>
    <row r="1446" spans="106:107">
      <c r="DB1446" s="110"/>
      <c r="DC1446" s="110"/>
    </row>
    <row r="1447" spans="106:107">
      <c r="DB1447" s="110"/>
      <c r="DC1447" s="110"/>
    </row>
    <row r="1448" spans="106:107">
      <c r="DB1448" s="110"/>
      <c r="DC1448" s="110"/>
    </row>
    <row r="1449" spans="106:107">
      <c r="DB1449" s="110"/>
      <c r="DC1449" s="110"/>
    </row>
    <row r="1450" spans="106:107">
      <c r="DB1450" s="110"/>
      <c r="DC1450" s="110"/>
    </row>
    <row r="1451" spans="106:107">
      <c r="DB1451" s="110"/>
      <c r="DC1451" s="110"/>
    </row>
    <row r="1452" spans="106:107">
      <c r="DB1452" s="110"/>
      <c r="DC1452" s="110"/>
    </row>
    <row r="1453" spans="106:107">
      <c r="DB1453" s="110"/>
      <c r="DC1453" s="110"/>
    </row>
    <row r="1454" spans="106:107">
      <c r="DB1454" s="110"/>
      <c r="DC1454" s="110"/>
    </row>
    <row r="1455" spans="106:107">
      <c r="DB1455" s="110"/>
      <c r="DC1455" s="110"/>
    </row>
    <row r="1456" spans="106:107">
      <c r="DB1456" s="110"/>
      <c r="DC1456" s="110"/>
    </row>
    <row r="1457" spans="106:107">
      <c r="DB1457" s="110"/>
      <c r="DC1457" s="110"/>
    </row>
    <row r="1458" spans="106:107">
      <c r="DB1458" s="110"/>
      <c r="DC1458" s="110"/>
    </row>
    <row r="1459" spans="106:107">
      <c r="DB1459" s="110"/>
      <c r="DC1459" s="110"/>
    </row>
    <row r="1460" spans="106:107">
      <c r="DB1460" s="110"/>
      <c r="DC1460" s="110"/>
    </row>
    <row r="1461" spans="106:107">
      <c r="DB1461" s="110"/>
      <c r="DC1461" s="110"/>
    </row>
    <row r="1462" spans="106:107">
      <c r="DB1462" s="110"/>
      <c r="DC1462" s="110"/>
    </row>
    <row r="1463" spans="106:107">
      <c r="DB1463" s="110"/>
      <c r="DC1463" s="110"/>
    </row>
    <row r="1464" spans="106:107">
      <c r="DB1464" s="110"/>
      <c r="DC1464" s="110"/>
    </row>
    <row r="1465" spans="106:107">
      <c r="DB1465" s="110"/>
      <c r="DC1465" s="110"/>
    </row>
    <row r="1466" spans="106:107">
      <c r="DB1466" s="110"/>
      <c r="DC1466" s="110"/>
    </row>
    <row r="1467" spans="106:107">
      <c r="DB1467" s="110"/>
      <c r="DC1467" s="110"/>
    </row>
    <row r="1468" spans="106:107">
      <c r="DB1468" s="110"/>
      <c r="DC1468" s="110"/>
    </row>
    <row r="1469" spans="106:107">
      <c r="DB1469" s="110"/>
      <c r="DC1469" s="110"/>
    </row>
    <row r="1470" spans="106:107">
      <c r="DB1470" s="110"/>
      <c r="DC1470" s="110"/>
    </row>
    <row r="1471" spans="106:107">
      <c r="DB1471" s="110"/>
      <c r="DC1471" s="110"/>
    </row>
    <row r="1472" spans="106:107">
      <c r="DB1472" s="110"/>
      <c r="DC1472" s="110"/>
    </row>
    <row r="1473" spans="106:107">
      <c r="DB1473" s="110"/>
      <c r="DC1473" s="110"/>
    </row>
    <row r="1474" spans="106:107">
      <c r="DB1474" s="110"/>
      <c r="DC1474" s="110"/>
    </row>
    <row r="1475" spans="106:107">
      <c r="DB1475" s="110"/>
      <c r="DC1475" s="110"/>
    </row>
    <row r="1476" spans="106:107">
      <c r="DB1476" s="110"/>
      <c r="DC1476" s="110"/>
    </row>
    <row r="1477" spans="106:107">
      <c r="DB1477" s="110"/>
      <c r="DC1477" s="110"/>
    </row>
    <row r="1478" spans="106:107">
      <c r="DB1478" s="110"/>
      <c r="DC1478" s="110"/>
    </row>
    <row r="1479" spans="106:107">
      <c r="DB1479" s="110"/>
      <c r="DC1479" s="110"/>
    </row>
    <row r="1480" spans="106:107">
      <c r="DB1480" s="110"/>
      <c r="DC1480" s="110"/>
    </row>
    <row r="1481" spans="106:107">
      <c r="DB1481" s="110"/>
      <c r="DC1481" s="110"/>
    </row>
    <row r="1482" spans="106:107">
      <c r="DB1482" s="110"/>
      <c r="DC1482" s="110"/>
    </row>
    <row r="1483" spans="106:107">
      <c r="DB1483" s="110"/>
      <c r="DC1483" s="110"/>
    </row>
    <row r="1484" spans="106:107">
      <c r="DB1484" s="110"/>
      <c r="DC1484" s="110"/>
    </row>
    <row r="1485" spans="106:107">
      <c r="DB1485" s="110"/>
      <c r="DC1485" s="110"/>
    </row>
    <row r="1486" spans="106:107">
      <c r="DB1486" s="110"/>
      <c r="DC1486" s="110"/>
    </row>
    <row r="1487" spans="106:107">
      <c r="DB1487" s="110"/>
      <c r="DC1487" s="110"/>
    </row>
    <row r="1488" spans="106:107">
      <c r="DB1488" s="110"/>
      <c r="DC1488" s="110"/>
    </row>
    <row r="1489" spans="106:107">
      <c r="DB1489" s="110"/>
      <c r="DC1489" s="110"/>
    </row>
    <row r="1490" spans="106:107">
      <c r="DB1490" s="110"/>
      <c r="DC1490" s="110"/>
    </row>
    <row r="1491" spans="106:107">
      <c r="DB1491" s="110"/>
      <c r="DC1491" s="110"/>
    </row>
    <row r="1492" spans="106:107">
      <c r="DB1492" s="110"/>
      <c r="DC1492" s="110"/>
    </row>
    <row r="1493" spans="106:107">
      <c r="DB1493" s="110"/>
      <c r="DC1493" s="110"/>
    </row>
    <row r="1494" spans="106:107">
      <c r="DB1494" s="110"/>
      <c r="DC1494" s="110"/>
    </row>
    <row r="1495" spans="106:107">
      <c r="DB1495" s="110"/>
      <c r="DC1495" s="110"/>
    </row>
    <row r="1496" spans="106:107">
      <c r="DB1496" s="110"/>
      <c r="DC1496" s="110"/>
    </row>
    <row r="1497" spans="106:107">
      <c r="DB1497" s="110"/>
      <c r="DC1497" s="110"/>
    </row>
    <row r="1498" spans="106:107">
      <c r="DB1498" s="110"/>
      <c r="DC1498" s="110"/>
    </row>
    <row r="1499" spans="106:107">
      <c r="DB1499" s="110"/>
      <c r="DC1499" s="110"/>
    </row>
    <row r="1500" spans="106:107">
      <c r="DB1500" s="110"/>
      <c r="DC1500" s="110"/>
    </row>
    <row r="1501" spans="106:107">
      <c r="DB1501" s="110"/>
      <c r="DC1501" s="110"/>
    </row>
    <row r="1502" spans="106:107">
      <c r="DB1502" s="110"/>
      <c r="DC1502" s="110"/>
    </row>
    <row r="1503" spans="106:107">
      <c r="DB1503" s="110"/>
      <c r="DC1503" s="110"/>
    </row>
    <row r="1504" spans="106:107">
      <c r="DB1504" s="110"/>
      <c r="DC1504" s="110"/>
    </row>
    <row r="1505" spans="106:107">
      <c r="DB1505" s="110"/>
      <c r="DC1505" s="110"/>
    </row>
    <row r="1506" spans="106:107">
      <c r="DB1506" s="110"/>
      <c r="DC1506" s="110"/>
    </row>
    <row r="1507" spans="106:107">
      <c r="DB1507" s="110"/>
      <c r="DC1507" s="110"/>
    </row>
    <row r="1508" spans="106:107">
      <c r="DB1508" s="110"/>
      <c r="DC1508" s="110"/>
    </row>
    <row r="1509" spans="106:107">
      <c r="DB1509" s="110"/>
      <c r="DC1509" s="110"/>
    </row>
    <row r="1510" spans="106:107">
      <c r="DB1510" s="110"/>
      <c r="DC1510" s="110"/>
    </row>
    <row r="1511" spans="106:107">
      <c r="DB1511" s="110"/>
      <c r="DC1511" s="110"/>
    </row>
    <row r="1512" spans="106:107">
      <c r="DB1512" s="110"/>
      <c r="DC1512" s="110"/>
    </row>
    <row r="1513" spans="106:107">
      <c r="DB1513" s="110"/>
      <c r="DC1513" s="110"/>
    </row>
    <row r="1514" spans="106:107">
      <c r="DB1514" s="110"/>
      <c r="DC1514" s="110"/>
    </row>
    <row r="1515" spans="106:107">
      <c r="DB1515" s="110"/>
      <c r="DC1515" s="110"/>
    </row>
    <row r="1516" spans="106:107">
      <c r="DB1516" s="110"/>
      <c r="DC1516" s="110"/>
    </row>
    <row r="1517" spans="106:107">
      <c r="DB1517" s="110"/>
      <c r="DC1517" s="110"/>
    </row>
    <row r="1518" spans="106:107">
      <c r="DB1518" s="110"/>
      <c r="DC1518" s="110"/>
    </row>
    <row r="1519" spans="106:107">
      <c r="DB1519" s="110"/>
      <c r="DC1519" s="110"/>
    </row>
    <row r="1520" spans="106:107">
      <c r="DB1520" s="110"/>
      <c r="DC1520" s="110"/>
    </row>
    <row r="1521" spans="106:107">
      <c r="DB1521" s="110"/>
      <c r="DC1521" s="110"/>
    </row>
    <row r="1522" spans="106:107">
      <c r="DB1522" s="110"/>
      <c r="DC1522" s="110"/>
    </row>
    <row r="1523" spans="106:107">
      <c r="DB1523" s="110"/>
      <c r="DC1523" s="110"/>
    </row>
    <row r="1524" spans="106:107">
      <c r="DB1524" s="110"/>
      <c r="DC1524" s="110"/>
    </row>
    <row r="1525" spans="106:107">
      <c r="DB1525" s="110"/>
      <c r="DC1525" s="110"/>
    </row>
    <row r="1526" spans="106:107">
      <c r="DB1526" s="110"/>
      <c r="DC1526" s="110"/>
    </row>
    <row r="1527" spans="106:107">
      <c r="DB1527" s="110"/>
      <c r="DC1527" s="110"/>
    </row>
    <row r="1528" spans="106:107">
      <c r="DB1528" s="110"/>
      <c r="DC1528" s="110"/>
    </row>
    <row r="1529" spans="106:107">
      <c r="DB1529" s="110"/>
      <c r="DC1529" s="110"/>
    </row>
    <row r="1530" spans="106:107">
      <c r="DB1530" s="110"/>
      <c r="DC1530" s="110"/>
    </row>
    <row r="1531" spans="106:107">
      <c r="DB1531" s="110"/>
      <c r="DC1531" s="110"/>
    </row>
    <row r="1532" spans="106:107">
      <c r="DB1532" s="110"/>
      <c r="DC1532" s="110"/>
    </row>
    <row r="1533" spans="106:107">
      <c r="DB1533" s="110"/>
      <c r="DC1533" s="110"/>
    </row>
    <row r="1534" spans="106:107">
      <c r="DB1534" s="110"/>
      <c r="DC1534" s="110"/>
    </row>
    <row r="1535" spans="106:107">
      <c r="DB1535" s="110"/>
      <c r="DC1535" s="110"/>
    </row>
    <row r="1536" spans="106:107">
      <c r="DB1536" s="110"/>
      <c r="DC1536" s="110"/>
    </row>
    <row r="1537" spans="106:107">
      <c r="DB1537" s="110"/>
      <c r="DC1537" s="110"/>
    </row>
    <row r="1538" spans="106:107">
      <c r="DB1538" s="110"/>
      <c r="DC1538" s="110"/>
    </row>
    <row r="1539" spans="106:107">
      <c r="DB1539" s="110"/>
      <c r="DC1539" s="110"/>
    </row>
    <row r="1540" spans="106:107">
      <c r="DB1540" s="110"/>
      <c r="DC1540" s="110"/>
    </row>
    <row r="1541" spans="106:107">
      <c r="DB1541" s="110"/>
      <c r="DC1541" s="110"/>
    </row>
    <row r="1542" spans="106:107">
      <c r="DB1542" s="110"/>
      <c r="DC1542" s="110"/>
    </row>
    <row r="1543" spans="106:107">
      <c r="DB1543" s="110"/>
      <c r="DC1543" s="110"/>
    </row>
    <row r="1544" spans="106:107">
      <c r="DB1544" s="110"/>
      <c r="DC1544" s="110"/>
    </row>
    <row r="1545" spans="106:107">
      <c r="DB1545" s="110"/>
      <c r="DC1545" s="110"/>
    </row>
    <row r="1546" spans="106:107">
      <c r="DB1546" s="110"/>
      <c r="DC1546" s="110"/>
    </row>
    <row r="1547" spans="106:107">
      <c r="DB1547" s="110"/>
      <c r="DC1547" s="110"/>
    </row>
    <row r="1548" spans="106:107">
      <c r="DB1548" s="110"/>
      <c r="DC1548" s="110"/>
    </row>
    <row r="1549" spans="106:107">
      <c r="DB1549" s="110"/>
      <c r="DC1549" s="110"/>
    </row>
    <row r="1550" spans="106:107">
      <c r="DB1550" s="110"/>
      <c r="DC1550" s="110"/>
    </row>
    <row r="1551" spans="106:107">
      <c r="DB1551" s="110"/>
      <c r="DC1551" s="110"/>
    </row>
    <row r="1552" spans="106:107">
      <c r="DB1552" s="110"/>
      <c r="DC1552" s="110"/>
    </row>
    <row r="1553" spans="106:107">
      <c r="DB1553" s="110"/>
      <c r="DC1553" s="110"/>
    </row>
    <row r="1554" spans="106:107">
      <c r="DB1554" s="110"/>
      <c r="DC1554" s="110"/>
    </row>
    <row r="1555" spans="106:107">
      <c r="DB1555" s="110"/>
      <c r="DC1555" s="110"/>
    </row>
    <row r="1556" spans="106:107">
      <c r="DB1556" s="110"/>
      <c r="DC1556" s="110"/>
    </row>
    <row r="1557" spans="106:107">
      <c r="DB1557" s="110"/>
      <c r="DC1557" s="110"/>
    </row>
    <row r="1558" spans="106:107">
      <c r="DB1558" s="110"/>
      <c r="DC1558" s="110"/>
    </row>
    <row r="1559" spans="106:107">
      <c r="DB1559" s="110"/>
      <c r="DC1559" s="110"/>
    </row>
    <row r="1560" spans="106:107">
      <c r="DB1560" s="110"/>
      <c r="DC1560" s="110"/>
    </row>
    <row r="1561" spans="106:107">
      <c r="DB1561" s="110"/>
      <c r="DC1561" s="110"/>
    </row>
    <row r="1562" spans="106:107">
      <c r="DB1562" s="110"/>
      <c r="DC1562" s="110"/>
    </row>
    <row r="1563" spans="106:107">
      <c r="DB1563" s="110"/>
      <c r="DC1563" s="110"/>
    </row>
    <row r="1564" spans="106:107">
      <c r="DB1564" s="110"/>
      <c r="DC1564" s="110"/>
    </row>
    <row r="1565" spans="106:107">
      <c r="DB1565" s="110"/>
      <c r="DC1565" s="110"/>
    </row>
    <row r="1566" spans="106:107">
      <c r="DB1566" s="110"/>
      <c r="DC1566" s="110"/>
    </row>
    <row r="1567" spans="106:107">
      <c r="DB1567" s="110"/>
      <c r="DC1567" s="110"/>
    </row>
    <row r="1568" spans="106:107">
      <c r="DB1568" s="110"/>
      <c r="DC1568" s="110"/>
    </row>
    <row r="1569" spans="106:107">
      <c r="DB1569" s="110"/>
      <c r="DC1569" s="110"/>
    </row>
    <row r="1570" spans="106:107">
      <c r="DB1570" s="110"/>
      <c r="DC1570" s="110"/>
    </row>
    <row r="1571" spans="106:107">
      <c r="DB1571" s="110"/>
      <c r="DC1571" s="110"/>
    </row>
    <row r="1572" spans="106:107">
      <c r="DB1572" s="110"/>
      <c r="DC1572" s="110"/>
    </row>
    <row r="1573" spans="106:107">
      <c r="DB1573" s="110"/>
      <c r="DC1573" s="110"/>
    </row>
    <row r="1574" spans="106:107">
      <c r="DB1574" s="110"/>
      <c r="DC1574" s="110"/>
    </row>
    <row r="1575" spans="106:107">
      <c r="DB1575" s="110"/>
      <c r="DC1575" s="110"/>
    </row>
    <row r="1576" spans="106:107">
      <c r="DB1576" s="110"/>
      <c r="DC1576" s="110"/>
    </row>
    <row r="1577" spans="106:107">
      <c r="DB1577" s="110"/>
      <c r="DC1577" s="110"/>
    </row>
    <row r="1578" spans="106:107">
      <c r="DB1578" s="110"/>
      <c r="DC1578" s="110"/>
    </row>
    <row r="1579" spans="106:107">
      <c r="DB1579" s="110"/>
      <c r="DC1579" s="110"/>
    </row>
    <row r="1580" spans="106:107">
      <c r="DB1580" s="110"/>
      <c r="DC1580" s="110"/>
    </row>
    <row r="1581" spans="106:107">
      <c r="DB1581" s="110"/>
      <c r="DC1581" s="110"/>
    </row>
    <row r="1582" spans="106:107">
      <c r="DB1582" s="110"/>
      <c r="DC1582" s="110"/>
    </row>
    <row r="1583" spans="106:107">
      <c r="DB1583" s="110"/>
      <c r="DC1583" s="110"/>
    </row>
    <row r="1584" spans="106:107">
      <c r="DB1584" s="110"/>
      <c r="DC1584" s="110"/>
    </row>
    <row r="1585" spans="106:107">
      <c r="DB1585" s="110"/>
      <c r="DC1585" s="110"/>
    </row>
    <row r="1586" spans="106:107">
      <c r="DB1586" s="110"/>
      <c r="DC1586" s="110"/>
    </row>
    <row r="1587" spans="106:107">
      <c r="DB1587" s="110"/>
      <c r="DC1587" s="110"/>
    </row>
    <row r="1588" spans="106:107">
      <c r="DB1588" s="110"/>
      <c r="DC1588" s="110"/>
    </row>
    <row r="1589" spans="106:107">
      <c r="DB1589" s="110"/>
      <c r="DC1589" s="110"/>
    </row>
    <row r="1590" spans="106:107">
      <c r="DB1590" s="110"/>
      <c r="DC1590" s="110"/>
    </row>
    <row r="1591" spans="106:107">
      <c r="DB1591" s="110"/>
      <c r="DC1591" s="110"/>
    </row>
    <row r="1592" spans="106:107">
      <c r="DB1592" s="110"/>
      <c r="DC1592" s="110"/>
    </row>
    <row r="1593" spans="106:107">
      <c r="DB1593" s="110"/>
      <c r="DC1593" s="110"/>
    </row>
    <row r="1594" spans="106:107">
      <c r="DB1594" s="110"/>
      <c r="DC1594" s="110"/>
    </row>
    <row r="1595" spans="106:107">
      <c r="DB1595" s="110"/>
      <c r="DC1595" s="110"/>
    </row>
    <row r="1596" spans="106:107">
      <c r="DB1596" s="110"/>
      <c r="DC1596" s="110"/>
    </row>
    <row r="1597" spans="106:107">
      <c r="DB1597" s="110"/>
      <c r="DC1597" s="110"/>
    </row>
    <row r="1598" spans="106:107">
      <c r="DB1598" s="110"/>
      <c r="DC1598" s="110"/>
    </row>
    <row r="1599" spans="106:107">
      <c r="DB1599" s="110"/>
      <c r="DC1599" s="110"/>
    </row>
    <row r="1600" spans="106:107">
      <c r="DB1600" s="110"/>
      <c r="DC1600" s="110"/>
    </row>
    <row r="1601" spans="106:107">
      <c r="DB1601" s="110"/>
      <c r="DC1601" s="110"/>
    </row>
    <row r="1602" spans="106:107">
      <c r="DB1602" s="110"/>
      <c r="DC1602" s="110"/>
    </row>
    <row r="1603" spans="106:107">
      <c r="DB1603" s="110"/>
      <c r="DC1603" s="110"/>
    </row>
    <row r="1604" spans="106:107">
      <c r="DB1604" s="110"/>
      <c r="DC1604" s="110"/>
    </row>
    <row r="1605" spans="106:107">
      <c r="DB1605" s="110"/>
      <c r="DC1605" s="110"/>
    </row>
    <row r="1606" spans="106:107">
      <c r="DB1606" s="110"/>
      <c r="DC1606" s="110"/>
    </row>
    <row r="1607" spans="106:107">
      <c r="DB1607" s="110"/>
      <c r="DC1607" s="110"/>
    </row>
    <row r="1608" spans="106:107">
      <c r="DB1608" s="110"/>
      <c r="DC1608" s="110"/>
    </row>
    <row r="1609" spans="106:107">
      <c r="DB1609" s="110"/>
      <c r="DC1609" s="110"/>
    </row>
    <row r="1610" spans="106:107">
      <c r="DB1610" s="110"/>
      <c r="DC1610" s="110"/>
    </row>
    <row r="1611" spans="106:107">
      <c r="DB1611" s="110"/>
      <c r="DC1611" s="110"/>
    </row>
    <row r="1612" spans="106:107">
      <c r="DB1612" s="110"/>
      <c r="DC1612" s="110"/>
    </row>
    <row r="1613" spans="106:107">
      <c r="DB1613" s="110"/>
      <c r="DC1613" s="110"/>
    </row>
    <row r="1614" spans="106:107">
      <c r="DB1614" s="110"/>
      <c r="DC1614" s="110"/>
    </row>
    <row r="1615" spans="106:107">
      <c r="DB1615" s="110"/>
      <c r="DC1615" s="110"/>
    </row>
    <row r="1616" spans="106:107">
      <c r="DB1616" s="110"/>
      <c r="DC1616" s="110"/>
    </row>
    <row r="1617" spans="106:107">
      <c r="DB1617" s="110"/>
      <c r="DC1617" s="110"/>
    </row>
    <row r="1618" spans="106:107">
      <c r="DB1618" s="110"/>
      <c r="DC1618" s="110"/>
    </row>
    <row r="1619" spans="106:107">
      <c r="DB1619" s="110"/>
      <c r="DC1619" s="110"/>
    </row>
    <row r="1620" spans="106:107">
      <c r="DB1620" s="110"/>
      <c r="DC1620" s="110"/>
    </row>
    <row r="1621" spans="106:107">
      <c r="DB1621" s="110"/>
      <c r="DC1621" s="110"/>
    </row>
    <row r="1622" spans="106:107">
      <c r="DB1622" s="110"/>
      <c r="DC1622" s="110"/>
    </row>
    <row r="1623" spans="106:107">
      <c r="DB1623" s="110"/>
      <c r="DC1623" s="110"/>
    </row>
    <row r="1624" spans="106:107">
      <c r="DB1624" s="110"/>
      <c r="DC1624" s="110"/>
    </row>
    <row r="1625" spans="106:107">
      <c r="DB1625" s="110"/>
      <c r="DC1625" s="110"/>
    </row>
    <row r="1626" spans="106:107">
      <c r="DB1626" s="110"/>
      <c r="DC1626" s="110"/>
    </row>
    <row r="1627" spans="106:107">
      <c r="DB1627" s="110"/>
      <c r="DC1627" s="110"/>
    </row>
    <row r="1628" spans="106:107">
      <c r="DB1628" s="110"/>
      <c r="DC1628" s="110"/>
    </row>
    <row r="1629" spans="106:107">
      <c r="DB1629" s="110"/>
      <c r="DC1629" s="110"/>
    </row>
    <row r="1630" spans="106:107">
      <c r="DB1630" s="110"/>
      <c r="DC1630" s="110"/>
    </row>
    <row r="1631" spans="106:107">
      <c r="DB1631" s="110"/>
      <c r="DC1631" s="110"/>
    </row>
    <row r="1632" spans="106:107">
      <c r="DB1632" s="110"/>
      <c r="DC1632" s="110"/>
    </row>
    <row r="1633" spans="106:107">
      <c r="DB1633" s="110"/>
      <c r="DC1633" s="110"/>
    </row>
    <row r="1634" spans="106:107">
      <c r="DB1634" s="110"/>
      <c r="DC1634" s="110"/>
    </row>
    <row r="1635" spans="106:107">
      <c r="DB1635" s="110"/>
      <c r="DC1635" s="110"/>
    </row>
    <row r="1636" spans="106:107">
      <c r="DB1636" s="110"/>
      <c r="DC1636" s="110"/>
    </row>
    <row r="1637" spans="106:107">
      <c r="DB1637" s="110"/>
      <c r="DC1637" s="110"/>
    </row>
    <row r="1638" spans="106:107">
      <c r="DB1638" s="110"/>
      <c r="DC1638" s="110"/>
    </row>
    <row r="1639" spans="106:107">
      <c r="DB1639" s="110"/>
      <c r="DC1639" s="110"/>
    </row>
    <row r="1640" spans="106:107">
      <c r="DB1640" s="110"/>
      <c r="DC1640" s="110"/>
    </row>
    <row r="1641" spans="106:107">
      <c r="DB1641" s="110"/>
      <c r="DC1641" s="110"/>
    </row>
    <row r="1642" spans="106:107">
      <c r="DB1642" s="110"/>
      <c r="DC1642" s="110"/>
    </row>
    <row r="1643" spans="106:107">
      <c r="DB1643" s="110"/>
      <c r="DC1643" s="110"/>
    </row>
    <row r="1644" spans="106:107">
      <c r="DB1644" s="110"/>
      <c r="DC1644" s="110"/>
    </row>
    <row r="1645" spans="106:107">
      <c r="DB1645" s="110"/>
      <c r="DC1645" s="110"/>
    </row>
    <row r="1646" spans="106:107">
      <c r="DB1646" s="110"/>
      <c r="DC1646" s="110"/>
    </row>
    <row r="1647" spans="106:107">
      <c r="DB1647" s="110"/>
      <c r="DC1647" s="110"/>
    </row>
    <row r="1648" spans="106:107">
      <c r="DB1648" s="110"/>
      <c r="DC1648" s="110"/>
    </row>
    <row r="1649" spans="106:107">
      <c r="DB1649" s="110"/>
      <c r="DC1649" s="110"/>
    </row>
    <row r="1650" spans="106:107">
      <c r="DB1650" s="110"/>
      <c r="DC1650" s="110"/>
    </row>
    <row r="1651" spans="106:107">
      <c r="DB1651" s="110"/>
      <c r="DC1651" s="110"/>
    </row>
    <row r="1652" spans="106:107">
      <c r="DB1652" s="110"/>
      <c r="DC1652" s="110"/>
    </row>
    <row r="1653" spans="106:107">
      <c r="DB1653" s="110"/>
      <c r="DC1653" s="110"/>
    </row>
    <row r="1654" spans="106:107">
      <c r="DB1654" s="110"/>
      <c r="DC1654" s="110"/>
    </row>
    <row r="1655" spans="106:107">
      <c r="DB1655" s="110"/>
      <c r="DC1655" s="110"/>
    </row>
    <row r="1656" spans="106:107">
      <c r="DB1656" s="110"/>
      <c r="DC1656" s="110"/>
    </row>
    <row r="1657" spans="106:107">
      <c r="DB1657" s="110"/>
      <c r="DC1657" s="110"/>
    </row>
    <row r="1658" spans="106:107">
      <c r="DB1658" s="110"/>
      <c r="DC1658" s="110"/>
    </row>
    <row r="1659" spans="106:107">
      <c r="DB1659" s="110"/>
      <c r="DC1659" s="110"/>
    </row>
    <row r="1660" spans="106:107">
      <c r="DB1660" s="110"/>
      <c r="DC1660" s="110"/>
    </row>
    <row r="1661" spans="106:107">
      <c r="DB1661" s="110"/>
      <c r="DC1661" s="110"/>
    </row>
    <row r="1662" spans="106:107">
      <c r="DB1662" s="110"/>
      <c r="DC1662" s="110"/>
    </row>
    <row r="1663" spans="106:107">
      <c r="DB1663" s="110"/>
      <c r="DC1663" s="110"/>
    </row>
    <row r="1664" spans="106:107">
      <c r="DB1664" s="110"/>
      <c r="DC1664" s="110"/>
    </row>
    <row r="1665" spans="106:107">
      <c r="DB1665" s="110"/>
      <c r="DC1665" s="110"/>
    </row>
    <row r="1666" spans="106:107">
      <c r="DB1666" s="110"/>
      <c r="DC1666" s="110"/>
    </row>
    <row r="1667" spans="106:107">
      <c r="DB1667" s="110"/>
      <c r="DC1667" s="110"/>
    </row>
    <row r="1668" spans="106:107">
      <c r="DB1668" s="110"/>
      <c r="DC1668" s="110"/>
    </row>
    <row r="1669" spans="106:107">
      <c r="DB1669" s="110"/>
      <c r="DC1669" s="110"/>
    </row>
    <row r="1670" spans="106:107">
      <c r="DB1670" s="110"/>
      <c r="DC1670" s="110"/>
    </row>
    <row r="1671" spans="106:107">
      <c r="DB1671" s="110"/>
      <c r="DC1671" s="110"/>
    </row>
    <row r="1672" spans="106:107">
      <c r="DB1672" s="110"/>
      <c r="DC1672" s="110"/>
    </row>
    <row r="1673" spans="106:107">
      <c r="DB1673" s="110"/>
      <c r="DC1673" s="110"/>
    </row>
    <row r="1674" spans="106:107">
      <c r="DB1674" s="110"/>
      <c r="DC1674" s="110"/>
    </row>
    <row r="1675" spans="106:107">
      <c r="DB1675" s="110"/>
      <c r="DC1675" s="110"/>
    </row>
    <row r="1676" spans="106:107">
      <c r="DB1676" s="110"/>
      <c r="DC1676" s="110"/>
    </row>
    <row r="1677" spans="106:107">
      <c r="DB1677" s="110"/>
      <c r="DC1677" s="110"/>
    </row>
    <row r="1678" spans="106:107">
      <c r="DB1678" s="110"/>
      <c r="DC1678" s="110"/>
    </row>
    <row r="1679" spans="106:107">
      <c r="DB1679" s="110"/>
      <c r="DC1679" s="110"/>
    </row>
    <row r="1680" spans="106:107">
      <c r="DB1680" s="110"/>
      <c r="DC1680" s="110"/>
    </row>
    <row r="1681" spans="106:107">
      <c r="DB1681" s="110"/>
      <c r="DC1681" s="110"/>
    </row>
    <row r="1682" spans="106:107">
      <c r="DB1682" s="110"/>
      <c r="DC1682" s="110"/>
    </row>
    <row r="1683" spans="106:107">
      <c r="DB1683" s="110"/>
      <c r="DC1683" s="110"/>
    </row>
    <row r="1684" spans="106:107">
      <c r="DB1684" s="110"/>
      <c r="DC1684" s="110"/>
    </row>
    <row r="1685" spans="106:107">
      <c r="DB1685" s="110"/>
      <c r="DC1685" s="110"/>
    </row>
    <row r="1686" spans="106:107">
      <c r="DB1686" s="110"/>
      <c r="DC1686" s="110"/>
    </row>
    <row r="1687" spans="106:107">
      <c r="DB1687" s="110"/>
      <c r="DC1687" s="110"/>
    </row>
    <row r="1688" spans="106:107">
      <c r="DB1688" s="110"/>
      <c r="DC1688" s="110"/>
    </row>
    <row r="1689" spans="106:107">
      <c r="DB1689" s="110"/>
      <c r="DC1689" s="110"/>
    </row>
    <row r="1690" spans="106:107">
      <c r="DB1690" s="110"/>
      <c r="DC1690" s="110"/>
    </row>
    <row r="1691" spans="106:107">
      <c r="DB1691" s="110"/>
      <c r="DC1691" s="110"/>
    </row>
    <row r="1692" spans="106:107">
      <c r="DB1692" s="110"/>
      <c r="DC1692" s="110"/>
    </row>
    <row r="1693" spans="106:107">
      <c r="DB1693" s="110"/>
      <c r="DC1693" s="110"/>
    </row>
    <row r="1694" spans="106:107">
      <c r="DB1694" s="110"/>
      <c r="DC1694" s="110"/>
    </row>
    <row r="1695" spans="106:107">
      <c r="DB1695" s="110"/>
      <c r="DC1695" s="110"/>
    </row>
    <row r="1696" spans="106:107">
      <c r="DB1696" s="110"/>
      <c r="DC1696" s="110"/>
    </row>
    <row r="1697" spans="106:107">
      <c r="DB1697" s="110"/>
      <c r="DC1697" s="110"/>
    </row>
    <row r="1698" spans="106:107">
      <c r="DB1698" s="110"/>
      <c r="DC1698" s="110"/>
    </row>
    <row r="1699" spans="106:107">
      <c r="DB1699" s="110"/>
      <c r="DC1699" s="110"/>
    </row>
    <row r="1700" spans="106:107">
      <c r="DB1700" s="110"/>
      <c r="DC1700" s="110"/>
    </row>
    <row r="1701" spans="106:107">
      <c r="DB1701" s="110"/>
      <c r="DC1701" s="110"/>
    </row>
    <row r="1702" spans="106:107">
      <c r="DB1702" s="110"/>
      <c r="DC1702" s="110"/>
    </row>
    <row r="1703" spans="106:107">
      <c r="DB1703" s="110"/>
      <c r="DC1703" s="110"/>
    </row>
    <row r="1704" spans="106:107">
      <c r="DB1704" s="110"/>
      <c r="DC1704" s="110"/>
    </row>
    <row r="1705" spans="106:107">
      <c r="DB1705" s="110"/>
      <c r="DC1705" s="110"/>
    </row>
    <row r="1706" spans="106:107">
      <c r="DB1706" s="110"/>
      <c r="DC1706" s="110"/>
    </row>
    <row r="1707" spans="106:107">
      <c r="DB1707" s="110"/>
      <c r="DC1707" s="110"/>
    </row>
    <row r="1708" spans="106:107">
      <c r="DB1708" s="110"/>
      <c r="DC1708" s="110"/>
    </row>
    <row r="1709" spans="106:107">
      <c r="DB1709" s="110"/>
      <c r="DC1709" s="110"/>
    </row>
    <row r="1710" spans="106:107">
      <c r="DB1710" s="110"/>
      <c r="DC1710" s="110"/>
    </row>
    <row r="1711" spans="106:107">
      <c r="DB1711" s="110"/>
      <c r="DC1711" s="110"/>
    </row>
    <row r="1712" spans="106:107">
      <c r="DB1712" s="110"/>
      <c r="DC1712" s="110"/>
    </row>
    <row r="1713" spans="106:107">
      <c r="DB1713" s="110"/>
      <c r="DC1713" s="110"/>
    </row>
    <row r="1714" spans="106:107">
      <c r="DB1714" s="110"/>
      <c r="DC1714" s="110"/>
    </row>
    <row r="1715" spans="106:107">
      <c r="DB1715" s="110"/>
      <c r="DC1715" s="110"/>
    </row>
    <row r="1716" spans="106:107">
      <c r="DB1716" s="110"/>
      <c r="DC1716" s="110"/>
    </row>
    <row r="1717" spans="106:107">
      <c r="DB1717" s="110"/>
      <c r="DC1717" s="110"/>
    </row>
    <row r="1718" spans="106:107">
      <c r="DB1718" s="110"/>
      <c r="DC1718" s="110"/>
    </row>
    <row r="1719" spans="106:107">
      <c r="DB1719" s="110"/>
      <c r="DC1719" s="110"/>
    </row>
    <row r="1720" spans="106:107">
      <c r="DB1720" s="110"/>
      <c r="DC1720" s="110"/>
    </row>
    <row r="1721" spans="106:107">
      <c r="DB1721" s="110"/>
      <c r="DC1721" s="110"/>
    </row>
    <row r="1722" spans="106:107">
      <c r="DB1722" s="110"/>
      <c r="DC1722" s="110"/>
    </row>
    <row r="1723" spans="106:107">
      <c r="DB1723" s="110"/>
      <c r="DC1723" s="110"/>
    </row>
    <row r="1724" spans="106:107">
      <c r="DB1724" s="110"/>
      <c r="DC1724" s="110"/>
    </row>
    <row r="1725" spans="106:107">
      <c r="DB1725" s="110"/>
      <c r="DC1725" s="110"/>
    </row>
    <row r="1726" spans="106:107">
      <c r="DB1726" s="110"/>
      <c r="DC1726" s="110"/>
    </row>
    <row r="1727" spans="106:107">
      <c r="DB1727" s="110"/>
      <c r="DC1727" s="110"/>
    </row>
    <row r="1728" spans="106:107">
      <c r="DB1728" s="110"/>
      <c r="DC1728" s="110"/>
    </row>
    <row r="1729" spans="106:107">
      <c r="DB1729" s="110"/>
      <c r="DC1729" s="110"/>
    </row>
    <row r="1730" spans="106:107">
      <c r="DB1730" s="110"/>
      <c r="DC1730" s="110"/>
    </row>
    <row r="1731" spans="106:107">
      <c r="DB1731" s="110"/>
      <c r="DC1731" s="110"/>
    </row>
    <row r="1732" spans="106:107">
      <c r="DB1732" s="110"/>
      <c r="DC1732" s="110"/>
    </row>
    <row r="1733" spans="106:107">
      <c r="DB1733" s="110"/>
      <c r="DC1733" s="110"/>
    </row>
    <row r="1734" spans="106:107">
      <c r="DB1734" s="110"/>
      <c r="DC1734" s="110"/>
    </row>
    <row r="1735" spans="106:107">
      <c r="DB1735" s="110"/>
      <c r="DC1735" s="110"/>
    </row>
    <row r="1736" spans="106:107">
      <c r="DB1736" s="110"/>
      <c r="DC1736" s="110"/>
    </row>
    <row r="1737" spans="106:107">
      <c r="DB1737" s="110"/>
      <c r="DC1737" s="110"/>
    </row>
    <row r="1738" spans="106:107">
      <c r="DB1738" s="110"/>
      <c r="DC1738" s="110"/>
    </row>
    <row r="1739" spans="106:107">
      <c r="DB1739" s="110"/>
      <c r="DC1739" s="110"/>
    </row>
    <row r="1740" spans="106:107">
      <c r="DB1740" s="110"/>
      <c r="DC1740" s="110"/>
    </row>
    <row r="1741" spans="106:107">
      <c r="DB1741" s="110"/>
      <c r="DC1741" s="110"/>
    </row>
    <row r="1742" spans="106:107">
      <c r="DB1742" s="110"/>
      <c r="DC1742" s="110"/>
    </row>
    <row r="1743" spans="106:107">
      <c r="DB1743" s="110"/>
      <c r="DC1743" s="110"/>
    </row>
    <row r="1744" spans="106:107">
      <c r="DB1744" s="110"/>
      <c r="DC1744" s="110"/>
    </row>
    <row r="1745" spans="106:107">
      <c r="DB1745" s="110"/>
      <c r="DC1745" s="110"/>
    </row>
    <row r="1746" spans="106:107">
      <c r="DB1746" s="110"/>
      <c r="DC1746" s="110"/>
    </row>
    <row r="1747" spans="106:107">
      <c r="DB1747" s="110"/>
      <c r="DC1747" s="110"/>
    </row>
    <row r="1748" spans="106:107">
      <c r="DB1748" s="110"/>
      <c r="DC1748" s="110"/>
    </row>
    <row r="1749" spans="106:107">
      <c r="DB1749" s="110"/>
      <c r="DC1749" s="110"/>
    </row>
    <row r="1750" spans="106:107">
      <c r="DB1750" s="110"/>
      <c r="DC1750" s="110"/>
    </row>
    <row r="1751" spans="106:107">
      <c r="DB1751" s="110"/>
      <c r="DC1751" s="110"/>
    </row>
    <row r="1752" spans="106:107">
      <c r="DB1752" s="110"/>
      <c r="DC1752" s="110"/>
    </row>
    <row r="1753" spans="106:107">
      <c r="DB1753" s="110"/>
      <c r="DC1753" s="110"/>
    </row>
    <row r="1754" spans="106:107">
      <c r="DB1754" s="110"/>
      <c r="DC1754" s="110"/>
    </row>
    <row r="1755" spans="106:107">
      <c r="DB1755" s="110"/>
      <c r="DC1755" s="110"/>
    </row>
    <row r="1756" spans="106:107">
      <c r="DB1756" s="110"/>
      <c r="DC1756" s="110"/>
    </row>
    <row r="1757" spans="106:107">
      <c r="DB1757" s="110"/>
      <c r="DC1757" s="110"/>
    </row>
    <row r="1758" spans="106:107">
      <c r="DB1758" s="110"/>
      <c r="DC1758" s="110"/>
    </row>
    <row r="1759" spans="106:107">
      <c r="DB1759" s="110"/>
      <c r="DC1759" s="110"/>
    </row>
    <row r="1760" spans="106:107">
      <c r="DB1760" s="110"/>
      <c r="DC1760" s="110"/>
    </row>
    <row r="1761" spans="106:107">
      <c r="DB1761" s="110"/>
      <c r="DC1761" s="110"/>
    </row>
    <row r="1762" spans="106:107">
      <c r="DB1762" s="110"/>
      <c r="DC1762" s="110"/>
    </row>
    <row r="1763" spans="106:107">
      <c r="DB1763" s="110"/>
      <c r="DC1763" s="110"/>
    </row>
    <row r="1764" spans="106:107">
      <c r="DB1764" s="110"/>
      <c r="DC1764" s="110"/>
    </row>
    <row r="1765" spans="106:107">
      <c r="DB1765" s="110"/>
      <c r="DC1765" s="110"/>
    </row>
    <row r="1766" spans="106:107">
      <c r="DB1766" s="110"/>
      <c r="DC1766" s="110"/>
    </row>
    <row r="1767" spans="106:107">
      <c r="DB1767" s="110"/>
      <c r="DC1767" s="110"/>
    </row>
    <row r="1768" spans="106:107">
      <c r="DB1768" s="110"/>
      <c r="DC1768" s="110"/>
    </row>
    <row r="1769" spans="106:107">
      <c r="DB1769" s="110"/>
      <c r="DC1769" s="110"/>
    </row>
    <row r="1770" spans="106:107">
      <c r="DB1770" s="110"/>
      <c r="DC1770" s="110"/>
    </row>
    <row r="1771" spans="106:107">
      <c r="DB1771" s="110"/>
      <c r="DC1771" s="110"/>
    </row>
    <row r="1772" spans="106:107">
      <c r="DB1772" s="110"/>
      <c r="DC1772" s="110"/>
    </row>
    <row r="1773" spans="106:107">
      <c r="DB1773" s="110"/>
      <c r="DC1773" s="110"/>
    </row>
    <row r="1774" spans="106:107">
      <c r="DB1774" s="110"/>
      <c r="DC1774" s="110"/>
    </row>
    <row r="1775" spans="106:107">
      <c r="DB1775" s="110"/>
      <c r="DC1775" s="110"/>
    </row>
    <row r="1776" spans="106:107">
      <c r="DB1776" s="110"/>
      <c r="DC1776" s="110"/>
    </row>
    <row r="1777" spans="106:107">
      <c r="DB1777" s="110"/>
      <c r="DC1777" s="110"/>
    </row>
    <row r="1778" spans="106:107">
      <c r="DB1778" s="110"/>
      <c r="DC1778" s="110"/>
    </row>
    <row r="1779" spans="106:107">
      <c r="DB1779" s="110"/>
      <c r="DC1779" s="110"/>
    </row>
    <row r="1780" spans="106:107">
      <c r="DB1780" s="110"/>
      <c r="DC1780" s="110"/>
    </row>
    <row r="1781" spans="106:107">
      <c r="DB1781" s="110"/>
      <c r="DC1781" s="110"/>
    </row>
    <row r="1782" spans="106:107">
      <c r="DB1782" s="110"/>
      <c r="DC1782" s="110"/>
    </row>
    <row r="1783" spans="106:107">
      <c r="DB1783" s="110"/>
      <c r="DC1783" s="110"/>
    </row>
    <row r="1784" spans="106:107">
      <c r="DB1784" s="110"/>
      <c r="DC1784" s="110"/>
    </row>
    <row r="1785" spans="106:107">
      <c r="DB1785" s="110"/>
      <c r="DC1785" s="110"/>
    </row>
    <row r="1786" spans="106:107">
      <c r="DB1786" s="110"/>
      <c r="DC1786" s="110"/>
    </row>
    <row r="1787" spans="106:107">
      <c r="DB1787" s="110"/>
      <c r="DC1787" s="110"/>
    </row>
    <row r="1788" spans="106:107">
      <c r="DB1788" s="110"/>
      <c r="DC1788" s="110"/>
    </row>
    <row r="1789" spans="106:107">
      <c r="DB1789" s="110"/>
      <c r="DC1789" s="110"/>
    </row>
    <row r="1790" spans="106:107">
      <c r="DB1790" s="110"/>
      <c r="DC1790" s="110"/>
    </row>
    <row r="1791" spans="106:107">
      <c r="DB1791" s="110"/>
      <c r="DC1791" s="110"/>
    </row>
    <row r="1792" spans="106:107">
      <c r="DB1792" s="110"/>
      <c r="DC1792" s="110"/>
    </row>
    <row r="1793" spans="106:107">
      <c r="DB1793" s="110"/>
      <c r="DC1793" s="110"/>
    </row>
    <row r="1794" spans="106:107">
      <c r="DB1794" s="110"/>
      <c r="DC1794" s="110"/>
    </row>
    <row r="1795" spans="106:107">
      <c r="DB1795" s="110"/>
      <c r="DC1795" s="110"/>
    </row>
    <row r="1796" spans="106:107">
      <c r="DB1796" s="110"/>
      <c r="DC1796" s="110"/>
    </row>
    <row r="1797" spans="106:107">
      <c r="DB1797" s="110"/>
      <c r="DC1797" s="110"/>
    </row>
    <row r="1798" spans="106:107">
      <c r="DB1798" s="110"/>
      <c r="DC1798" s="110"/>
    </row>
    <row r="1799" spans="106:107">
      <c r="DB1799" s="110"/>
      <c r="DC1799" s="110"/>
    </row>
    <row r="1800" spans="106:107">
      <c r="DB1800" s="110"/>
      <c r="DC1800" s="110"/>
    </row>
    <row r="1801" spans="106:107">
      <c r="DB1801" s="110"/>
      <c r="DC1801" s="110"/>
    </row>
    <row r="1802" spans="106:107">
      <c r="DB1802" s="110"/>
      <c r="DC1802" s="110"/>
    </row>
    <row r="1803" spans="106:107">
      <c r="DB1803" s="110"/>
      <c r="DC1803" s="110"/>
    </row>
    <row r="1804" spans="106:107">
      <c r="DB1804" s="110"/>
      <c r="DC1804" s="110"/>
    </row>
    <row r="1805" spans="106:107">
      <c r="DB1805" s="110"/>
      <c r="DC1805" s="110"/>
    </row>
    <row r="1806" spans="106:107">
      <c r="DB1806" s="110"/>
      <c r="DC1806" s="110"/>
    </row>
    <row r="1807" spans="106:107">
      <c r="DB1807" s="110"/>
      <c r="DC1807" s="110"/>
    </row>
    <row r="1808" spans="106:107">
      <c r="DB1808" s="110"/>
      <c r="DC1808" s="110"/>
    </row>
    <row r="1809" spans="106:107">
      <c r="DB1809" s="110"/>
      <c r="DC1809" s="110"/>
    </row>
    <row r="1810" spans="106:107">
      <c r="DB1810" s="110"/>
      <c r="DC1810" s="110"/>
    </row>
    <row r="1811" spans="106:107">
      <c r="DB1811" s="110"/>
      <c r="DC1811" s="110"/>
    </row>
    <row r="1812" spans="106:107">
      <c r="DB1812" s="110"/>
      <c r="DC1812" s="110"/>
    </row>
    <row r="1813" spans="106:107">
      <c r="DB1813" s="110"/>
      <c r="DC1813" s="110"/>
    </row>
    <row r="1814" spans="106:107">
      <c r="DB1814" s="110"/>
      <c r="DC1814" s="110"/>
    </row>
    <row r="1815" spans="106:107">
      <c r="DB1815" s="110"/>
      <c r="DC1815" s="110"/>
    </row>
    <row r="1816" spans="106:107">
      <c r="DB1816" s="110"/>
      <c r="DC1816" s="110"/>
    </row>
    <row r="1817" spans="106:107">
      <c r="DB1817" s="110"/>
      <c r="DC1817" s="110"/>
    </row>
    <row r="1818" spans="106:107">
      <c r="DB1818" s="110"/>
      <c r="DC1818" s="110"/>
    </row>
    <row r="1819" spans="106:107">
      <c r="DB1819" s="110"/>
      <c r="DC1819" s="110"/>
    </row>
    <row r="1820" spans="106:107">
      <c r="DB1820" s="110"/>
      <c r="DC1820" s="110"/>
    </row>
    <row r="1821" spans="106:107">
      <c r="DB1821" s="110"/>
      <c r="DC1821" s="110"/>
    </row>
    <row r="1822" spans="106:107">
      <c r="DB1822" s="110"/>
      <c r="DC1822" s="110"/>
    </row>
    <row r="1823" spans="106:107">
      <c r="DB1823" s="110"/>
      <c r="DC1823" s="110"/>
    </row>
    <row r="1824" spans="106:107">
      <c r="DB1824" s="110"/>
      <c r="DC1824" s="110"/>
    </row>
    <row r="1825" spans="106:107">
      <c r="DB1825" s="110"/>
      <c r="DC1825" s="110"/>
    </row>
    <row r="1826" spans="106:107">
      <c r="DB1826" s="110"/>
      <c r="DC1826" s="110"/>
    </row>
    <row r="1827" spans="106:107">
      <c r="DB1827" s="110"/>
      <c r="DC1827" s="110"/>
    </row>
    <row r="1828" spans="106:107">
      <c r="DB1828" s="110"/>
      <c r="DC1828" s="110"/>
    </row>
    <row r="1829" spans="106:107">
      <c r="DB1829" s="110"/>
      <c r="DC1829" s="110"/>
    </row>
    <row r="1830" spans="106:107">
      <c r="DB1830" s="110"/>
      <c r="DC1830" s="110"/>
    </row>
    <row r="1831" spans="106:107">
      <c r="DB1831" s="110"/>
      <c r="DC1831" s="110"/>
    </row>
    <row r="1832" spans="106:107">
      <c r="DB1832" s="110"/>
      <c r="DC1832" s="110"/>
    </row>
    <row r="1833" spans="106:107">
      <c r="DB1833" s="110"/>
      <c r="DC1833" s="110"/>
    </row>
    <row r="1834" spans="106:107">
      <c r="DB1834" s="110"/>
      <c r="DC1834" s="110"/>
    </row>
    <row r="1835" spans="106:107">
      <c r="DB1835" s="110"/>
      <c r="DC1835" s="110"/>
    </row>
    <row r="1836" spans="106:107">
      <c r="DB1836" s="110"/>
      <c r="DC1836" s="110"/>
    </row>
    <row r="1837" spans="106:107">
      <c r="DB1837" s="110"/>
      <c r="DC1837" s="110"/>
    </row>
    <row r="1838" spans="106:107">
      <c r="DB1838" s="110"/>
      <c r="DC1838" s="110"/>
    </row>
    <row r="1839" spans="106:107">
      <c r="DB1839" s="110"/>
      <c r="DC1839" s="110"/>
    </row>
    <row r="1840" spans="106:107">
      <c r="DB1840" s="110"/>
      <c r="DC1840" s="110"/>
    </row>
    <row r="1841" spans="106:107">
      <c r="DB1841" s="110"/>
      <c r="DC1841" s="110"/>
    </row>
    <row r="1842" spans="106:107">
      <c r="DB1842" s="110"/>
      <c r="DC1842" s="110"/>
    </row>
    <row r="1843" spans="106:107">
      <c r="DB1843" s="110"/>
      <c r="DC1843" s="110"/>
    </row>
    <row r="1844" spans="106:107">
      <c r="DB1844" s="110"/>
      <c r="DC1844" s="110"/>
    </row>
    <row r="1845" spans="106:107">
      <c r="DB1845" s="110"/>
      <c r="DC1845" s="110"/>
    </row>
    <row r="1846" spans="106:107">
      <c r="DB1846" s="110"/>
      <c r="DC1846" s="110"/>
    </row>
    <row r="1847" spans="106:107">
      <c r="DB1847" s="110"/>
      <c r="DC1847" s="110"/>
    </row>
    <row r="1848" spans="106:107">
      <c r="DB1848" s="110"/>
      <c r="DC1848" s="110"/>
    </row>
    <row r="1849" spans="106:107">
      <c r="DB1849" s="110"/>
      <c r="DC1849" s="110"/>
    </row>
    <row r="1850" spans="106:107">
      <c r="DB1850" s="110"/>
      <c r="DC1850" s="110"/>
    </row>
    <row r="1851" spans="106:107">
      <c r="DB1851" s="110"/>
      <c r="DC1851" s="110"/>
    </row>
    <row r="1852" spans="106:107">
      <c r="DB1852" s="110"/>
      <c r="DC1852" s="110"/>
    </row>
    <row r="1853" spans="106:107">
      <c r="DB1853" s="110"/>
      <c r="DC1853" s="110"/>
    </row>
    <row r="1854" spans="106:107">
      <c r="DB1854" s="110"/>
      <c r="DC1854" s="110"/>
    </row>
    <row r="1855" spans="106:107">
      <c r="DB1855" s="110"/>
      <c r="DC1855" s="110"/>
    </row>
    <row r="1856" spans="106:107">
      <c r="DB1856" s="110"/>
      <c r="DC1856" s="110"/>
    </row>
    <row r="1857" spans="106:107">
      <c r="DB1857" s="110"/>
      <c r="DC1857" s="110"/>
    </row>
    <row r="1858" spans="106:107">
      <c r="DB1858" s="110"/>
      <c r="DC1858" s="110"/>
    </row>
    <row r="1859" spans="106:107">
      <c r="DB1859" s="110"/>
      <c r="DC1859" s="110"/>
    </row>
    <row r="1860" spans="106:107">
      <c r="DB1860" s="110"/>
      <c r="DC1860" s="110"/>
    </row>
    <row r="1861" spans="106:107">
      <c r="DB1861" s="110"/>
      <c r="DC1861" s="110"/>
    </row>
    <row r="1862" spans="106:107">
      <c r="DB1862" s="110"/>
      <c r="DC1862" s="110"/>
    </row>
    <row r="1863" spans="106:107">
      <c r="DB1863" s="110"/>
      <c r="DC1863" s="110"/>
    </row>
    <row r="1864" spans="106:107">
      <c r="DB1864" s="110"/>
      <c r="DC1864" s="110"/>
    </row>
    <row r="1865" spans="106:107">
      <c r="DB1865" s="110"/>
      <c r="DC1865" s="110"/>
    </row>
    <row r="1866" spans="106:107">
      <c r="DB1866" s="110"/>
      <c r="DC1866" s="110"/>
    </row>
    <row r="1867" spans="106:107">
      <c r="DB1867" s="110"/>
      <c r="DC1867" s="110"/>
    </row>
    <row r="1868" spans="106:107">
      <c r="DB1868" s="110"/>
      <c r="DC1868" s="110"/>
    </row>
    <row r="1869" spans="106:107">
      <c r="DB1869" s="110"/>
      <c r="DC1869" s="110"/>
    </row>
    <row r="1870" spans="106:107">
      <c r="DB1870" s="110"/>
      <c r="DC1870" s="110"/>
    </row>
    <row r="1871" spans="106:107">
      <c r="DB1871" s="110"/>
      <c r="DC1871" s="110"/>
    </row>
    <row r="1872" spans="106:107">
      <c r="DB1872" s="110"/>
      <c r="DC1872" s="110"/>
    </row>
    <row r="1873" spans="106:107">
      <c r="DB1873" s="110"/>
      <c r="DC1873" s="110"/>
    </row>
    <row r="1874" spans="106:107">
      <c r="DB1874" s="110"/>
      <c r="DC1874" s="110"/>
    </row>
    <row r="1875" spans="106:107">
      <c r="DB1875" s="110"/>
      <c r="DC1875" s="110"/>
    </row>
    <row r="1876" spans="106:107">
      <c r="DB1876" s="110"/>
      <c r="DC1876" s="110"/>
    </row>
    <row r="1877" spans="106:107">
      <c r="DB1877" s="110"/>
      <c r="DC1877" s="110"/>
    </row>
    <row r="1878" spans="106:107">
      <c r="DB1878" s="110"/>
      <c r="DC1878" s="110"/>
    </row>
    <row r="1879" spans="106:107">
      <c r="DB1879" s="110"/>
      <c r="DC1879" s="110"/>
    </row>
    <row r="1880" spans="106:107">
      <c r="DB1880" s="110"/>
      <c r="DC1880" s="110"/>
    </row>
    <row r="1881" spans="106:107">
      <c r="DB1881" s="110"/>
      <c r="DC1881" s="110"/>
    </row>
    <row r="1882" spans="106:107">
      <c r="DB1882" s="110"/>
      <c r="DC1882" s="110"/>
    </row>
    <row r="1883" spans="106:107">
      <c r="DB1883" s="110"/>
      <c r="DC1883" s="110"/>
    </row>
    <row r="1884" spans="106:107">
      <c r="DB1884" s="110"/>
      <c r="DC1884" s="110"/>
    </row>
    <row r="1885" spans="106:107">
      <c r="DB1885" s="110"/>
      <c r="DC1885" s="110"/>
    </row>
    <row r="1886" spans="106:107">
      <c r="DB1886" s="110"/>
      <c r="DC1886" s="110"/>
    </row>
    <row r="1887" spans="106:107">
      <c r="DB1887" s="110"/>
      <c r="DC1887" s="110"/>
    </row>
    <row r="1888" spans="106:107">
      <c r="DB1888" s="110"/>
      <c r="DC1888" s="110"/>
    </row>
    <row r="1889" spans="106:107">
      <c r="DB1889" s="110"/>
      <c r="DC1889" s="110"/>
    </row>
    <row r="1890" spans="106:107">
      <c r="DB1890" s="110"/>
      <c r="DC1890" s="110"/>
    </row>
    <row r="1891" spans="106:107">
      <c r="DB1891" s="110"/>
      <c r="DC1891" s="110"/>
    </row>
    <row r="1892" spans="106:107">
      <c r="DB1892" s="110"/>
      <c r="DC1892" s="110"/>
    </row>
    <row r="1893" spans="106:107">
      <c r="DB1893" s="110"/>
      <c r="DC1893" s="110"/>
    </row>
    <row r="1894" spans="106:107">
      <c r="DB1894" s="110"/>
      <c r="DC1894" s="110"/>
    </row>
    <row r="1895" spans="106:107">
      <c r="DB1895" s="110"/>
      <c r="DC1895" s="110"/>
    </row>
    <row r="1896" spans="106:107">
      <c r="DB1896" s="110"/>
      <c r="DC1896" s="110"/>
    </row>
    <row r="1897" spans="106:107">
      <c r="DB1897" s="110"/>
      <c r="DC1897" s="110"/>
    </row>
    <row r="1898" spans="106:107">
      <c r="DB1898" s="110"/>
      <c r="DC1898" s="110"/>
    </row>
    <row r="1899" spans="106:107">
      <c r="DB1899" s="110"/>
      <c r="DC1899" s="110"/>
    </row>
    <row r="1900" spans="106:107">
      <c r="DB1900" s="110"/>
      <c r="DC1900" s="110"/>
    </row>
    <row r="1901" spans="106:107">
      <c r="DB1901" s="110"/>
      <c r="DC1901" s="110"/>
    </row>
    <row r="1902" spans="106:107">
      <c r="DB1902" s="110"/>
      <c r="DC1902" s="110"/>
    </row>
    <row r="1903" spans="106:107">
      <c r="DB1903" s="110"/>
      <c r="DC1903" s="110"/>
    </row>
    <row r="1904" spans="106:107">
      <c r="DB1904" s="110"/>
      <c r="DC1904" s="110"/>
    </row>
    <row r="1905" spans="106:107">
      <c r="DB1905" s="110"/>
      <c r="DC1905" s="110"/>
    </row>
    <row r="1906" spans="106:107">
      <c r="DB1906" s="110"/>
      <c r="DC1906" s="110"/>
    </row>
    <row r="1907" spans="106:107">
      <c r="DB1907" s="110"/>
      <c r="DC1907" s="110"/>
    </row>
    <row r="1908" spans="106:107">
      <c r="DB1908" s="110"/>
      <c r="DC1908" s="110"/>
    </row>
    <row r="1909" spans="106:107">
      <c r="DB1909" s="110"/>
      <c r="DC1909" s="110"/>
    </row>
    <row r="1910" spans="106:107">
      <c r="DB1910" s="110"/>
      <c r="DC1910" s="110"/>
    </row>
    <row r="1911" spans="106:107">
      <c r="DB1911" s="110"/>
      <c r="DC1911" s="110"/>
    </row>
    <row r="1912" spans="106:107">
      <c r="DB1912" s="110"/>
      <c r="DC1912" s="110"/>
    </row>
    <row r="1913" spans="106:107">
      <c r="DB1913" s="110"/>
      <c r="DC1913" s="110"/>
    </row>
    <row r="1914" spans="106:107">
      <c r="DB1914" s="110"/>
      <c r="DC1914" s="110"/>
    </row>
    <row r="1915" spans="106:107">
      <c r="DB1915" s="110"/>
      <c r="DC1915" s="110"/>
    </row>
    <row r="1916" spans="106:107">
      <c r="DB1916" s="110"/>
      <c r="DC1916" s="110"/>
    </row>
    <row r="1917" spans="106:107">
      <c r="DB1917" s="110"/>
      <c r="DC1917" s="110"/>
    </row>
    <row r="1918" spans="106:107">
      <c r="DB1918" s="110"/>
      <c r="DC1918" s="110"/>
    </row>
    <row r="1919" spans="106:107">
      <c r="DB1919" s="110"/>
      <c r="DC1919" s="110"/>
    </row>
    <row r="1920" spans="106:107">
      <c r="DB1920" s="110"/>
      <c r="DC1920" s="110"/>
    </row>
    <row r="1921" spans="106:107">
      <c r="DB1921" s="110"/>
      <c r="DC1921" s="110"/>
    </row>
    <row r="1922" spans="106:107">
      <c r="DB1922" s="110"/>
      <c r="DC1922" s="110"/>
    </row>
    <row r="1923" spans="106:107">
      <c r="DB1923" s="110"/>
      <c r="DC1923" s="110"/>
    </row>
    <row r="1924" spans="106:107">
      <c r="DB1924" s="110"/>
      <c r="DC1924" s="110"/>
    </row>
    <row r="1925" spans="106:107">
      <c r="DB1925" s="110"/>
      <c r="DC1925" s="110"/>
    </row>
    <row r="1926" spans="106:107">
      <c r="DB1926" s="110"/>
      <c r="DC1926" s="110"/>
    </row>
    <row r="1927" spans="106:107">
      <c r="DB1927" s="110"/>
      <c r="DC1927" s="110"/>
    </row>
    <row r="1928" spans="106:107">
      <c r="DB1928" s="110"/>
      <c r="DC1928" s="110"/>
    </row>
    <row r="1929" spans="106:107">
      <c r="DB1929" s="110"/>
      <c r="DC1929" s="110"/>
    </row>
    <row r="1930" spans="106:107">
      <c r="DB1930" s="110"/>
      <c r="DC1930" s="110"/>
    </row>
    <row r="1931" spans="106:107">
      <c r="DB1931" s="110"/>
      <c r="DC1931" s="110"/>
    </row>
    <row r="1932" spans="106:107">
      <c r="DB1932" s="110"/>
      <c r="DC1932" s="110"/>
    </row>
    <row r="1933" spans="106:107">
      <c r="DB1933" s="110"/>
      <c r="DC1933" s="110"/>
    </row>
    <row r="1934" spans="106:107">
      <c r="DB1934" s="110"/>
      <c r="DC1934" s="110"/>
    </row>
    <row r="1935" spans="106:107">
      <c r="DB1935" s="110"/>
      <c r="DC1935" s="110"/>
    </row>
    <row r="1936" spans="106:107">
      <c r="DB1936" s="110"/>
      <c r="DC1936" s="110"/>
    </row>
    <row r="1937" spans="106:107">
      <c r="DB1937" s="110"/>
      <c r="DC1937" s="110"/>
    </row>
    <row r="1938" spans="106:107">
      <c r="DB1938" s="110"/>
      <c r="DC1938" s="110"/>
    </row>
    <row r="1939" spans="106:107">
      <c r="DB1939" s="110"/>
      <c r="DC1939" s="110"/>
    </row>
    <row r="1940" spans="106:107">
      <c r="DB1940" s="110"/>
      <c r="DC1940" s="110"/>
    </row>
    <row r="1941" spans="106:107">
      <c r="DB1941" s="110"/>
      <c r="DC1941" s="110"/>
    </row>
    <row r="1942" spans="106:107">
      <c r="DB1942" s="110"/>
      <c r="DC1942" s="110"/>
    </row>
    <row r="1943" spans="106:107">
      <c r="DB1943" s="110"/>
      <c r="DC1943" s="110"/>
    </row>
    <row r="1944" spans="106:107">
      <c r="DB1944" s="110"/>
      <c r="DC1944" s="110"/>
    </row>
    <row r="1945" spans="106:107">
      <c r="DB1945" s="110"/>
      <c r="DC1945" s="110"/>
    </row>
    <row r="1946" spans="106:107">
      <c r="DB1946" s="110"/>
      <c r="DC1946" s="110"/>
    </row>
    <row r="1947" spans="106:107">
      <c r="DB1947" s="110"/>
      <c r="DC1947" s="110"/>
    </row>
    <row r="1948" spans="106:107">
      <c r="DB1948" s="110"/>
      <c r="DC1948" s="110"/>
    </row>
    <row r="1949" spans="106:107">
      <c r="DB1949" s="110"/>
      <c r="DC1949" s="110"/>
    </row>
    <row r="1950" spans="106:107">
      <c r="DB1950" s="110"/>
      <c r="DC1950" s="110"/>
    </row>
    <row r="1951" spans="106:107">
      <c r="DB1951" s="110"/>
      <c r="DC1951" s="110"/>
    </row>
    <row r="1952" spans="106:107">
      <c r="DB1952" s="110"/>
      <c r="DC1952" s="110"/>
    </row>
    <row r="1953" spans="106:107">
      <c r="DB1953" s="110"/>
      <c r="DC1953" s="110"/>
    </row>
    <row r="1954" spans="106:107">
      <c r="DB1954" s="110"/>
      <c r="DC1954" s="110"/>
    </row>
    <row r="1955" spans="106:107">
      <c r="DB1955" s="110"/>
      <c r="DC1955" s="110"/>
    </row>
    <row r="1956" spans="106:107">
      <c r="DB1956" s="110"/>
      <c r="DC1956" s="110"/>
    </row>
    <row r="1957" spans="106:107">
      <c r="DB1957" s="110"/>
      <c r="DC1957" s="110"/>
    </row>
    <row r="1958" spans="106:107">
      <c r="DB1958" s="110"/>
      <c r="DC1958" s="110"/>
    </row>
    <row r="1959" spans="106:107">
      <c r="DB1959" s="110"/>
      <c r="DC1959" s="110"/>
    </row>
    <row r="1960" spans="106:107">
      <c r="DB1960" s="110"/>
      <c r="DC1960" s="110"/>
    </row>
    <row r="1961" spans="106:107">
      <c r="DB1961" s="110"/>
      <c r="DC1961" s="110"/>
    </row>
    <row r="1962" spans="106:107">
      <c r="DB1962" s="110"/>
      <c r="DC1962" s="110"/>
    </row>
    <row r="1963" spans="106:107">
      <c r="DB1963" s="110"/>
      <c r="DC1963" s="110"/>
    </row>
    <row r="1964" spans="106:107">
      <c r="DB1964" s="110"/>
      <c r="DC1964" s="110"/>
    </row>
    <row r="1965" spans="106:107">
      <c r="DB1965" s="110"/>
      <c r="DC1965" s="110"/>
    </row>
    <row r="1966" spans="106:107">
      <c r="DB1966" s="110"/>
      <c r="DC1966" s="110"/>
    </row>
    <row r="1967" spans="106:107">
      <c r="DB1967" s="110"/>
      <c r="DC1967" s="110"/>
    </row>
    <row r="1968" spans="106:107">
      <c r="DB1968" s="110"/>
      <c r="DC1968" s="110"/>
    </row>
    <row r="1969" spans="106:107">
      <c r="DB1969" s="110"/>
      <c r="DC1969" s="110"/>
    </row>
    <row r="1970" spans="106:107">
      <c r="DB1970" s="110"/>
      <c r="DC1970" s="110"/>
    </row>
    <row r="1971" spans="106:107">
      <c r="DB1971" s="110"/>
      <c r="DC1971" s="110"/>
    </row>
    <row r="1972" spans="106:107">
      <c r="DB1972" s="110"/>
      <c r="DC1972" s="110"/>
    </row>
    <row r="1973" spans="106:107">
      <c r="DB1973" s="110"/>
      <c r="DC1973" s="110"/>
    </row>
    <row r="1974" spans="106:107">
      <c r="DB1974" s="110"/>
      <c r="DC1974" s="110"/>
    </row>
    <row r="1975" spans="106:107">
      <c r="DB1975" s="110"/>
      <c r="DC1975" s="110"/>
    </row>
    <row r="1976" spans="106:107">
      <c r="DB1976" s="110"/>
      <c r="DC1976" s="110"/>
    </row>
    <row r="1977" spans="106:107">
      <c r="DB1977" s="110"/>
      <c r="DC1977" s="110"/>
    </row>
    <row r="1978" spans="106:107">
      <c r="DB1978" s="110"/>
      <c r="DC1978" s="110"/>
    </row>
    <row r="1979" spans="106:107">
      <c r="DB1979" s="110"/>
      <c r="DC1979" s="110"/>
    </row>
    <row r="1980" spans="106:107">
      <c r="DB1980" s="110"/>
      <c r="DC1980" s="110"/>
    </row>
    <row r="1981" spans="106:107">
      <c r="DB1981" s="110"/>
      <c r="DC1981" s="110"/>
    </row>
    <row r="1982" spans="106:107">
      <c r="DB1982" s="110"/>
      <c r="DC1982" s="110"/>
    </row>
    <row r="1983" spans="106:107">
      <c r="DB1983" s="110"/>
      <c r="DC1983" s="110"/>
    </row>
    <row r="1984" spans="106:107">
      <c r="DB1984" s="110"/>
      <c r="DC1984" s="110"/>
    </row>
    <row r="1985" spans="106:107">
      <c r="DB1985" s="110"/>
      <c r="DC1985" s="110"/>
    </row>
    <row r="1986" spans="106:107">
      <c r="DB1986" s="110"/>
      <c r="DC1986" s="110"/>
    </row>
    <row r="1987" spans="106:107">
      <c r="DB1987" s="110"/>
      <c r="DC1987" s="110"/>
    </row>
    <row r="1988" spans="106:107">
      <c r="DB1988" s="110"/>
      <c r="DC1988" s="110"/>
    </row>
    <row r="1989" spans="106:107">
      <c r="DB1989" s="110"/>
      <c r="DC1989" s="110"/>
    </row>
    <row r="1990" spans="106:107">
      <c r="DB1990" s="110"/>
      <c r="DC1990" s="110"/>
    </row>
    <row r="1991" spans="106:107">
      <c r="DB1991" s="110"/>
      <c r="DC1991" s="110"/>
    </row>
    <row r="1992" spans="106:107">
      <c r="DB1992" s="110"/>
      <c r="DC1992" s="110"/>
    </row>
    <row r="1993" spans="106:107">
      <c r="DB1993" s="110"/>
      <c r="DC1993" s="110"/>
    </row>
    <row r="1994" spans="106:107">
      <c r="DB1994" s="110"/>
      <c r="DC1994" s="110"/>
    </row>
    <row r="1995" spans="106:107">
      <c r="DB1995" s="110"/>
      <c r="DC1995" s="110"/>
    </row>
    <row r="1996" spans="106:107">
      <c r="DB1996" s="110"/>
      <c r="DC1996" s="110"/>
    </row>
    <row r="1997" spans="106:107">
      <c r="DB1997" s="110"/>
      <c r="DC1997" s="110"/>
    </row>
    <row r="1998" spans="106:107">
      <c r="DB1998" s="110"/>
      <c r="DC1998" s="110"/>
    </row>
    <row r="1999" spans="106:107">
      <c r="DB1999" s="110"/>
      <c r="DC1999" s="110"/>
    </row>
    <row r="2000" spans="106:107">
      <c r="DB2000" s="110"/>
      <c r="DC2000" s="110"/>
    </row>
    <row r="2001" spans="106:107">
      <c r="DB2001" s="110"/>
      <c r="DC2001" s="110"/>
    </row>
    <row r="2002" spans="106:107">
      <c r="DB2002" s="110"/>
      <c r="DC2002" s="110"/>
    </row>
    <row r="2003" spans="106:107">
      <c r="DB2003" s="110"/>
      <c r="DC2003" s="110"/>
    </row>
    <row r="2004" spans="106:107">
      <c r="DB2004" s="110"/>
      <c r="DC2004" s="110"/>
    </row>
    <row r="2005" spans="106:107">
      <c r="DB2005" s="110"/>
      <c r="DC2005" s="110"/>
    </row>
    <row r="2006" spans="106:107">
      <c r="DB2006" s="110"/>
      <c r="DC2006" s="110"/>
    </row>
    <row r="2007" spans="106:107">
      <c r="DB2007" s="110"/>
      <c r="DC2007" s="110"/>
    </row>
    <row r="2008" spans="106:107">
      <c r="DB2008" s="110"/>
      <c r="DC2008" s="110"/>
    </row>
    <row r="2009" spans="106:107">
      <c r="DB2009" s="110"/>
      <c r="DC2009" s="110"/>
    </row>
    <row r="2010" spans="106:107">
      <c r="DB2010" s="110"/>
      <c r="DC2010" s="110"/>
    </row>
    <row r="2011" spans="106:107">
      <c r="DB2011" s="110"/>
      <c r="DC2011" s="110"/>
    </row>
    <row r="2012" spans="106:107">
      <c r="DB2012" s="110"/>
      <c r="DC2012" s="110"/>
    </row>
    <row r="2013" spans="106:107">
      <c r="DB2013" s="110"/>
      <c r="DC2013" s="110"/>
    </row>
    <row r="2014" spans="106:107">
      <c r="DB2014" s="110"/>
      <c r="DC2014" s="110"/>
    </row>
    <row r="2015" spans="106:107">
      <c r="DB2015" s="110"/>
      <c r="DC2015" s="110"/>
    </row>
    <row r="2016" spans="106:107">
      <c r="DB2016" s="110"/>
      <c r="DC2016" s="110"/>
    </row>
    <row r="2017" spans="106:107">
      <c r="DB2017" s="110"/>
      <c r="DC2017" s="110"/>
    </row>
    <row r="2018" spans="106:107">
      <c r="DB2018" s="110"/>
      <c r="DC2018" s="110"/>
    </row>
    <row r="2019" spans="106:107">
      <c r="DB2019" s="110"/>
      <c r="DC2019" s="110"/>
    </row>
    <row r="2020" spans="106:107">
      <c r="DB2020" s="110"/>
      <c r="DC2020" s="110"/>
    </row>
    <row r="2021" spans="106:107">
      <c r="DB2021" s="110"/>
      <c r="DC2021" s="110"/>
    </row>
    <row r="2022" spans="106:107">
      <c r="DB2022" s="110"/>
      <c r="DC2022" s="110"/>
    </row>
    <row r="2023" spans="106:107">
      <c r="DB2023" s="110"/>
      <c r="DC2023" s="110"/>
    </row>
    <row r="2024" spans="106:107">
      <c r="DB2024" s="110"/>
      <c r="DC2024" s="110"/>
    </row>
    <row r="2025" spans="106:107">
      <c r="DB2025" s="110"/>
      <c r="DC2025" s="110"/>
    </row>
    <row r="2026" spans="106:107">
      <c r="DB2026" s="110"/>
      <c r="DC2026" s="110"/>
    </row>
    <row r="2027" spans="106:107">
      <c r="DB2027" s="110"/>
      <c r="DC2027" s="110"/>
    </row>
    <row r="2028" spans="106:107">
      <c r="DB2028" s="110"/>
      <c r="DC2028" s="110"/>
    </row>
    <row r="2029" spans="106:107">
      <c r="DB2029" s="110"/>
      <c r="DC2029" s="110"/>
    </row>
    <row r="2030" spans="106:107">
      <c r="DB2030" s="110"/>
      <c r="DC2030" s="110"/>
    </row>
    <row r="2031" spans="106:107">
      <c r="DB2031" s="110"/>
      <c r="DC2031" s="110"/>
    </row>
    <row r="2032" spans="106:107">
      <c r="DB2032" s="110"/>
      <c r="DC2032" s="110"/>
    </row>
    <row r="2033" spans="106:107">
      <c r="DB2033" s="110"/>
      <c r="DC2033" s="110"/>
    </row>
    <row r="2034" spans="106:107">
      <c r="DB2034" s="110"/>
      <c r="DC2034" s="110"/>
    </row>
    <row r="2035" spans="106:107">
      <c r="DB2035" s="110"/>
      <c r="DC2035" s="110"/>
    </row>
    <row r="2036" spans="106:107">
      <c r="DB2036" s="110"/>
      <c r="DC2036" s="110"/>
    </row>
    <row r="2037" spans="106:107">
      <c r="DB2037" s="110"/>
      <c r="DC2037" s="110"/>
    </row>
    <row r="2038" spans="106:107">
      <c r="DB2038" s="110"/>
      <c r="DC2038" s="110"/>
    </row>
    <row r="2039" spans="106:107">
      <c r="DB2039" s="110"/>
      <c r="DC2039" s="110"/>
    </row>
    <row r="2040" spans="106:107">
      <c r="DB2040" s="110"/>
      <c r="DC2040" s="110"/>
    </row>
    <row r="2041" spans="106:107">
      <c r="DB2041" s="110"/>
      <c r="DC2041" s="110"/>
    </row>
    <row r="2042" spans="106:107">
      <c r="DB2042" s="110"/>
      <c r="DC2042" s="110"/>
    </row>
    <row r="2043" spans="106:107">
      <c r="DB2043" s="110"/>
      <c r="DC2043" s="110"/>
    </row>
    <row r="2044" spans="106:107">
      <c r="DB2044" s="110"/>
      <c r="DC2044" s="110"/>
    </row>
    <row r="2045" spans="106:107">
      <c r="DB2045" s="110"/>
      <c r="DC2045" s="110"/>
    </row>
    <row r="2046" spans="106:107">
      <c r="DB2046" s="110"/>
      <c r="DC2046" s="110"/>
    </row>
    <row r="2047" spans="106:107">
      <c r="DB2047" s="110"/>
      <c r="DC2047" s="110"/>
    </row>
    <row r="2048" spans="106:107">
      <c r="DB2048" s="110"/>
      <c r="DC2048" s="110"/>
    </row>
    <row r="2049" spans="106:107">
      <c r="DB2049" s="110"/>
      <c r="DC2049" s="110"/>
    </row>
    <row r="2050" spans="106:107">
      <c r="DB2050" s="110"/>
      <c r="DC2050" s="110"/>
    </row>
    <row r="2051" spans="106:107">
      <c r="DB2051" s="110"/>
      <c r="DC2051" s="110"/>
    </row>
    <row r="2052" spans="106:107">
      <c r="DB2052" s="110"/>
      <c r="DC2052" s="110"/>
    </row>
    <row r="2053" spans="106:107">
      <c r="DB2053" s="110"/>
      <c r="DC2053" s="110"/>
    </row>
    <row r="2054" spans="106:107">
      <c r="DB2054" s="110"/>
      <c r="DC2054" s="110"/>
    </row>
    <row r="2055" spans="106:107">
      <c r="DB2055" s="110"/>
      <c r="DC2055" s="110"/>
    </row>
    <row r="2056" spans="106:107">
      <c r="DB2056" s="110"/>
      <c r="DC2056" s="110"/>
    </row>
    <row r="2057" spans="106:107">
      <c r="DB2057" s="110"/>
      <c r="DC2057" s="110"/>
    </row>
    <row r="2058" spans="106:107">
      <c r="DB2058" s="110"/>
      <c r="DC2058" s="110"/>
    </row>
    <row r="2059" spans="106:107">
      <c r="DB2059" s="110"/>
      <c r="DC2059" s="110"/>
    </row>
    <row r="2060" spans="106:107">
      <c r="DB2060" s="110"/>
      <c r="DC2060" s="110"/>
    </row>
    <row r="2061" spans="106:107">
      <c r="DB2061" s="110"/>
      <c r="DC2061" s="110"/>
    </row>
    <row r="2062" spans="106:107">
      <c r="DB2062" s="110"/>
      <c r="DC2062" s="110"/>
    </row>
    <row r="2063" spans="106:107">
      <c r="DB2063" s="110"/>
      <c r="DC2063" s="110"/>
    </row>
    <row r="2064" spans="106:107">
      <c r="DB2064" s="110"/>
      <c r="DC2064" s="110"/>
    </row>
    <row r="2065" spans="106:107">
      <c r="DB2065" s="110"/>
      <c r="DC2065" s="110"/>
    </row>
    <row r="2066" spans="106:107">
      <c r="DB2066" s="110"/>
      <c r="DC2066" s="110"/>
    </row>
    <row r="2067" spans="106:107">
      <c r="DB2067" s="110"/>
      <c r="DC2067" s="110"/>
    </row>
    <row r="2068" spans="106:107">
      <c r="DB2068" s="110"/>
      <c r="DC2068" s="110"/>
    </row>
    <row r="2069" spans="106:107">
      <c r="DB2069" s="110"/>
      <c r="DC2069" s="110"/>
    </row>
    <row r="2070" spans="106:107">
      <c r="DB2070" s="110"/>
      <c r="DC2070" s="110"/>
    </row>
    <row r="2071" spans="106:107">
      <c r="DB2071" s="110"/>
      <c r="DC2071" s="110"/>
    </row>
    <row r="2072" spans="106:107">
      <c r="DB2072" s="110"/>
      <c r="DC2072" s="110"/>
    </row>
    <row r="2073" spans="106:107">
      <c r="DB2073" s="110"/>
      <c r="DC2073" s="110"/>
    </row>
    <row r="2074" spans="106:107">
      <c r="DB2074" s="110"/>
      <c r="DC2074" s="110"/>
    </row>
    <row r="2075" spans="106:107">
      <c r="DB2075" s="110"/>
      <c r="DC2075" s="110"/>
    </row>
    <row r="2076" spans="106:107">
      <c r="DB2076" s="110"/>
      <c r="DC2076" s="110"/>
    </row>
    <row r="2077" spans="106:107">
      <c r="DB2077" s="110"/>
      <c r="DC2077" s="110"/>
    </row>
    <row r="2078" spans="106:107">
      <c r="DB2078" s="110"/>
      <c r="DC2078" s="110"/>
    </row>
    <row r="2079" spans="106:107">
      <c r="DB2079" s="110"/>
      <c r="DC2079" s="110"/>
    </row>
    <row r="2080" spans="106:107">
      <c r="DB2080" s="110"/>
      <c r="DC2080" s="110"/>
    </row>
    <row r="2081" spans="106:107">
      <c r="DB2081" s="110"/>
      <c r="DC2081" s="110"/>
    </row>
    <row r="2082" spans="106:107">
      <c r="DB2082" s="110"/>
      <c r="DC2082" s="110"/>
    </row>
    <row r="2083" spans="106:107">
      <c r="DB2083" s="110"/>
      <c r="DC2083" s="110"/>
    </row>
    <row r="2084" spans="106:107">
      <c r="DB2084" s="110"/>
      <c r="DC2084" s="110"/>
    </row>
    <row r="2085" spans="106:107">
      <c r="DB2085" s="110"/>
      <c r="DC2085" s="110"/>
    </row>
    <row r="2086" spans="106:107">
      <c r="DB2086" s="110"/>
      <c r="DC2086" s="110"/>
    </row>
    <row r="2087" spans="106:107">
      <c r="DB2087" s="110"/>
      <c r="DC2087" s="110"/>
    </row>
    <row r="2088" spans="106:107">
      <c r="DB2088" s="110"/>
      <c r="DC2088" s="110"/>
    </row>
    <row r="2089" spans="106:107">
      <c r="DB2089" s="110"/>
      <c r="DC2089" s="110"/>
    </row>
    <row r="2090" spans="106:107">
      <c r="DB2090" s="110"/>
      <c r="DC2090" s="110"/>
    </row>
    <row r="2091" spans="106:107">
      <c r="DB2091" s="110"/>
      <c r="DC2091" s="110"/>
    </row>
    <row r="2092" spans="106:107">
      <c r="DB2092" s="110"/>
      <c r="DC2092" s="110"/>
    </row>
    <row r="2093" spans="106:107">
      <c r="DB2093" s="110"/>
      <c r="DC2093" s="110"/>
    </row>
    <row r="2094" spans="106:107">
      <c r="DB2094" s="110"/>
      <c r="DC2094" s="110"/>
    </row>
    <row r="2095" spans="106:107">
      <c r="DB2095" s="110"/>
      <c r="DC2095" s="110"/>
    </row>
    <row r="2096" spans="106:107">
      <c r="DB2096" s="110"/>
      <c r="DC2096" s="110"/>
    </row>
    <row r="2097" spans="106:107">
      <c r="DB2097" s="110"/>
      <c r="DC2097" s="110"/>
    </row>
    <row r="2098" spans="106:107">
      <c r="DB2098" s="110"/>
      <c r="DC2098" s="110"/>
    </row>
    <row r="2099" spans="106:107">
      <c r="DB2099" s="110"/>
      <c r="DC2099" s="110"/>
    </row>
    <row r="2100" spans="106:107">
      <c r="DB2100" s="110"/>
      <c r="DC2100" s="110"/>
    </row>
    <row r="2101" spans="106:107">
      <c r="DB2101" s="110"/>
      <c r="DC2101" s="110"/>
    </row>
    <row r="2102" spans="106:107">
      <c r="DB2102" s="110"/>
      <c r="DC2102" s="110"/>
    </row>
    <row r="2103" spans="106:107">
      <c r="DB2103" s="110"/>
      <c r="DC2103" s="110"/>
    </row>
    <row r="2104" spans="106:107">
      <c r="DB2104" s="110"/>
      <c r="DC2104" s="110"/>
    </row>
    <row r="2105" spans="106:107">
      <c r="DB2105" s="110"/>
      <c r="DC2105" s="110"/>
    </row>
    <row r="2106" spans="106:107">
      <c r="DB2106" s="110"/>
      <c r="DC2106" s="110"/>
    </row>
    <row r="2107" spans="106:107">
      <c r="DB2107" s="110"/>
      <c r="DC2107" s="110"/>
    </row>
    <row r="2108" spans="106:107">
      <c r="DB2108" s="110"/>
      <c r="DC2108" s="110"/>
    </row>
    <row r="2109" spans="106:107">
      <c r="DB2109" s="110"/>
      <c r="DC2109" s="110"/>
    </row>
    <row r="2110" spans="106:107">
      <c r="DB2110" s="110"/>
      <c r="DC2110" s="110"/>
    </row>
    <row r="2111" spans="106:107">
      <c r="DB2111" s="110"/>
      <c r="DC2111" s="110"/>
    </row>
    <row r="2112" spans="106:107">
      <c r="DB2112" s="110"/>
      <c r="DC2112" s="110"/>
    </row>
    <row r="2113" spans="106:107">
      <c r="DB2113" s="110"/>
      <c r="DC2113" s="110"/>
    </row>
    <row r="2114" spans="106:107">
      <c r="DB2114" s="110"/>
      <c r="DC2114" s="110"/>
    </row>
    <row r="2115" spans="106:107">
      <c r="DB2115" s="110"/>
      <c r="DC2115" s="110"/>
    </row>
    <row r="2116" spans="106:107">
      <c r="DB2116" s="110"/>
      <c r="DC2116" s="110"/>
    </row>
    <row r="2117" spans="106:107">
      <c r="DB2117" s="110"/>
      <c r="DC2117" s="110"/>
    </row>
    <row r="2118" spans="106:107">
      <c r="DB2118" s="110"/>
      <c r="DC2118" s="110"/>
    </row>
    <row r="2119" spans="106:107">
      <c r="DB2119" s="110"/>
      <c r="DC2119" s="110"/>
    </row>
    <row r="2120" spans="106:107">
      <c r="DB2120" s="110"/>
      <c r="DC2120" s="110"/>
    </row>
    <row r="2121" spans="106:107">
      <c r="DB2121" s="110"/>
      <c r="DC2121" s="110"/>
    </row>
    <row r="2122" spans="106:107">
      <c r="DB2122" s="110"/>
      <c r="DC2122" s="110"/>
    </row>
    <row r="2123" spans="106:107">
      <c r="DB2123" s="110"/>
      <c r="DC2123" s="110"/>
    </row>
    <row r="2124" spans="106:107">
      <c r="DB2124" s="110"/>
      <c r="DC2124" s="110"/>
    </row>
    <row r="2125" spans="106:107">
      <c r="DB2125" s="110"/>
      <c r="DC2125" s="110"/>
    </row>
    <row r="2126" spans="106:107">
      <c r="DB2126" s="110"/>
      <c r="DC2126" s="110"/>
    </row>
    <row r="2127" spans="106:107">
      <c r="DB2127" s="110"/>
      <c r="DC2127" s="110"/>
    </row>
    <row r="2128" spans="106:107">
      <c r="DB2128" s="110"/>
      <c r="DC2128" s="110"/>
    </row>
    <row r="2129" spans="106:107">
      <c r="DB2129" s="110"/>
      <c r="DC2129" s="110"/>
    </row>
    <row r="2130" spans="106:107">
      <c r="DB2130" s="110"/>
      <c r="DC2130" s="110"/>
    </row>
    <row r="2131" spans="106:107">
      <c r="DB2131" s="110"/>
      <c r="DC2131" s="110"/>
    </row>
    <row r="2132" spans="106:107">
      <c r="DB2132" s="110"/>
      <c r="DC2132" s="110"/>
    </row>
    <row r="2133" spans="106:107">
      <c r="DB2133" s="110"/>
      <c r="DC2133" s="110"/>
    </row>
    <row r="2134" spans="106:107">
      <c r="DB2134" s="110"/>
      <c r="DC2134" s="110"/>
    </row>
    <row r="2135" spans="106:107">
      <c r="DB2135" s="110"/>
      <c r="DC2135" s="110"/>
    </row>
    <row r="2136" spans="106:107">
      <c r="DB2136" s="110"/>
      <c r="DC2136" s="110"/>
    </row>
    <row r="2137" spans="106:107">
      <c r="DB2137" s="110"/>
      <c r="DC2137" s="110"/>
    </row>
    <row r="2138" spans="106:107">
      <c r="DB2138" s="110"/>
      <c r="DC2138" s="110"/>
    </row>
    <row r="2139" spans="106:107">
      <c r="DB2139" s="110"/>
      <c r="DC2139" s="110"/>
    </row>
    <row r="2140" spans="106:107">
      <c r="DB2140" s="110"/>
      <c r="DC2140" s="110"/>
    </row>
    <row r="2141" spans="106:107">
      <c r="DB2141" s="110"/>
      <c r="DC2141" s="110"/>
    </row>
    <row r="2142" spans="106:107">
      <c r="DB2142" s="110"/>
      <c r="DC2142" s="110"/>
    </row>
    <row r="2143" spans="106:107">
      <c r="DB2143" s="110"/>
      <c r="DC2143" s="110"/>
    </row>
    <row r="2144" spans="106:107">
      <c r="DB2144" s="110"/>
      <c r="DC2144" s="110"/>
    </row>
    <row r="2145" spans="106:107">
      <c r="DB2145" s="110"/>
      <c r="DC2145" s="110"/>
    </row>
    <row r="2146" spans="106:107">
      <c r="DB2146" s="110"/>
      <c r="DC2146" s="110"/>
    </row>
    <row r="2147" spans="106:107">
      <c r="DB2147" s="110"/>
      <c r="DC2147" s="110"/>
    </row>
    <row r="2148" spans="106:107">
      <c r="DB2148" s="110"/>
      <c r="DC2148" s="110"/>
    </row>
    <row r="2149" spans="106:107">
      <c r="DB2149" s="110"/>
      <c r="DC2149" s="110"/>
    </row>
    <row r="2150" spans="106:107">
      <c r="DB2150" s="110"/>
      <c r="DC2150" s="110"/>
    </row>
    <row r="2151" spans="106:107">
      <c r="DB2151" s="110"/>
      <c r="DC2151" s="110"/>
    </row>
    <row r="2152" spans="106:107">
      <c r="DB2152" s="110"/>
      <c r="DC2152" s="110"/>
    </row>
    <row r="2153" spans="106:107">
      <c r="DB2153" s="110"/>
      <c r="DC2153" s="110"/>
    </row>
    <row r="2154" spans="106:107">
      <c r="DB2154" s="110"/>
      <c r="DC2154" s="110"/>
    </row>
    <row r="2155" spans="106:107">
      <c r="DB2155" s="110"/>
      <c r="DC2155" s="110"/>
    </row>
    <row r="2156" spans="106:107">
      <c r="DB2156" s="110"/>
      <c r="DC2156" s="110"/>
    </row>
    <row r="2157" spans="106:107">
      <c r="DB2157" s="110"/>
      <c r="DC2157" s="110"/>
    </row>
    <row r="2158" spans="106:107">
      <c r="DB2158" s="110"/>
      <c r="DC2158" s="110"/>
    </row>
    <row r="2159" spans="106:107">
      <c r="DB2159" s="110"/>
      <c r="DC2159" s="110"/>
    </row>
    <row r="2160" spans="106:107">
      <c r="DB2160" s="110"/>
      <c r="DC2160" s="110"/>
    </row>
    <row r="2161" spans="106:107">
      <c r="DB2161" s="110"/>
      <c r="DC2161" s="110"/>
    </row>
    <row r="2162" spans="106:107">
      <c r="DB2162" s="110"/>
      <c r="DC2162" s="110"/>
    </row>
    <row r="2163" spans="106:107">
      <c r="DB2163" s="110"/>
      <c r="DC2163" s="110"/>
    </row>
    <row r="2164" spans="106:107">
      <c r="DB2164" s="110"/>
      <c r="DC2164" s="110"/>
    </row>
    <row r="2165" spans="106:107">
      <c r="DB2165" s="110"/>
      <c r="DC2165" s="110"/>
    </row>
    <row r="2166" spans="106:107">
      <c r="DB2166" s="110"/>
      <c r="DC2166" s="110"/>
    </row>
    <row r="2167" spans="106:107">
      <c r="DB2167" s="110"/>
      <c r="DC2167" s="110"/>
    </row>
    <row r="2168" spans="106:107">
      <c r="DB2168" s="110"/>
      <c r="DC2168" s="110"/>
    </row>
    <row r="2169" spans="106:107">
      <c r="DB2169" s="110"/>
      <c r="DC2169" s="110"/>
    </row>
    <row r="2170" spans="106:107">
      <c r="DB2170" s="110"/>
      <c r="DC2170" s="110"/>
    </row>
    <row r="2171" spans="106:107">
      <c r="DB2171" s="110"/>
      <c r="DC2171" s="110"/>
    </row>
    <row r="2172" spans="106:107">
      <c r="DB2172" s="110"/>
      <c r="DC2172" s="110"/>
    </row>
    <row r="2173" spans="106:107">
      <c r="DB2173" s="110"/>
      <c r="DC2173" s="110"/>
    </row>
    <row r="2174" spans="106:107">
      <c r="DB2174" s="110"/>
      <c r="DC2174" s="110"/>
    </row>
    <row r="2175" spans="106:107">
      <c r="DB2175" s="110"/>
      <c r="DC2175" s="110"/>
    </row>
    <row r="2176" spans="106:107">
      <c r="DB2176" s="110"/>
      <c r="DC2176" s="110"/>
    </row>
    <row r="2177" spans="106:107">
      <c r="DB2177" s="110"/>
      <c r="DC2177" s="110"/>
    </row>
    <row r="2178" spans="106:107">
      <c r="DB2178" s="110"/>
      <c r="DC2178" s="110"/>
    </row>
    <row r="2179" spans="106:107">
      <c r="DB2179" s="110"/>
      <c r="DC2179" s="110"/>
    </row>
    <row r="2180" spans="106:107">
      <c r="DB2180" s="110"/>
      <c r="DC2180" s="110"/>
    </row>
    <row r="2181" spans="106:107">
      <c r="DB2181" s="110"/>
      <c r="DC2181" s="110"/>
    </row>
    <row r="2182" spans="106:107">
      <c r="DB2182" s="110"/>
      <c r="DC2182" s="110"/>
    </row>
    <row r="2183" spans="106:107">
      <c r="DB2183" s="110"/>
      <c r="DC2183" s="110"/>
    </row>
    <row r="2184" spans="106:107">
      <c r="DB2184" s="110"/>
      <c r="DC2184" s="110"/>
    </row>
    <row r="2185" spans="106:107">
      <c r="DB2185" s="110"/>
      <c r="DC2185" s="110"/>
    </row>
    <row r="2186" spans="106:107">
      <c r="DB2186" s="110"/>
      <c r="DC2186" s="110"/>
    </row>
    <row r="2187" spans="106:107">
      <c r="DB2187" s="110"/>
      <c r="DC2187" s="110"/>
    </row>
    <row r="2188" spans="106:107">
      <c r="DB2188" s="110"/>
      <c r="DC2188" s="110"/>
    </row>
    <row r="2189" spans="106:107">
      <c r="DB2189" s="110"/>
      <c r="DC2189" s="110"/>
    </row>
    <row r="2190" spans="106:107">
      <c r="DB2190" s="110"/>
      <c r="DC2190" s="110"/>
    </row>
    <row r="2191" spans="106:107">
      <c r="DB2191" s="110"/>
      <c r="DC2191" s="110"/>
    </row>
    <row r="2192" spans="106:107">
      <c r="DB2192" s="110"/>
      <c r="DC2192" s="110"/>
    </row>
    <row r="2193" spans="106:107">
      <c r="DB2193" s="110"/>
      <c r="DC2193" s="110"/>
    </row>
    <row r="2194" spans="106:107">
      <c r="DB2194" s="110"/>
      <c r="DC2194" s="110"/>
    </row>
    <row r="2195" spans="106:107">
      <c r="DB2195" s="110"/>
      <c r="DC2195" s="110"/>
    </row>
    <row r="2196" spans="106:107">
      <c r="DB2196" s="110"/>
      <c r="DC2196" s="110"/>
    </row>
    <row r="2197" spans="106:107">
      <c r="DB2197" s="110"/>
      <c r="DC2197" s="110"/>
    </row>
    <row r="2198" spans="106:107">
      <c r="DB2198" s="110"/>
      <c r="DC2198" s="110"/>
    </row>
    <row r="2199" spans="106:107">
      <c r="DB2199" s="110"/>
      <c r="DC2199" s="110"/>
    </row>
    <row r="2200" spans="106:107">
      <c r="DB2200" s="110"/>
      <c r="DC2200" s="110"/>
    </row>
    <row r="2201" spans="106:107">
      <c r="DB2201" s="110"/>
      <c r="DC2201" s="110"/>
    </row>
    <row r="2202" spans="106:107">
      <c r="DB2202" s="110"/>
      <c r="DC2202" s="110"/>
    </row>
    <row r="2203" spans="106:107">
      <c r="DB2203" s="110"/>
      <c r="DC2203" s="110"/>
    </row>
    <row r="2204" spans="106:107">
      <c r="DB2204" s="110"/>
      <c r="DC2204" s="110"/>
    </row>
    <row r="2205" spans="106:107">
      <c r="DB2205" s="110"/>
      <c r="DC2205" s="110"/>
    </row>
    <row r="2206" spans="106:107">
      <c r="DB2206" s="110"/>
      <c r="DC2206" s="110"/>
    </row>
    <row r="2207" spans="106:107">
      <c r="DB2207" s="110"/>
      <c r="DC2207" s="110"/>
    </row>
    <row r="2208" spans="106:107">
      <c r="DB2208" s="110"/>
      <c r="DC2208" s="110"/>
    </row>
    <row r="2209" spans="106:107">
      <c r="DB2209" s="110"/>
      <c r="DC2209" s="110"/>
    </row>
    <row r="2210" spans="106:107">
      <c r="DB2210" s="110"/>
      <c r="DC2210" s="110"/>
    </row>
    <row r="2211" spans="106:107">
      <c r="DB2211" s="110"/>
      <c r="DC2211" s="110"/>
    </row>
    <row r="2212" spans="106:107">
      <c r="DB2212" s="110"/>
      <c r="DC2212" s="110"/>
    </row>
    <row r="2213" spans="106:107">
      <c r="DB2213" s="110"/>
      <c r="DC2213" s="110"/>
    </row>
    <row r="2214" spans="106:107">
      <c r="DB2214" s="110"/>
      <c r="DC2214" s="110"/>
    </row>
    <row r="2215" spans="106:107">
      <c r="DB2215" s="110"/>
      <c r="DC2215" s="110"/>
    </row>
    <row r="2216" spans="106:107">
      <c r="DB2216" s="110"/>
      <c r="DC2216" s="110"/>
    </row>
    <row r="2217" spans="106:107">
      <c r="DB2217" s="110"/>
      <c r="DC2217" s="110"/>
    </row>
    <row r="2218" spans="106:107">
      <c r="DB2218" s="110"/>
      <c r="DC2218" s="110"/>
    </row>
    <row r="2219" spans="106:107">
      <c r="DB2219" s="110"/>
      <c r="DC2219" s="110"/>
    </row>
    <row r="2220" spans="106:107">
      <c r="DB2220" s="110"/>
      <c r="DC2220" s="110"/>
    </row>
    <row r="2221" spans="106:107">
      <c r="DB2221" s="110"/>
      <c r="DC2221" s="110"/>
    </row>
    <row r="2222" spans="106:107">
      <c r="DB2222" s="110"/>
      <c r="DC2222" s="110"/>
    </row>
    <row r="2223" spans="106:107">
      <c r="DB2223" s="110"/>
      <c r="DC2223" s="110"/>
    </row>
    <row r="2224" spans="106:107">
      <c r="DB2224" s="110"/>
      <c r="DC2224" s="110"/>
    </row>
    <row r="2225" spans="106:107">
      <c r="DB2225" s="110"/>
      <c r="DC2225" s="110"/>
    </row>
    <row r="2226" spans="106:107">
      <c r="DB2226" s="110"/>
      <c r="DC2226" s="110"/>
    </row>
    <row r="2227" spans="106:107">
      <c r="DB2227" s="110"/>
      <c r="DC2227" s="110"/>
    </row>
    <row r="2228" spans="106:107">
      <c r="DB2228" s="110"/>
      <c r="DC2228" s="110"/>
    </row>
    <row r="2229" spans="106:107">
      <c r="DB2229" s="110"/>
      <c r="DC2229" s="110"/>
    </row>
    <row r="2230" spans="106:107">
      <c r="DB2230" s="110"/>
      <c r="DC2230" s="110"/>
    </row>
    <row r="2231" spans="106:107">
      <c r="DB2231" s="110"/>
      <c r="DC2231" s="110"/>
    </row>
    <row r="2232" spans="106:107">
      <c r="DB2232" s="110"/>
      <c r="DC2232" s="110"/>
    </row>
    <row r="2233" spans="106:107">
      <c r="DB2233" s="110"/>
      <c r="DC2233" s="110"/>
    </row>
    <row r="2234" spans="106:107">
      <c r="DB2234" s="110"/>
      <c r="DC2234" s="110"/>
    </row>
    <row r="2235" spans="106:107">
      <c r="DB2235" s="110"/>
      <c r="DC2235" s="110"/>
    </row>
    <row r="2236" spans="106:107">
      <c r="DB2236" s="110"/>
      <c r="DC2236" s="110"/>
    </row>
    <row r="2237" spans="106:107">
      <c r="DB2237" s="110"/>
      <c r="DC2237" s="110"/>
    </row>
    <row r="2238" spans="106:107">
      <c r="DB2238" s="110"/>
      <c r="DC2238" s="110"/>
    </row>
    <row r="2239" spans="106:107">
      <c r="DB2239" s="110"/>
      <c r="DC2239" s="110"/>
    </row>
    <row r="2240" spans="106:107">
      <c r="DB2240" s="110"/>
      <c r="DC2240" s="110"/>
    </row>
    <row r="2241" spans="106:107">
      <c r="DB2241" s="110"/>
      <c r="DC2241" s="110"/>
    </row>
    <row r="2242" spans="106:107">
      <c r="DB2242" s="110"/>
      <c r="DC2242" s="110"/>
    </row>
    <row r="2243" spans="106:107">
      <c r="DB2243" s="110"/>
      <c r="DC2243" s="110"/>
    </row>
    <row r="2244" spans="106:107">
      <c r="DB2244" s="110"/>
      <c r="DC2244" s="110"/>
    </row>
    <row r="2245" spans="106:107">
      <c r="DB2245" s="110"/>
      <c r="DC2245" s="110"/>
    </row>
    <row r="2246" spans="106:107">
      <c r="DB2246" s="110"/>
      <c r="DC2246" s="110"/>
    </row>
    <row r="2247" spans="106:107">
      <c r="DB2247" s="110"/>
      <c r="DC2247" s="110"/>
    </row>
    <row r="2248" spans="106:107">
      <c r="DB2248" s="110"/>
      <c r="DC2248" s="110"/>
    </row>
    <row r="2249" spans="106:107">
      <c r="DB2249" s="110"/>
      <c r="DC2249" s="110"/>
    </row>
    <row r="2250" spans="106:107">
      <c r="DB2250" s="110"/>
      <c r="DC2250" s="110"/>
    </row>
    <row r="2251" spans="106:107">
      <c r="DB2251" s="110"/>
      <c r="DC2251" s="110"/>
    </row>
    <row r="2252" spans="106:107">
      <c r="DB2252" s="110"/>
      <c r="DC2252" s="110"/>
    </row>
    <row r="2253" spans="106:107">
      <c r="DB2253" s="110"/>
      <c r="DC2253" s="110"/>
    </row>
    <row r="2254" spans="106:107">
      <c r="DB2254" s="110"/>
      <c r="DC2254" s="110"/>
    </row>
    <row r="2255" spans="106:107">
      <c r="DB2255" s="110"/>
      <c r="DC2255" s="110"/>
    </row>
    <row r="2256" spans="106:107">
      <c r="DB2256" s="110"/>
      <c r="DC2256" s="110"/>
    </row>
    <row r="2257" spans="106:107">
      <c r="DB2257" s="110"/>
      <c r="DC2257" s="110"/>
    </row>
    <row r="2258" spans="106:107">
      <c r="DB2258" s="110"/>
      <c r="DC2258" s="110"/>
    </row>
    <row r="2259" spans="106:107">
      <c r="DB2259" s="110"/>
      <c r="DC2259" s="110"/>
    </row>
    <row r="2260" spans="106:107">
      <c r="DB2260" s="110"/>
      <c r="DC2260" s="110"/>
    </row>
    <row r="2261" spans="106:107">
      <c r="DB2261" s="110"/>
      <c r="DC2261" s="110"/>
    </row>
    <row r="2262" spans="106:107">
      <c r="DB2262" s="110"/>
      <c r="DC2262" s="110"/>
    </row>
    <row r="2263" spans="106:107">
      <c r="DB2263" s="110"/>
      <c r="DC2263" s="110"/>
    </row>
    <row r="2264" spans="106:107">
      <c r="DB2264" s="110"/>
      <c r="DC2264" s="110"/>
    </row>
    <row r="2265" spans="106:107">
      <c r="DB2265" s="110"/>
      <c r="DC2265" s="110"/>
    </row>
    <row r="2266" spans="106:107">
      <c r="DB2266" s="110"/>
      <c r="DC2266" s="110"/>
    </row>
    <row r="2267" spans="106:107">
      <c r="DB2267" s="110"/>
      <c r="DC2267" s="110"/>
    </row>
    <row r="2268" spans="106:107">
      <c r="DB2268" s="110"/>
      <c r="DC2268" s="110"/>
    </row>
    <row r="2269" spans="106:107">
      <c r="DB2269" s="110"/>
      <c r="DC2269" s="110"/>
    </row>
    <row r="2270" spans="106:107">
      <c r="DB2270" s="110"/>
      <c r="DC2270" s="110"/>
    </row>
    <row r="2271" spans="106:107">
      <c r="DB2271" s="110"/>
      <c r="DC2271" s="110"/>
    </row>
    <row r="2272" spans="106:107">
      <c r="DB2272" s="110"/>
      <c r="DC2272" s="110"/>
    </row>
    <row r="2273" spans="106:107">
      <c r="DB2273" s="110"/>
      <c r="DC2273" s="110"/>
    </row>
    <row r="2274" spans="106:107">
      <c r="DB2274" s="110"/>
      <c r="DC2274" s="110"/>
    </row>
    <row r="2275" spans="106:107">
      <c r="DB2275" s="110"/>
      <c r="DC2275" s="110"/>
    </row>
    <row r="2276" spans="106:107">
      <c r="DB2276" s="110"/>
      <c r="DC2276" s="110"/>
    </row>
    <row r="2277" spans="106:107">
      <c r="DB2277" s="110"/>
      <c r="DC2277" s="110"/>
    </row>
    <row r="2278" spans="106:107">
      <c r="DB2278" s="110"/>
      <c r="DC2278" s="110"/>
    </row>
    <row r="2279" spans="106:107">
      <c r="DB2279" s="110"/>
      <c r="DC2279" s="110"/>
    </row>
    <row r="2280" spans="106:107">
      <c r="DB2280" s="110"/>
      <c r="DC2280" s="110"/>
    </row>
    <row r="2281" spans="106:107">
      <c r="DB2281" s="110"/>
      <c r="DC2281" s="110"/>
    </row>
    <row r="2282" spans="106:107">
      <c r="DB2282" s="110"/>
      <c r="DC2282" s="110"/>
    </row>
    <row r="2283" spans="106:107">
      <c r="DB2283" s="110"/>
      <c r="DC2283" s="110"/>
    </row>
    <row r="2284" spans="106:107">
      <c r="DB2284" s="110"/>
      <c r="DC2284" s="110"/>
    </row>
    <row r="2285" spans="106:107">
      <c r="DB2285" s="110"/>
      <c r="DC2285" s="110"/>
    </row>
    <row r="2286" spans="106:107">
      <c r="DB2286" s="110"/>
      <c r="DC2286" s="110"/>
    </row>
    <row r="2287" spans="106:107">
      <c r="DB2287" s="110"/>
      <c r="DC2287" s="110"/>
    </row>
    <row r="2288" spans="106:107">
      <c r="DB2288" s="110"/>
      <c r="DC2288" s="110"/>
    </row>
    <row r="2289" spans="106:107">
      <c r="DB2289" s="110"/>
      <c r="DC2289" s="110"/>
    </row>
    <row r="2290" spans="106:107">
      <c r="DB2290" s="110"/>
      <c r="DC2290" s="110"/>
    </row>
    <row r="2291" spans="106:107">
      <c r="DB2291" s="110"/>
      <c r="DC2291" s="110"/>
    </row>
    <row r="2292" spans="106:107">
      <c r="DB2292" s="110"/>
      <c r="DC2292" s="110"/>
    </row>
    <row r="2293" spans="106:107">
      <c r="DB2293" s="110"/>
      <c r="DC2293" s="110"/>
    </row>
    <row r="2294" spans="106:107">
      <c r="DB2294" s="110"/>
      <c r="DC2294" s="110"/>
    </row>
    <row r="2295" spans="106:107">
      <c r="DB2295" s="110"/>
      <c r="DC2295" s="110"/>
    </row>
    <row r="2296" spans="106:107">
      <c r="DB2296" s="110"/>
      <c r="DC2296" s="110"/>
    </row>
    <row r="2297" spans="106:107">
      <c r="DB2297" s="110"/>
      <c r="DC2297" s="110"/>
    </row>
    <row r="2298" spans="106:107">
      <c r="DB2298" s="110"/>
      <c r="DC2298" s="110"/>
    </row>
    <row r="2299" spans="106:107">
      <c r="DB2299" s="110"/>
      <c r="DC2299" s="110"/>
    </row>
    <row r="2300" spans="106:107">
      <c r="DB2300" s="110"/>
      <c r="DC2300" s="110"/>
    </row>
    <row r="2301" spans="106:107">
      <c r="DB2301" s="110"/>
      <c r="DC2301" s="110"/>
    </row>
    <row r="2302" spans="106:107">
      <c r="DB2302" s="110"/>
      <c r="DC2302" s="110"/>
    </row>
    <row r="2303" spans="106:107">
      <c r="DB2303" s="110"/>
      <c r="DC2303" s="110"/>
    </row>
    <row r="2304" spans="106:107">
      <c r="DB2304" s="110"/>
      <c r="DC2304" s="110"/>
    </row>
    <row r="2305" spans="106:107">
      <c r="DB2305" s="110"/>
      <c r="DC2305" s="110"/>
    </row>
    <row r="2306" spans="106:107">
      <c r="DB2306" s="110"/>
      <c r="DC2306" s="110"/>
    </row>
    <row r="2307" spans="106:107">
      <c r="DB2307" s="110"/>
      <c r="DC2307" s="110"/>
    </row>
    <row r="2308" spans="106:107">
      <c r="DB2308" s="110"/>
      <c r="DC2308" s="110"/>
    </row>
    <row r="2309" spans="106:107">
      <c r="DB2309" s="110"/>
      <c r="DC2309" s="110"/>
    </row>
    <row r="2310" spans="106:107">
      <c r="DB2310" s="110"/>
      <c r="DC2310" s="110"/>
    </row>
    <row r="2311" spans="106:107">
      <c r="DB2311" s="110"/>
      <c r="DC2311" s="110"/>
    </row>
    <row r="2312" spans="106:107">
      <c r="DB2312" s="110"/>
      <c r="DC2312" s="110"/>
    </row>
    <row r="2313" spans="106:107">
      <c r="DB2313" s="110"/>
      <c r="DC2313" s="110"/>
    </row>
    <row r="2314" spans="106:107">
      <c r="DB2314" s="110"/>
      <c r="DC2314" s="110"/>
    </row>
    <row r="2315" spans="106:107">
      <c r="DB2315" s="110"/>
      <c r="DC2315" s="110"/>
    </row>
    <row r="2316" spans="106:107">
      <c r="DB2316" s="110"/>
      <c r="DC2316" s="110"/>
    </row>
    <row r="2317" spans="106:107">
      <c r="DB2317" s="110"/>
      <c r="DC2317" s="110"/>
    </row>
    <row r="2318" spans="106:107">
      <c r="DB2318" s="110"/>
      <c r="DC2318" s="110"/>
    </row>
    <row r="2319" spans="106:107">
      <c r="DB2319" s="110"/>
      <c r="DC2319" s="110"/>
    </row>
    <row r="2320" spans="106:107">
      <c r="DB2320" s="110"/>
      <c r="DC2320" s="110"/>
    </row>
    <row r="2321" spans="106:107">
      <c r="DB2321" s="110"/>
      <c r="DC2321" s="110"/>
    </row>
    <row r="2322" spans="106:107">
      <c r="DB2322" s="110"/>
      <c r="DC2322" s="110"/>
    </row>
    <row r="2323" spans="106:107">
      <c r="DB2323" s="110"/>
      <c r="DC2323" s="110"/>
    </row>
    <row r="2324" spans="106:107">
      <c r="DB2324" s="110"/>
      <c r="DC2324" s="110"/>
    </row>
    <row r="2325" spans="106:107">
      <c r="DB2325" s="110"/>
      <c r="DC2325" s="110"/>
    </row>
    <row r="2326" spans="106:107">
      <c r="DB2326" s="110"/>
      <c r="DC2326" s="110"/>
    </row>
    <row r="2327" spans="106:107">
      <c r="DB2327" s="110"/>
      <c r="DC2327" s="110"/>
    </row>
    <row r="2328" spans="106:107">
      <c r="DB2328" s="110"/>
      <c r="DC2328" s="110"/>
    </row>
    <row r="2329" spans="106:107">
      <c r="DB2329" s="110"/>
      <c r="DC2329" s="110"/>
    </row>
    <row r="2330" spans="106:107">
      <c r="DB2330" s="110"/>
      <c r="DC2330" s="110"/>
    </row>
    <row r="2331" spans="106:107">
      <c r="DB2331" s="110"/>
      <c r="DC2331" s="110"/>
    </row>
    <row r="2332" spans="106:107">
      <c r="DB2332" s="110"/>
      <c r="DC2332" s="110"/>
    </row>
    <row r="2333" spans="106:107">
      <c r="DB2333" s="110"/>
      <c r="DC2333" s="110"/>
    </row>
    <row r="2334" spans="106:107">
      <c r="DB2334" s="110"/>
      <c r="DC2334" s="110"/>
    </row>
    <row r="2335" spans="106:107">
      <c r="DB2335" s="110"/>
      <c r="DC2335" s="110"/>
    </row>
    <row r="2336" spans="106:107">
      <c r="DB2336" s="110"/>
      <c r="DC2336" s="110"/>
    </row>
    <row r="2337" spans="106:107">
      <c r="DB2337" s="110"/>
      <c r="DC2337" s="110"/>
    </row>
    <row r="2338" spans="106:107">
      <c r="DB2338" s="110"/>
      <c r="DC2338" s="110"/>
    </row>
    <row r="2339" spans="106:107">
      <c r="DB2339" s="110"/>
      <c r="DC2339" s="110"/>
    </row>
    <row r="2340" spans="106:107">
      <c r="DB2340" s="110"/>
      <c r="DC2340" s="110"/>
    </row>
    <row r="2341" spans="106:107">
      <c r="DB2341" s="110"/>
      <c r="DC2341" s="110"/>
    </row>
    <row r="2342" spans="106:107">
      <c r="DB2342" s="110"/>
      <c r="DC2342" s="110"/>
    </row>
    <row r="2343" spans="106:107">
      <c r="DB2343" s="110"/>
      <c r="DC2343" s="110"/>
    </row>
    <row r="2344" spans="106:107">
      <c r="DB2344" s="110"/>
      <c r="DC2344" s="110"/>
    </row>
    <row r="2345" spans="106:107">
      <c r="DB2345" s="110"/>
      <c r="DC2345" s="110"/>
    </row>
    <row r="2346" spans="106:107">
      <c r="DB2346" s="110"/>
      <c r="DC2346" s="110"/>
    </row>
    <row r="2347" spans="106:107">
      <c r="DB2347" s="110"/>
      <c r="DC2347" s="110"/>
    </row>
    <row r="2348" spans="106:107">
      <c r="DB2348" s="110"/>
      <c r="DC2348" s="110"/>
    </row>
    <row r="2349" spans="106:107">
      <c r="DB2349" s="110"/>
      <c r="DC2349" s="110"/>
    </row>
    <row r="2350" spans="106:107">
      <c r="DB2350" s="110"/>
      <c r="DC2350" s="110"/>
    </row>
    <row r="2351" spans="106:107">
      <c r="DB2351" s="110"/>
      <c r="DC2351" s="110"/>
    </row>
    <row r="2352" spans="106:107">
      <c r="DB2352" s="110"/>
      <c r="DC2352" s="110"/>
    </row>
    <row r="2353" spans="106:107">
      <c r="DB2353" s="110"/>
      <c r="DC2353" s="110"/>
    </row>
    <row r="2354" spans="106:107">
      <c r="DB2354" s="110"/>
      <c r="DC2354" s="110"/>
    </row>
    <row r="2355" spans="106:107">
      <c r="DB2355" s="110"/>
      <c r="DC2355" s="110"/>
    </row>
    <row r="2356" spans="106:107">
      <c r="DB2356" s="110"/>
      <c r="DC2356" s="110"/>
    </row>
    <row r="2357" spans="106:107">
      <c r="DB2357" s="110"/>
      <c r="DC2357" s="110"/>
    </row>
    <row r="2358" spans="106:107">
      <c r="DB2358" s="110"/>
      <c r="DC2358" s="110"/>
    </row>
    <row r="2359" spans="106:107">
      <c r="DB2359" s="110"/>
      <c r="DC2359" s="110"/>
    </row>
    <row r="2360" spans="106:107">
      <c r="DB2360" s="110"/>
      <c r="DC2360" s="110"/>
    </row>
    <row r="2361" spans="106:107">
      <c r="DB2361" s="110"/>
      <c r="DC2361" s="110"/>
    </row>
    <row r="2362" spans="106:107">
      <c r="DB2362" s="110"/>
      <c r="DC2362" s="110"/>
    </row>
    <row r="2363" spans="106:107">
      <c r="DB2363" s="110"/>
      <c r="DC2363" s="110"/>
    </row>
    <row r="2364" spans="106:107">
      <c r="DB2364" s="110"/>
      <c r="DC2364" s="110"/>
    </row>
    <row r="2365" spans="106:107">
      <c r="DB2365" s="110"/>
      <c r="DC2365" s="110"/>
    </row>
    <row r="2366" spans="106:107">
      <c r="DB2366" s="110"/>
      <c r="DC2366" s="110"/>
    </row>
    <row r="2367" spans="106:107">
      <c r="DB2367" s="110"/>
      <c r="DC2367" s="110"/>
    </row>
    <row r="2368" spans="106:107">
      <c r="DB2368" s="110"/>
      <c r="DC2368" s="110"/>
    </row>
    <row r="2369" spans="106:107">
      <c r="DB2369" s="110"/>
      <c r="DC2369" s="110"/>
    </row>
    <row r="2370" spans="106:107">
      <c r="DB2370" s="110"/>
      <c r="DC2370" s="110"/>
    </row>
    <row r="2371" spans="106:107">
      <c r="DB2371" s="110"/>
      <c r="DC2371" s="110"/>
    </row>
    <row r="2372" spans="106:107">
      <c r="DB2372" s="110"/>
      <c r="DC2372" s="110"/>
    </row>
    <row r="2373" spans="106:107">
      <c r="DB2373" s="110"/>
      <c r="DC2373" s="110"/>
    </row>
    <row r="2374" spans="106:107">
      <c r="DB2374" s="110"/>
      <c r="DC2374" s="110"/>
    </row>
    <row r="2375" spans="106:107">
      <c r="DB2375" s="110"/>
      <c r="DC2375" s="110"/>
    </row>
    <row r="2376" spans="106:107">
      <c r="DB2376" s="110"/>
      <c r="DC2376" s="110"/>
    </row>
    <row r="2377" spans="106:107">
      <c r="DB2377" s="110"/>
      <c r="DC2377" s="110"/>
    </row>
    <row r="2378" spans="106:107">
      <c r="DB2378" s="110"/>
      <c r="DC2378" s="110"/>
    </row>
    <row r="2379" spans="106:107">
      <c r="DB2379" s="110"/>
      <c r="DC2379" s="110"/>
    </row>
    <row r="2380" spans="106:107">
      <c r="DB2380" s="110"/>
      <c r="DC2380" s="110"/>
    </row>
    <row r="2381" spans="106:107">
      <c r="DB2381" s="110"/>
      <c r="DC2381" s="110"/>
    </row>
    <row r="2382" spans="106:107">
      <c r="DB2382" s="110"/>
      <c r="DC2382" s="110"/>
    </row>
    <row r="2383" spans="106:107">
      <c r="DB2383" s="110"/>
      <c r="DC2383" s="110"/>
    </row>
    <row r="2384" spans="106:107">
      <c r="DB2384" s="110"/>
      <c r="DC2384" s="110"/>
    </row>
    <row r="2385" spans="106:107">
      <c r="DB2385" s="110"/>
      <c r="DC2385" s="110"/>
    </row>
    <row r="2386" spans="106:107">
      <c r="DB2386" s="110"/>
      <c r="DC2386" s="110"/>
    </row>
    <row r="2387" spans="106:107">
      <c r="DB2387" s="110"/>
      <c r="DC2387" s="110"/>
    </row>
    <row r="2388" spans="106:107">
      <c r="DB2388" s="110"/>
      <c r="DC2388" s="110"/>
    </row>
    <row r="2389" spans="106:107">
      <c r="DB2389" s="110"/>
      <c r="DC2389" s="110"/>
    </row>
    <row r="2390" spans="106:107">
      <c r="DB2390" s="110"/>
      <c r="DC2390" s="110"/>
    </row>
    <row r="2391" spans="106:107">
      <c r="DB2391" s="110"/>
      <c r="DC2391" s="110"/>
    </row>
    <row r="2392" spans="106:107">
      <c r="DB2392" s="110"/>
      <c r="DC2392" s="110"/>
    </row>
    <row r="2393" spans="106:107">
      <c r="DB2393" s="110"/>
      <c r="DC2393" s="110"/>
    </row>
    <row r="2394" spans="106:107">
      <c r="DB2394" s="110"/>
      <c r="DC2394" s="110"/>
    </row>
    <row r="2395" spans="106:107">
      <c r="DB2395" s="110"/>
      <c r="DC2395" s="110"/>
    </row>
    <row r="2396" spans="106:107">
      <c r="DB2396" s="110"/>
      <c r="DC2396" s="110"/>
    </row>
    <row r="2397" spans="106:107">
      <c r="DB2397" s="110"/>
      <c r="DC2397" s="110"/>
    </row>
    <row r="2398" spans="106:107">
      <c r="DB2398" s="110"/>
      <c r="DC2398" s="110"/>
    </row>
    <row r="2399" spans="106:107">
      <c r="DB2399" s="110"/>
      <c r="DC2399" s="110"/>
    </row>
    <row r="2400" spans="106:107">
      <c r="DB2400" s="110"/>
      <c r="DC2400" s="110"/>
    </row>
    <row r="2401" spans="106:107">
      <c r="DB2401" s="110"/>
      <c r="DC2401" s="110"/>
    </row>
    <row r="2402" spans="106:107">
      <c r="DB2402" s="110"/>
      <c r="DC2402" s="110"/>
    </row>
    <row r="2403" spans="106:107">
      <c r="DB2403" s="110"/>
      <c r="DC2403" s="110"/>
    </row>
    <row r="2404" spans="106:107">
      <c r="DB2404" s="110"/>
      <c r="DC2404" s="110"/>
    </row>
    <row r="2405" spans="106:107">
      <c r="DB2405" s="110"/>
      <c r="DC2405" s="110"/>
    </row>
    <row r="2406" spans="106:107">
      <c r="DB2406" s="110"/>
      <c r="DC2406" s="110"/>
    </row>
    <row r="2407" spans="106:107">
      <c r="DB2407" s="110"/>
      <c r="DC2407" s="110"/>
    </row>
    <row r="2408" spans="106:107">
      <c r="DB2408" s="110"/>
      <c r="DC2408" s="110"/>
    </row>
    <row r="2409" spans="106:107">
      <c r="DB2409" s="110"/>
      <c r="DC2409" s="110"/>
    </row>
    <row r="2410" spans="106:107">
      <c r="DB2410" s="110"/>
      <c r="DC2410" s="110"/>
    </row>
    <row r="2411" spans="106:107">
      <c r="DB2411" s="110"/>
      <c r="DC2411" s="110"/>
    </row>
    <row r="2412" spans="106:107">
      <c r="DB2412" s="110"/>
      <c r="DC2412" s="110"/>
    </row>
    <row r="2413" spans="106:107">
      <c r="DB2413" s="110"/>
      <c r="DC2413" s="110"/>
    </row>
    <row r="2414" spans="106:107">
      <c r="DB2414" s="110"/>
      <c r="DC2414" s="110"/>
    </row>
    <row r="2415" spans="106:107">
      <c r="DB2415" s="110"/>
      <c r="DC2415" s="110"/>
    </row>
    <row r="2416" spans="106:107">
      <c r="DB2416" s="110"/>
      <c r="DC2416" s="110"/>
    </row>
    <row r="2417" spans="106:107">
      <c r="DB2417" s="110"/>
      <c r="DC2417" s="110"/>
    </row>
    <row r="2418" spans="106:107">
      <c r="DB2418" s="110"/>
      <c r="DC2418" s="110"/>
    </row>
    <row r="2419" spans="106:107">
      <c r="DB2419" s="110"/>
      <c r="DC2419" s="110"/>
    </row>
    <row r="2420" spans="106:107">
      <c r="DB2420" s="110"/>
      <c r="DC2420" s="110"/>
    </row>
    <row r="2421" spans="106:107">
      <c r="DB2421" s="110"/>
      <c r="DC2421" s="110"/>
    </row>
    <row r="2422" spans="106:107">
      <c r="DB2422" s="110"/>
      <c r="DC2422" s="110"/>
    </row>
    <row r="2423" spans="106:107">
      <c r="DB2423" s="110"/>
      <c r="DC2423" s="110"/>
    </row>
    <row r="2424" spans="106:107">
      <c r="DB2424" s="110"/>
      <c r="DC2424" s="110"/>
    </row>
    <row r="2425" spans="106:107">
      <c r="DB2425" s="110"/>
      <c r="DC2425" s="110"/>
    </row>
    <row r="2426" spans="106:107">
      <c r="DB2426" s="110"/>
      <c r="DC2426" s="110"/>
    </row>
    <row r="2427" spans="106:107">
      <c r="DB2427" s="110"/>
      <c r="DC2427" s="110"/>
    </row>
    <row r="2428" spans="106:107">
      <c r="DB2428" s="110"/>
      <c r="DC2428" s="110"/>
    </row>
    <row r="2429" spans="106:107">
      <c r="DB2429" s="110"/>
      <c r="DC2429" s="110"/>
    </row>
    <row r="2430" spans="106:107">
      <c r="DB2430" s="110"/>
      <c r="DC2430" s="110"/>
    </row>
    <row r="2431" spans="106:107">
      <c r="DB2431" s="110"/>
      <c r="DC2431" s="110"/>
    </row>
    <row r="2432" spans="106:107">
      <c r="DB2432" s="110"/>
      <c r="DC2432" s="110"/>
    </row>
    <row r="2433" spans="106:107">
      <c r="DB2433" s="110"/>
      <c r="DC2433" s="110"/>
    </row>
    <row r="2434" spans="106:107">
      <c r="DB2434" s="110"/>
      <c r="DC2434" s="110"/>
    </row>
    <row r="2435" spans="106:107">
      <c r="DB2435" s="110"/>
      <c r="DC2435" s="110"/>
    </row>
    <row r="2436" spans="106:107">
      <c r="DB2436" s="110"/>
      <c r="DC2436" s="110"/>
    </row>
    <row r="2437" spans="106:107">
      <c r="DB2437" s="110"/>
      <c r="DC2437" s="110"/>
    </row>
    <row r="2438" spans="106:107">
      <c r="DB2438" s="110"/>
      <c r="DC2438" s="110"/>
    </row>
    <row r="2439" spans="106:107">
      <c r="DB2439" s="110"/>
      <c r="DC2439" s="110"/>
    </row>
    <row r="2440" spans="106:107">
      <c r="DB2440" s="110"/>
      <c r="DC2440" s="110"/>
    </row>
    <row r="2441" spans="106:107">
      <c r="DB2441" s="110"/>
      <c r="DC2441" s="110"/>
    </row>
    <row r="2442" spans="106:107">
      <c r="DB2442" s="110"/>
      <c r="DC2442" s="110"/>
    </row>
    <row r="2443" spans="106:107">
      <c r="DB2443" s="110"/>
      <c r="DC2443" s="110"/>
    </row>
    <row r="2444" spans="106:107">
      <c r="DB2444" s="110"/>
      <c r="DC2444" s="110"/>
    </row>
    <row r="2445" spans="106:107">
      <c r="DB2445" s="110"/>
      <c r="DC2445" s="110"/>
    </row>
    <row r="2446" spans="106:107">
      <c r="DB2446" s="110"/>
      <c r="DC2446" s="110"/>
    </row>
    <row r="2447" spans="106:107">
      <c r="DB2447" s="110"/>
      <c r="DC2447" s="110"/>
    </row>
    <row r="2448" spans="106:107">
      <c r="DB2448" s="110"/>
      <c r="DC2448" s="110"/>
    </row>
    <row r="2449" spans="106:107">
      <c r="DB2449" s="110"/>
      <c r="DC2449" s="110"/>
    </row>
    <row r="2450" spans="106:107">
      <c r="DB2450" s="110"/>
      <c r="DC2450" s="110"/>
    </row>
    <row r="2451" spans="106:107">
      <c r="DB2451" s="110"/>
      <c r="DC2451" s="110"/>
    </row>
    <row r="2452" spans="106:107">
      <c r="DB2452" s="110"/>
      <c r="DC2452" s="110"/>
    </row>
    <row r="2453" spans="106:107">
      <c r="DB2453" s="110"/>
      <c r="DC2453" s="110"/>
    </row>
    <row r="2454" spans="106:107">
      <c r="DB2454" s="110"/>
      <c r="DC2454" s="110"/>
    </row>
    <row r="2455" spans="106:107">
      <c r="DB2455" s="110"/>
      <c r="DC2455" s="110"/>
    </row>
    <row r="2456" spans="106:107">
      <c r="DB2456" s="110"/>
      <c r="DC2456" s="110"/>
    </row>
    <row r="2457" spans="106:107">
      <c r="DB2457" s="110"/>
      <c r="DC2457" s="110"/>
    </row>
    <row r="2458" spans="106:107">
      <c r="DB2458" s="110"/>
      <c r="DC2458" s="110"/>
    </row>
    <row r="2459" spans="106:107">
      <c r="DB2459" s="110"/>
      <c r="DC2459" s="110"/>
    </row>
    <row r="2460" spans="106:107">
      <c r="DB2460" s="110"/>
      <c r="DC2460" s="110"/>
    </row>
    <row r="2461" spans="106:107">
      <c r="DB2461" s="110"/>
      <c r="DC2461" s="110"/>
    </row>
    <row r="2462" spans="106:107">
      <c r="DB2462" s="110"/>
      <c r="DC2462" s="110"/>
    </row>
    <row r="2463" spans="106:107">
      <c r="DB2463" s="110"/>
      <c r="DC2463" s="110"/>
    </row>
    <row r="2464" spans="106:107">
      <c r="DB2464" s="110"/>
      <c r="DC2464" s="110"/>
    </row>
    <row r="2465" spans="106:107">
      <c r="DB2465" s="110"/>
      <c r="DC2465" s="110"/>
    </row>
    <row r="2466" spans="106:107">
      <c r="DB2466" s="110"/>
      <c r="DC2466" s="110"/>
    </row>
    <row r="2467" spans="106:107">
      <c r="DB2467" s="110"/>
      <c r="DC2467" s="110"/>
    </row>
    <row r="2468" spans="106:107">
      <c r="DB2468" s="110"/>
      <c r="DC2468" s="110"/>
    </row>
    <row r="2469" spans="106:107">
      <c r="DB2469" s="110"/>
      <c r="DC2469" s="110"/>
    </row>
    <row r="2470" spans="106:107">
      <c r="DB2470" s="110"/>
      <c r="DC2470" s="110"/>
    </row>
    <row r="2471" spans="106:107">
      <c r="DB2471" s="110"/>
      <c r="DC2471" s="110"/>
    </row>
    <row r="2472" spans="106:107">
      <c r="DB2472" s="110"/>
      <c r="DC2472" s="110"/>
    </row>
    <row r="2473" spans="106:107">
      <c r="DB2473" s="110"/>
      <c r="DC2473" s="110"/>
    </row>
    <row r="2474" spans="106:107">
      <c r="DB2474" s="110"/>
      <c r="DC2474" s="110"/>
    </row>
    <row r="2475" spans="106:107">
      <c r="DB2475" s="110"/>
      <c r="DC2475" s="110"/>
    </row>
    <row r="2476" spans="106:107">
      <c r="DB2476" s="110"/>
      <c r="DC2476" s="110"/>
    </row>
    <row r="2477" spans="106:107">
      <c r="DB2477" s="110"/>
      <c r="DC2477" s="110"/>
    </row>
    <row r="2478" spans="106:107">
      <c r="DB2478" s="110"/>
      <c r="DC2478" s="110"/>
    </row>
    <row r="2479" spans="106:107">
      <c r="DB2479" s="110"/>
      <c r="DC2479" s="110"/>
    </row>
    <row r="2480" spans="106:107">
      <c r="DB2480" s="110"/>
      <c r="DC2480" s="110"/>
    </row>
    <row r="2481" spans="106:107">
      <c r="DB2481" s="110"/>
      <c r="DC2481" s="110"/>
    </row>
    <row r="2482" spans="106:107">
      <c r="DB2482" s="110"/>
      <c r="DC2482" s="110"/>
    </row>
    <row r="2483" spans="106:107">
      <c r="DB2483" s="110"/>
      <c r="DC2483" s="110"/>
    </row>
    <row r="2484" spans="106:107">
      <c r="DB2484" s="110"/>
      <c r="DC2484" s="110"/>
    </row>
    <row r="2485" spans="106:107">
      <c r="DB2485" s="110"/>
      <c r="DC2485" s="110"/>
    </row>
    <row r="2486" spans="106:107">
      <c r="DB2486" s="110"/>
      <c r="DC2486" s="110"/>
    </row>
    <row r="2487" spans="106:107">
      <c r="DB2487" s="110"/>
      <c r="DC2487" s="110"/>
    </row>
    <row r="2488" spans="106:107">
      <c r="DB2488" s="110"/>
      <c r="DC2488" s="110"/>
    </row>
    <row r="2489" spans="106:107">
      <c r="DB2489" s="110"/>
      <c r="DC2489" s="110"/>
    </row>
    <row r="2490" spans="106:107">
      <c r="DB2490" s="110"/>
      <c r="DC2490" s="110"/>
    </row>
    <row r="2491" spans="106:107">
      <c r="DB2491" s="110"/>
      <c r="DC2491" s="110"/>
    </row>
    <row r="2492" spans="106:107">
      <c r="DB2492" s="110"/>
      <c r="DC2492" s="110"/>
    </row>
    <row r="2493" spans="106:107">
      <c r="DB2493" s="110"/>
      <c r="DC2493" s="110"/>
    </row>
    <row r="2494" spans="106:107">
      <c r="DB2494" s="110"/>
      <c r="DC2494" s="110"/>
    </row>
    <row r="2495" spans="106:107">
      <c r="DB2495" s="110"/>
      <c r="DC2495" s="110"/>
    </row>
    <row r="2496" spans="106:107">
      <c r="DB2496" s="110"/>
      <c r="DC2496" s="110"/>
    </row>
    <row r="2497" spans="106:107">
      <c r="DB2497" s="110"/>
      <c r="DC2497" s="110"/>
    </row>
    <row r="2498" spans="106:107">
      <c r="DB2498" s="110"/>
      <c r="DC2498" s="110"/>
    </row>
    <row r="2499" spans="106:107">
      <c r="DB2499" s="110"/>
      <c r="DC2499" s="110"/>
    </row>
    <row r="2500" spans="106:107">
      <c r="DB2500" s="110"/>
      <c r="DC2500" s="110"/>
    </row>
    <row r="2501" spans="106:107">
      <c r="DB2501" s="110"/>
      <c r="DC2501" s="110"/>
    </row>
    <row r="2502" spans="106:107">
      <c r="DB2502" s="110"/>
      <c r="DC2502" s="110"/>
    </row>
    <row r="2503" spans="106:107">
      <c r="DB2503" s="110"/>
      <c r="DC2503" s="110"/>
    </row>
    <row r="2504" spans="106:107">
      <c r="DB2504" s="110"/>
      <c r="DC2504" s="110"/>
    </row>
    <row r="2505" spans="106:107">
      <c r="DB2505" s="110"/>
      <c r="DC2505" s="110"/>
    </row>
    <row r="2506" spans="106:107">
      <c r="DB2506" s="110"/>
      <c r="DC2506" s="110"/>
    </row>
    <row r="2507" spans="106:107">
      <c r="DB2507" s="110"/>
      <c r="DC2507" s="110"/>
    </row>
    <row r="2508" spans="106:107">
      <c r="DB2508" s="110"/>
      <c r="DC2508" s="110"/>
    </row>
    <row r="2509" spans="106:107">
      <c r="DB2509" s="110"/>
      <c r="DC2509" s="110"/>
    </row>
    <row r="2510" spans="106:107">
      <c r="DB2510" s="110"/>
      <c r="DC2510" s="110"/>
    </row>
    <row r="2511" spans="106:107">
      <c r="DB2511" s="110"/>
      <c r="DC2511" s="110"/>
    </row>
    <row r="2512" spans="106:107">
      <c r="DB2512" s="110"/>
      <c r="DC2512" s="110"/>
    </row>
    <row r="2513" spans="106:107">
      <c r="DB2513" s="110"/>
      <c r="DC2513" s="110"/>
    </row>
    <row r="2514" spans="106:107">
      <c r="DB2514" s="110"/>
      <c r="DC2514" s="110"/>
    </row>
    <row r="2515" spans="106:107">
      <c r="DB2515" s="110"/>
      <c r="DC2515" s="110"/>
    </row>
    <row r="2516" spans="106:107">
      <c r="DB2516" s="110"/>
      <c r="DC2516" s="110"/>
    </row>
    <row r="2517" spans="106:107">
      <c r="DB2517" s="110"/>
      <c r="DC2517" s="110"/>
    </row>
    <row r="2518" spans="106:107">
      <c r="DB2518" s="110"/>
      <c r="DC2518" s="110"/>
    </row>
    <row r="2519" spans="106:107">
      <c r="DB2519" s="110"/>
      <c r="DC2519" s="110"/>
    </row>
    <row r="2520" spans="106:107">
      <c r="DB2520" s="110"/>
      <c r="DC2520" s="110"/>
    </row>
    <row r="2521" spans="106:107">
      <c r="DB2521" s="110"/>
      <c r="DC2521" s="110"/>
    </row>
    <row r="2522" spans="106:107">
      <c r="DB2522" s="110"/>
      <c r="DC2522" s="110"/>
    </row>
    <row r="2523" spans="106:107">
      <c r="DB2523" s="110"/>
      <c r="DC2523" s="110"/>
    </row>
    <row r="2524" spans="106:107">
      <c r="DB2524" s="110"/>
      <c r="DC2524" s="110"/>
    </row>
    <row r="2525" spans="106:107">
      <c r="DB2525" s="110"/>
      <c r="DC2525" s="110"/>
    </row>
    <row r="2526" spans="106:107">
      <c r="DB2526" s="110"/>
      <c r="DC2526" s="110"/>
    </row>
    <row r="2527" spans="106:107">
      <c r="DB2527" s="110"/>
      <c r="DC2527" s="110"/>
    </row>
    <row r="2528" spans="106:107">
      <c r="DB2528" s="110"/>
      <c r="DC2528" s="110"/>
    </row>
    <row r="2529" spans="106:107">
      <c r="DB2529" s="110"/>
      <c r="DC2529" s="110"/>
    </row>
    <row r="2530" spans="106:107">
      <c r="DB2530" s="110"/>
      <c r="DC2530" s="110"/>
    </row>
    <row r="2531" spans="106:107">
      <c r="DB2531" s="110"/>
      <c r="DC2531" s="110"/>
    </row>
    <row r="2532" spans="106:107">
      <c r="DB2532" s="110"/>
      <c r="DC2532" s="110"/>
    </row>
    <row r="2533" spans="106:107">
      <c r="DB2533" s="110"/>
      <c r="DC2533" s="110"/>
    </row>
    <row r="2534" spans="106:107">
      <c r="DB2534" s="110"/>
      <c r="DC2534" s="110"/>
    </row>
    <row r="2535" spans="106:107">
      <c r="DB2535" s="110"/>
      <c r="DC2535" s="110"/>
    </row>
    <row r="2536" spans="106:107">
      <c r="DB2536" s="110"/>
      <c r="DC2536" s="110"/>
    </row>
    <row r="2537" spans="106:107">
      <c r="DB2537" s="110"/>
      <c r="DC2537" s="110"/>
    </row>
    <row r="2538" spans="106:107">
      <c r="DB2538" s="110"/>
      <c r="DC2538" s="110"/>
    </row>
    <row r="2539" spans="106:107">
      <c r="DB2539" s="110"/>
      <c r="DC2539" s="110"/>
    </row>
    <row r="2540" spans="106:107">
      <c r="DB2540" s="110"/>
      <c r="DC2540" s="110"/>
    </row>
    <row r="2541" spans="106:107">
      <c r="DB2541" s="110"/>
      <c r="DC2541" s="110"/>
    </row>
    <row r="2542" spans="106:107">
      <c r="DB2542" s="110"/>
      <c r="DC2542" s="110"/>
    </row>
    <row r="2543" spans="106:107">
      <c r="DB2543" s="110"/>
      <c r="DC2543" s="110"/>
    </row>
    <row r="2544" spans="106:107">
      <c r="DB2544" s="110"/>
      <c r="DC2544" s="110"/>
    </row>
    <row r="2545" spans="106:107">
      <c r="DB2545" s="110"/>
      <c r="DC2545" s="110"/>
    </row>
    <row r="2546" spans="106:107">
      <c r="DB2546" s="110"/>
      <c r="DC2546" s="110"/>
    </row>
    <row r="2547" spans="106:107">
      <c r="DB2547" s="110"/>
      <c r="DC2547" s="110"/>
    </row>
    <row r="2548" spans="106:107">
      <c r="DB2548" s="110"/>
      <c r="DC2548" s="110"/>
    </row>
    <row r="2549" spans="106:107">
      <c r="DB2549" s="110"/>
      <c r="DC2549" s="110"/>
    </row>
    <row r="2550" spans="106:107">
      <c r="DB2550" s="110"/>
      <c r="DC2550" s="110"/>
    </row>
    <row r="2551" spans="106:107">
      <c r="DB2551" s="110"/>
      <c r="DC2551" s="110"/>
    </row>
    <row r="2552" spans="106:107">
      <c r="DB2552" s="110"/>
      <c r="DC2552" s="110"/>
    </row>
    <row r="2553" spans="106:107">
      <c r="DB2553" s="110"/>
      <c r="DC2553" s="110"/>
    </row>
    <row r="2554" spans="106:107">
      <c r="DB2554" s="110"/>
      <c r="DC2554" s="110"/>
    </row>
    <row r="2555" spans="106:107">
      <c r="DB2555" s="110"/>
      <c r="DC2555" s="110"/>
    </row>
    <row r="2556" spans="106:107">
      <c r="DB2556" s="110"/>
      <c r="DC2556" s="110"/>
    </row>
    <row r="2557" spans="106:107">
      <c r="DB2557" s="110"/>
      <c r="DC2557" s="110"/>
    </row>
    <row r="2558" spans="106:107">
      <c r="DB2558" s="110"/>
      <c r="DC2558" s="110"/>
    </row>
    <row r="2559" spans="106:107">
      <c r="DB2559" s="110"/>
      <c r="DC2559" s="110"/>
    </row>
    <row r="2560" spans="106:107">
      <c r="DB2560" s="110"/>
      <c r="DC2560" s="110"/>
    </row>
    <row r="2561" spans="106:107">
      <c r="DB2561" s="110"/>
      <c r="DC2561" s="110"/>
    </row>
    <row r="2562" spans="106:107">
      <c r="DB2562" s="110"/>
      <c r="DC2562" s="110"/>
    </row>
    <row r="2563" spans="106:107">
      <c r="DB2563" s="110"/>
      <c r="DC2563" s="110"/>
    </row>
    <row r="2564" spans="106:107">
      <c r="DB2564" s="110"/>
      <c r="DC2564" s="110"/>
    </row>
    <row r="2565" spans="106:107">
      <c r="DB2565" s="110"/>
      <c r="DC2565" s="110"/>
    </row>
    <row r="2566" spans="106:107">
      <c r="DB2566" s="110"/>
      <c r="DC2566" s="110"/>
    </row>
    <row r="2567" spans="106:107">
      <c r="DB2567" s="110"/>
      <c r="DC2567" s="110"/>
    </row>
    <row r="2568" spans="106:107">
      <c r="DB2568" s="110"/>
      <c r="DC2568" s="110"/>
    </row>
    <row r="2569" spans="106:107">
      <c r="DB2569" s="110"/>
      <c r="DC2569" s="110"/>
    </row>
    <row r="2570" spans="106:107">
      <c r="DB2570" s="110"/>
      <c r="DC2570" s="110"/>
    </row>
    <row r="2571" spans="106:107">
      <c r="DB2571" s="110"/>
      <c r="DC2571" s="110"/>
    </row>
    <row r="2572" spans="106:107">
      <c r="DB2572" s="110"/>
      <c r="DC2572" s="110"/>
    </row>
    <row r="2573" spans="106:107">
      <c r="DB2573" s="110"/>
      <c r="DC2573" s="110"/>
    </row>
    <row r="2574" spans="106:107">
      <c r="DB2574" s="110"/>
      <c r="DC2574" s="110"/>
    </row>
    <row r="2575" spans="106:107">
      <c r="DB2575" s="110"/>
      <c r="DC2575" s="110"/>
    </row>
    <row r="2576" spans="106:107">
      <c r="DB2576" s="110"/>
      <c r="DC2576" s="110"/>
    </row>
    <row r="2577" spans="106:107">
      <c r="DB2577" s="110"/>
      <c r="DC2577" s="110"/>
    </row>
    <row r="2578" spans="106:107">
      <c r="DB2578" s="110"/>
      <c r="DC2578" s="110"/>
    </row>
    <row r="2579" spans="106:107">
      <c r="DB2579" s="110"/>
      <c r="DC2579" s="110"/>
    </row>
    <row r="2580" spans="106:107">
      <c r="DB2580" s="110"/>
      <c r="DC2580" s="110"/>
    </row>
    <row r="2581" spans="106:107">
      <c r="DB2581" s="110"/>
      <c r="DC2581" s="110"/>
    </row>
    <row r="2582" spans="106:107">
      <c r="DB2582" s="110"/>
      <c r="DC2582" s="110"/>
    </row>
    <row r="2583" spans="106:107">
      <c r="DB2583" s="110"/>
      <c r="DC2583" s="110"/>
    </row>
    <row r="2584" spans="106:107">
      <c r="DB2584" s="110"/>
      <c r="DC2584" s="110"/>
    </row>
    <row r="2585" spans="106:107">
      <c r="DB2585" s="110"/>
      <c r="DC2585" s="110"/>
    </row>
    <row r="2586" spans="106:107">
      <c r="DB2586" s="110"/>
      <c r="DC2586" s="110"/>
    </row>
    <row r="2587" spans="106:107">
      <c r="DB2587" s="110"/>
      <c r="DC2587" s="110"/>
    </row>
    <row r="2588" spans="106:107">
      <c r="DB2588" s="110"/>
      <c r="DC2588" s="110"/>
    </row>
    <row r="2589" spans="106:107">
      <c r="DB2589" s="110"/>
      <c r="DC2589" s="110"/>
    </row>
    <row r="2590" spans="106:107">
      <c r="DB2590" s="110"/>
      <c r="DC2590" s="110"/>
    </row>
    <row r="2591" spans="106:107">
      <c r="DB2591" s="110"/>
      <c r="DC2591" s="110"/>
    </row>
    <row r="2592" spans="106:107">
      <c r="DB2592" s="110"/>
      <c r="DC2592" s="110"/>
    </row>
    <row r="2593" spans="106:107">
      <c r="DB2593" s="110"/>
      <c r="DC2593" s="110"/>
    </row>
    <row r="2594" spans="106:107">
      <c r="DB2594" s="110"/>
      <c r="DC2594" s="110"/>
    </row>
    <row r="2595" spans="106:107">
      <c r="DB2595" s="110"/>
      <c r="DC2595" s="110"/>
    </row>
    <row r="2596" spans="106:107">
      <c r="DB2596" s="110"/>
      <c r="DC2596" s="110"/>
    </row>
    <row r="2597" spans="106:107">
      <c r="DB2597" s="110"/>
      <c r="DC2597" s="110"/>
    </row>
    <row r="2598" spans="106:107">
      <c r="DB2598" s="110"/>
      <c r="DC2598" s="110"/>
    </row>
    <row r="2599" spans="106:107">
      <c r="DB2599" s="110"/>
      <c r="DC2599" s="110"/>
    </row>
    <row r="2600" spans="106:107">
      <c r="DB2600" s="110"/>
      <c r="DC2600" s="110"/>
    </row>
    <row r="2601" spans="106:107">
      <c r="DB2601" s="110"/>
      <c r="DC2601" s="110"/>
    </row>
    <row r="2602" spans="106:107">
      <c r="DB2602" s="110"/>
      <c r="DC2602" s="110"/>
    </row>
    <row r="2603" spans="106:107">
      <c r="DB2603" s="110"/>
      <c r="DC2603" s="110"/>
    </row>
    <row r="2604" spans="106:107">
      <c r="DB2604" s="110"/>
      <c r="DC2604" s="110"/>
    </row>
    <row r="2605" spans="106:107">
      <c r="DB2605" s="110"/>
      <c r="DC2605" s="110"/>
    </row>
    <row r="2606" spans="106:107">
      <c r="DB2606" s="110"/>
      <c r="DC2606" s="110"/>
    </row>
    <row r="2607" spans="106:107">
      <c r="DB2607" s="110"/>
      <c r="DC2607" s="110"/>
    </row>
    <row r="2608" spans="106:107">
      <c r="DB2608" s="110"/>
      <c r="DC2608" s="110"/>
    </row>
    <row r="2609" spans="106:107">
      <c r="DB2609" s="110"/>
      <c r="DC2609" s="110"/>
    </row>
    <row r="2610" spans="106:107">
      <c r="DB2610" s="110"/>
      <c r="DC2610" s="110"/>
    </row>
    <row r="2611" spans="106:107">
      <c r="DB2611" s="110"/>
      <c r="DC2611" s="110"/>
    </row>
    <row r="2612" spans="106:107">
      <c r="DB2612" s="110"/>
      <c r="DC2612" s="110"/>
    </row>
    <row r="2613" spans="106:107">
      <c r="DB2613" s="110"/>
      <c r="DC2613" s="110"/>
    </row>
    <row r="2614" spans="106:107">
      <c r="DB2614" s="110"/>
      <c r="DC2614" s="110"/>
    </row>
    <row r="2615" spans="106:107">
      <c r="DB2615" s="110"/>
      <c r="DC2615" s="110"/>
    </row>
    <row r="2616" spans="106:107">
      <c r="DB2616" s="110"/>
      <c r="DC2616" s="110"/>
    </row>
    <row r="2617" spans="106:107">
      <c r="DB2617" s="110"/>
      <c r="DC2617" s="110"/>
    </row>
    <row r="2618" spans="106:107">
      <c r="DB2618" s="110"/>
      <c r="DC2618" s="110"/>
    </row>
    <row r="2619" spans="106:107">
      <c r="DB2619" s="110"/>
      <c r="DC2619" s="110"/>
    </row>
    <row r="2620" spans="106:107">
      <c r="DB2620" s="110"/>
      <c r="DC2620" s="110"/>
    </row>
    <row r="2621" spans="106:107">
      <c r="DB2621" s="110"/>
      <c r="DC2621" s="110"/>
    </row>
    <row r="2622" spans="106:107">
      <c r="DB2622" s="110"/>
      <c r="DC2622" s="110"/>
    </row>
    <row r="2623" spans="106:107">
      <c r="DB2623" s="110"/>
      <c r="DC2623" s="110"/>
    </row>
    <row r="2624" spans="106:107">
      <c r="DB2624" s="110"/>
      <c r="DC2624" s="110"/>
    </row>
    <row r="2625" spans="106:107">
      <c r="DB2625" s="110"/>
      <c r="DC2625" s="110"/>
    </row>
    <row r="2626" spans="106:107">
      <c r="DB2626" s="110"/>
      <c r="DC2626" s="110"/>
    </row>
    <row r="2627" spans="106:107">
      <c r="DB2627" s="110"/>
      <c r="DC2627" s="110"/>
    </row>
    <row r="2628" spans="106:107">
      <c r="DB2628" s="110"/>
      <c r="DC2628" s="110"/>
    </row>
    <row r="2629" spans="106:107">
      <c r="DB2629" s="110"/>
      <c r="DC2629" s="110"/>
    </row>
    <row r="2630" spans="106:107">
      <c r="DB2630" s="110"/>
      <c r="DC2630" s="110"/>
    </row>
    <row r="2631" spans="106:107">
      <c r="DB2631" s="110"/>
      <c r="DC2631" s="110"/>
    </row>
    <row r="2632" spans="106:107">
      <c r="DB2632" s="110"/>
      <c r="DC2632" s="110"/>
    </row>
    <row r="2633" spans="106:107">
      <c r="DB2633" s="110"/>
      <c r="DC2633" s="110"/>
    </row>
    <row r="2634" spans="106:107">
      <c r="DB2634" s="110"/>
      <c r="DC2634" s="110"/>
    </row>
    <row r="2635" spans="106:107">
      <c r="DB2635" s="110"/>
      <c r="DC2635" s="110"/>
    </row>
    <row r="2636" spans="106:107">
      <c r="DB2636" s="110"/>
      <c r="DC2636" s="110"/>
    </row>
    <row r="2637" spans="106:107">
      <c r="DB2637" s="110"/>
      <c r="DC2637" s="110"/>
    </row>
    <row r="2638" spans="106:107">
      <c r="DB2638" s="110"/>
      <c r="DC2638" s="110"/>
    </row>
    <row r="2639" spans="106:107">
      <c r="DB2639" s="110"/>
      <c r="DC2639" s="110"/>
    </row>
    <row r="2640" spans="106:107">
      <c r="DB2640" s="110"/>
      <c r="DC2640" s="110"/>
    </row>
    <row r="2641" spans="106:107">
      <c r="DB2641" s="110"/>
      <c r="DC2641" s="110"/>
    </row>
    <row r="2642" spans="106:107">
      <c r="DB2642" s="110"/>
      <c r="DC2642" s="110"/>
    </row>
    <row r="2643" spans="106:107">
      <c r="DB2643" s="110"/>
      <c r="DC2643" s="110"/>
    </row>
    <row r="2644" spans="106:107">
      <c r="DB2644" s="110"/>
      <c r="DC2644" s="110"/>
    </row>
    <row r="2645" spans="106:107">
      <c r="DB2645" s="110"/>
      <c r="DC2645" s="110"/>
    </row>
    <row r="2646" spans="106:107">
      <c r="DB2646" s="110"/>
      <c r="DC2646" s="110"/>
    </row>
    <row r="2647" spans="106:107">
      <c r="DB2647" s="110"/>
      <c r="DC2647" s="110"/>
    </row>
    <row r="2648" spans="106:107">
      <c r="DB2648" s="110"/>
      <c r="DC2648" s="110"/>
    </row>
    <row r="2649" spans="106:107">
      <c r="DB2649" s="110"/>
      <c r="DC2649" s="110"/>
    </row>
    <row r="2650" spans="106:107">
      <c r="DB2650" s="110"/>
      <c r="DC2650" s="110"/>
    </row>
    <row r="2651" spans="106:107">
      <c r="DB2651" s="110"/>
      <c r="DC2651" s="110"/>
    </row>
    <row r="2652" spans="106:107">
      <c r="DB2652" s="110"/>
      <c r="DC2652" s="110"/>
    </row>
    <row r="2653" spans="106:107">
      <c r="DB2653" s="110"/>
      <c r="DC2653" s="110"/>
    </row>
    <row r="2654" spans="106:107">
      <c r="DB2654" s="110"/>
      <c r="DC2654" s="110"/>
    </row>
    <row r="2655" spans="106:107">
      <c r="DB2655" s="110"/>
      <c r="DC2655" s="110"/>
    </row>
    <row r="2656" spans="106:107">
      <c r="DB2656" s="110"/>
      <c r="DC2656" s="110"/>
    </row>
    <row r="2657" spans="106:107">
      <c r="DB2657" s="110"/>
      <c r="DC2657" s="110"/>
    </row>
    <row r="2658" spans="106:107">
      <c r="DB2658" s="110"/>
      <c r="DC2658" s="110"/>
    </row>
    <row r="2659" spans="106:107">
      <c r="DB2659" s="110"/>
      <c r="DC2659" s="110"/>
    </row>
    <row r="2660" spans="106:107">
      <c r="DB2660" s="110"/>
      <c r="DC2660" s="110"/>
    </row>
    <row r="2661" spans="106:107">
      <c r="DB2661" s="110"/>
      <c r="DC2661" s="110"/>
    </row>
    <row r="2662" spans="106:107">
      <c r="DB2662" s="110"/>
      <c r="DC2662" s="110"/>
    </row>
    <row r="2663" spans="106:107">
      <c r="DB2663" s="110"/>
      <c r="DC2663" s="110"/>
    </row>
    <row r="2664" spans="106:107">
      <c r="DB2664" s="110"/>
      <c r="DC2664" s="110"/>
    </row>
    <row r="2665" spans="106:107">
      <c r="DB2665" s="110"/>
      <c r="DC2665" s="110"/>
    </row>
    <row r="2666" spans="106:107">
      <c r="DB2666" s="110"/>
      <c r="DC2666" s="110"/>
    </row>
    <row r="2667" spans="106:107">
      <c r="DB2667" s="110"/>
      <c r="DC2667" s="110"/>
    </row>
    <row r="2668" spans="106:107">
      <c r="DB2668" s="110"/>
      <c r="DC2668" s="110"/>
    </row>
    <row r="2669" spans="106:107">
      <c r="DB2669" s="110"/>
      <c r="DC2669" s="110"/>
    </row>
    <row r="2670" spans="106:107">
      <c r="DB2670" s="110"/>
      <c r="DC2670" s="110"/>
    </row>
    <row r="2671" spans="106:107">
      <c r="DB2671" s="110"/>
      <c r="DC2671" s="110"/>
    </row>
    <row r="2672" spans="106:107">
      <c r="DB2672" s="110"/>
      <c r="DC2672" s="110"/>
    </row>
    <row r="2673" spans="106:107">
      <c r="DB2673" s="110"/>
      <c r="DC2673" s="110"/>
    </row>
    <row r="2674" spans="106:107">
      <c r="DB2674" s="110"/>
      <c r="DC2674" s="110"/>
    </row>
    <row r="2675" spans="106:107">
      <c r="DB2675" s="110"/>
      <c r="DC2675" s="110"/>
    </row>
    <row r="2676" spans="106:107">
      <c r="DB2676" s="110"/>
      <c r="DC2676" s="110"/>
    </row>
    <row r="2677" spans="106:107">
      <c r="DB2677" s="110"/>
      <c r="DC2677" s="110"/>
    </row>
    <row r="2678" spans="106:107">
      <c r="DB2678" s="110"/>
      <c r="DC2678" s="110"/>
    </row>
    <row r="2679" spans="106:107">
      <c r="DB2679" s="110"/>
      <c r="DC2679" s="110"/>
    </row>
    <row r="2680" spans="106:107">
      <c r="DB2680" s="110"/>
      <c r="DC2680" s="110"/>
    </row>
    <row r="2681" spans="106:107">
      <c r="DB2681" s="110"/>
      <c r="DC2681" s="110"/>
    </row>
    <row r="2682" spans="106:107">
      <c r="DB2682" s="110"/>
      <c r="DC2682" s="110"/>
    </row>
    <row r="2683" spans="106:107">
      <c r="DB2683" s="110"/>
      <c r="DC2683" s="110"/>
    </row>
    <row r="2684" spans="106:107">
      <c r="DB2684" s="110"/>
      <c r="DC2684" s="110"/>
    </row>
    <row r="2685" spans="106:107">
      <c r="DB2685" s="110"/>
      <c r="DC2685" s="110"/>
    </row>
    <row r="2686" spans="106:107">
      <c r="DB2686" s="110"/>
      <c r="DC2686" s="110"/>
    </row>
    <row r="2687" spans="106:107">
      <c r="DB2687" s="110"/>
      <c r="DC2687" s="110"/>
    </row>
    <row r="2688" spans="106:107">
      <c r="DB2688" s="110"/>
      <c r="DC2688" s="110"/>
    </row>
    <row r="2689" spans="106:107">
      <c r="DB2689" s="110"/>
      <c r="DC2689" s="110"/>
    </row>
    <row r="2690" spans="106:107">
      <c r="DB2690" s="110"/>
      <c r="DC2690" s="110"/>
    </row>
    <row r="2691" spans="106:107">
      <c r="DB2691" s="110"/>
      <c r="DC2691" s="110"/>
    </row>
    <row r="2692" spans="106:107">
      <c r="DB2692" s="110"/>
      <c r="DC2692" s="110"/>
    </row>
    <row r="2693" spans="106:107">
      <c r="DB2693" s="110"/>
      <c r="DC2693" s="110"/>
    </row>
    <row r="2694" spans="106:107">
      <c r="DB2694" s="110"/>
      <c r="DC2694" s="110"/>
    </row>
    <row r="2695" spans="106:107">
      <c r="DB2695" s="110"/>
      <c r="DC2695" s="110"/>
    </row>
    <row r="2696" spans="106:107">
      <c r="DB2696" s="110"/>
      <c r="DC2696" s="110"/>
    </row>
    <row r="2697" spans="106:107">
      <c r="DB2697" s="110"/>
      <c r="DC2697" s="110"/>
    </row>
    <row r="2698" spans="106:107">
      <c r="DB2698" s="110"/>
      <c r="DC2698" s="110"/>
    </row>
    <row r="2699" spans="106:107">
      <c r="DB2699" s="110"/>
      <c r="DC2699" s="110"/>
    </row>
    <row r="2700" spans="106:107">
      <c r="DB2700" s="110"/>
      <c r="DC2700" s="110"/>
    </row>
    <row r="2701" spans="106:107">
      <c r="DB2701" s="110"/>
      <c r="DC2701" s="110"/>
    </row>
    <row r="2702" spans="106:107">
      <c r="DB2702" s="110"/>
      <c r="DC2702" s="110"/>
    </row>
    <row r="2703" spans="106:107">
      <c r="DB2703" s="110"/>
      <c r="DC2703" s="110"/>
    </row>
    <row r="2704" spans="106:107">
      <c r="DB2704" s="110"/>
      <c r="DC2704" s="110"/>
    </row>
    <row r="2705" spans="106:107">
      <c r="DB2705" s="110"/>
      <c r="DC2705" s="110"/>
    </row>
    <row r="2706" spans="106:107">
      <c r="DB2706" s="110"/>
      <c r="DC2706" s="110"/>
    </row>
    <row r="2707" spans="106:107">
      <c r="DB2707" s="110"/>
      <c r="DC2707" s="110"/>
    </row>
    <row r="2708" spans="106:107">
      <c r="DB2708" s="110"/>
      <c r="DC2708" s="110"/>
    </row>
    <row r="2709" spans="106:107">
      <c r="DB2709" s="110"/>
      <c r="DC2709" s="110"/>
    </row>
    <row r="2710" spans="106:107">
      <c r="DB2710" s="110"/>
      <c r="DC2710" s="110"/>
    </row>
    <row r="2711" spans="106:107">
      <c r="DB2711" s="110"/>
      <c r="DC2711" s="110"/>
    </row>
    <row r="2712" spans="106:107">
      <c r="DB2712" s="110"/>
      <c r="DC2712" s="110"/>
    </row>
    <row r="2713" spans="106:107">
      <c r="DB2713" s="110"/>
      <c r="DC2713" s="110"/>
    </row>
    <row r="2714" spans="106:107">
      <c r="DB2714" s="110"/>
      <c r="DC2714" s="110"/>
    </row>
    <row r="2715" spans="106:107">
      <c r="DB2715" s="110"/>
      <c r="DC2715" s="110"/>
    </row>
    <row r="2716" spans="106:107">
      <c r="DB2716" s="110"/>
      <c r="DC2716" s="110"/>
    </row>
    <row r="2717" spans="106:107">
      <c r="DB2717" s="110"/>
      <c r="DC2717" s="110"/>
    </row>
    <row r="2718" spans="106:107">
      <c r="DB2718" s="110"/>
      <c r="DC2718" s="110"/>
    </row>
    <row r="2719" spans="106:107">
      <c r="DB2719" s="110"/>
      <c r="DC2719" s="110"/>
    </row>
    <row r="2720" spans="106:107">
      <c r="DB2720" s="110"/>
      <c r="DC2720" s="110"/>
    </row>
    <row r="2721" spans="106:107">
      <c r="DB2721" s="110"/>
      <c r="DC2721" s="110"/>
    </row>
    <row r="2722" spans="106:107">
      <c r="DB2722" s="110"/>
      <c r="DC2722" s="110"/>
    </row>
    <row r="2723" spans="106:107">
      <c r="DB2723" s="110"/>
      <c r="DC2723" s="110"/>
    </row>
    <row r="2724" spans="106:107">
      <c r="DB2724" s="110"/>
      <c r="DC2724" s="110"/>
    </row>
    <row r="2725" spans="106:107">
      <c r="DB2725" s="110"/>
      <c r="DC2725" s="110"/>
    </row>
    <row r="2726" spans="106:107">
      <c r="DB2726" s="110"/>
      <c r="DC2726" s="110"/>
    </row>
    <row r="2727" spans="106:107">
      <c r="DB2727" s="110"/>
      <c r="DC2727" s="110"/>
    </row>
    <row r="2728" spans="106:107">
      <c r="DB2728" s="110"/>
      <c r="DC2728" s="110"/>
    </row>
    <row r="2729" spans="106:107">
      <c r="DB2729" s="110"/>
      <c r="DC2729" s="110"/>
    </row>
    <row r="2730" spans="106:107">
      <c r="DB2730" s="110"/>
      <c r="DC2730" s="110"/>
    </row>
    <row r="2731" spans="106:107">
      <c r="DB2731" s="110"/>
      <c r="DC2731" s="110"/>
    </row>
    <row r="2732" spans="106:107">
      <c r="DB2732" s="110"/>
      <c r="DC2732" s="110"/>
    </row>
    <row r="2733" spans="106:107">
      <c r="DB2733" s="110"/>
      <c r="DC2733" s="110"/>
    </row>
    <row r="2734" spans="106:107">
      <c r="DB2734" s="110"/>
      <c r="DC2734" s="110"/>
    </row>
    <row r="2735" spans="106:107">
      <c r="DB2735" s="110"/>
      <c r="DC2735" s="110"/>
    </row>
    <row r="2736" spans="106:107">
      <c r="DB2736" s="110"/>
      <c r="DC2736" s="110"/>
    </row>
    <row r="2737" spans="106:107">
      <c r="DB2737" s="110"/>
      <c r="DC2737" s="110"/>
    </row>
    <row r="2738" spans="106:107">
      <c r="DB2738" s="110"/>
      <c r="DC2738" s="110"/>
    </row>
    <row r="2739" spans="106:107">
      <c r="DB2739" s="110"/>
      <c r="DC2739" s="110"/>
    </row>
    <row r="2740" spans="106:107">
      <c r="DB2740" s="110"/>
      <c r="DC2740" s="110"/>
    </row>
    <row r="2741" spans="106:107">
      <c r="DB2741" s="110"/>
      <c r="DC2741" s="110"/>
    </row>
    <row r="2742" spans="106:107">
      <c r="DB2742" s="110"/>
      <c r="DC2742" s="110"/>
    </row>
    <row r="2743" spans="106:107">
      <c r="DB2743" s="110"/>
      <c r="DC2743" s="110"/>
    </row>
    <row r="2744" spans="106:107">
      <c r="DB2744" s="110"/>
      <c r="DC2744" s="110"/>
    </row>
    <row r="2745" spans="106:107">
      <c r="DB2745" s="110"/>
      <c r="DC2745" s="110"/>
    </row>
    <row r="2746" spans="106:107">
      <c r="DB2746" s="110"/>
      <c r="DC2746" s="110"/>
    </row>
    <row r="2747" spans="106:107">
      <c r="DB2747" s="110"/>
      <c r="DC2747" s="110"/>
    </row>
    <row r="2748" spans="106:107">
      <c r="DB2748" s="110"/>
      <c r="DC2748" s="110"/>
    </row>
    <row r="2749" spans="106:107">
      <c r="DB2749" s="110"/>
      <c r="DC2749" s="110"/>
    </row>
    <row r="2750" spans="106:107">
      <c r="DB2750" s="110"/>
      <c r="DC2750" s="110"/>
    </row>
    <row r="2751" spans="106:107">
      <c r="DB2751" s="110"/>
      <c r="DC2751" s="110"/>
    </row>
    <row r="2752" spans="106:107">
      <c r="DB2752" s="110"/>
      <c r="DC2752" s="110"/>
    </row>
    <row r="2753" spans="106:107">
      <c r="DB2753" s="110"/>
      <c r="DC2753" s="110"/>
    </row>
    <row r="2754" spans="106:107">
      <c r="DB2754" s="110"/>
      <c r="DC2754" s="110"/>
    </row>
    <row r="2755" spans="106:107">
      <c r="DB2755" s="110"/>
      <c r="DC2755" s="110"/>
    </row>
    <row r="2756" spans="106:107">
      <c r="DB2756" s="110"/>
      <c r="DC2756" s="110"/>
    </row>
    <row r="2757" spans="106:107">
      <c r="DB2757" s="110"/>
      <c r="DC2757" s="110"/>
    </row>
    <row r="2758" spans="106:107">
      <c r="DB2758" s="110"/>
      <c r="DC2758" s="110"/>
    </row>
    <row r="2759" spans="106:107">
      <c r="DB2759" s="110"/>
      <c r="DC2759" s="110"/>
    </row>
    <row r="2760" spans="106:107">
      <c r="DB2760" s="110"/>
      <c r="DC2760" s="110"/>
    </row>
    <row r="2761" spans="106:107">
      <c r="DB2761" s="110"/>
      <c r="DC2761" s="110"/>
    </row>
    <row r="2762" spans="106:107">
      <c r="DB2762" s="110"/>
      <c r="DC2762" s="110"/>
    </row>
    <row r="2763" spans="106:107">
      <c r="DB2763" s="110"/>
      <c r="DC2763" s="110"/>
    </row>
    <row r="2764" spans="106:107">
      <c r="DB2764" s="110"/>
      <c r="DC2764" s="110"/>
    </row>
    <row r="2765" spans="106:107">
      <c r="DB2765" s="110"/>
      <c r="DC2765" s="110"/>
    </row>
    <row r="2766" spans="106:107">
      <c r="DB2766" s="110"/>
      <c r="DC2766" s="110"/>
    </row>
    <row r="2767" spans="106:107">
      <c r="DB2767" s="110"/>
      <c r="DC2767" s="110"/>
    </row>
    <row r="2768" spans="106:107">
      <c r="DB2768" s="110"/>
      <c r="DC2768" s="110"/>
    </row>
    <row r="2769" spans="106:107">
      <c r="DB2769" s="110"/>
      <c r="DC2769" s="110"/>
    </row>
    <row r="2770" spans="106:107">
      <c r="DB2770" s="110"/>
      <c r="DC2770" s="110"/>
    </row>
    <row r="2771" spans="106:107">
      <c r="DB2771" s="110"/>
      <c r="DC2771" s="110"/>
    </row>
    <row r="2772" spans="106:107">
      <c r="DB2772" s="110"/>
      <c r="DC2772" s="110"/>
    </row>
    <row r="2773" spans="106:107">
      <c r="DB2773" s="110"/>
      <c r="DC2773" s="110"/>
    </row>
    <row r="2774" spans="106:107">
      <c r="DB2774" s="110"/>
      <c r="DC2774" s="110"/>
    </row>
    <row r="2775" spans="106:107">
      <c r="DB2775" s="110"/>
      <c r="DC2775" s="110"/>
    </row>
    <row r="2776" spans="106:107">
      <c r="DB2776" s="110"/>
      <c r="DC2776" s="110"/>
    </row>
    <row r="2777" spans="106:107">
      <c r="DB2777" s="110"/>
      <c r="DC2777" s="110"/>
    </row>
    <row r="2778" spans="106:107">
      <c r="DB2778" s="110"/>
      <c r="DC2778" s="110"/>
    </row>
    <row r="2779" spans="106:107">
      <c r="DB2779" s="110"/>
      <c r="DC2779" s="110"/>
    </row>
    <row r="2780" spans="106:107">
      <c r="DB2780" s="110"/>
      <c r="DC2780" s="110"/>
    </row>
    <row r="2781" spans="106:107">
      <c r="DB2781" s="110"/>
      <c r="DC2781" s="110"/>
    </row>
    <row r="2782" spans="106:107">
      <c r="DB2782" s="110"/>
      <c r="DC2782" s="110"/>
    </row>
    <row r="2783" spans="106:107">
      <c r="DB2783" s="110"/>
      <c r="DC2783" s="110"/>
    </row>
    <row r="2784" spans="106:107">
      <c r="DB2784" s="110"/>
      <c r="DC2784" s="110"/>
    </row>
    <row r="2785" spans="106:107">
      <c r="DB2785" s="110"/>
      <c r="DC2785" s="110"/>
    </row>
    <row r="2786" spans="106:107">
      <c r="DB2786" s="110"/>
      <c r="DC2786" s="110"/>
    </row>
    <row r="2787" spans="106:107">
      <c r="DB2787" s="110"/>
      <c r="DC2787" s="110"/>
    </row>
    <row r="2788" spans="106:107">
      <c r="DB2788" s="110"/>
      <c r="DC2788" s="110"/>
    </row>
    <row r="2789" spans="106:107">
      <c r="DB2789" s="110"/>
      <c r="DC2789" s="110"/>
    </row>
    <row r="2790" spans="106:107">
      <c r="DB2790" s="110"/>
      <c r="DC2790" s="110"/>
    </row>
    <row r="2791" spans="106:107">
      <c r="DB2791" s="110"/>
      <c r="DC2791" s="110"/>
    </row>
    <row r="2792" spans="106:107">
      <c r="DB2792" s="110"/>
      <c r="DC2792" s="110"/>
    </row>
    <row r="2793" spans="106:107">
      <c r="DB2793" s="110"/>
      <c r="DC2793" s="110"/>
    </row>
    <row r="2794" spans="106:107">
      <c r="DB2794" s="110"/>
      <c r="DC2794" s="110"/>
    </row>
    <row r="2795" spans="106:107">
      <c r="DB2795" s="110"/>
      <c r="DC2795" s="110"/>
    </row>
    <row r="2796" spans="106:107">
      <c r="DB2796" s="110"/>
      <c r="DC2796" s="110"/>
    </row>
    <row r="2797" spans="106:107">
      <c r="DB2797" s="110"/>
      <c r="DC2797" s="110"/>
    </row>
    <row r="2798" spans="106:107">
      <c r="DB2798" s="110"/>
      <c r="DC2798" s="110"/>
    </row>
    <row r="2799" spans="106:107">
      <c r="DB2799" s="110"/>
      <c r="DC2799" s="110"/>
    </row>
    <row r="2800" spans="106:107">
      <c r="DB2800" s="110"/>
      <c r="DC2800" s="110"/>
    </row>
    <row r="2801" spans="106:107">
      <c r="DB2801" s="110"/>
      <c r="DC2801" s="110"/>
    </row>
    <row r="2802" spans="106:107">
      <c r="DB2802" s="110"/>
      <c r="DC2802" s="110"/>
    </row>
    <row r="2803" spans="106:107">
      <c r="DB2803" s="110"/>
      <c r="DC2803" s="110"/>
    </row>
    <row r="2804" spans="106:107">
      <c r="DB2804" s="110"/>
      <c r="DC2804" s="110"/>
    </row>
    <row r="2805" spans="106:107">
      <c r="DB2805" s="110"/>
      <c r="DC2805" s="110"/>
    </row>
    <row r="2806" spans="106:107">
      <c r="DB2806" s="110"/>
      <c r="DC2806" s="110"/>
    </row>
    <row r="2807" spans="106:107">
      <c r="DB2807" s="110"/>
      <c r="DC2807" s="110"/>
    </row>
    <row r="2808" spans="106:107">
      <c r="DB2808" s="110"/>
      <c r="DC2808" s="110"/>
    </row>
    <row r="2809" spans="106:107">
      <c r="DB2809" s="110"/>
      <c r="DC2809" s="110"/>
    </row>
    <row r="2810" spans="106:107">
      <c r="DB2810" s="110"/>
      <c r="DC2810" s="110"/>
    </row>
    <row r="2811" spans="106:107">
      <c r="DB2811" s="110"/>
      <c r="DC2811" s="110"/>
    </row>
    <row r="2812" spans="106:107">
      <c r="DB2812" s="110"/>
      <c r="DC2812" s="110"/>
    </row>
    <row r="2813" spans="106:107">
      <c r="DB2813" s="110"/>
      <c r="DC2813" s="110"/>
    </row>
    <row r="2814" spans="106:107">
      <c r="DB2814" s="110"/>
      <c r="DC2814" s="110"/>
    </row>
    <row r="2815" spans="106:107">
      <c r="DB2815" s="110"/>
      <c r="DC2815" s="110"/>
    </row>
    <row r="2816" spans="106:107">
      <c r="DB2816" s="110"/>
      <c r="DC2816" s="110"/>
    </row>
    <row r="2817" spans="106:107">
      <c r="DB2817" s="110"/>
      <c r="DC2817" s="110"/>
    </row>
    <row r="2818" spans="106:107">
      <c r="DB2818" s="110"/>
      <c r="DC2818" s="110"/>
    </row>
    <row r="2819" spans="106:107">
      <c r="DB2819" s="110"/>
      <c r="DC2819" s="110"/>
    </row>
    <row r="2820" spans="106:107">
      <c r="DB2820" s="110"/>
      <c r="DC2820" s="110"/>
    </row>
    <row r="2821" spans="106:107">
      <c r="DB2821" s="110"/>
      <c r="DC2821" s="110"/>
    </row>
    <row r="2822" spans="106:107">
      <c r="DB2822" s="110"/>
      <c r="DC2822" s="110"/>
    </row>
    <row r="2823" spans="106:107">
      <c r="DB2823" s="110"/>
      <c r="DC2823" s="110"/>
    </row>
    <row r="2824" spans="106:107">
      <c r="DB2824" s="110"/>
      <c r="DC2824" s="110"/>
    </row>
    <row r="2825" spans="106:107">
      <c r="DB2825" s="110"/>
      <c r="DC2825" s="110"/>
    </row>
    <row r="2826" spans="106:107">
      <c r="DB2826" s="110"/>
      <c r="DC2826" s="110"/>
    </row>
    <row r="2827" spans="106:107">
      <c r="DB2827" s="110"/>
      <c r="DC2827" s="110"/>
    </row>
    <row r="2828" spans="106:107">
      <c r="DB2828" s="110"/>
      <c r="DC2828" s="110"/>
    </row>
    <row r="2829" spans="106:107">
      <c r="DB2829" s="110"/>
      <c r="DC2829" s="110"/>
    </row>
    <row r="2830" spans="106:107">
      <c r="DB2830" s="110"/>
      <c r="DC2830" s="110"/>
    </row>
    <row r="2831" spans="106:107">
      <c r="DB2831" s="110"/>
      <c r="DC2831" s="110"/>
    </row>
    <row r="2832" spans="106:107">
      <c r="DB2832" s="110"/>
      <c r="DC2832" s="110"/>
    </row>
    <row r="2833" spans="106:107">
      <c r="DB2833" s="110"/>
      <c r="DC2833" s="110"/>
    </row>
    <row r="2834" spans="106:107">
      <c r="DB2834" s="110"/>
      <c r="DC2834" s="110"/>
    </row>
    <row r="2835" spans="106:107">
      <c r="DB2835" s="110"/>
      <c r="DC2835" s="110"/>
    </row>
    <row r="2836" spans="106:107">
      <c r="DB2836" s="110"/>
      <c r="DC2836" s="110"/>
    </row>
    <row r="2837" spans="106:107">
      <c r="DB2837" s="110"/>
      <c r="DC2837" s="110"/>
    </row>
    <row r="2838" spans="106:107">
      <c r="DB2838" s="110"/>
      <c r="DC2838" s="110"/>
    </row>
    <row r="2839" spans="106:107">
      <c r="DB2839" s="110"/>
      <c r="DC2839" s="110"/>
    </row>
    <row r="2840" spans="106:107">
      <c r="DB2840" s="110"/>
      <c r="DC2840" s="110"/>
    </row>
    <row r="2841" spans="106:107">
      <c r="DB2841" s="110"/>
      <c r="DC2841" s="110"/>
    </row>
    <row r="2842" spans="106:107">
      <c r="DB2842" s="110"/>
      <c r="DC2842" s="110"/>
    </row>
    <row r="2843" spans="106:107">
      <c r="DB2843" s="110"/>
      <c r="DC2843" s="110"/>
    </row>
    <row r="2844" spans="106:107">
      <c r="DB2844" s="110"/>
      <c r="DC2844" s="110"/>
    </row>
    <row r="2845" spans="106:107">
      <c r="DB2845" s="110"/>
      <c r="DC2845" s="110"/>
    </row>
    <row r="2846" spans="106:107">
      <c r="DB2846" s="110"/>
      <c r="DC2846" s="110"/>
    </row>
    <row r="2847" spans="106:107">
      <c r="DB2847" s="110"/>
      <c r="DC2847" s="110"/>
    </row>
    <row r="2848" spans="106:107">
      <c r="DB2848" s="110"/>
      <c r="DC2848" s="110"/>
    </row>
    <row r="2849" spans="106:107">
      <c r="DB2849" s="110"/>
      <c r="DC2849" s="110"/>
    </row>
    <row r="2850" spans="106:107">
      <c r="DB2850" s="110"/>
      <c r="DC2850" s="110"/>
    </row>
    <row r="2851" spans="106:107">
      <c r="DB2851" s="110"/>
      <c r="DC2851" s="110"/>
    </row>
    <row r="2852" spans="106:107">
      <c r="DB2852" s="110"/>
      <c r="DC2852" s="110"/>
    </row>
    <row r="2853" spans="106:107">
      <c r="DB2853" s="110"/>
      <c r="DC2853" s="110"/>
    </row>
    <row r="2854" spans="106:107">
      <c r="DB2854" s="110"/>
      <c r="DC2854" s="110"/>
    </row>
    <row r="2855" spans="106:107">
      <c r="DB2855" s="110"/>
      <c r="DC2855" s="110"/>
    </row>
    <row r="2856" spans="106:107">
      <c r="DB2856" s="110"/>
      <c r="DC2856" s="110"/>
    </row>
    <row r="2857" spans="106:107">
      <c r="DB2857" s="110"/>
      <c r="DC2857" s="110"/>
    </row>
    <row r="2858" spans="106:107">
      <c r="DB2858" s="110"/>
      <c r="DC2858" s="110"/>
    </row>
    <row r="2859" spans="106:107">
      <c r="DB2859" s="110"/>
      <c r="DC2859" s="110"/>
    </row>
    <row r="2860" spans="106:107">
      <c r="DB2860" s="110"/>
      <c r="DC2860" s="110"/>
    </row>
    <row r="2861" spans="106:107">
      <c r="DB2861" s="110"/>
      <c r="DC2861" s="110"/>
    </row>
    <row r="2862" spans="106:107">
      <c r="DB2862" s="110"/>
      <c r="DC2862" s="110"/>
    </row>
    <row r="2863" spans="106:107">
      <c r="DB2863" s="110"/>
      <c r="DC2863" s="110"/>
    </row>
    <row r="2864" spans="106:107">
      <c r="DB2864" s="110"/>
      <c r="DC2864" s="110"/>
    </row>
    <row r="2865" spans="106:107">
      <c r="DB2865" s="110"/>
      <c r="DC2865" s="110"/>
    </row>
    <row r="2866" spans="106:107">
      <c r="DB2866" s="110"/>
      <c r="DC2866" s="110"/>
    </row>
    <row r="2867" spans="106:107">
      <c r="DB2867" s="110"/>
      <c r="DC2867" s="110"/>
    </row>
    <row r="2868" spans="106:107">
      <c r="DB2868" s="110"/>
      <c r="DC2868" s="110"/>
    </row>
    <row r="2869" spans="106:107">
      <c r="DB2869" s="110"/>
      <c r="DC2869" s="110"/>
    </row>
    <row r="2870" spans="106:107">
      <c r="DB2870" s="110"/>
      <c r="DC2870" s="110"/>
    </row>
    <row r="2871" spans="106:107">
      <c r="DB2871" s="110"/>
      <c r="DC2871" s="110"/>
    </row>
    <row r="2872" spans="106:107">
      <c r="DB2872" s="110"/>
      <c r="DC2872" s="110"/>
    </row>
    <row r="2873" spans="106:107">
      <c r="DB2873" s="110"/>
      <c r="DC2873" s="110"/>
    </row>
    <row r="2874" spans="106:107">
      <c r="DB2874" s="110"/>
      <c r="DC2874" s="110"/>
    </row>
    <row r="2875" spans="106:107">
      <c r="DB2875" s="110"/>
      <c r="DC2875" s="110"/>
    </row>
    <row r="2876" spans="106:107">
      <c r="DB2876" s="110"/>
      <c r="DC2876" s="110"/>
    </row>
    <row r="2877" spans="106:107">
      <c r="DB2877" s="110"/>
      <c r="DC2877" s="110"/>
    </row>
    <row r="2878" spans="106:107">
      <c r="DB2878" s="110"/>
      <c r="DC2878" s="110"/>
    </row>
    <row r="2879" spans="106:107">
      <c r="DB2879" s="110"/>
      <c r="DC2879" s="110"/>
    </row>
    <row r="2880" spans="106:107">
      <c r="DB2880" s="110"/>
      <c r="DC2880" s="110"/>
    </row>
    <row r="2881" spans="106:107">
      <c r="DB2881" s="110"/>
      <c r="DC2881" s="110"/>
    </row>
    <row r="2882" spans="106:107">
      <c r="DB2882" s="110"/>
      <c r="DC2882" s="110"/>
    </row>
    <row r="2883" spans="106:107">
      <c r="DB2883" s="110"/>
      <c r="DC2883" s="110"/>
    </row>
    <row r="2884" spans="106:107">
      <c r="DB2884" s="110"/>
      <c r="DC2884" s="110"/>
    </row>
    <row r="2885" spans="106:107">
      <c r="DB2885" s="110"/>
      <c r="DC2885" s="110"/>
    </row>
    <row r="2886" spans="106:107">
      <c r="DB2886" s="110"/>
      <c r="DC2886" s="110"/>
    </row>
    <row r="2887" spans="106:107">
      <c r="DB2887" s="110"/>
      <c r="DC2887" s="110"/>
    </row>
    <row r="2888" spans="106:107">
      <c r="DB2888" s="110"/>
      <c r="DC2888" s="110"/>
    </row>
    <row r="2889" spans="106:107">
      <c r="DB2889" s="110"/>
      <c r="DC2889" s="110"/>
    </row>
    <row r="2890" spans="106:107">
      <c r="DB2890" s="110"/>
      <c r="DC2890" s="110"/>
    </row>
    <row r="2891" spans="106:107">
      <c r="DB2891" s="110"/>
      <c r="DC2891" s="110"/>
    </row>
    <row r="2892" spans="106:107">
      <c r="DB2892" s="110"/>
      <c r="DC2892" s="110"/>
    </row>
    <row r="2893" spans="106:107">
      <c r="DB2893" s="110"/>
      <c r="DC2893" s="110"/>
    </row>
    <row r="2894" spans="106:107">
      <c r="DB2894" s="110"/>
      <c r="DC2894" s="110"/>
    </row>
    <row r="2895" spans="106:107">
      <c r="DB2895" s="110"/>
      <c r="DC2895" s="110"/>
    </row>
    <row r="2896" spans="106:107">
      <c r="DB2896" s="110"/>
      <c r="DC2896" s="110"/>
    </row>
    <row r="2897" spans="106:107">
      <c r="DB2897" s="110"/>
      <c r="DC2897" s="110"/>
    </row>
    <row r="2898" spans="106:107">
      <c r="DB2898" s="110"/>
      <c r="DC2898" s="110"/>
    </row>
    <row r="2899" spans="106:107">
      <c r="DB2899" s="110"/>
      <c r="DC2899" s="110"/>
    </row>
    <row r="2900" spans="106:107">
      <c r="DB2900" s="110"/>
      <c r="DC2900" s="110"/>
    </row>
    <row r="2901" spans="106:107">
      <c r="DB2901" s="110"/>
      <c r="DC2901" s="110"/>
    </row>
    <row r="2902" spans="106:107">
      <c r="DB2902" s="110"/>
      <c r="DC2902" s="110"/>
    </row>
    <row r="2903" spans="106:107">
      <c r="DB2903" s="110"/>
      <c r="DC2903" s="110"/>
    </row>
    <row r="2904" spans="106:107">
      <c r="DB2904" s="110"/>
      <c r="DC2904" s="110"/>
    </row>
    <row r="2905" spans="106:107">
      <c r="DB2905" s="110"/>
      <c r="DC2905" s="110"/>
    </row>
    <row r="2906" spans="106:107">
      <c r="DB2906" s="110"/>
      <c r="DC2906" s="110"/>
    </row>
    <row r="2907" spans="106:107">
      <c r="DB2907" s="110"/>
      <c r="DC2907" s="110"/>
    </row>
    <row r="2908" spans="106:107">
      <c r="DB2908" s="110"/>
      <c r="DC2908" s="110"/>
    </row>
    <row r="2909" spans="106:107">
      <c r="DB2909" s="110"/>
      <c r="DC2909" s="110"/>
    </row>
    <row r="2910" spans="106:107">
      <c r="DB2910" s="110"/>
      <c r="DC2910" s="110"/>
    </row>
    <row r="2911" spans="106:107">
      <c r="DB2911" s="110"/>
      <c r="DC2911" s="110"/>
    </row>
    <row r="2912" spans="106:107">
      <c r="DB2912" s="110"/>
      <c r="DC2912" s="110"/>
    </row>
    <row r="2913" spans="106:107">
      <c r="DB2913" s="110"/>
      <c r="DC2913" s="110"/>
    </row>
    <row r="2914" spans="106:107">
      <c r="DB2914" s="110"/>
      <c r="DC2914" s="110"/>
    </row>
    <row r="2915" spans="106:107">
      <c r="DB2915" s="110"/>
      <c r="DC2915" s="110"/>
    </row>
    <row r="2916" spans="106:107">
      <c r="DB2916" s="110"/>
      <c r="DC2916" s="110"/>
    </row>
    <row r="2917" spans="106:107">
      <c r="DB2917" s="110"/>
      <c r="DC2917" s="110"/>
    </row>
    <row r="2918" spans="106:107">
      <c r="DB2918" s="110"/>
      <c r="DC2918" s="110"/>
    </row>
    <row r="2919" spans="106:107">
      <c r="DB2919" s="110"/>
      <c r="DC2919" s="110"/>
    </row>
    <row r="2920" spans="106:107">
      <c r="DB2920" s="110"/>
      <c r="DC2920" s="110"/>
    </row>
    <row r="2921" spans="106:107">
      <c r="DB2921" s="110"/>
      <c r="DC2921" s="110"/>
    </row>
    <row r="2922" spans="106:107">
      <c r="DB2922" s="110"/>
      <c r="DC2922" s="110"/>
    </row>
    <row r="2923" spans="106:107">
      <c r="DB2923" s="110"/>
      <c r="DC2923" s="110"/>
    </row>
    <row r="2924" spans="106:107">
      <c r="DB2924" s="110"/>
      <c r="DC2924" s="110"/>
    </row>
    <row r="2925" spans="106:107">
      <c r="DB2925" s="110"/>
      <c r="DC2925" s="110"/>
    </row>
    <row r="2926" spans="106:107">
      <c r="DB2926" s="110"/>
      <c r="DC2926" s="110"/>
    </row>
    <row r="2927" spans="106:107">
      <c r="DB2927" s="110"/>
      <c r="DC2927" s="110"/>
    </row>
    <row r="2928" spans="106:107">
      <c r="DB2928" s="110"/>
      <c r="DC2928" s="110"/>
    </row>
    <row r="2929" spans="106:107">
      <c r="DB2929" s="110"/>
      <c r="DC2929" s="110"/>
    </row>
    <row r="2930" spans="106:107">
      <c r="DB2930" s="110"/>
      <c r="DC2930" s="110"/>
    </row>
    <row r="2931" spans="106:107">
      <c r="DB2931" s="110"/>
      <c r="DC2931" s="110"/>
    </row>
    <row r="2932" spans="106:107">
      <c r="DB2932" s="110"/>
      <c r="DC2932" s="110"/>
    </row>
    <row r="2933" spans="106:107">
      <c r="DB2933" s="110"/>
      <c r="DC2933" s="110"/>
    </row>
    <row r="2934" spans="106:107">
      <c r="DB2934" s="110"/>
      <c r="DC2934" s="110"/>
    </row>
    <row r="2935" spans="106:107">
      <c r="DB2935" s="110"/>
      <c r="DC2935" s="110"/>
    </row>
    <row r="2936" spans="106:107">
      <c r="DB2936" s="110"/>
      <c r="DC2936" s="110"/>
    </row>
    <row r="2937" spans="106:107">
      <c r="DB2937" s="110"/>
      <c r="DC2937" s="110"/>
    </row>
    <row r="2938" spans="106:107">
      <c r="DB2938" s="110"/>
      <c r="DC2938" s="110"/>
    </row>
    <row r="2939" spans="106:107">
      <c r="DB2939" s="110"/>
      <c r="DC2939" s="110"/>
    </row>
    <row r="2940" spans="106:107">
      <c r="DB2940" s="110"/>
      <c r="DC2940" s="110"/>
    </row>
    <row r="2941" spans="106:107">
      <c r="DB2941" s="110"/>
      <c r="DC2941" s="110"/>
    </row>
    <row r="2942" spans="106:107">
      <c r="DB2942" s="110"/>
      <c r="DC2942" s="110"/>
    </row>
    <row r="2943" spans="106:107">
      <c r="DB2943" s="110"/>
      <c r="DC2943" s="110"/>
    </row>
    <row r="2944" spans="106:107">
      <c r="DB2944" s="110"/>
      <c r="DC2944" s="110"/>
    </row>
    <row r="2945" spans="106:107">
      <c r="DB2945" s="110"/>
      <c r="DC2945" s="110"/>
    </row>
    <row r="2946" spans="106:107">
      <c r="DB2946" s="110"/>
      <c r="DC2946" s="110"/>
    </row>
    <row r="2947" spans="106:107">
      <c r="DB2947" s="110"/>
      <c r="DC2947" s="110"/>
    </row>
    <row r="2948" spans="106:107">
      <c r="DB2948" s="110"/>
      <c r="DC2948" s="110"/>
    </row>
    <row r="2949" spans="106:107">
      <c r="DB2949" s="110"/>
      <c r="DC2949" s="110"/>
    </row>
    <row r="2950" spans="106:107">
      <c r="DB2950" s="110"/>
      <c r="DC2950" s="110"/>
    </row>
    <row r="2951" spans="106:107">
      <c r="DB2951" s="110"/>
      <c r="DC2951" s="110"/>
    </row>
    <row r="2952" spans="106:107">
      <c r="DB2952" s="110"/>
      <c r="DC2952" s="110"/>
    </row>
    <row r="2953" spans="106:107">
      <c r="DB2953" s="110"/>
      <c r="DC2953" s="110"/>
    </row>
    <row r="2954" spans="106:107">
      <c r="DB2954" s="110"/>
      <c r="DC2954" s="110"/>
    </row>
    <row r="2955" spans="106:107">
      <c r="DB2955" s="110"/>
      <c r="DC2955" s="110"/>
    </row>
    <row r="2956" spans="106:107">
      <c r="DB2956" s="110"/>
      <c r="DC2956" s="110"/>
    </row>
    <row r="2957" spans="106:107">
      <c r="DB2957" s="110"/>
      <c r="DC2957" s="110"/>
    </row>
    <row r="2958" spans="106:107">
      <c r="DB2958" s="110"/>
      <c r="DC2958" s="110"/>
    </row>
    <row r="2959" spans="106:107">
      <c r="DB2959" s="110"/>
      <c r="DC2959" s="110"/>
    </row>
    <row r="2960" spans="106:107">
      <c r="DB2960" s="110"/>
      <c r="DC2960" s="110"/>
    </row>
    <row r="2961" spans="106:107">
      <c r="DB2961" s="110"/>
      <c r="DC2961" s="110"/>
    </row>
    <row r="2962" spans="106:107">
      <c r="DB2962" s="110"/>
      <c r="DC2962" s="110"/>
    </row>
    <row r="2963" spans="106:107">
      <c r="DB2963" s="110"/>
      <c r="DC2963" s="110"/>
    </row>
    <row r="2964" spans="106:107">
      <c r="DB2964" s="110"/>
      <c r="DC2964" s="110"/>
    </row>
    <row r="2965" spans="106:107">
      <c r="DB2965" s="110"/>
      <c r="DC2965" s="110"/>
    </row>
    <row r="2966" spans="106:107">
      <c r="DB2966" s="110"/>
      <c r="DC2966" s="110"/>
    </row>
    <row r="2967" spans="106:107">
      <c r="DB2967" s="110"/>
      <c r="DC2967" s="110"/>
    </row>
    <row r="2968" spans="106:107">
      <c r="DB2968" s="110"/>
      <c r="DC2968" s="110"/>
    </row>
    <row r="2969" spans="106:107">
      <c r="DB2969" s="110"/>
      <c r="DC2969" s="110"/>
    </row>
    <row r="2970" spans="106:107">
      <c r="DB2970" s="110"/>
      <c r="DC2970" s="110"/>
    </row>
    <row r="2971" spans="106:107">
      <c r="DB2971" s="110"/>
      <c r="DC2971" s="110"/>
    </row>
    <row r="2972" spans="106:107">
      <c r="DB2972" s="110"/>
      <c r="DC2972" s="110"/>
    </row>
    <row r="2973" spans="106:107">
      <c r="DB2973" s="110"/>
      <c r="DC2973" s="110"/>
    </row>
    <row r="2974" spans="106:107">
      <c r="DB2974" s="110"/>
      <c r="DC2974" s="110"/>
    </row>
    <row r="2975" spans="106:107">
      <c r="DB2975" s="110"/>
      <c r="DC2975" s="110"/>
    </row>
    <row r="2976" spans="106:107">
      <c r="DB2976" s="110"/>
      <c r="DC2976" s="110"/>
    </row>
    <row r="2977" spans="106:107">
      <c r="DB2977" s="110"/>
      <c r="DC2977" s="110"/>
    </row>
    <row r="2978" spans="106:107">
      <c r="DB2978" s="110"/>
      <c r="DC2978" s="110"/>
    </row>
    <row r="2979" spans="106:107">
      <c r="DB2979" s="110"/>
      <c r="DC2979" s="110"/>
    </row>
    <row r="2980" spans="106:107">
      <c r="DB2980" s="110"/>
      <c r="DC2980" s="110"/>
    </row>
    <row r="2981" spans="106:107">
      <c r="DB2981" s="110"/>
      <c r="DC2981" s="110"/>
    </row>
    <row r="2982" spans="106:107">
      <c r="DB2982" s="110"/>
      <c r="DC2982" s="110"/>
    </row>
    <row r="2983" spans="106:107">
      <c r="DB2983" s="110"/>
      <c r="DC2983" s="110"/>
    </row>
    <row r="2984" spans="106:107">
      <c r="DB2984" s="110"/>
      <c r="DC2984" s="110"/>
    </row>
    <row r="2985" spans="106:107">
      <c r="DB2985" s="110"/>
      <c r="DC2985" s="110"/>
    </row>
    <row r="2986" spans="106:107">
      <c r="DB2986" s="110"/>
      <c r="DC2986" s="110"/>
    </row>
    <row r="2987" spans="106:107">
      <c r="DB2987" s="110"/>
      <c r="DC2987" s="110"/>
    </row>
    <row r="2988" spans="106:107">
      <c r="DB2988" s="110"/>
      <c r="DC2988" s="110"/>
    </row>
    <row r="2989" spans="106:107">
      <c r="DB2989" s="110"/>
      <c r="DC2989" s="110"/>
    </row>
    <row r="2990" spans="106:107">
      <c r="DB2990" s="110"/>
      <c r="DC2990" s="110"/>
    </row>
    <row r="2991" spans="106:107">
      <c r="DB2991" s="110"/>
      <c r="DC2991" s="110"/>
    </row>
    <row r="2992" spans="106:107">
      <c r="DB2992" s="110"/>
      <c r="DC2992" s="110"/>
    </row>
    <row r="2993" spans="106:107">
      <c r="DB2993" s="110"/>
      <c r="DC2993" s="110"/>
    </row>
    <row r="2994" spans="106:107">
      <c r="DB2994" s="110"/>
      <c r="DC2994" s="110"/>
    </row>
    <row r="2995" spans="106:107">
      <c r="DB2995" s="110"/>
      <c r="DC2995" s="110"/>
    </row>
    <row r="2996" spans="106:107">
      <c r="DB2996" s="110"/>
      <c r="DC2996" s="110"/>
    </row>
    <row r="2997" spans="106:107">
      <c r="DB2997" s="110"/>
      <c r="DC2997" s="110"/>
    </row>
    <row r="2998" spans="106:107">
      <c r="DB2998" s="110"/>
      <c r="DC2998" s="110"/>
    </row>
    <row r="2999" spans="106:107">
      <c r="DB2999" s="110"/>
      <c r="DC2999" s="110"/>
    </row>
    <row r="3000" spans="106:107">
      <c r="DB3000" s="110"/>
      <c r="DC3000" s="110"/>
    </row>
    <row r="3001" spans="106:107">
      <c r="DB3001" s="110"/>
      <c r="DC3001" s="110"/>
    </row>
    <row r="3002" spans="106:107">
      <c r="DB3002" s="110"/>
      <c r="DC3002" s="110"/>
    </row>
    <row r="3003" spans="106:107">
      <c r="DB3003" s="110"/>
      <c r="DC3003" s="110"/>
    </row>
    <row r="3004" spans="106:107">
      <c r="DB3004" s="110"/>
      <c r="DC3004" s="110"/>
    </row>
    <row r="3005" spans="106:107">
      <c r="DB3005" s="110"/>
      <c r="DC3005" s="110"/>
    </row>
    <row r="3006" spans="106:107">
      <c r="DB3006" s="110"/>
      <c r="DC3006" s="110"/>
    </row>
    <row r="3007" spans="106:107">
      <c r="DB3007" s="110"/>
      <c r="DC3007" s="110"/>
    </row>
    <row r="3008" spans="106:107">
      <c r="DB3008" s="110"/>
      <c r="DC3008" s="110"/>
    </row>
    <row r="3009" spans="106:107">
      <c r="DB3009" s="110"/>
      <c r="DC3009" s="110"/>
    </row>
    <row r="3010" spans="106:107">
      <c r="DB3010" s="110"/>
      <c r="DC3010" s="110"/>
    </row>
    <row r="3011" spans="106:107">
      <c r="DB3011" s="110"/>
      <c r="DC3011" s="110"/>
    </row>
    <row r="3012" spans="106:107">
      <c r="DB3012" s="110"/>
      <c r="DC3012" s="110"/>
    </row>
    <row r="3013" spans="106:107">
      <c r="DB3013" s="110"/>
      <c r="DC3013" s="110"/>
    </row>
    <row r="3014" spans="106:107">
      <c r="DB3014" s="110"/>
      <c r="DC3014" s="110"/>
    </row>
    <row r="3015" spans="106:107">
      <c r="DB3015" s="110"/>
      <c r="DC3015" s="110"/>
    </row>
    <row r="3016" spans="106:107">
      <c r="DB3016" s="110"/>
      <c r="DC3016" s="110"/>
    </row>
    <row r="3017" spans="106:107">
      <c r="DB3017" s="110"/>
      <c r="DC3017" s="110"/>
    </row>
    <row r="3018" spans="106:107">
      <c r="DB3018" s="110"/>
      <c r="DC3018" s="110"/>
    </row>
    <row r="3019" spans="106:107">
      <c r="DB3019" s="110"/>
      <c r="DC3019" s="110"/>
    </row>
    <row r="3020" spans="106:107">
      <c r="DB3020" s="110"/>
      <c r="DC3020" s="110"/>
    </row>
    <row r="3021" spans="106:107">
      <c r="DB3021" s="110"/>
      <c r="DC3021" s="110"/>
    </row>
    <row r="3022" spans="106:107">
      <c r="DB3022" s="110"/>
      <c r="DC3022" s="110"/>
    </row>
    <row r="3023" spans="106:107">
      <c r="DB3023" s="110"/>
      <c r="DC3023" s="110"/>
    </row>
    <row r="3024" spans="106:107">
      <c r="DB3024" s="110"/>
      <c r="DC3024" s="110"/>
    </row>
    <row r="3025" spans="106:107">
      <c r="DB3025" s="110"/>
      <c r="DC3025" s="110"/>
    </row>
    <row r="3026" spans="106:107">
      <c r="DB3026" s="110"/>
      <c r="DC3026" s="110"/>
    </row>
    <row r="3027" spans="106:107">
      <c r="DB3027" s="110"/>
      <c r="DC3027" s="110"/>
    </row>
    <row r="3028" spans="106:107">
      <c r="DB3028" s="110"/>
      <c r="DC3028" s="110"/>
    </row>
    <row r="3029" spans="106:107">
      <c r="DB3029" s="110"/>
      <c r="DC3029" s="110"/>
    </row>
    <row r="3030" spans="106:107">
      <c r="DB3030" s="110"/>
      <c r="DC3030" s="110"/>
    </row>
    <row r="3031" spans="106:107">
      <c r="DB3031" s="110"/>
      <c r="DC3031" s="110"/>
    </row>
    <row r="3032" spans="106:107">
      <c r="DB3032" s="110"/>
      <c r="DC3032" s="110"/>
    </row>
    <row r="3033" spans="106:107">
      <c r="DB3033" s="110"/>
      <c r="DC3033" s="110"/>
    </row>
    <row r="3034" spans="106:107">
      <c r="DB3034" s="110"/>
      <c r="DC3034" s="110"/>
    </row>
    <row r="3035" spans="106:107">
      <c r="DB3035" s="110"/>
      <c r="DC3035" s="110"/>
    </row>
    <row r="3036" spans="106:107">
      <c r="DB3036" s="110"/>
      <c r="DC3036" s="110"/>
    </row>
    <row r="3037" spans="106:107">
      <c r="DB3037" s="110"/>
      <c r="DC3037" s="110"/>
    </row>
    <row r="3038" spans="106:107">
      <c r="DB3038" s="110"/>
      <c r="DC3038" s="110"/>
    </row>
    <row r="3039" spans="106:107">
      <c r="DB3039" s="110"/>
      <c r="DC3039" s="110"/>
    </row>
    <row r="3040" spans="106:107">
      <c r="DB3040" s="110"/>
      <c r="DC3040" s="110"/>
    </row>
    <row r="3041" spans="106:107">
      <c r="DB3041" s="110"/>
      <c r="DC3041" s="110"/>
    </row>
    <row r="3042" spans="106:107">
      <c r="DB3042" s="110"/>
      <c r="DC3042" s="110"/>
    </row>
    <row r="3043" spans="106:107">
      <c r="DB3043" s="110"/>
      <c r="DC3043" s="110"/>
    </row>
    <row r="3044" spans="106:107">
      <c r="DB3044" s="110"/>
      <c r="DC3044" s="110"/>
    </row>
    <row r="3045" spans="106:107">
      <c r="DB3045" s="110"/>
      <c r="DC3045" s="110"/>
    </row>
    <row r="3046" spans="106:107">
      <c r="DB3046" s="110"/>
      <c r="DC3046" s="110"/>
    </row>
    <row r="3047" spans="106:107">
      <c r="DB3047" s="110"/>
      <c r="DC3047" s="110"/>
    </row>
    <row r="3048" spans="106:107">
      <c r="DB3048" s="110"/>
      <c r="DC3048" s="110"/>
    </row>
    <row r="3049" spans="106:107">
      <c r="DB3049" s="110"/>
      <c r="DC3049" s="110"/>
    </row>
    <row r="3050" spans="106:107">
      <c r="DB3050" s="110"/>
      <c r="DC3050" s="110"/>
    </row>
    <row r="3051" spans="106:107">
      <c r="DB3051" s="110"/>
      <c r="DC3051" s="110"/>
    </row>
    <row r="3052" spans="106:107">
      <c r="DB3052" s="110"/>
      <c r="DC3052" s="110"/>
    </row>
    <row r="3053" spans="106:107">
      <c r="DB3053" s="110"/>
      <c r="DC3053" s="110"/>
    </row>
    <row r="3054" spans="106:107">
      <c r="DB3054" s="110"/>
      <c r="DC3054" s="110"/>
    </row>
    <row r="3055" spans="106:107">
      <c r="DB3055" s="110"/>
      <c r="DC3055" s="110"/>
    </row>
    <row r="3056" spans="106:107">
      <c r="DB3056" s="110"/>
      <c r="DC3056" s="110"/>
    </row>
    <row r="3057" spans="106:107">
      <c r="DB3057" s="110"/>
      <c r="DC3057" s="110"/>
    </row>
    <row r="3058" spans="106:107">
      <c r="DB3058" s="110"/>
      <c r="DC3058" s="110"/>
    </row>
    <row r="3059" spans="106:107">
      <c r="DB3059" s="110"/>
      <c r="DC3059" s="110"/>
    </row>
    <row r="3060" spans="106:107">
      <c r="DB3060" s="110"/>
      <c r="DC3060" s="110"/>
    </row>
    <row r="3061" spans="106:107">
      <c r="DB3061" s="110"/>
      <c r="DC3061" s="110"/>
    </row>
    <row r="3062" spans="106:107">
      <c r="DB3062" s="110"/>
      <c r="DC3062" s="110"/>
    </row>
    <row r="3063" spans="106:107">
      <c r="DB3063" s="110"/>
      <c r="DC3063" s="110"/>
    </row>
    <row r="3064" spans="106:107">
      <c r="DB3064" s="110"/>
      <c r="DC3064" s="110"/>
    </row>
    <row r="3065" spans="106:107">
      <c r="DB3065" s="110"/>
      <c r="DC3065" s="110"/>
    </row>
    <row r="3066" spans="106:107">
      <c r="DB3066" s="110"/>
      <c r="DC3066" s="110"/>
    </row>
    <row r="3067" spans="106:107">
      <c r="DB3067" s="110"/>
      <c r="DC3067" s="110"/>
    </row>
    <row r="3068" spans="106:107">
      <c r="DB3068" s="110"/>
      <c r="DC3068" s="110"/>
    </row>
    <row r="3069" spans="106:107">
      <c r="DB3069" s="110"/>
      <c r="DC3069" s="110"/>
    </row>
    <row r="3070" spans="106:107">
      <c r="DB3070" s="110"/>
      <c r="DC3070" s="110"/>
    </row>
    <row r="3071" spans="106:107">
      <c r="DB3071" s="110"/>
      <c r="DC3071" s="110"/>
    </row>
    <row r="3072" spans="106:107">
      <c r="DB3072" s="110"/>
      <c r="DC3072" s="110"/>
    </row>
    <row r="3073" spans="106:107">
      <c r="DB3073" s="110"/>
      <c r="DC3073" s="110"/>
    </row>
    <row r="3074" spans="106:107">
      <c r="DB3074" s="110"/>
      <c r="DC3074" s="110"/>
    </row>
    <row r="3075" spans="106:107">
      <c r="DB3075" s="110"/>
      <c r="DC3075" s="110"/>
    </row>
    <row r="3076" spans="106:107">
      <c r="DB3076" s="110"/>
      <c r="DC3076" s="110"/>
    </row>
    <row r="3077" spans="106:107">
      <c r="DB3077" s="110"/>
      <c r="DC3077" s="110"/>
    </row>
    <row r="3078" spans="106:107">
      <c r="DB3078" s="110"/>
      <c r="DC3078" s="110"/>
    </row>
    <row r="3079" spans="106:107">
      <c r="DB3079" s="110"/>
      <c r="DC3079" s="110"/>
    </row>
    <row r="3080" spans="106:107">
      <c r="DB3080" s="110"/>
      <c r="DC3080" s="110"/>
    </row>
    <row r="3081" spans="106:107">
      <c r="DB3081" s="110"/>
      <c r="DC3081" s="110"/>
    </row>
    <row r="3082" spans="106:107">
      <c r="DB3082" s="110"/>
      <c r="DC3082" s="110"/>
    </row>
    <row r="3083" spans="106:107">
      <c r="DB3083" s="110"/>
      <c r="DC3083" s="110"/>
    </row>
    <row r="3084" spans="106:107">
      <c r="DB3084" s="110"/>
      <c r="DC3084" s="110"/>
    </row>
    <row r="3085" spans="106:107">
      <c r="DB3085" s="110"/>
      <c r="DC3085" s="110"/>
    </row>
    <row r="3086" spans="106:107">
      <c r="DB3086" s="110"/>
      <c r="DC3086" s="110"/>
    </row>
    <row r="3087" spans="106:107">
      <c r="DB3087" s="110"/>
      <c r="DC3087" s="110"/>
    </row>
    <row r="3088" spans="106:107">
      <c r="DB3088" s="110"/>
      <c r="DC3088" s="110"/>
    </row>
    <row r="3089" spans="106:107">
      <c r="DB3089" s="110"/>
      <c r="DC3089" s="110"/>
    </row>
    <row r="3090" spans="106:107">
      <c r="DB3090" s="110"/>
      <c r="DC3090" s="110"/>
    </row>
    <row r="3091" spans="106:107">
      <c r="DB3091" s="110"/>
      <c r="DC3091" s="110"/>
    </row>
    <row r="3092" spans="106:107">
      <c r="DB3092" s="110"/>
      <c r="DC3092" s="110"/>
    </row>
    <row r="3093" spans="106:107">
      <c r="DB3093" s="110"/>
      <c r="DC3093" s="110"/>
    </row>
    <row r="3094" spans="106:107">
      <c r="DB3094" s="110"/>
      <c r="DC3094" s="110"/>
    </row>
    <row r="3095" spans="106:107">
      <c r="DB3095" s="110"/>
      <c r="DC3095" s="110"/>
    </row>
    <row r="3096" spans="106:107">
      <c r="DB3096" s="110"/>
      <c r="DC3096" s="110"/>
    </row>
    <row r="3097" spans="106:107">
      <c r="DB3097" s="110"/>
      <c r="DC3097" s="110"/>
    </row>
    <row r="3098" spans="106:107">
      <c r="DB3098" s="110"/>
      <c r="DC3098" s="110"/>
    </row>
    <row r="3099" spans="106:107">
      <c r="DB3099" s="110"/>
      <c r="DC3099" s="110"/>
    </row>
    <row r="3100" spans="106:107">
      <c r="DB3100" s="110"/>
      <c r="DC3100" s="110"/>
    </row>
    <row r="3101" spans="106:107">
      <c r="DB3101" s="110"/>
      <c r="DC3101" s="110"/>
    </row>
    <row r="3102" spans="106:107">
      <c r="DB3102" s="110"/>
      <c r="DC3102" s="110"/>
    </row>
    <row r="3103" spans="106:107">
      <c r="DB3103" s="110"/>
      <c r="DC3103" s="110"/>
    </row>
    <row r="3104" spans="106:107">
      <c r="DB3104" s="110"/>
      <c r="DC3104" s="110"/>
    </row>
    <row r="3105" spans="106:107">
      <c r="DB3105" s="110"/>
      <c r="DC3105" s="110"/>
    </row>
    <row r="3106" spans="106:107">
      <c r="DB3106" s="110"/>
      <c r="DC3106" s="110"/>
    </row>
    <row r="3107" spans="106:107">
      <c r="DB3107" s="110"/>
      <c r="DC3107" s="110"/>
    </row>
    <row r="3108" spans="106:107">
      <c r="DB3108" s="110"/>
      <c r="DC3108" s="110"/>
    </row>
    <row r="3109" spans="106:107">
      <c r="DB3109" s="110"/>
      <c r="DC3109" s="110"/>
    </row>
    <row r="3110" spans="106:107">
      <c r="DB3110" s="110"/>
      <c r="DC3110" s="110"/>
    </row>
    <row r="3111" spans="106:107">
      <c r="DB3111" s="110"/>
      <c r="DC3111" s="110"/>
    </row>
    <row r="3112" spans="106:107">
      <c r="DB3112" s="110"/>
      <c r="DC3112" s="110"/>
    </row>
    <row r="3113" spans="106:107">
      <c r="DB3113" s="110"/>
      <c r="DC3113" s="110"/>
    </row>
    <row r="3114" spans="106:107">
      <c r="DB3114" s="110"/>
      <c r="DC3114" s="110"/>
    </row>
    <row r="3115" spans="106:107">
      <c r="DB3115" s="110"/>
      <c r="DC3115" s="110"/>
    </row>
    <row r="3116" spans="106:107">
      <c r="DB3116" s="110"/>
      <c r="DC3116" s="110"/>
    </row>
    <row r="3117" spans="106:107">
      <c r="DB3117" s="110"/>
      <c r="DC3117" s="110"/>
    </row>
    <row r="3118" spans="106:107">
      <c r="DB3118" s="110"/>
      <c r="DC3118" s="110"/>
    </row>
    <row r="3119" spans="106:107">
      <c r="DB3119" s="110"/>
      <c r="DC3119" s="110"/>
    </row>
    <row r="3120" spans="106:107">
      <c r="DB3120" s="110"/>
      <c r="DC3120" s="110"/>
    </row>
    <row r="3121" spans="106:107">
      <c r="DB3121" s="110"/>
      <c r="DC3121" s="110"/>
    </row>
    <row r="3122" spans="106:107">
      <c r="DB3122" s="110"/>
      <c r="DC3122" s="110"/>
    </row>
    <row r="3123" spans="106:107">
      <c r="DB3123" s="110"/>
      <c r="DC3123" s="110"/>
    </row>
    <row r="3124" spans="106:107">
      <c r="DB3124" s="110"/>
      <c r="DC3124" s="110"/>
    </row>
    <row r="3125" spans="106:107">
      <c r="DB3125" s="110"/>
      <c r="DC3125" s="110"/>
    </row>
    <row r="3126" spans="106:107">
      <c r="DB3126" s="110"/>
      <c r="DC3126" s="110"/>
    </row>
    <row r="3127" spans="106:107">
      <c r="DB3127" s="110"/>
      <c r="DC3127" s="110"/>
    </row>
    <row r="3128" spans="106:107">
      <c r="DB3128" s="110"/>
      <c r="DC3128" s="110"/>
    </row>
    <row r="3129" spans="106:107">
      <c r="DB3129" s="110"/>
      <c r="DC3129" s="110"/>
    </row>
    <row r="3130" spans="106:107">
      <c r="DB3130" s="110"/>
      <c r="DC3130" s="110"/>
    </row>
    <row r="3131" spans="106:107">
      <c r="DB3131" s="110"/>
      <c r="DC3131" s="110"/>
    </row>
    <row r="3132" spans="106:107">
      <c r="DB3132" s="110"/>
      <c r="DC3132" s="110"/>
    </row>
    <row r="3133" spans="106:107">
      <c r="DB3133" s="110"/>
      <c r="DC3133" s="110"/>
    </row>
    <row r="3134" spans="106:107">
      <c r="DB3134" s="110"/>
      <c r="DC3134" s="110"/>
    </row>
    <row r="3135" spans="106:107">
      <c r="DB3135" s="110"/>
      <c r="DC3135" s="110"/>
    </row>
    <row r="3136" spans="106:107">
      <c r="DB3136" s="110"/>
      <c r="DC3136" s="110"/>
    </row>
    <row r="3137" spans="106:107">
      <c r="DB3137" s="110"/>
      <c r="DC3137" s="110"/>
    </row>
    <row r="3138" spans="106:107">
      <c r="DB3138" s="110"/>
      <c r="DC3138" s="110"/>
    </row>
    <row r="3139" spans="106:107">
      <c r="DB3139" s="110"/>
      <c r="DC3139" s="110"/>
    </row>
    <row r="3140" spans="106:107">
      <c r="DB3140" s="110"/>
      <c r="DC3140" s="110"/>
    </row>
    <row r="3141" spans="106:107">
      <c r="DB3141" s="110"/>
      <c r="DC3141" s="110"/>
    </row>
    <row r="3142" spans="106:107">
      <c r="DB3142" s="110"/>
      <c r="DC3142" s="110"/>
    </row>
    <row r="3143" spans="106:107">
      <c r="DB3143" s="110"/>
      <c r="DC3143" s="110"/>
    </row>
    <row r="3144" spans="106:107">
      <c r="DB3144" s="110"/>
      <c r="DC3144" s="110"/>
    </row>
    <row r="3145" spans="106:107">
      <c r="DB3145" s="110"/>
      <c r="DC3145" s="110"/>
    </row>
    <row r="3146" spans="106:107">
      <c r="DB3146" s="110"/>
      <c r="DC3146" s="110"/>
    </row>
    <row r="3147" spans="106:107">
      <c r="DB3147" s="110"/>
      <c r="DC3147" s="110"/>
    </row>
    <row r="3148" spans="106:107">
      <c r="DB3148" s="110"/>
      <c r="DC3148" s="110"/>
    </row>
    <row r="3149" spans="106:107">
      <c r="DB3149" s="110"/>
      <c r="DC3149" s="110"/>
    </row>
    <row r="3150" spans="106:107">
      <c r="DB3150" s="110"/>
      <c r="DC3150" s="110"/>
    </row>
    <row r="3151" spans="106:107">
      <c r="DB3151" s="110"/>
      <c r="DC3151" s="110"/>
    </row>
    <row r="3152" spans="106:107">
      <c r="DB3152" s="110"/>
      <c r="DC3152" s="110"/>
    </row>
    <row r="3153" spans="106:107">
      <c r="DB3153" s="110"/>
      <c r="DC3153" s="110"/>
    </row>
    <row r="3154" spans="106:107">
      <c r="DB3154" s="110"/>
      <c r="DC3154" s="110"/>
    </row>
    <row r="3155" spans="106:107">
      <c r="DB3155" s="110"/>
      <c r="DC3155" s="110"/>
    </row>
    <row r="3156" spans="106:107">
      <c r="DB3156" s="110"/>
      <c r="DC3156" s="110"/>
    </row>
    <row r="3157" spans="106:107">
      <c r="DB3157" s="110"/>
      <c r="DC3157" s="110"/>
    </row>
    <row r="3158" spans="106:107">
      <c r="DB3158" s="110"/>
      <c r="DC3158" s="110"/>
    </row>
    <row r="3159" spans="106:107">
      <c r="DB3159" s="110"/>
      <c r="DC3159" s="110"/>
    </row>
    <row r="3160" spans="106:107">
      <c r="DB3160" s="110"/>
      <c r="DC3160" s="110"/>
    </row>
    <row r="3161" spans="106:107">
      <c r="DB3161" s="110"/>
      <c r="DC3161" s="110"/>
    </row>
    <row r="3162" spans="106:107">
      <c r="DB3162" s="110"/>
      <c r="DC3162" s="110"/>
    </row>
    <row r="3163" spans="106:107">
      <c r="DB3163" s="110"/>
      <c r="DC3163" s="110"/>
    </row>
    <row r="3164" spans="106:107">
      <c r="DB3164" s="110"/>
      <c r="DC3164" s="110"/>
    </row>
    <row r="3165" spans="106:107">
      <c r="DB3165" s="110"/>
      <c r="DC3165" s="110"/>
    </row>
    <row r="3166" spans="106:107">
      <c r="DB3166" s="110"/>
      <c r="DC3166" s="110"/>
    </row>
    <row r="3167" spans="106:107">
      <c r="DB3167" s="110"/>
      <c r="DC3167" s="110"/>
    </row>
    <row r="3168" spans="106:107">
      <c r="DB3168" s="110"/>
      <c r="DC3168" s="110"/>
    </row>
    <row r="3169" spans="106:107">
      <c r="DB3169" s="110"/>
      <c r="DC3169" s="110"/>
    </row>
    <row r="3170" spans="106:107">
      <c r="DB3170" s="110"/>
      <c r="DC3170" s="110"/>
    </row>
    <row r="3171" spans="106:107">
      <c r="DB3171" s="110"/>
      <c r="DC3171" s="110"/>
    </row>
    <row r="3172" spans="106:107">
      <c r="DB3172" s="110"/>
      <c r="DC3172" s="110"/>
    </row>
    <row r="3173" spans="106:107">
      <c r="DB3173" s="110"/>
      <c r="DC3173" s="110"/>
    </row>
    <row r="3174" spans="106:107">
      <c r="DB3174" s="110"/>
      <c r="DC3174" s="110"/>
    </row>
    <row r="3175" spans="106:107">
      <c r="DB3175" s="110"/>
      <c r="DC3175" s="110"/>
    </row>
    <row r="3176" spans="106:107">
      <c r="DB3176" s="110"/>
      <c r="DC3176" s="110"/>
    </row>
    <row r="3177" spans="106:107">
      <c r="DB3177" s="110"/>
      <c r="DC3177" s="110"/>
    </row>
    <row r="3178" spans="106:107">
      <c r="DB3178" s="110"/>
      <c r="DC3178" s="110"/>
    </row>
    <row r="3179" spans="106:107">
      <c r="DB3179" s="110"/>
      <c r="DC3179" s="110"/>
    </row>
    <row r="3180" spans="106:107">
      <c r="DB3180" s="110"/>
      <c r="DC3180" s="110"/>
    </row>
    <row r="3181" spans="106:107">
      <c r="DB3181" s="110"/>
      <c r="DC3181" s="110"/>
    </row>
    <row r="3182" spans="106:107">
      <c r="DB3182" s="110"/>
      <c r="DC3182" s="110"/>
    </row>
    <row r="3183" spans="106:107">
      <c r="DB3183" s="110"/>
      <c r="DC3183" s="110"/>
    </row>
    <row r="3184" spans="106:107">
      <c r="DB3184" s="110"/>
      <c r="DC3184" s="110"/>
    </row>
    <row r="3185" spans="106:107">
      <c r="DB3185" s="110"/>
      <c r="DC3185" s="110"/>
    </row>
    <row r="3186" spans="106:107">
      <c r="DB3186" s="110"/>
      <c r="DC3186" s="110"/>
    </row>
    <row r="3187" spans="106:107">
      <c r="DB3187" s="110"/>
      <c r="DC3187" s="110"/>
    </row>
    <row r="3188" spans="106:107">
      <c r="DB3188" s="110"/>
      <c r="DC3188" s="110"/>
    </row>
    <row r="3189" spans="106:107">
      <c r="DB3189" s="110"/>
      <c r="DC3189" s="110"/>
    </row>
    <row r="3190" spans="106:107">
      <c r="DB3190" s="110"/>
      <c r="DC3190" s="110"/>
    </row>
    <row r="3191" spans="106:107">
      <c r="DB3191" s="110"/>
      <c r="DC3191" s="110"/>
    </row>
    <row r="3192" spans="106:107">
      <c r="DB3192" s="110"/>
      <c r="DC3192" s="110"/>
    </row>
    <row r="3193" spans="106:107">
      <c r="DB3193" s="110"/>
      <c r="DC3193" s="110"/>
    </row>
    <row r="3194" spans="106:107">
      <c r="DB3194" s="110"/>
      <c r="DC3194" s="110"/>
    </row>
    <row r="3195" spans="106:107">
      <c r="DB3195" s="110"/>
      <c r="DC3195" s="110"/>
    </row>
    <row r="3196" spans="106:107">
      <c r="DB3196" s="110"/>
      <c r="DC3196" s="110"/>
    </row>
    <row r="3197" spans="106:107">
      <c r="DB3197" s="110"/>
      <c r="DC3197" s="110"/>
    </row>
    <row r="3198" spans="106:107">
      <c r="DB3198" s="110"/>
      <c r="DC3198" s="110"/>
    </row>
    <row r="3199" spans="106:107">
      <c r="DB3199" s="110"/>
      <c r="DC3199" s="110"/>
    </row>
    <row r="3200" spans="106:107">
      <c r="DB3200" s="110"/>
      <c r="DC3200" s="110"/>
    </row>
    <row r="3201" spans="106:107">
      <c r="DB3201" s="110"/>
      <c r="DC3201" s="110"/>
    </row>
    <row r="3202" spans="106:107">
      <c r="DB3202" s="110"/>
      <c r="DC3202" s="110"/>
    </row>
    <row r="3203" spans="106:107">
      <c r="DB3203" s="110"/>
      <c r="DC3203" s="110"/>
    </row>
    <row r="3204" spans="106:107">
      <c r="DB3204" s="110"/>
      <c r="DC3204" s="110"/>
    </row>
    <row r="3205" spans="106:107">
      <c r="DB3205" s="110"/>
      <c r="DC3205" s="110"/>
    </row>
    <row r="3206" spans="106:107">
      <c r="DB3206" s="110"/>
      <c r="DC3206" s="110"/>
    </row>
    <row r="3207" spans="106:107">
      <c r="DB3207" s="110"/>
      <c r="DC3207" s="110"/>
    </row>
    <row r="3208" spans="106:107">
      <c r="DB3208" s="110"/>
      <c r="DC3208" s="110"/>
    </row>
    <row r="3209" spans="106:107">
      <c r="DB3209" s="110"/>
      <c r="DC3209" s="110"/>
    </row>
    <row r="3210" spans="106:107">
      <c r="DB3210" s="110"/>
      <c r="DC3210" s="110"/>
    </row>
    <row r="3211" spans="106:107">
      <c r="DB3211" s="110"/>
      <c r="DC3211" s="110"/>
    </row>
    <row r="3212" spans="106:107">
      <c r="DB3212" s="110"/>
      <c r="DC3212" s="110"/>
    </row>
    <row r="3213" spans="106:107">
      <c r="DB3213" s="110"/>
      <c r="DC3213" s="110"/>
    </row>
    <row r="3214" spans="106:107">
      <c r="DB3214" s="110"/>
      <c r="DC3214" s="110"/>
    </row>
    <row r="3215" spans="106:107">
      <c r="DB3215" s="110"/>
      <c r="DC3215" s="110"/>
    </row>
    <row r="3216" spans="106:107">
      <c r="DB3216" s="110"/>
      <c r="DC3216" s="110"/>
    </row>
    <row r="3217" spans="106:107">
      <c r="DB3217" s="110"/>
      <c r="DC3217" s="110"/>
    </row>
    <row r="3218" spans="106:107">
      <c r="DB3218" s="110"/>
      <c r="DC3218" s="110"/>
    </row>
    <row r="3219" spans="106:107">
      <c r="DB3219" s="110"/>
      <c r="DC3219" s="110"/>
    </row>
    <row r="3220" spans="106:107">
      <c r="DB3220" s="110"/>
      <c r="DC3220" s="110"/>
    </row>
    <row r="3221" spans="106:107">
      <c r="DB3221" s="110"/>
      <c r="DC3221" s="110"/>
    </row>
    <row r="3222" spans="106:107">
      <c r="DB3222" s="110"/>
      <c r="DC3222" s="110"/>
    </row>
    <row r="3223" spans="106:107">
      <c r="DB3223" s="110"/>
      <c r="DC3223" s="110"/>
    </row>
    <row r="3224" spans="106:107">
      <c r="DB3224" s="110"/>
      <c r="DC3224" s="110"/>
    </row>
    <row r="3225" spans="106:107">
      <c r="DB3225" s="110"/>
      <c r="DC3225" s="110"/>
    </row>
    <row r="3226" spans="106:107">
      <c r="DB3226" s="110"/>
      <c r="DC3226" s="110"/>
    </row>
    <row r="3227" spans="106:107">
      <c r="DB3227" s="110"/>
      <c r="DC3227" s="110"/>
    </row>
    <row r="3228" spans="106:107">
      <c r="DB3228" s="110"/>
      <c r="DC3228" s="110"/>
    </row>
    <row r="3229" spans="106:107">
      <c r="DB3229" s="110"/>
      <c r="DC3229" s="110"/>
    </row>
    <row r="3230" spans="106:107">
      <c r="DB3230" s="110"/>
      <c r="DC3230" s="110"/>
    </row>
    <row r="3231" spans="106:107">
      <c r="DB3231" s="110"/>
      <c r="DC3231" s="110"/>
    </row>
    <row r="3232" spans="106:107">
      <c r="DB3232" s="110"/>
      <c r="DC3232" s="110"/>
    </row>
    <row r="3233" spans="106:107">
      <c r="DB3233" s="110"/>
      <c r="DC3233" s="110"/>
    </row>
    <row r="3234" spans="106:107">
      <c r="DB3234" s="110"/>
      <c r="DC3234" s="110"/>
    </row>
    <row r="3235" spans="106:107">
      <c r="DB3235" s="110"/>
      <c r="DC3235" s="110"/>
    </row>
    <row r="3236" spans="106:107">
      <c r="DB3236" s="110"/>
      <c r="DC3236" s="110"/>
    </row>
    <row r="3237" spans="106:107">
      <c r="DB3237" s="110"/>
      <c r="DC3237" s="110"/>
    </row>
    <row r="3238" spans="106:107">
      <c r="DB3238" s="110"/>
      <c r="DC3238" s="110"/>
    </row>
    <row r="3239" spans="106:107">
      <c r="DB3239" s="110"/>
      <c r="DC3239" s="110"/>
    </row>
    <row r="3240" spans="106:107">
      <c r="DB3240" s="110"/>
      <c r="DC3240" s="110"/>
    </row>
    <row r="3241" spans="106:107">
      <c r="DB3241" s="110"/>
      <c r="DC3241" s="110"/>
    </row>
    <row r="3242" spans="106:107">
      <c r="DB3242" s="110"/>
      <c r="DC3242" s="110"/>
    </row>
    <row r="3243" spans="106:107">
      <c r="DB3243" s="110"/>
      <c r="DC3243" s="110"/>
    </row>
    <row r="3244" spans="106:107">
      <c r="DB3244" s="110"/>
      <c r="DC3244" s="110"/>
    </row>
    <row r="3245" spans="106:107">
      <c r="DB3245" s="110"/>
      <c r="DC3245" s="110"/>
    </row>
    <row r="3246" spans="106:107">
      <c r="DB3246" s="110"/>
      <c r="DC3246" s="110"/>
    </row>
    <row r="3247" spans="106:107">
      <c r="DB3247" s="110"/>
      <c r="DC3247" s="110"/>
    </row>
    <row r="3248" spans="106:107">
      <c r="DB3248" s="110"/>
      <c r="DC3248" s="110"/>
    </row>
    <row r="3249" spans="106:107">
      <c r="DB3249" s="110"/>
      <c r="DC3249" s="110"/>
    </row>
    <row r="3250" spans="106:107">
      <c r="DB3250" s="110"/>
      <c r="DC3250" s="110"/>
    </row>
    <row r="3251" spans="106:107">
      <c r="DB3251" s="110"/>
      <c r="DC3251" s="110"/>
    </row>
    <row r="3252" spans="106:107">
      <c r="DB3252" s="110"/>
      <c r="DC3252" s="110"/>
    </row>
    <row r="3253" spans="106:107">
      <c r="DB3253" s="110"/>
      <c r="DC3253" s="110"/>
    </row>
    <row r="3254" spans="106:107">
      <c r="DB3254" s="110"/>
      <c r="DC3254" s="110"/>
    </row>
    <row r="3255" spans="106:107">
      <c r="DB3255" s="110"/>
      <c r="DC3255" s="110"/>
    </row>
    <row r="3256" spans="106:107">
      <c r="DB3256" s="110"/>
      <c r="DC3256" s="110"/>
    </row>
    <row r="3257" spans="106:107">
      <c r="DB3257" s="110"/>
      <c r="DC3257" s="110"/>
    </row>
    <row r="3258" spans="106:107">
      <c r="DB3258" s="110"/>
      <c r="DC3258" s="110"/>
    </row>
    <row r="3259" spans="106:107">
      <c r="DB3259" s="110"/>
      <c r="DC3259" s="110"/>
    </row>
    <row r="3260" spans="106:107">
      <c r="DB3260" s="110"/>
      <c r="DC3260" s="110"/>
    </row>
    <row r="3261" spans="106:107">
      <c r="DB3261" s="110"/>
      <c r="DC3261" s="110"/>
    </row>
    <row r="3262" spans="106:107">
      <c r="DB3262" s="110"/>
      <c r="DC3262" s="110"/>
    </row>
    <row r="3263" spans="106:107">
      <c r="DB3263" s="110"/>
      <c r="DC3263" s="110"/>
    </row>
    <row r="3264" spans="106:107">
      <c r="DB3264" s="110"/>
      <c r="DC3264" s="110"/>
    </row>
    <row r="3265" spans="106:107">
      <c r="DB3265" s="110"/>
      <c r="DC3265" s="110"/>
    </row>
    <row r="3266" spans="106:107">
      <c r="DB3266" s="110"/>
      <c r="DC3266" s="110"/>
    </row>
    <row r="3267" spans="106:107">
      <c r="DB3267" s="110"/>
      <c r="DC3267" s="110"/>
    </row>
    <row r="3268" spans="106:107">
      <c r="DB3268" s="110"/>
      <c r="DC3268" s="110"/>
    </row>
    <row r="3269" spans="106:107">
      <c r="DB3269" s="110"/>
      <c r="DC3269" s="110"/>
    </row>
    <row r="3270" spans="106:107">
      <c r="DB3270" s="110"/>
      <c r="DC3270" s="110"/>
    </row>
    <row r="3271" spans="106:107">
      <c r="DB3271" s="110"/>
      <c r="DC3271" s="110"/>
    </row>
    <row r="3272" spans="106:107">
      <c r="DB3272" s="110"/>
      <c r="DC3272" s="110"/>
    </row>
    <row r="3273" spans="106:107">
      <c r="DB3273" s="110"/>
      <c r="DC3273" s="110"/>
    </row>
    <row r="3274" spans="106:107">
      <c r="DB3274" s="110"/>
      <c r="DC3274" s="110"/>
    </row>
    <row r="3275" spans="106:107">
      <c r="DB3275" s="110"/>
      <c r="DC3275" s="110"/>
    </row>
    <row r="3276" spans="106:107">
      <c r="DB3276" s="110"/>
      <c r="DC3276" s="110"/>
    </row>
    <row r="3277" spans="106:107">
      <c r="DB3277" s="110"/>
      <c r="DC3277" s="110"/>
    </row>
    <row r="3278" spans="106:107">
      <c r="DB3278" s="110"/>
      <c r="DC3278" s="110"/>
    </row>
    <row r="3279" spans="106:107">
      <c r="DB3279" s="110"/>
      <c r="DC3279" s="110"/>
    </row>
    <row r="3280" spans="106:107">
      <c r="DB3280" s="110"/>
      <c r="DC3280" s="110"/>
    </row>
    <row r="3281" spans="106:107">
      <c r="DB3281" s="110"/>
      <c r="DC3281" s="110"/>
    </row>
    <row r="3282" spans="106:107">
      <c r="DB3282" s="110"/>
      <c r="DC3282" s="110"/>
    </row>
    <row r="3283" spans="106:107">
      <c r="DB3283" s="110"/>
      <c r="DC3283" s="110"/>
    </row>
    <row r="3284" spans="106:107">
      <c r="DB3284" s="110"/>
      <c r="DC3284" s="110"/>
    </row>
    <row r="3285" spans="106:107">
      <c r="DB3285" s="110"/>
      <c r="DC3285" s="110"/>
    </row>
    <row r="3286" spans="106:107">
      <c r="DB3286" s="110"/>
      <c r="DC3286" s="110"/>
    </row>
    <row r="3287" spans="106:107">
      <c r="DB3287" s="110"/>
      <c r="DC3287" s="110"/>
    </row>
    <row r="3288" spans="106:107">
      <c r="DB3288" s="110"/>
      <c r="DC3288" s="110"/>
    </row>
    <row r="3289" spans="106:107">
      <c r="DB3289" s="110"/>
      <c r="DC3289" s="110"/>
    </row>
    <row r="3290" spans="106:107">
      <c r="DB3290" s="110"/>
      <c r="DC3290" s="110"/>
    </row>
    <row r="3291" spans="106:107">
      <c r="DB3291" s="110"/>
      <c r="DC3291" s="110"/>
    </row>
    <row r="3292" spans="106:107">
      <c r="DB3292" s="110"/>
      <c r="DC3292" s="110"/>
    </row>
    <row r="3293" spans="106:107">
      <c r="DB3293" s="110"/>
      <c r="DC3293" s="110"/>
    </row>
    <row r="3294" spans="106:107">
      <c r="DB3294" s="110"/>
      <c r="DC3294" s="110"/>
    </row>
    <row r="3295" spans="106:107">
      <c r="DB3295" s="110"/>
      <c r="DC3295" s="110"/>
    </row>
    <row r="3296" spans="106:107">
      <c r="DB3296" s="110"/>
      <c r="DC3296" s="110"/>
    </row>
    <row r="3297" spans="106:107">
      <c r="DB3297" s="110"/>
      <c r="DC3297" s="110"/>
    </row>
    <row r="3298" spans="106:107">
      <c r="DB3298" s="110"/>
      <c r="DC3298" s="110"/>
    </row>
    <row r="3299" spans="106:107">
      <c r="DB3299" s="110"/>
      <c r="DC3299" s="110"/>
    </row>
    <row r="3300" spans="106:107">
      <c r="DB3300" s="110"/>
      <c r="DC3300" s="110"/>
    </row>
    <row r="3301" spans="106:107">
      <c r="DB3301" s="110"/>
      <c r="DC3301" s="110"/>
    </row>
    <row r="3302" spans="106:107">
      <c r="DB3302" s="110"/>
      <c r="DC3302" s="110"/>
    </row>
    <row r="3303" spans="106:107">
      <c r="DB3303" s="110"/>
      <c r="DC3303" s="110"/>
    </row>
    <row r="3304" spans="106:107">
      <c r="DB3304" s="110"/>
      <c r="DC3304" s="110"/>
    </row>
    <row r="3305" spans="106:107">
      <c r="DB3305" s="110"/>
      <c r="DC3305" s="110"/>
    </row>
    <row r="3306" spans="106:107">
      <c r="DB3306" s="110"/>
      <c r="DC3306" s="110"/>
    </row>
    <row r="3307" spans="106:107">
      <c r="DB3307" s="110"/>
      <c r="DC3307" s="110"/>
    </row>
    <row r="3308" spans="106:107">
      <c r="DB3308" s="110"/>
      <c r="DC3308" s="110"/>
    </row>
    <row r="3309" spans="106:107">
      <c r="DB3309" s="110"/>
      <c r="DC3309" s="110"/>
    </row>
    <row r="3310" spans="106:107">
      <c r="DB3310" s="110"/>
      <c r="DC3310" s="110"/>
    </row>
    <row r="3311" spans="106:107">
      <c r="DB3311" s="110"/>
      <c r="DC3311" s="110"/>
    </row>
    <row r="3312" spans="106:107">
      <c r="DB3312" s="110"/>
      <c r="DC3312" s="110"/>
    </row>
    <row r="3313" spans="106:107">
      <c r="DB3313" s="110"/>
      <c r="DC3313" s="110"/>
    </row>
    <row r="3314" spans="106:107">
      <c r="DB3314" s="110"/>
      <c r="DC3314" s="110"/>
    </row>
    <row r="3315" spans="106:107">
      <c r="DB3315" s="110"/>
      <c r="DC3315" s="110"/>
    </row>
    <row r="3316" spans="106:107">
      <c r="DB3316" s="110"/>
      <c r="DC3316" s="110"/>
    </row>
    <row r="3317" spans="106:107">
      <c r="DB3317" s="110"/>
      <c r="DC3317" s="110"/>
    </row>
    <row r="3318" spans="106:107">
      <c r="DB3318" s="110"/>
      <c r="DC3318" s="110"/>
    </row>
    <row r="3319" spans="106:107">
      <c r="DB3319" s="110"/>
      <c r="DC3319" s="110"/>
    </row>
    <row r="3320" spans="106:107">
      <c r="DB3320" s="110"/>
      <c r="DC3320" s="110"/>
    </row>
    <row r="3321" spans="106:107">
      <c r="DB3321" s="110"/>
      <c r="DC3321" s="110"/>
    </row>
    <row r="3322" spans="106:107">
      <c r="DB3322" s="110"/>
      <c r="DC3322" s="110"/>
    </row>
    <row r="3323" spans="106:107">
      <c r="DB3323" s="110"/>
      <c r="DC3323" s="110"/>
    </row>
    <row r="3324" spans="106:107">
      <c r="DB3324" s="110"/>
      <c r="DC3324" s="110"/>
    </row>
    <row r="3325" spans="106:107">
      <c r="DB3325" s="110"/>
      <c r="DC3325" s="110"/>
    </row>
    <row r="3326" spans="106:107">
      <c r="DB3326" s="110"/>
      <c r="DC3326" s="110"/>
    </row>
    <row r="3327" spans="106:107">
      <c r="DB3327" s="110"/>
      <c r="DC3327" s="110"/>
    </row>
    <row r="3328" spans="106:107">
      <c r="DB3328" s="110"/>
      <c r="DC3328" s="110"/>
    </row>
    <row r="3329" spans="106:107">
      <c r="DB3329" s="110"/>
      <c r="DC3329" s="110"/>
    </row>
    <row r="3330" spans="106:107">
      <c r="DB3330" s="110"/>
      <c r="DC3330" s="110"/>
    </row>
    <row r="3331" spans="106:107">
      <c r="DB3331" s="110"/>
      <c r="DC3331" s="110"/>
    </row>
    <row r="3332" spans="106:107">
      <c r="DB3332" s="110"/>
      <c r="DC3332" s="110"/>
    </row>
    <row r="3333" spans="106:107">
      <c r="DB3333" s="110"/>
      <c r="DC3333" s="110"/>
    </row>
    <row r="3334" spans="106:107">
      <c r="DB3334" s="110"/>
      <c r="DC3334" s="110"/>
    </row>
    <row r="3335" spans="106:107">
      <c r="DB3335" s="110"/>
      <c r="DC3335" s="110"/>
    </row>
    <row r="3336" spans="106:107">
      <c r="DB3336" s="110"/>
      <c r="DC3336" s="110"/>
    </row>
    <row r="3337" spans="106:107">
      <c r="DB3337" s="110"/>
      <c r="DC3337" s="110"/>
    </row>
    <row r="3338" spans="106:107">
      <c r="DB3338" s="110"/>
      <c r="DC3338" s="110"/>
    </row>
    <row r="3339" spans="106:107">
      <c r="DB3339" s="110"/>
      <c r="DC3339" s="110"/>
    </row>
    <row r="3340" spans="106:107">
      <c r="DB3340" s="110"/>
      <c r="DC3340" s="110"/>
    </row>
    <row r="3341" spans="106:107">
      <c r="DB3341" s="110"/>
      <c r="DC3341" s="110"/>
    </row>
    <row r="3342" spans="106:107">
      <c r="DB3342" s="110"/>
      <c r="DC3342" s="110"/>
    </row>
    <row r="3343" spans="106:107">
      <c r="DB3343" s="110"/>
      <c r="DC3343" s="110"/>
    </row>
    <row r="3344" spans="106:107">
      <c r="DB3344" s="110"/>
      <c r="DC3344" s="110"/>
    </row>
    <row r="3345" spans="106:107">
      <c r="DB3345" s="110"/>
      <c r="DC3345" s="110"/>
    </row>
    <row r="3346" spans="106:107">
      <c r="DB3346" s="110"/>
      <c r="DC3346" s="110"/>
    </row>
    <row r="3347" spans="106:107">
      <c r="DB3347" s="110"/>
      <c r="DC3347" s="110"/>
    </row>
    <row r="3348" spans="106:107">
      <c r="DB3348" s="110"/>
      <c r="DC3348" s="110"/>
    </row>
    <row r="3349" spans="106:107">
      <c r="DB3349" s="110"/>
      <c r="DC3349" s="110"/>
    </row>
    <row r="3350" spans="106:107">
      <c r="DB3350" s="110"/>
      <c r="DC3350" s="110"/>
    </row>
    <row r="3351" spans="106:107">
      <c r="DB3351" s="110"/>
      <c r="DC3351" s="110"/>
    </row>
    <row r="3352" spans="106:107">
      <c r="DB3352" s="110"/>
      <c r="DC3352" s="110"/>
    </row>
    <row r="3353" spans="106:107">
      <c r="DB3353" s="110"/>
      <c r="DC3353" s="110"/>
    </row>
    <row r="3354" spans="106:107">
      <c r="DB3354" s="110"/>
      <c r="DC3354" s="110"/>
    </row>
    <row r="3355" spans="106:107">
      <c r="DB3355" s="110"/>
      <c r="DC3355" s="110"/>
    </row>
    <row r="3356" spans="106:107">
      <c r="DB3356" s="110"/>
      <c r="DC3356" s="110"/>
    </row>
    <row r="3357" spans="106:107">
      <c r="DB3357" s="110"/>
      <c r="DC3357" s="110"/>
    </row>
    <row r="3358" spans="106:107">
      <c r="DB3358" s="110"/>
      <c r="DC3358" s="110"/>
    </row>
    <row r="3359" spans="106:107">
      <c r="DB3359" s="110"/>
      <c r="DC3359" s="110"/>
    </row>
    <row r="3360" spans="106:107">
      <c r="DB3360" s="110"/>
      <c r="DC3360" s="110"/>
    </row>
    <row r="3361" spans="106:107">
      <c r="DB3361" s="110"/>
      <c r="DC3361" s="110"/>
    </row>
    <row r="3362" spans="106:107">
      <c r="DB3362" s="110"/>
      <c r="DC3362" s="110"/>
    </row>
    <row r="3363" spans="106:107">
      <c r="DB3363" s="110"/>
      <c r="DC3363" s="110"/>
    </row>
    <row r="3364" spans="106:107">
      <c r="DB3364" s="110"/>
      <c r="DC3364" s="110"/>
    </row>
    <row r="3365" spans="106:107">
      <c r="DB3365" s="110"/>
      <c r="DC3365" s="110"/>
    </row>
    <row r="3366" spans="106:107">
      <c r="DB3366" s="110"/>
      <c r="DC3366" s="110"/>
    </row>
    <row r="3367" spans="106:107">
      <c r="DB3367" s="110"/>
      <c r="DC3367" s="110"/>
    </row>
    <row r="3368" spans="106:107">
      <c r="DB3368" s="110"/>
      <c r="DC3368" s="110"/>
    </row>
    <row r="3369" spans="106:107">
      <c r="DB3369" s="110"/>
      <c r="DC3369" s="110"/>
    </row>
    <row r="3370" spans="106:107">
      <c r="DB3370" s="110"/>
      <c r="DC3370" s="110"/>
    </row>
    <row r="3371" spans="106:107">
      <c r="DB3371" s="110"/>
      <c r="DC3371" s="110"/>
    </row>
    <row r="3372" spans="106:107">
      <c r="DB3372" s="110"/>
      <c r="DC3372" s="110"/>
    </row>
    <row r="3373" spans="106:107">
      <c r="DB3373" s="110"/>
      <c r="DC3373" s="110"/>
    </row>
    <row r="3374" spans="106:107">
      <c r="DB3374" s="110"/>
      <c r="DC3374" s="110"/>
    </row>
    <row r="3375" spans="106:107">
      <c r="DB3375" s="110"/>
      <c r="DC3375" s="110"/>
    </row>
    <row r="3376" spans="106:107">
      <c r="DB3376" s="110"/>
      <c r="DC3376" s="110"/>
    </row>
    <row r="3377" spans="106:107">
      <c r="DB3377" s="110"/>
      <c r="DC3377" s="110"/>
    </row>
    <row r="3378" spans="106:107">
      <c r="DB3378" s="110"/>
      <c r="DC3378" s="110"/>
    </row>
    <row r="3379" spans="106:107">
      <c r="DB3379" s="110"/>
      <c r="DC3379" s="110"/>
    </row>
    <row r="3380" spans="106:107">
      <c r="DB3380" s="110"/>
      <c r="DC3380" s="110"/>
    </row>
    <row r="3381" spans="106:107">
      <c r="DB3381" s="110"/>
      <c r="DC3381" s="110"/>
    </row>
    <row r="3382" spans="106:107">
      <c r="DB3382" s="110"/>
      <c r="DC3382" s="110"/>
    </row>
    <row r="3383" spans="106:107">
      <c r="DB3383" s="110"/>
      <c r="DC3383" s="110"/>
    </row>
    <row r="3384" spans="106:107">
      <c r="DB3384" s="110"/>
      <c r="DC3384" s="110"/>
    </row>
    <row r="3385" spans="106:107">
      <c r="DB3385" s="110"/>
      <c r="DC3385" s="110"/>
    </row>
    <row r="3386" spans="106:107">
      <c r="DB3386" s="110"/>
      <c r="DC3386" s="110"/>
    </row>
    <row r="3387" spans="106:107">
      <c r="DB3387" s="110"/>
      <c r="DC3387" s="110"/>
    </row>
    <row r="3388" spans="106:107">
      <c r="DB3388" s="110"/>
      <c r="DC3388" s="110"/>
    </row>
    <row r="3389" spans="106:107">
      <c r="DB3389" s="110"/>
      <c r="DC3389" s="110"/>
    </row>
    <row r="3390" spans="106:107">
      <c r="DB3390" s="110"/>
      <c r="DC3390" s="110"/>
    </row>
    <row r="3391" spans="106:107">
      <c r="DB3391" s="110"/>
      <c r="DC3391" s="110"/>
    </row>
    <row r="3392" spans="106:107">
      <c r="DB3392" s="110"/>
      <c r="DC3392" s="110"/>
    </row>
    <row r="3393" spans="106:107">
      <c r="DB3393" s="110"/>
      <c r="DC3393" s="110"/>
    </row>
    <row r="3394" spans="106:107">
      <c r="DB3394" s="110"/>
      <c r="DC3394" s="110"/>
    </row>
    <row r="3395" spans="106:107">
      <c r="DB3395" s="110"/>
      <c r="DC3395" s="110"/>
    </row>
    <row r="3396" spans="106:107">
      <c r="DB3396" s="110"/>
      <c r="DC3396" s="110"/>
    </row>
    <row r="3397" spans="106:107">
      <c r="DB3397" s="110"/>
      <c r="DC3397" s="110"/>
    </row>
    <row r="3398" spans="106:107">
      <c r="DB3398" s="110"/>
      <c r="DC3398" s="110"/>
    </row>
    <row r="3399" spans="106:107">
      <c r="DB3399" s="110"/>
      <c r="DC3399" s="110"/>
    </row>
    <row r="3400" spans="106:107">
      <c r="DB3400" s="110"/>
      <c r="DC3400" s="110"/>
    </row>
    <row r="3401" spans="106:107">
      <c r="DB3401" s="110"/>
      <c r="DC3401" s="110"/>
    </row>
    <row r="3402" spans="106:107">
      <c r="DB3402" s="110"/>
      <c r="DC3402" s="110"/>
    </row>
    <row r="3403" spans="106:107">
      <c r="DB3403" s="110"/>
      <c r="DC3403" s="110"/>
    </row>
    <row r="3404" spans="106:107">
      <c r="DB3404" s="110"/>
      <c r="DC3404" s="110"/>
    </row>
    <row r="3405" spans="106:107">
      <c r="DB3405" s="110"/>
      <c r="DC3405" s="110"/>
    </row>
    <row r="3406" spans="106:107">
      <c r="DB3406" s="110"/>
      <c r="DC3406" s="110"/>
    </row>
    <row r="3407" spans="106:107">
      <c r="DB3407" s="110"/>
      <c r="DC3407" s="110"/>
    </row>
    <row r="3408" spans="106:107">
      <c r="DB3408" s="110"/>
      <c r="DC3408" s="110"/>
    </row>
    <row r="3409" spans="106:107">
      <c r="DB3409" s="110"/>
      <c r="DC3409" s="110"/>
    </row>
    <row r="3410" spans="106:107">
      <c r="DB3410" s="110"/>
      <c r="DC3410" s="110"/>
    </row>
    <row r="3411" spans="106:107">
      <c r="DB3411" s="110"/>
      <c r="DC3411" s="110"/>
    </row>
    <row r="3412" spans="106:107">
      <c r="DB3412" s="110"/>
      <c r="DC3412" s="110"/>
    </row>
    <row r="3413" spans="106:107">
      <c r="DB3413" s="110"/>
      <c r="DC3413" s="110"/>
    </row>
    <row r="3414" spans="106:107">
      <c r="DB3414" s="110"/>
      <c r="DC3414" s="110"/>
    </row>
    <row r="3415" spans="106:107">
      <c r="DB3415" s="110"/>
      <c r="DC3415" s="110"/>
    </row>
    <row r="3416" spans="106:107">
      <c r="DB3416" s="110"/>
      <c r="DC3416" s="110"/>
    </row>
    <row r="3417" spans="106:107">
      <c r="DB3417" s="110"/>
      <c r="DC3417" s="110"/>
    </row>
    <row r="3418" spans="106:107">
      <c r="DB3418" s="110"/>
      <c r="DC3418" s="110"/>
    </row>
    <row r="3419" spans="106:107">
      <c r="DB3419" s="110"/>
      <c r="DC3419" s="110"/>
    </row>
    <row r="3420" spans="106:107">
      <c r="DB3420" s="110"/>
      <c r="DC3420" s="110"/>
    </row>
    <row r="3421" spans="106:107">
      <c r="DB3421" s="110"/>
      <c r="DC3421" s="110"/>
    </row>
    <row r="3422" spans="106:107">
      <c r="DB3422" s="110"/>
      <c r="DC3422" s="110"/>
    </row>
    <row r="3423" spans="106:107">
      <c r="DB3423" s="110"/>
      <c r="DC3423" s="110"/>
    </row>
    <row r="3424" spans="106:107">
      <c r="DB3424" s="110"/>
      <c r="DC3424" s="110"/>
    </row>
    <row r="3425" spans="106:107">
      <c r="DB3425" s="110"/>
      <c r="DC3425" s="110"/>
    </row>
    <row r="3426" spans="106:107">
      <c r="DB3426" s="110"/>
      <c r="DC3426" s="110"/>
    </row>
    <row r="3427" spans="106:107">
      <c r="DB3427" s="110"/>
      <c r="DC3427" s="110"/>
    </row>
    <row r="3428" spans="106:107">
      <c r="DB3428" s="110"/>
      <c r="DC3428" s="110"/>
    </row>
    <row r="3429" spans="106:107">
      <c r="DB3429" s="110"/>
      <c r="DC3429" s="110"/>
    </row>
    <row r="3430" spans="106:107">
      <c r="DB3430" s="110"/>
      <c r="DC3430" s="110"/>
    </row>
    <row r="3431" spans="106:107">
      <c r="DB3431" s="110"/>
      <c r="DC3431" s="110"/>
    </row>
    <row r="3432" spans="106:107">
      <c r="DB3432" s="110"/>
      <c r="DC3432" s="110"/>
    </row>
    <row r="3433" spans="106:107">
      <c r="DB3433" s="110"/>
      <c r="DC3433" s="110"/>
    </row>
    <row r="3434" spans="106:107">
      <c r="DB3434" s="110"/>
      <c r="DC3434" s="110"/>
    </row>
    <row r="3435" spans="106:107">
      <c r="DB3435" s="110"/>
      <c r="DC3435" s="110"/>
    </row>
    <row r="3436" spans="106:107">
      <c r="DB3436" s="110"/>
      <c r="DC3436" s="110"/>
    </row>
    <row r="3437" spans="106:107">
      <c r="DB3437" s="110"/>
      <c r="DC3437" s="110"/>
    </row>
    <row r="3438" spans="106:107">
      <c r="DB3438" s="110"/>
      <c r="DC3438" s="110"/>
    </row>
    <row r="3439" spans="106:107">
      <c r="DB3439" s="110"/>
      <c r="DC3439" s="110"/>
    </row>
    <row r="3440" spans="106:107">
      <c r="DB3440" s="110"/>
      <c r="DC3440" s="110"/>
    </row>
    <row r="3441" spans="106:107">
      <c r="DB3441" s="110"/>
      <c r="DC3441" s="110"/>
    </row>
    <row r="3442" spans="106:107">
      <c r="DB3442" s="110"/>
      <c r="DC3442" s="110"/>
    </row>
    <row r="3443" spans="106:107">
      <c r="DB3443" s="110"/>
      <c r="DC3443" s="110"/>
    </row>
    <row r="3444" spans="106:107">
      <c r="DB3444" s="110"/>
      <c r="DC3444" s="110"/>
    </row>
    <row r="3445" spans="106:107">
      <c r="DB3445" s="110"/>
      <c r="DC3445" s="110"/>
    </row>
    <row r="3446" spans="106:107">
      <c r="DB3446" s="110"/>
      <c r="DC3446" s="110"/>
    </row>
    <row r="3447" spans="106:107">
      <c r="DB3447" s="110"/>
      <c r="DC3447" s="110"/>
    </row>
    <row r="3448" spans="106:107">
      <c r="DB3448" s="110"/>
      <c r="DC3448" s="110"/>
    </row>
    <row r="3449" spans="106:107">
      <c r="DB3449" s="110"/>
      <c r="DC3449" s="110"/>
    </row>
    <row r="3450" spans="106:107">
      <c r="DB3450" s="110"/>
      <c r="DC3450" s="110"/>
    </row>
    <row r="3451" spans="106:107">
      <c r="DB3451" s="110"/>
      <c r="DC3451" s="110"/>
    </row>
    <row r="3452" spans="106:107">
      <c r="DB3452" s="110"/>
      <c r="DC3452" s="110"/>
    </row>
    <row r="3453" spans="106:107">
      <c r="DB3453" s="110"/>
      <c r="DC3453" s="110"/>
    </row>
    <row r="3454" spans="106:107">
      <c r="DB3454" s="110"/>
      <c r="DC3454" s="110"/>
    </row>
    <row r="3455" spans="106:107">
      <c r="DB3455" s="110"/>
      <c r="DC3455" s="110"/>
    </row>
    <row r="3456" spans="106:107">
      <c r="DB3456" s="110"/>
      <c r="DC3456" s="110"/>
    </row>
    <row r="3457" spans="106:107">
      <c r="DB3457" s="110"/>
      <c r="DC3457" s="110"/>
    </row>
    <row r="3458" spans="106:107">
      <c r="DB3458" s="110"/>
      <c r="DC3458" s="110"/>
    </row>
    <row r="3459" spans="106:107">
      <c r="DB3459" s="110"/>
      <c r="DC3459" s="110"/>
    </row>
    <row r="3460" spans="106:107">
      <c r="DB3460" s="110"/>
      <c r="DC3460" s="110"/>
    </row>
    <row r="3461" spans="106:107">
      <c r="DB3461" s="110"/>
      <c r="DC3461" s="110"/>
    </row>
    <row r="3462" spans="106:107">
      <c r="DB3462" s="110"/>
      <c r="DC3462" s="110"/>
    </row>
    <row r="3463" spans="106:107">
      <c r="DB3463" s="110"/>
      <c r="DC3463" s="110"/>
    </row>
    <row r="3464" spans="106:107">
      <c r="DB3464" s="110"/>
      <c r="DC3464" s="110"/>
    </row>
    <row r="3465" spans="106:107">
      <c r="DB3465" s="110"/>
      <c r="DC3465" s="110"/>
    </row>
    <row r="3466" spans="106:107">
      <c r="DB3466" s="110"/>
      <c r="DC3466" s="110"/>
    </row>
    <row r="3467" spans="106:107">
      <c r="DB3467" s="110"/>
      <c r="DC3467" s="110"/>
    </row>
    <row r="3468" spans="106:107">
      <c r="DB3468" s="110"/>
      <c r="DC3468" s="110"/>
    </row>
    <row r="3469" spans="106:107">
      <c r="DB3469" s="110"/>
      <c r="DC3469" s="110"/>
    </row>
    <row r="3470" spans="106:107">
      <c r="DB3470" s="110"/>
      <c r="DC3470" s="110"/>
    </row>
    <row r="3471" spans="106:107">
      <c r="DB3471" s="110"/>
      <c r="DC3471" s="110"/>
    </row>
    <row r="3472" spans="106:107">
      <c r="DB3472" s="110"/>
      <c r="DC3472" s="110"/>
    </row>
    <row r="3473" spans="106:107">
      <c r="DB3473" s="110"/>
      <c r="DC3473" s="110"/>
    </row>
    <row r="3474" spans="106:107">
      <c r="DB3474" s="110"/>
      <c r="DC3474" s="110"/>
    </row>
    <row r="3475" spans="106:107">
      <c r="DB3475" s="110"/>
      <c r="DC3475" s="110"/>
    </row>
    <row r="3476" spans="106:107">
      <c r="DB3476" s="110"/>
      <c r="DC3476" s="110"/>
    </row>
    <row r="3477" spans="106:107">
      <c r="DB3477" s="110"/>
      <c r="DC3477" s="110"/>
    </row>
    <row r="3478" spans="106:107">
      <c r="DB3478" s="110"/>
      <c r="DC3478" s="110"/>
    </row>
    <row r="3479" spans="106:107">
      <c r="DB3479" s="110"/>
      <c r="DC3479" s="110"/>
    </row>
    <row r="3480" spans="106:107">
      <c r="DB3480" s="110"/>
      <c r="DC3480" s="110"/>
    </row>
    <row r="3481" spans="106:107">
      <c r="DB3481" s="110"/>
      <c r="DC3481" s="110"/>
    </row>
    <row r="3482" spans="106:107">
      <c r="DB3482" s="110"/>
      <c r="DC3482" s="110"/>
    </row>
    <row r="3483" spans="106:107">
      <c r="DB3483" s="110"/>
      <c r="DC3483" s="110"/>
    </row>
    <row r="3484" spans="106:107">
      <c r="DB3484" s="110"/>
      <c r="DC3484" s="110"/>
    </row>
    <row r="3485" spans="106:107">
      <c r="DB3485" s="110"/>
      <c r="DC3485" s="110"/>
    </row>
    <row r="3486" spans="106:107">
      <c r="DB3486" s="110"/>
      <c r="DC3486" s="110"/>
    </row>
    <row r="3487" spans="106:107">
      <c r="DB3487" s="110"/>
      <c r="DC3487" s="110"/>
    </row>
    <row r="3488" spans="106:107">
      <c r="DB3488" s="110"/>
      <c r="DC3488" s="110"/>
    </row>
    <row r="3489" spans="106:107">
      <c r="DB3489" s="110"/>
      <c r="DC3489" s="110"/>
    </row>
    <row r="3490" spans="106:107">
      <c r="DB3490" s="110"/>
      <c r="DC3490" s="110"/>
    </row>
    <row r="3491" spans="106:107">
      <c r="DB3491" s="110"/>
      <c r="DC3491" s="110"/>
    </row>
    <row r="3492" spans="106:107">
      <c r="DB3492" s="110"/>
      <c r="DC3492" s="110"/>
    </row>
    <row r="3493" spans="106:107">
      <c r="DB3493" s="110"/>
      <c r="DC3493" s="110"/>
    </row>
    <row r="3494" spans="106:107">
      <c r="DB3494" s="110"/>
      <c r="DC3494" s="110"/>
    </row>
    <row r="3495" spans="106:107">
      <c r="DB3495" s="110"/>
      <c r="DC3495" s="110"/>
    </row>
    <row r="3496" spans="106:107">
      <c r="DB3496" s="110"/>
      <c r="DC3496" s="110"/>
    </row>
    <row r="3497" spans="106:107">
      <c r="DB3497" s="110"/>
      <c r="DC3497" s="110"/>
    </row>
    <row r="3498" spans="106:107">
      <c r="DB3498" s="110"/>
      <c r="DC3498" s="110"/>
    </row>
    <row r="3499" spans="106:107">
      <c r="DB3499" s="110"/>
      <c r="DC3499" s="110"/>
    </row>
    <row r="3500" spans="106:107">
      <c r="DB3500" s="110"/>
      <c r="DC3500" s="110"/>
    </row>
    <row r="3501" spans="106:107">
      <c r="DB3501" s="110"/>
      <c r="DC3501" s="110"/>
    </row>
    <row r="3502" spans="106:107">
      <c r="DB3502" s="110"/>
      <c r="DC3502" s="110"/>
    </row>
    <row r="3503" spans="106:107">
      <c r="DB3503" s="110"/>
      <c r="DC3503" s="110"/>
    </row>
    <row r="3504" spans="106:107">
      <c r="DB3504" s="110"/>
      <c r="DC3504" s="110"/>
    </row>
    <row r="3505" spans="106:107">
      <c r="DB3505" s="110"/>
      <c r="DC3505" s="110"/>
    </row>
    <row r="3506" spans="106:107">
      <c r="DB3506" s="110"/>
      <c r="DC3506" s="110"/>
    </row>
    <row r="3507" spans="106:107">
      <c r="DB3507" s="110"/>
      <c r="DC3507" s="110"/>
    </row>
    <row r="3508" spans="106:107">
      <c r="DB3508" s="110"/>
      <c r="DC3508" s="110"/>
    </row>
    <row r="3509" spans="106:107">
      <c r="DB3509" s="110"/>
      <c r="DC3509" s="110"/>
    </row>
    <row r="3510" spans="106:107">
      <c r="DB3510" s="110"/>
      <c r="DC3510" s="110"/>
    </row>
    <row r="3511" spans="106:107">
      <c r="DB3511" s="110"/>
      <c r="DC3511" s="110"/>
    </row>
    <row r="3512" spans="106:107">
      <c r="DB3512" s="110"/>
      <c r="DC3512" s="110"/>
    </row>
    <row r="3513" spans="106:107">
      <c r="DB3513" s="110"/>
      <c r="DC3513" s="110"/>
    </row>
    <row r="3514" spans="106:107">
      <c r="DB3514" s="110"/>
      <c r="DC3514" s="110"/>
    </row>
    <row r="3515" spans="106:107">
      <c r="DB3515" s="110"/>
      <c r="DC3515" s="110"/>
    </row>
    <row r="3516" spans="106:107">
      <c r="DB3516" s="110"/>
      <c r="DC3516" s="110"/>
    </row>
    <row r="3517" spans="106:107">
      <c r="DB3517" s="110"/>
      <c r="DC3517" s="110"/>
    </row>
    <row r="3518" spans="106:107">
      <c r="DB3518" s="110"/>
      <c r="DC3518" s="110"/>
    </row>
    <row r="3519" spans="106:107">
      <c r="DB3519" s="110"/>
      <c r="DC3519" s="110"/>
    </row>
    <row r="3520" spans="106:107">
      <c r="DB3520" s="110"/>
      <c r="DC3520" s="110"/>
    </row>
    <row r="3521" spans="106:107">
      <c r="DB3521" s="110"/>
      <c r="DC3521" s="110"/>
    </row>
    <row r="3522" spans="106:107">
      <c r="DB3522" s="110"/>
      <c r="DC3522" s="110"/>
    </row>
    <row r="3523" spans="106:107">
      <c r="DB3523" s="110"/>
      <c r="DC3523" s="110"/>
    </row>
    <row r="3524" spans="106:107">
      <c r="DB3524" s="110"/>
      <c r="DC3524" s="110"/>
    </row>
    <row r="3525" spans="106:107">
      <c r="DB3525" s="110"/>
      <c r="DC3525" s="110"/>
    </row>
    <row r="3526" spans="106:107">
      <c r="DB3526" s="110"/>
      <c r="DC3526" s="110"/>
    </row>
    <row r="3527" spans="106:107">
      <c r="DB3527" s="110"/>
      <c r="DC3527" s="110"/>
    </row>
    <row r="3528" spans="106:107">
      <c r="DB3528" s="110"/>
      <c r="DC3528" s="110"/>
    </row>
    <row r="3529" spans="106:107">
      <c r="DB3529" s="110"/>
      <c r="DC3529" s="110"/>
    </row>
    <row r="3530" spans="106:107">
      <c r="DB3530" s="110"/>
      <c r="DC3530" s="110"/>
    </row>
    <row r="3531" spans="106:107">
      <c r="DB3531" s="110"/>
      <c r="DC3531" s="110"/>
    </row>
    <row r="3532" spans="106:107">
      <c r="DB3532" s="110"/>
      <c r="DC3532" s="110"/>
    </row>
    <row r="3533" spans="106:107">
      <c r="DB3533" s="110"/>
      <c r="DC3533" s="110"/>
    </row>
    <row r="3534" spans="106:107">
      <c r="DB3534" s="110"/>
      <c r="DC3534" s="110"/>
    </row>
    <row r="3535" spans="106:107">
      <c r="DB3535" s="110"/>
      <c r="DC3535" s="110"/>
    </row>
    <row r="3536" spans="106:107">
      <c r="DB3536" s="110"/>
      <c r="DC3536" s="110"/>
    </row>
    <row r="3537" spans="106:107">
      <c r="DB3537" s="110"/>
      <c r="DC3537" s="110"/>
    </row>
    <row r="3538" spans="106:107">
      <c r="DB3538" s="110"/>
      <c r="DC3538" s="110"/>
    </row>
    <row r="3539" spans="106:107">
      <c r="DB3539" s="110"/>
      <c r="DC3539" s="110"/>
    </row>
    <row r="3540" spans="106:107">
      <c r="DB3540" s="110"/>
      <c r="DC3540" s="110"/>
    </row>
    <row r="3541" spans="106:107">
      <c r="DB3541" s="110"/>
      <c r="DC3541" s="110"/>
    </row>
    <row r="3542" spans="106:107">
      <c r="DB3542" s="110"/>
      <c r="DC3542" s="110"/>
    </row>
    <row r="3543" spans="106:107">
      <c r="DB3543" s="110"/>
      <c r="DC3543" s="110"/>
    </row>
    <row r="3544" spans="106:107">
      <c r="DB3544" s="110"/>
      <c r="DC3544" s="110"/>
    </row>
    <row r="3545" spans="106:107">
      <c r="DB3545" s="110"/>
      <c r="DC3545" s="110"/>
    </row>
    <row r="3546" spans="106:107">
      <c r="DB3546" s="110"/>
      <c r="DC3546" s="110"/>
    </row>
    <row r="3547" spans="106:107">
      <c r="DB3547" s="110"/>
      <c r="DC3547" s="110"/>
    </row>
    <row r="3548" spans="106:107">
      <c r="DB3548" s="110"/>
      <c r="DC3548" s="110"/>
    </row>
    <row r="3549" spans="106:107">
      <c r="DB3549" s="110"/>
      <c r="DC3549" s="110"/>
    </row>
    <row r="3550" spans="106:107">
      <c r="DB3550" s="110"/>
      <c r="DC3550" s="110"/>
    </row>
    <row r="3551" spans="106:107">
      <c r="DB3551" s="110"/>
      <c r="DC3551" s="110"/>
    </row>
    <row r="3552" spans="106:107">
      <c r="DB3552" s="110"/>
      <c r="DC3552" s="110"/>
    </row>
    <row r="3553" spans="106:107">
      <c r="DB3553" s="110"/>
      <c r="DC3553" s="110"/>
    </row>
    <row r="3554" spans="106:107">
      <c r="DB3554" s="110"/>
      <c r="DC3554" s="110"/>
    </row>
    <row r="3555" spans="106:107">
      <c r="DB3555" s="110"/>
      <c r="DC3555" s="110"/>
    </row>
    <row r="3556" spans="106:107">
      <c r="DB3556" s="110"/>
      <c r="DC3556" s="110"/>
    </row>
    <row r="3557" spans="106:107">
      <c r="DB3557" s="110"/>
      <c r="DC3557" s="110"/>
    </row>
    <row r="3558" spans="106:107">
      <c r="DB3558" s="110"/>
      <c r="DC3558" s="110"/>
    </row>
    <row r="3559" spans="106:107">
      <c r="DB3559" s="110"/>
      <c r="DC3559" s="110"/>
    </row>
    <row r="3560" spans="106:107">
      <c r="DB3560" s="110"/>
      <c r="DC3560" s="110"/>
    </row>
    <row r="3561" spans="106:107">
      <c r="DB3561" s="110"/>
      <c r="DC3561" s="110"/>
    </row>
    <row r="3562" spans="106:107">
      <c r="DB3562" s="110"/>
      <c r="DC3562" s="110"/>
    </row>
    <row r="3563" spans="106:107">
      <c r="DB3563" s="110"/>
      <c r="DC3563" s="110"/>
    </row>
    <row r="3564" spans="106:107">
      <c r="DB3564" s="110"/>
      <c r="DC3564" s="110"/>
    </row>
    <row r="3565" spans="106:107">
      <c r="DB3565" s="110"/>
      <c r="DC3565" s="110"/>
    </row>
    <row r="3566" spans="106:107">
      <c r="DB3566" s="110"/>
      <c r="DC3566" s="110"/>
    </row>
    <row r="3567" spans="106:107">
      <c r="DB3567" s="110"/>
      <c r="DC3567" s="110"/>
    </row>
    <row r="3568" spans="106:107">
      <c r="DB3568" s="110"/>
      <c r="DC3568" s="110"/>
    </row>
    <row r="3569" spans="106:107">
      <c r="DB3569" s="110"/>
      <c r="DC3569" s="110"/>
    </row>
    <row r="3570" spans="106:107">
      <c r="DB3570" s="110"/>
      <c r="DC3570" s="110"/>
    </row>
    <row r="3571" spans="106:107">
      <c r="DB3571" s="110"/>
      <c r="DC3571" s="110"/>
    </row>
    <row r="3572" spans="106:107">
      <c r="DB3572" s="110"/>
      <c r="DC3572" s="110"/>
    </row>
    <row r="3573" spans="106:107">
      <c r="DB3573" s="110"/>
      <c r="DC3573" s="110"/>
    </row>
    <row r="3574" spans="106:107">
      <c r="DB3574" s="110"/>
      <c r="DC3574" s="110"/>
    </row>
    <row r="3575" spans="106:107">
      <c r="DB3575" s="110"/>
      <c r="DC3575" s="110"/>
    </row>
    <row r="3576" spans="106:107">
      <c r="DB3576" s="110"/>
      <c r="DC3576" s="110"/>
    </row>
    <row r="3577" spans="106:107">
      <c r="DB3577" s="110"/>
      <c r="DC3577" s="110"/>
    </row>
    <row r="3578" spans="106:107">
      <c r="DB3578" s="110"/>
      <c r="DC3578" s="110"/>
    </row>
    <row r="3579" spans="106:107">
      <c r="DB3579" s="110"/>
      <c r="DC3579" s="110"/>
    </row>
    <row r="3580" spans="106:107">
      <c r="DB3580" s="110"/>
      <c r="DC3580" s="110"/>
    </row>
    <row r="3581" spans="106:107">
      <c r="DB3581" s="110"/>
      <c r="DC3581" s="110"/>
    </row>
    <row r="3582" spans="106:107">
      <c r="DB3582" s="110"/>
      <c r="DC3582" s="110"/>
    </row>
    <row r="3583" spans="106:107">
      <c r="DB3583" s="110"/>
      <c r="DC3583" s="110"/>
    </row>
    <row r="3584" spans="106:107">
      <c r="DB3584" s="110"/>
      <c r="DC3584" s="110"/>
    </row>
    <row r="3585" spans="106:107">
      <c r="DB3585" s="110"/>
      <c r="DC3585" s="110"/>
    </row>
    <row r="3586" spans="106:107">
      <c r="DB3586" s="110"/>
      <c r="DC3586" s="110"/>
    </row>
    <row r="3587" spans="106:107">
      <c r="DB3587" s="110"/>
      <c r="DC3587" s="110"/>
    </row>
    <row r="3588" spans="106:107">
      <c r="DB3588" s="110"/>
      <c r="DC3588" s="110"/>
    </row>
    <row r="3589" spans="106:107">
      <c r="DB3589" s="110"/>
      <c r="DC3589" s="110"/>
    </row>
    <row r="3590" spans="106:107">
      <c r="DB3590" s="110"/>
      <c r="DC3590" s="110"/>
    </row>
    <row r="3591" spans="106:107">
      <c r="DB3591" s="110"/>
      <c r="DC3591" s="110"/>
    </row>
    <row r="3592" spans="106:107">
      <c r="DB3592" s="110"/>
      <c r="DC3592" s="110"/>
    </row>
    <row r="3593" spans="106:107">
      <c r="DB3593" s="110"/>
      <c r="DC3593" s="110"/>
    </row>
    <row r="3594" spans="106:107">
      <c r="DB3594" s="110"/>
      <c r="DC3594" s="110"/>
    </row>
    <row r="3595" spans="106:107">
      <c r="DB3595" s="110"/>
      <c r="DC3595" s="110"/>
    </row>
    <row r="3596" spans="106:107">
      <c r="DB3596" s="110"/>
      <c r="DC3596" s="110"/>
    </row>
    <row r="3597" spans="106:107">
      <c r="DB3597" s="110"/>
      <c r="DC3597" s="110"/>
    </row>
    <row r="3598" spans="106:107">
      <c r="DB3598" s="110"/>
      <c r="DC3598" s="110"/>
    </row>
    <row r="3599" spans="106:107">
      <c r="DB3599" s="110"/>
      <c r="DC3599" s="110"/>
    </row>
    <row r="3600" spans="106:107">
      <c r="DB3600" s="110"/>
      <c r="DC3600" s="110"/>
    </row>
    <row r="3601" spans="106:107">
      <c r="DB3601" s="110"/>
      <c r="DC3601" s="110"/>
    </row>
    <row r="3602" spans="106:107">
      <c r="DB3602" s="110"/>
      <c r="DC3602" s="110"/>
    </row>
    <row r="3603" spans="106:107">
      <c r="DB3603" s="110"/>
      <c r="DC3603" s="110"/>
    </row>
    <row r="3604" spans="106:107">
      <c r="DB3604" s="110"/>
      <c r="DC3604" s="110"/>
    </row>
    <row r="3605" spans="106:107">
      <c r="DB3605" s="110"/>
      <c r="DC3605" s="110"/>
    </row>
    <row r="3606" spans="106:107">
      <c r="DB3606" s="110"/>
      <c r="DC3606" s="110"/>
    </row>
    <row r="3607" spans="106:107">
      <c r="DB3607" s="110"/>
      <c r="DC3607" s="110"/>
    </row>
    <row r="3608" spans="106:107">
      <c r="DB3608" s="110"/>
      <c r="DC3608" s="110"/>
    </row>
    <row r="3609" spans="106:107">
      <c r="DB3609" s="110"/>
      <c r="DC3609" s="110"/>
    </row>
    <row r="3610" spans="106:107">
      <c r="DB3610" s="110"/>
      <c r="DC3610" s="110"/>
    </row>
    <row r="3611" spans="106:107">
      <c r="DB3611" s="110"/>
      <c r="DC3611" s="110"/>
    </row>
    <row r="3612" spans="106:107">
      <c r="DB3612" s="110"/>
      <c r="DC3612" s="110"/>
    </row>
    <row r="3613" spans="106:107">
      <c r="DB3613" s="110"/>
      <c r="DC3613" s="110"/>
    </row>
    <row r="3614" spans="106:107">
      <c r="DB3614" s="110"/>
      <c r="DC3614" s="110"/>
    </row>
    <row r="3615" spans="106:107">
      <c r="DB3615" s="110"/>
      <c r="DC3615" s="110"/>
    </row>
    <row r="3616" spans="106:107">
      <c r="DB3616" s="110"/>
      <c r="DC3616" s="110"/>
    </row>
    <row r="3617" spans="106:107">
      <c r="DB3617" s="110"/>
      <c r="DC3617" s="110"/>
    </row>
    <row r="3618" spans="106:107">
      <c r="DB3618" s="110"/>
      <c r="DC3618" s="110"/>
    </row>
    <row r="3619" spans="106:107">
      <c r="DB3619" s="110"/>
      <c r="DC3619" s="110"/>
    </row>
    <row r="3620" spans="106:107">
      <c r="DB3620" s="110"/>
      <c r="DC3620" s="110"/>
    </row>
    <row r="3621" spans="106:107">
      <c r="DB3621" s="110"/>
      <c r="DC3621" s="110"/>
    </row>
    <row r="3622" spans="106:107">
      <c r="DB3622" s="110"/>
      <c r="DC3622" s="110"/>
    </row>
    <row r="3623" spans="106:107">
      <c r="DB3623" s="110"/>
      <c r="DC3623" s="110"/>
    </row>
    <row r="3624" spans="106:107">
      <c r="DB3624" s="110"/>
      <c r="DC3624" s="110"/>
    </row>
    <row r="3625" spans="106:107">
      <c r="DB3625" s="110"/>
      <c r="DC3625" s="110"/>
    </row>
    <row r="3626" spans="106:107">
      <c r="DB3626" s="110"/>
      <c r="DC3626" s="110"/>
    </row>
    <row r="3627" spans="106:107">
      <c r="DB3627" s="110"/>
      <c r="DC3627" s="110"/>
    </row>
    <row r="3628" spans="106:107">
      <c r="DB3628" s="110"/>
      <c r="DC3628" s="110"/>
    </row>
    <row r="3629" spans="106:107">
      <c r="DB3629" s="110"/>
      <c r="DC3629" s="110"/>
    </row>
    <row r="3630" spans="106:107">
      <c r="DB3630" s="110"/>
      <c r="DC3630" s="110"/>
    </row>
    <row r="3631" spans="106:107">
      <c r="DB3631" s="110"/>
      <c r="DC3631" s="110"/>
    </row>
    <row r="3632" spans="106:107">
      <c r="DB3632" s="110"/>
      <c r="DC3632" s="110"/>
    </row>
    <row r="3633" spans="106:107">
      <c r="DB3633" s="110"/>
      <c r="DC3633" s="110"/>
    </row>
    <row r="3634" spans="106:107">
      <c r="DB3634" s="110"/>
      <c r="DC3634" s="110"/>
    </row>
    <row r="3635" spans="106:107">
      <c r="DB3635" s="110"/>
      <c r="DC3635" s="110"/>
    </row>
    <row r="3636" spans="106:107">
      <c r="DB3636" s="110"/>
      <c r="DC3636" s="110"/>
    </row>
    <row r="3637" spans="106:107">
      <c r="DB3637" s="110"/>
      <c r="DC3637" s="110"/>
    </row>
    <row r="3638" spans="106:107">
      <c r="DB3638" s="110"/>
      <c r="DC3638" s="110"/>
    </row>
    <row r="3639" spans="106:107">
      <c r="DB3639" s="110"/>
      <c r="DC3639" s="110"/>
    </row>
    <row r="3640" spans="106:107">
      <c r="DB3640" s="110"/>
      <c r="DC3640" s="110"/>
    </row>
    <row r="3641" spans="106:107">
      <c r="DB3641" s="110"/>
      <c r="DC3641" s="110"/>
    </row>
    <row r="3642" spans="106:107">
      <c r="DB3642" s="110"/>
      <c r="DC3642" s="110"/>
    </row>
    <row r="3643" spans="106:107">
      <c r="DB3643" s="110"/>
      <c r="DC3643" s="110"/>
    </row>
    <row r="3644" spans="106:107">
      <c r="DB3644" s="110"/>
      <c r="DC3644" s="110"/>
    </row>
    <row r="3645" spans="106:107">
      <c r="DB3645" s="110"/>
      <c r="DC3645" s="110"/>
    </row>
    <row r="3646" spans="106:107">
      <c r="DB3646" s="110"/>
      <c r="DC3646" s="110"/>
    </row>
    <row r="3647" spans="106:107">
      <c r="DB3647" s="110"/>
      <c r="DC3647" s="110"/>
    </row>
    <row r="3648" spans="106:107">
      <c r="DB3648" s="110"/>
      <c r="DC3648" s="110"/>
    </row>
    <row r="3649" spans="106:107">
      <c r="DB3649" s="110"/>
      <c r="DC3649" s="110"/>
    </row>
    <row r="3650" spans="106:107">
      <c r="DB3650" s="110"/>
      <c r="DC3650" s="110"/>
    </row>
    <row r="3651" spans="106:107">
      <c r="DB3651" s="110"/>
      <c r="DC3651" s="110"/>
    </row>
    <row r="3652" spans="106:107">
      <c r="DB3652" s="110"/>
      <c r="DC3652" s="110"/>
    </row>
    <row r="3653" spans="106:107">
      <c r="DB3653" s="110"/>
      <c r="DC3653" s="110"/>
    </row>
    <row r="3654" spans="106:107">
      <c r="DB3654" s="110"/>
      <c r="DC3654" s="110"/>
    </row>
    <row r="3655" spans="106:107">
      <c r="DB3655" s="110"/>
      <c r="DC3655" s="110"/>
    </row>
    <row r="3656" spans="106:107">
      <c r="DB3656" s="110"/>
      <c r="DC3656" s="110"/>
    </row>
    <row r="3657" spans="106:107">
      <c r="DB3657" s="110"/>
      <c r="DC3657" s="110"/>
    </row>
    <row r="3658" spans="106:107">
      <c r="DB3658" s="110"/>
      <c r="DC3658" s="110"/>
    </row>
    <row r="3659" spans="106:107">
      <c r="DB3659" s="110"/>
      <c r="DC3659" s="110"/>
    </row>
    <row r="3660" spans="106:107">
      <c r="DB3660" s="110"/>
      <c r="DC3660" s="110"/>
    </row>
    <row r="3661" spans="106:107">
      <c r="DB3661" s="110"/>
      <c r="DC3661" s="110"/>
    </row>
    <row r="3662" spans="106:107">
      <c r="DB3662" s="110"/>
      <c r="DC3662" s="110"/>
    </row>
    <row r="3663" spans="106:107">
      <c r="DB3663" s="110"/>
      <c r="DC3663" s="110"/>
    </row>
    <row r="3664" spans="106:107">
      <c r="DB3664" s="110"/>
      <c r="DC3664" s="110"/>
    </row>
    <row r="3665" spans="106:107">
      <c r="DB3665" s="110"/>
      <c r="DC3665" s="110"/>
    </row>
    <row r="3666" spans="106:107">
      <c r="DB3666" s="110"/>
      <c r="DC3666" s="110"/>
    </row>
    <row r="3667" spans="106:107">
      <c r="DB3667" s="110"/>
      <c r="DC3667" s="110"/>
    </row>
    <row r="3668" spans="106:107">
      <c r="DB3668" s="110"/>
      <c r="DC3668" s="110"/>
    </row>
    <row r="3669" spans="106:107">
      <c r="DB3669" s="110"/>
      <c r="DC3669" s="110"/>
    </row>
    <row r="3670" spans="106:107">
      <c r="DB3670" s="110"/>
      <c r="DC3670" s="110"/>
    </row>
    <row r="3671" spans="106:107">
      <c r="DB3671" s="110"/>
      <c r="DC3671" s="110"/>
    </row>
    <row r="3672" spans="106:107">
      <c r="DB3672" s="110"/>
      <c r="DC3672" s="110"/>
    </row>
    <row r="3673" spans="106:107">
      <c r="DB3673" s="110"/>
      <c r="DC3673" s="110"/>
    </row>
    <row r="3674" spans="106:107">
      <c r="DB3674" s="110"/>
      <c r="DC3674" s="110"/>
    </row>
    <row r="3675" spans="106:107">
      <c r="DB3675" s="110"/>
      <c r="DC3675" s="110"/>
    </row>
    <row r="3676" spans="106:107">
      <c r="DB3676" s="110"/>
      <c r="DC3676" s="110"/>
    </row>
    <row r="3677" spans="106:107">
      <c r="DB3677" s="110"/>
      <c r="DC3677" s="110"/>
    </row>
    <row r="3678" spans="106:107">
      <c r="DB3678" s="110"/>
      <c r="DC3678" s="110"/>
    </row>
    <row r="3679" spans="106:107">
      <c r="DB3679" s="110"/>
      <c r="DC3679" s="110"/>
    </row>
    <row r="3680" spans="106:107">
      <c r="DB3680" s="110"/>
      <c r="DC3680" s="110"/>
    </row>
    <row r="3681" spans="106:107">
      <c r="DB3681" s="110"/>
      <c r="DC3681" s="110"/>
    </row>
    <row r="3682" spans="106:107">
      <c r="DB3682" s="110"/>
      <c r="DC3682" s="110"/>
    </row>
    <row r="3683" spans="106:107">
      <c r="DB3683" s="110"/>
      <c r="DC3683" s="110"/>
    </row>
    <row r="3684" spans="106:107">
      <c r="DB3684" s="110"/>
      <c r="DC3684" s="110"/>
    </row>
    <row r="3685" spans="106:107">
      <c r="DB3685" s="110"/>
      <c r="DC3685" s="110"/>
    </row>
    <row r="3686" spans="106:107">
      <c r="DB3686" s="110"/>
      <c r="DC3686" s="110"/>
    </row>
    <row r="3687" spans="106:107">
      <c r="DB3687" s="110"/>
      <c r="DC3687" s="110"/>
    </row>
    <row r="3688" spans="106:107">
      <c r="DB3688" s="110"/>
      <c r="DC3688" s="110"/>
    </row>
    <row r="3689" spans="106:107">
      <c r="DB3689" s="110"/>
      <c r="DC3689" s="110"/>
    </row>
    <row r="3690" spans="106:107">
      <c r="DB3690" s="110"/>
      <c r="DC3690" s="110"/>
    </row>
    <row r="3691" spans="106:107">
      <c r="DB3691" s="110"/>
      <c r="DC3691" s="110"/>
    </row>
    <row r="3692" spans="106:107">
      <c r="DB3692" s="110"/>
      <c r="DC3692" s="110"/>
    </row>
    <row r="3693" spans="106:107">
      <c r="DB3693" s="110"/>
      <c r="DC3693" s="110"/>
    </row>
    <row r="3694" spans="106:107">
      <c r="DB3694" s="110"/>
      <c r="DC3694" s="110"/>
    </row>
    <row r="3695" spans="106:107">
      <c r="DB3695" s="110"/>
      <c r="DC3695" s="110"/>
    </row>
    <row r="3696" spans="106:107">
      <c r="DB3696" s="110"/>
      <c r="DC3696" s="110"/>
    </row>
    <row r="3697" spans="106:107">
      <c r="DB3697" s="110"/>
      <c r="DC3697" s="110"/>
    </row>
    <row r="3698" spans="106:107">
      <c r="DB3698" s="110"/>
      <c r="DC3698" s="110"/>
    </row>
    <row r="3699" spans="106:107">
      <c r="DB3699" s="110"/>
      <c r="DC3699" s="110"/>
    </row>
    <row r="3700" spans="106:107">
      <c r="DB3700" s="110"/>
      <c r="DC3700" s="110"/>
    </row>
    <row r="3701" spans="106:107">
      <c r="DB3701" s="110"/>
      <c r="DC3701" s="110"/>
    </row>
    <row r="3702" spans="106:107">
      <c r="DB3702" s="110"/>
      <c r="DC3702" s="110"/>
    </row>
    <row r="3703" spans="106:107">
      <c r="DB3703" s="110"/>
      <c r="DC3703" s="110"/>
    </row>
    <row r="3704" spans="106:107">
      <c r="DB3704" s="110"/>
      <c r="DC3704" s="110"/>
    </row>
    <row r="3705" spans="106:107">
      <c r="DB3705" s="110"/>
      <c r="DC3705" s="110"/>
    </row>
    <row r="3706" spans="106:107">
      <c r="DB3706" s="110"/>
      <c r="DC3706" s="110"/>
    </row>
    <row r="3707" spans="106:107">
      <c r="DB3707" s="110"/>
      <c r="DC3707" s="110"/>
    </row>
    <row r="3708" spans="106:107">
      <c r="DB3708" s="110"/>
      <c r="DC3708" s="110"/>
    </row>
    <row r="3709" spans="106:107">
      <c r="DB3709" s="110"/>
      <c r="DC3709" s="110"/>
    </row>
    <row r="3710" spans="106:107">
      <c r="DB3710" s="110"/>
      <c r="DC3710" s="110"/>
    </row>
    <row r="3711" spans="106:107">
      <c r="DB3711" s="110"/>
      <c r="DC3711" s="110"/>
    </row>
    <row r="3712" spans="106:107">
      <c r="DB3712" s="110"/>
      <c r="DC3712" s="110"/>
    </row>
    <row r="3713" spans="106:107">
      <c r="DB3713" s="110"/>
      <c r="DC3713" s="110"/>
    </row>
    <row r="3714" spans="106:107">
      <c r="DB3714" s="110"/>
      <c r="DC3714" s="110"/>
    </row>
    <row r="3715" spans="106:107">
      <c r="DB3715" s="110"/>
      <c r="DC3715" s="110"/>
    </row>
    <row r="3716" spans="106:107">
      <c r="DB3716" s="110"/>
      <c r="DC3716" s="110"/>
    </row>
    <row r="3717" spans="106:107">
      <c r="DB3717" s="110"/>
      <c r="DC3717" s="110"/>
    </row>
    <row r="3718" spans="106:107">
      <c r="DB3718" s="110"/>
      <c r="DC3718" s="110"/>
    </row>
    <row r="3719" spans="106:107">
      <c r="DB3719" s="110"/>
      <c r="DC3719" s="110"/>
    </row>
    <row r="3720" spans="106:107">
      <c r="DB3720" s="110"/>
      <c r="DC3720" s="110"/>
    </row>
    <row r="3721" spans="106:107">
      <c r="DB3721" s="110"/>
      <c r="DC3721" s="110"/>
    </row>
    <row r="3722" spans="106:107">
      <c r="DB3722" s="110"/>
      <c r="DC3722" s="110"/>
    </row>
    <row r="3723" spans="106:107">
      <c r="DB3723" s="110"/>
      <c r="DC3723" s="110"/>
    </row>
    <row r="3724" spans="106:107">
      <c r="DB3724" s="110"/>
      <c r="DC3724" s="110"/>
    </row>
    <row r="3725" spans="106:107">
      <c r="DB3725" s="110"/>
      <c r="DC3725" s="110"/>
    </row>
    <row r="3726" spans="106:107">
      <c r="DB3726" s="110"/>
      <c r="DC3726" s="110"/>
    </row>
    <row r="3727" spans="106:107">
      <c r="DB3727" s="110"/>
      <c r="DC3727" s="110"/>
    </row>
    <row r="3728" spans="106:107">
      <c r="DB3728" s="110"/>
      <c r="DC3728" s="110"/>
    </row>
    <row r="3729" spans="106:107">
      <c r="DB3729" s="110"/>
      <c r="DC3729" s="110"/>
    </row>
    <row r="3730" spans="106:107">
      <c r="DB3730" s="110"/>
      <c r="DC3730" s="110"/>
    </row>
    <row r="3731" spans="106:107">
      <c r="DB3731" s="110"/>
      <c r="DC3731" s="110"/>
    </row>
    <row r="3732" spans="106:107">
      <c r="DB3732" s="110"/>
      <c r="DC3732" s="110"/>
    </row>
    <row r="3733" spans="106:107">
      <c r="DB3733" s="110"/>
      <c r="DC3733" s="110"/>
    </row>
    <row r="3734" spans="106:107">
      <c r="DB3734" s="110"/>
      <c r="DC3734" s="110"/>
    </row>
    <row r="3735" spans="106:107">
      <c r="DB3735" s="110"/>
      <c r="DC3735" s="110"/>
    </row>
    <row r="3736" spans="106:107">
      <c r="DB3736" s="110"/>
      <c r="DC3736" s="110"/>
    </row>
    <row r="3737" spans="106:107">
      <c r="DB3737" s="110"/>
      <c r="DC3737" s="110"/>
    </row>
    <row r="3738" spans="106:107">
      <c r="DB3738" s="110"/>
      <c r="DC3738" s="110"/>
    </row>
    <row r="3739" spans="106:107">
      <c r="DB3739" s="110"/>
      <c r="DC3739" s="110"/>
    </row>
    <row r="3740" spans="106:107">
      <c r="DB3740" s="110"/>
      <c r="DC3740" s="110"/>
    </row>
    <row r="3741" spans="106:107">
      <c r="DB3741" s="110"/>
      <c r="DC3741" s="110"/>
    </row>
    <row r="3742" spans="106:107">
      <c r="DB3742" s="110"/>
      <c r="DC3742" s="110"/>
    </row>
    <row r="3743" spans="106:107">
      <c r="DB3743" s="110"/>
      <c r="DC3743" s="110"/>
    </row>
    <row r="3744" spans="106:107">
      <c r="DB3744" s="110"/>
      <c r="DC3744" s="110"/>
    </row>
    <row r="3745" spans="106:107">
      <c r="DB3745" s="110"/>
      <c r="DC3745" s="110"/>
    </row>
    <row r="3746" spans="106:107">
      <c r="DB3746" s="110"/>
      <c r="DC3746" s="110"/>
    </row>
    <row r="3747" spans="106:107">
      <c r="DB3747" s="110"/>
      <c r="DC3747" s="110"/>
    </row>
    <row r="3748" spans="106:107">
      <c r="DB3748" s="110"/>
      <c r="DC3748" s="110"/>
    </row>
    <row r="3749" spans="106:107">
      <c r="DB3749" s="110"/>
      <c r="DC3749" s="110"/>
    </row>
    <row r="3750" spans="106:107">
      <c r="DB3750" s="110"/>
      <c r="DC3750" s="110"/>
    </row>
    <row r="3751" spans="106:107">
      <c r="DB3751" s="110"/>
      <c r="DC3751" s="110"/>
    </row>
    <row r="3752" spans="106:107">
      <c r="DB3752" s="110"/>
      <c r="DC3752" s="110"/>
    </row>
    <row r="3753" spans="106:107">
      <c r="DB3753" s="110"/>
      <c r="DC3753" s="110"/>
    </row>
    <row r="3754" spans="106:107">
      <c r="DB3754" s="110"/>
      <c r="DC3754" s="110"/>
    </row>
    <row r="3755" spans="106:107">
      <c r="DB3755" s="110"/>
      <c r="DC3755" s="110"/>
    </row>
    <row r="3756" spans="106:107">
      <c r="DB3756" s="110"/>
      <c r="DC3756" s="110"/>
    </row>
    <row r="3757" spans="106:107">
      <c r="DB3757" s="110"/>
      <c r="DC3757" s="110"/>
    </row>
    <row r="3758" spans="106:107">
      <c r="DB3758" s="110"/>
      <c r="DC3758" s="110"/>
    </row>
    <row r="3759" spans="106:107">
      <c r="DB3759" s="110"/>
      <c r="DC3759" s="110"/>
    </row>
    <row r="3760" spans="106:107">
      <c r="DB3760" s="110"/>
      <c r="DC3760" s="110"/>
    </row>
    <row r="3761" spans="106:107">
      <c r="DB3761" s="110"/>
      <c r="DC3761" s="110"/>
    </row>
    <row r="3762" spans="106:107">
      <c r="DB3762" s="110"/>
      <c r="DC3762" s="110"/>
    </row>
    <row r="3763" spans="106:107">
      <c r="DB3763" s="110"/>
      <c r="DC3763" s="110"/>
    </row>
    <row r="3764" spans="106:107">
      <c r="DB3764" s="110"/>
      <c r="DC3764" s="110"/>
    </row>
    <row r="3765" spans="106:107">
      <c r="DB3765" s="110"/>
      <c r="DC3765" s="110"/>
    </row>
    <row r="3766" spans="106:107">
      <c r="DB3766" s="110"/>
      <c r="DC3766" s="110"/>
    </row>
    <row r="3767" spans="106:107">
      <c r="DB3767" s="110"/>
      <c r="DC3767" s="110"/>
    </row>
    <row r="3768" spans="106:107">
      <c r="DB3768" s="110"/>
      <c r="DC3768" s="110"/>
    </row>
    <row r="3769" spans="106:107">
      <c r="DB3769" s="110"/>
      <c r="DC3769" s="110"/>
    </row>
    <row r="3770" spans="106:107">
      <c r="DB3770" s="110"/>
      <c r="DC3770" s="110"/>
    </row>
    <row r="3771" spans="106:107">
      <c r="DB3771" s="110"/>
      <c r="DC3771" s="110"/>
    </row>
    <row r="3772" spans="106:107">
      <c r="DB3772" s="110"/>
      <c r="DC3772" s="110"/>
    </row>
    <row r="3773" spans="106:107">
      <c r="DB3773" s="110"/>
      <c r="DC3773" s="110"/>
    </row>
    <row r="3774" spans="106:107">
      <c r="DB3774" s="110"/>
      <c r="DC3774" s="110"/>
    </row>
    <row r="3775" spans="106:107">
      <c r="DB3775" s="110"/>
      <c r="DC3775" s="110"/>
    </row>
    <row r="3776" spans="106:107">
      <c r="DB3776" s="110"/>
      <c r="DC3776" s="110"/>
    </row>
    <row r="3777" spans="106:107">
      <c r="DB3777" s="110"/>
      <c r="DC3777" s="110"/>
    </row>
    <row r="3778" spans="106:107">
      <c r="DB3778" s="110"/>
      <c r="DC3778" s="110"/>
    </row>
    <row r="3779" spans="106:107">
      <c r="DB3779" s="110"/>
      <c r="DC3779" s="110"/>
    </row>
    <row r="3780" spans="106:107">
      <c r="DB3780" s="110"/>
      <c r="DC3780" s="110"/>
    </row>
    <row r="3781" spans="106:107">
      <c r="DB3781" s="110"/>
      <c r="DC3781" s="110"/>
    </row>
    <row r="3782" spans="106:107">
      <c r="DB3782" s="110"/>
      <c r="DC3782" s="110"/>
    </row>
    <row r="3783" spans="106:107">
      <c r="DB3783" s="110"/>
      <c r="DC3783" s="110"/>
    </row>
    <row r="3784" spans="106:107">
      <c r="DB3784" s="110"/>
      <c r="DC3784" s="110"/>
    </row>
    <row r="3785" spans="106:107">
      <c r="DB3785" s="110"/>
      <c r="DC3785" s="110"/>
    </row>
    <row r="3786" spans="106:107">
      <c r="DB3786" s="110"/>
      <c r="DC3786" s="110"/>
    </row>
    <row r="3787" spans="106:107">
      <c r="DB3787" s="110"/>
      <c r="DC3787" s="110"/>
    </row>
    <row r="3788" spans="106:107">
      <c r="DB3788" s="110"/>
      <c r="DC3788" s="110"/>
    </row>
    <row r="3789" spans="106:107">
      <c r="DB3789" s="110"/>
      <c r="DC3789" s="110"/>
    </row>
    <row r="3790" spans="106:107">
      <c r="DB3790" s="110"/>
      <c r="DC3790" s="110"/>
    </row>
    <row r="3791" spans="106:107">
      <c r="DB3791" s="110"/>
      <c r="DC3791" s="110"/>
    </row>
    <row r="3792" spans="106:107">
      <c r="DB3792" s="110"/>
      <c r="DC3792" s="110"/>
    </row>
    <row r="3793" spans="106:107">
      <c r="DB3793" s="110"/>
      <c r="DC3793" s="110"/>
    </row>
    <row r="3794" spans="106:107">
      <c r="DB3794" s="110"/>
      <c r="DC3794" s="110"/>
    </row>
    <row r="3795" spans="106:107">
      <c r="DB3795" s="110"/>
      <c r="DC3795" s="110"/>
    </row>
    <row r="3796" spans="106:107">
      <c r="DB3796" s="110"/>
      <c r="DC3796" s="110"/>
    </row>
    <row r="3797" spans="106:107">
      <c r="DB3797" s="110"/>
      <c r="DC3797" s="110"/>
    </row>
    <row r="3798" spans="106:107">
      <c r="DB3798" s="110"/>
      <c r="DC3798" s="110"/>
    </row>
    <row r="3799" spans="106:107">
      <c r="DB3799" s="110"/>
      <c r="DC3799" s="110"/>
    </row>
    <row r="3800" spans="106:107">
      <c r="DB3800" s="110"/>
      <c r="DC3800" s="110"/>
    </row>
    <row r="3801" spans="106:107">
      <c r="DB3801" s="110"/>
      <c r="DC3801" s="110"/>
    </row>
    <row r="3802" spans="106:107">
      <c r="DB3802" s="110"/>
      <c r="DC3802" s="110"/>
    </row>
    <row r="3803" spans="106:107">
      <c r="DB3803" s="110"/>
      <c r="DC3803" s="110"/>
    </row>
    <row r="3804" spans="106:107">
      <c r="DB3804" s="110"/>
      <c r="DC3804" s="110"/>
    </row>
    <row r="3805" spans="106:107">
      <c r="DB3805" s="110"/>
      <c r="DC3805" s="110"/>
    </row>
    <row r="3806" spans="106:107">
      <c r="DB3806" s="110"/>
      <c r="DC3806" s="110"/>
    </row>
    <row r="3807" spans="106:107">
      <c r="DB3807" s="110"/>
      <c r="DC3807" s="110"/>
    </row>
    <row r="3808" spans="106:107">
      <c r="DB3808" s="110"/>
      <c r="DC3808" s="110"/>
    </row>
    <row r="3809" spans="106:107">
      <c r="DB3809" s="110"/>
      <c r="DC3809" s="110"/>
    </row>
    <row r="3810" spans="106:107">
      <c r="DB3810" s="110"/>
      <c r="DC3810" s="110"/>
    </row>
    <row r="3811" spans="106:107">
      <c r="DB3811" s="110"/>
      <c r="DC3811" s="110"/>
    </row>
    <row r="3812" spans="106:107">
      <c r="DB3812" s="110"/>
      <c r="DC3812" s="110"/>
    </row>
    <row r="3813" spans="106:107">
      <c r="DB3813" s="110"/>
      <c r="DC3813" s="110"/>
    </row>
    <row r="3814" spans="106:107">
      <c r="DB3814" s="110"/>
      <c r="DC3814" s="110"/>
    </row>
    <row r="3815" spans="106:107">
      <c r="DB3815" s="110"/>
      <c r="DC3815" s="110"/>
    </row>
    <row r="3816" spans="106:107">
      <c r="DB3816" s="110"/>
      <c r="DC3816" s="110"/>
    </row>
    <row r="3817" spans="106:107">
      <c r="DB3817" s="110"/>
      <c r="DC3817" s="110"/>
    </row>
    <row r="3818" spans="106:107">
      <c r="DB3818" s="110"/>
      <c r="DC3818" s="110"/>
    </row>
    <row r="3819" spans="106:107">
      <c r="DB3819" s="110"/>
      <c r="DC3819" s="110"/>
    </row>
    <row r="3820" spans="106:107">
      <c r="DB3820" s="110"/>
      <c r="DC3820" s="110"/>
    </row>
    <row r="3821" spans="106:107">
      <c r="DB3821" s="110"/>
      <c r="DC3821" s="110"/>
    </row>
    <row r="3822" spans="106:107">
      <c r="DB3822" s="110"/>
      <c r="DC3822" s="110"/>
    </row>
    <row r="3823" spans="106:107">
      <c r="DB3823" s="110"/>
      <c r="DC3823" s="110"/>
    </row>
    <row r="3824" spans="106:107">
      <c r="DB3824" s="110"/>
      <c r="DC3824" s="110"/>
    </row>
    <row r="3825" spans="106:107">
      <c r="DB3825" s="110"/>
      <c r="DC3825" s="110"/>
    </row>
    <row r="3826" spans="106:107">
      <c r="DB3826" s="110"/>
      <c r="DC3826" s="110"/>
    </row>
    <row r="3827" spans="106:107">
      <c r="DB3827" s="110"/>
      <c r="DC3827" s="110"/>
    </row>
    <row r="3828" spans="106:107">
      <c r="DB3828" s="110"/>
      <c r="DC3828" s="110"/>
    </row>
    <row r="3829" spans="106:107">
      <c r="DB3829" s="110"/>
      <c r="DC3829" s="110"/>
    </row>
    <row r="3830" spans="106:107">
      <c r="DB3830" s="110"/>
      <c r="DC3830" s="110"/>
    </row>
    <row r="3831" spans="106:107">
      <c r="DB3831" s="110"/>
      <c r="DC3831" s="110"/>
    </row>
    <row r="3832" spans="106:107">
      <c r="DB3832" s="110"/>
      <c r="DC3832" s="110"/>
    </row>
    <row r="3833" spans="106:107">
      <c r="DB3833" s="110"/>
      <c r="DC3833" s="110"/>
    </row>
    <row r="3834" spans="106:107">
      <c r="DB3834" s="110"/>
      <c r="DC3834" s="110"/>
    </row>
    <row r="3835" spans="106:107">
      <c r="DB3835" s="110"/>
      <c r="DC3835" s="110"/>
    </row>
    <row r="3836" spans="106:107">
      <c r="DB3836" s="110"/>
      <c r="DC3836" s="110"/>
    </row>
    <row r="3837" spans="106:107">
      <c r="DB3837" s="110"/>
      <c r="DC3837" s="110"/>
    </row>
    <row r="3838" spans="106:107">
      <c r="DB3838" s="110"/>
      <c r="DC3838" s="110"/>
    </row>
    <row r="3839" spans="106:107">
      <c r="DB3839" s="110"/>
      <c r="DC3839" s="110"/>
    </row>
    <row r="3840" spans="106:107">
      <c r="DB3840" s="110"/>
      <c r="DC3840" s="110"/>
    </row>
    <row r="3841" spans="106:107">
      <c r="DB3841" s="110"/>
      <c r="DC3841" s="110"/>
    </row>
    <row r="3842" spans="106:107">
      <c r="DB3842" s="110"/>
      <c r="DC3842" s="110"/>
    </row>
    <row r="3843" spans="106:107">
      <c r="DB3843" s="110"/>
      <c r="DC3843" s="110"/>
    </row>
    <row r="3844" spans="106:107">
      <c r="DB3844" s="110"/>
      <c r="DC3844" s="110"/>
    </row>
    <row r="3845" spans="106:107">
      <c r="DB3845" s="110"/>
      <c r="DC3845" s="110"/>
    </row>
    <row r="3846" spans="106:107">
      <c r="DB3846" s="110"/>
      <c r="DC3846" s="110"/>
    </row>
    <row r="3847" spans="106:107">
      <c r="DB3847" s="110"/>
      <c r="DC3847" s="110"/>
    </row>
    <row r="3848" spans="106:107">
      <c r="DB3848" s="110"/>
      <c r="DC3848" s="110"/>
    </row>
    <row r="3849" spans="106:107">
      <c r="DB3849" s="110"/>
      <c r="DC3849" s="110"/>
    </row>
    <row r="3850" spans="106:107">
      <c r="DB3850" s="110"/>
      <c r="DC3850" s="110"/>
    </row>
    <row r="3851" spans="106:107">
      <c r="DB3851" s="110"/>
      <c r="DC3851" s="110"/>
    </row>
    <row r="3852" spans="106:107">
      <c r="DB3852" s="110"/>
      <c r="DC3852" s="110"/>
    </row>
    <row r="3853" spans="106:107">
      <c r="DB3853" s="110"/>
      <c r="DC3853" s="110"/>
    </row>
    <row r="3854" spans="106:107">
      <c r="DB3854" s="110"/>
      <c r="DC3854" s="110"/>
    </row>
    <row r="3855" spans="106:107">
      <c r="DB3855" s="110"/>
      <c r="DC3855" s="110"/>
    </row>
    <row r="3856" spans="106:107">
      <c r="DB3856" s="110"/>
      <c r="DC3856" s="110"/>
    </row>
    <row r="3857" spans="106:107">
      <c r="DB3857" s="110"/>
      <c r="DC3857" s="110"/>
    </row>
    <row r="3858" spans="106:107">
      <c r="DB3858" s="110"/>
      <c r="DC3858" s="110"/>
    </row>
    <row r="3859" spans="106:107">
      <c r="DB3859" s="110"/>
      <c r="DC3859" s="110"/>
    </row>
    <row r="3860" spans="106:107">
      <c r="DB3860" s="110"/>
      <c r="DC3860" s="110"/>
    </row>
    <row r="3861" spans="106:107">
      <c r="DB3861" s="110"/>
      <c r="DC3861" s="110"/>
    </row>
    <row r="3862" spans="106:107">
      <c r="DB3862" s="110"/>
      <c r="DC3862" s="110"/>
    </row>
    <row r="3863" spans="106:107">
      <c r="DB3863" s="110"/>
      <c r="DC3863" s="110"/>
    </row>
    <row r="3864" spans="106:107">
      <c r="DB3864" s="110"/>
      <c r="DC3864" s="110"/>
    </row>
    <row r="3865" spans="106:107">
      <c r="DB3865" s="110"/>
      <c r="DC3865" s="110"/>
    </row>
    <row r="3866" spans="106:107">
      <c r="DB3866" s="110"/>
      <c r="DC3866" s="110"/>
    </row>
    <row r="3867" spans="106:107">
      <c r="DB3867" s="110"/>
      <c r="DC3867" s="110"/>
    </row>
    <row r="3868" spans="106:107">
      <c r="DB3868" s="110"/>
      <c r="DC3868" s="110"/>
    </row>
    <row r="3869" spans="106:107">
      <c r="DB3869" s="110"/>
      <c r="DC3869" s="110"/>
    </row>
    <row r="3870" spans="106:107">
      <c r="DB3870" s="110"/>
      <c r="DC3870" s="110"/>
    </row>
    <row r="3871" spans="106:107">
      <c r="DB3871" s="110"/>
      <c r="DC3871" s="110"/>
    </row>
    <row r="3872" spans="106:107">
      <c r="DB3872" s="110"/>
      <c r="DC3872" s="110"/>
    </row>
    <row r="3873" spans="106:107">
      <c r="DB3873" s="110"/>
      <c r="DC3873" s="110"/>
    </row>
    <row r="3874" spans="106:107">
      <c r="DB3874" s="110"/>
      <c r="DC3874" s="110"/>
    </row>
    <row r="3875" spans="106:107">
      <c r="DB3875" s="110"/>
      <c r="DC3875" s="110"/>
    </row>
    <row r="3876" spans="106:107">
      <c r="DB3876" s="110"/>
      <c r="DC3876" s="110"/>
    </row>
    <row r="3877" spans="106:107">
      <c r="DB3877" s="110"/>
      <c r="DC3877" s="110"/>
    </row>
    <row r="3878" spans="106:107">
      <c r="DB3878" s="110"/>
      <c r="DC3878" s="110"/>
    </row>
    <row r="3879" spans="106:107">
      <c r="DB3879" s="110"/>
      <c r="DC3879" s="110"/>
    </row>
    <row r="3880" spans="106:107">
      <c r="DB3880" s="110"/>
      <c r="DC3880" s="110"/>
    </row>
    <row r="3881" spans="106:107">
      <c r="DB3881" s="110"/>
      <c r="DC3881" s="110"/>
    </row>
    <row r="3882" spans="106:107">
      <c r="DB3882" s="110"/>
      <c r="DC3882" s="110"/>
    </row>
    <row r="3883" spans="106:107">
      <c r="DB3883" s="110"/>
      <c r="DC3883" s="110"/>
    </row>
    <row r="3884" spans="106:107">
      <c r="DB3884" s="110"/>
      <c r="DC3884" s="110"/>
    </row>
    <row r="3885" spans="106:107">
      <c r="DB3885" s="110"/>
      <c r="DC3885" s="110"/>
    </row>
    <row r="3886" spans="106:107">
      <c r="DB3886" s="110"/>
      <c r="DC3886" s="110"/>
    </row>
    <row r="3887" spans="106:107">
      <c r="DB3887" s="110"/>
      <c r="DC3887" s="110"/>
    </row>
    <row r="3888" spans="106:107">
      <c r="DB3888" s="110"/>
      <c r="DC3888" s="110"/>
    </row>
    <row r="3889" spans="106:107">
      <c r="DB3889" s="110"/>
      <c r="DC3889" s="110"/>
    </row>
    <row r="3890" spans="106:107">
      <c r="DB3890" s="110"/>
      <c r="DC3890" s="110"/>
    </row>
    <row r="3891" spans="106:107">
      <c r="DB3891" s="110"/>
      <c r="DC3891" s="110"/>
    </row>
    <row r="3892" spans="106:107">
      <c r="DB3892" s="110"/>
      <c r="DC3892" s="110"/>
    </row>
    <row r="3893" spans="106:107">
      <c r="DB3893" s="110"/>
      <c r="DC3893" s="110"/>
    </row>
    <row r="3894" spans="106:107">
      <c r="DB3894" s="110"/>
      <c r="DC3894" s="110"/>
    </row>
    <row r="3895" spans="106:107">
      <c r="DB3895" s="110"/>
      <c r="DC3895" s="110"/>
    </row>
    <row r="3896" spans="106:107">
      <c r="DB3896" s="110"/>
      <c r="DC3896" s="110"/>
    </row>
    <row r="3897" spans="106:107">
      <c r="DB3897" s="110"/>
      <c r="DC3897" s="110"/>
    </row>
    <row r="3898" spans="106:107">
      <c r="DB3898" s="110"/>
      <c r="DC3898" s="110"/>
    </row>
    <row r="3899" spans="106:107">
      <c r="DB3899" s="110"/>
      <c r="DC3899" s="110"/>
    </row>
    <row r="3900" spans="106:107">
      <c r="DB3900" s="110"/>
      <c r="DC3900" s="110"/>
    </row>
    <row r="3901" spans="106:107">
      <c r="DB3901" s="110"/>
      <c r="DC3901" s="110"/>
    </row>
    <row r="3902" spans="106:107">
      <c r="DB3902" s="110"/>
      <c r="DC3902" s="110"/>
    </row>
    <row r="3903" spans="106:107">
      <c r="DB3903" s="110"/>
      <c r="DC3903" s="110"/>
    </row>
    <row r="3904" spans="106:107">
      <c r="DB3904" s="110"/>
      <c r="DC3904" s="110"/>
    </row>
    <row r="3905" spans="106:107">
      <c r="DB3905" s="110"/>
      <c r="DC3905" s="110"/>
    </row>
    <row r="3906" spans="106:107">
      <c r="DB3906" s="110"/>
      <c r="DC3906" s="110"/>
    </row>
    <row r="3907" spans="106:107">
      <c r="DB3907" s="110"/>
      <c r="DC3907" s="110"/>
    </row>
    <row r="3908" spans="106:107">
      <c r="DB3908" s="110"/>
      <c r="DC3908" s="110"/>
    </row>
    <row r="3909" spans="106:107">
      <c r="DB3909" s="110"/>
      <c r="DC3909" s="110"/>
    </row>
    <row r="3910" spans="106:107">
      <c r="DB3910" s="110"/>
      <c r="DC3910" s="110"/>
    </row>
    <row r="3911" spans="106:107">
      <c r="DB3911" s="110"/>
      <c r="DC3911" s="110"/>
    </row>
    <row r="3912" spans="106:107">
      <c r="DB3912" s="110"/>
      <c r="DC3912" s="110"/>
    </row>
    <row r="3913" spans="106:107">
      <c r="DB3913" s="110"/>
      <c r="DC3913" s="110"/>
    </row>
    <row r="3914" spans="106:107">
      <c r="DB3914" s="110"/>
      <c r="DC3914" s="110"/>
    </row>
    <row r="3915" spans="106:107">
      <c r="DB3915" s="110"/>
      <c r="DC3915" s="110"/>
    </row>
    <row r="3916" spans="106:107">
      <c r="DB3916" s="110"/>
      <c r="DC3916" s="110"/>
    </row>
    <row r="3917" spans="106:107">
      <c r="DB3917" s="110"/>
      <c r="DC3917" s="110"/>
    </row>
    <row r="3918" spans="106:107">
      <c r="DB3918" s="110"/>
      <c r="DC3918" s="110"/>
    </row>
    <row r="3919" spans="106:107">
      <c r="DB3919" s="110"/>
      <c r="DC3919" s="110"/>
    </row>
    <row r="3920" spans="106:107">
      <c r="DB3920" s="110"/>
      <c r="DC3920" s="110"/>
    </row>
    <row r="3921" spans="106:107">
      <c r="DB3921" s="110"/>
      <c r="DC3921" s="110"/>
    </row>
    <row r="3922" spans="106:107">
      <c r="DB3922" s="110"/>
      <c r="DC3922" s="110"/>
    </row>
    <row r="3923" spans="106:107">
      <c r="DB3923" s="110"/>
      <c r="DC3923" s="110"/>
    </row>
    <row r="3924" spans="106:107">
      <c r="DB3924" s="110"/>
      <c r="DC3924" s="110"/>
    </row>
    <row r="3925" spans="106:107">
      <c r="DB3925" s="110"/>
      <c r="DC3925" s="110"/>
    </row>
    <row r="3926" spans="106:107">
      <c r="DB3926" s="110"/>
      <c r="DC3926" s="110"/>
    </row>
    <row r="3927" spans="106:107">
      <c r="DB3927" s="110"/>
      <c r="DC3927" s="110"/>
    </row>
    <row r="3928" spans="106:107">
      <c r="DB3928" s="110"/>
      <c r="DC3928" s="110"/>
    </row>
    <row r="3929" spans="106:107">
      <c r="DB3929" s="110"/>
      <c r="DC3929" s="110"/>
    </row>
    <row r="3930" spans="106:107">
      <c r="DB3930" s="110"/>
      <c r="DC3930" s="110"/>
    </row>
    <row r="3931" spans="106:107">
      <c r="DB3931" s="110"/>
      <c r="DC3931" s="110"/>
    </row>
    <row r="3932" spans="106:107">
      <c r="DB3932" s="110"/>
      <c r="DC3932" s="110"/>
    </row>
    <row r="3933" spans="106:107">
      <c r="DB3933" s="110"/>
      <c r="DC3933" s="110"/>
    </row>
    <row r="3934" spans="106:107">
      <c r="DB3934" s="110"/>
      <c r="DC3934" s="110"/>
    </row>
    <row r="3935" spans="106:107">
      <c r="DB3935" s="110"/>
      <c r="DC3935" s="110"/>
    </row>
    <row r="3936" spans="106:107">
      <c r="DB3936" s="110"/>
      <c r="DC3936" s="110"/>
    </row>
    <row r="3937" spans="106:107">
      <c r="DB3937" s="110"/>
      <c r="DC3937" s="110"/>
    </row>
    <row r="3938" spans="106:107">
      <c r="DB3938" s="110"/>
      <c r="DC3938" s="110"/>
    </row>
    <row r="3939" spans="106:107">
      <c r="DB3939" s="110"/>
      <c r="DC3939" s="110"/>
    </row>
    <row r="3940" spans="106:107">
      <c r="DB3940" s="110"/>
      <c r="DC3940" s="110"/>
    </row>
    <row r="3941" spans="106:107">
      <c r="DB3941" s="110"/>
      <c r="DC3941" s="110"/>
    </row>
    <row r="3942" spans="106:107">
      <c r="DB3942" s="110"/>
      <c r="DC3942" s="110"/>
    </row>
    <row r="3943" spans="106:107">
      <c r="DB3943" s="110"/>
      <c r="DC3943" s="110"/>
    </row>
    <row r="3944" spans="106:107">
      <c r="DB3944" s="110"/>
      <c r="DC3944" s="110"/>
    </row>
    <row r="3945" spans="106:107">
      <c r="DB3945" s="110"/>
      <c r="DC3945" s="110"/>
    </row>
    <row r="3946" spans="106:107">
      <c r="DB3946" s="110"/>
      <c r="DC3946" s="110"/>
    </row>
    <row r="3947" spans="106:107">
      <c r="DB3947" s="110"/>
      <c r="DC3947" s="110"/>
    </row>
    <row r="3948" spans="106:107">
      <c r="DB3948" s="110"/>
      <c r="DC3948" s="110"/>
    </row>
    <row r="3949" spans="106:107">
      <c r="DB3949" s="110"/>
      <c r="DC3949" s="110"/>
    </row>
    <row r="3950" spans="106:107">
      <c r="DB3950" s="110"/>
      <c r="DC3950" s="110"/>
    </row>
    <row r="3951" spans="106:107">
      <c r="DB3951" s="110"/>
      <c r="DC3951" s="110"/>
    </row>
    <row r="3952" spans="106:107">
      <c r="DB3952" s="110"/>
      <c r="DC3952" s="110"/>
    </row>
    <row r="3953" spans="106:107">
      <c r="DB3953" s="110"/>
      <c r="DC3953" s="110"/>
    </row>
    <row r="3954" spans="106:107">
      <c r="DB3954" s="110"/>
      <c r="DC3954" s="110"/>
    </row>
    <row r="3955" spans="106:107">
      <c r="DB3955" s="110"/>
      <c r="DC3955" s="110"/>
    </row>
    <row r="3956" spans="106:107">
      <c r="DB3956" s="110"/>
      <c r="DC3956" s="110"/>
    </row>
    <row r="3957" spans="106:107">
      <c r="DB3957" s="110"/>
      <c r="DC3957" s="110"/>
    </row>
    <row r="3958" spans="106:107">
      <c r="DB3958" s="110"/>
      <c r="DC3958" s="110"/>
    </row>
    <row r="3959" spans="106:107">
      <c r="DB3959" s="110"/>
      <c r="DC3959" s="110"/>
    </row>
    <row r="3960" spans="106:107">
      <c r="DB3960" s="110"/>
      <c r="DC3960" s="110"/>
    </row>
    <row r="3961" spans="106:107">
      <c r="DB3961" s="110"/>
      <c r="DC3961" s="110"/>
    </row>
    <row r="3962" spans="106:107">
      <c r="DB3962" s="110"/>
      <c r="DC3962" s="110"/>
    </row>
    <row r="3963" spans="106:107">
      <c r="DB3963" s="110"/>
      <c r="DC3963" s="110"/>
    </row>
    <row r="3964" spans="106:107">
      <c r="DB3964" s="110"/>
      <c r="DC3964" s="110"/>
    </row>
    <row r="3965" spans="106:107">
      <c r="DB3965" s="110"/>
      <c r="DC3965" s="110"/>
    </row>
    <row r="3966" spans="106:107">
      <c r="DB3966" s="110"/>
      <c r="DC3966" s="110"/>
    </row>
    <row r="3967" spans="106:107">
      <c r="DB3967" s="110"/>
      <c r="DC3967" s="110"/>
    </row>
    <row r="3968" spans="106:107">
      <c r="DB3968" s="110"/>
      <c r="DC3968" s="110"/>
    </row>
    <row r="3969" spans="106:107">
      <c r="DB3969" s="110"/>
      <c r="DC3969" s="110"/>
    </row>
    <row r="3970" spans="106:107">
      <c r="DB3970" s="110"/>
      <c r="DC3970" s="110"/>
    </row>
    <row r="3971" spans="106:107">
      <c r="DB3971" s="110"/>
      <c r="DC3971" s="110"/>
    </row>
    <row r="3972" spans="106:107">
      <c r="DB3972" s="110"/>
      <c r="DC3972" s="110"/>
    </row>
    <row r="3973" spans="106:107">
      <c r="DB3973" s="110"/>
      <c r="DC3973" s="110"/>
    </row>
    <row r="3974" spans="106:107">
      <c r="DB3974" s="110"/>
      <c r="DC3974" s="110"/>
    </row>
    <row r="3975" spans="106:107">
      <c r="DB3975" s="110"/>
      <c r="DC3975" s="110"/>
    </row>
    <row r="3976" spans="106:107">
      <c r="DB3976" s="110"/>
      <c r="DC3976" s="110"/>
    </row>
    <row r="3977" spans="106:107">
      <c r="DB3977" s="110"/>
      <c r="DC3977" s="110"/>
    </row>
    <row r="3978" spans="106:107">
      <c r="DB3978" s="110"/>
      <c r="DC3978" s="110"/>
    </row>
    <row r="3979" spans="106:107">
      <c r="DB3979" s="110"/>
      <c r="DC3979" s="110"/>
    </row>
    <row r="3980" spans="106:107">
      <c r="DB3980" s="110"/>
      <c r="DC3980" s="110"/>
    </row>
    <row r="3981" spans="106:107">
      <c r="DB3981" s="110"/>
      <c r="DC3981" s="110"/>
    </row>
    <row r="3982" spans="106:107">
      <c r="DB3982" s="110"/>
      <c r="DC3982" s="110"/>
    </row>
    <row r="3983" spans="106:107">
      <c r="DB3983" s="110"/>
      <c r="DC3983" s="110"/>
    </row>
    <row r="3984" spans="106:107">
      <c r="DB3984" s="110"/>
      <c r="DC3984" s="110"/>
    </row>
    <row r="3985" spans="106:107">
      <c r="DB3985" s="110"/>
      <c r="DC3985" s="110"/>
    </row>
    <row r="3986" spans="106:107">
      <c r="DB3986" s="110"/>
      <c r="DC3986" s="110"/>
    </row>
    <row r="3987" spans="106:107">
      <c r="DB3987" s="110"/>
      <c r="DC3987" s="110"/>
    </row>
    <row r="3988" spans="106:107">
      <c r="DB3988" s="110"/>
      <c r="DC3988" s="110"/>
    </row>
    <row r="3989" spans="106:107">
      <c r="DB3989" s="110"/>
      <c r="DC3989" s="110"/>
    </row>
    <row r="3990" spans="106:107">
      <c r="DB3990" s="110"/>
      <c r="DC3990" s="110"/>
    </row>
    <row r="3991" spans="106:107">
      <c r="DB3991" s="110"/>
      <c r="DC3991" s="110"/>
    </row>
    <row r="3992" spans="106:107">
      <c r="DB3992" s="110"/>
      <c r="DC3992" s="110"/>
    </row>
    <row r="3993" spans="106:107">
      <c r="DB3993" s="110"/>
      <c r="DC3993" s="110"/>
    </row>
    <row r="3994" spans="106:107">
      <c r="DB3994" s="110"/>
      <c r="DC3994" s="110"/>
    </row>
    <row r="3995" spans="106:107">
      <c r="DB3995" s="110"/>
      <c r="DC3995" s="110"/>
    </row>
    <row r="3996" spans="106:107">
      <c r="DB3996" s="110"/>
      <c r="DC3996" s="110"/>
    </row>
    <row r="3997" spans="106:107">
      <c r="DB3997" s="110"/>
      <c r="DC3997" s="110"/>
    </row>
    <row r="3998" spans="106:107">
      <c r="DB3998" s="110"/>
      <c r="DC3998" s="110"/>
    </row>
    <row r="3999" spans="106:107">
      <c r="DB3999" s="110"/>
      <c r="DC3999" s="110"/>
    </row>
    <row r="4000" spans="106:107">
      <c r="DB4000" s="110"/>
      <c r="DC4000" s="110"/>
    </row>
    <row r="4001" spans="106:107">
      <c r="DB4001" s="110"/>
      <c r="DC4001" s="110"/>
    </row>
    <row r="4002" spans="106:107">
      <c r="DB4002" s="110"/>
      <c r="DC4002" s="110"/>
    </row>
    <row r="4003" spans="106:107">
      <c r="DB4003" s="110"/>
      <c r="DC4003" s="110"/>
    </row>
    <row r="4004" spans="106:107">
      <c r="DB4004" s="110"/>
      <c r="DC4004" s="110"/>
    </row>
    <row r="4005" spans="106:107">
      <c r="DB4005" s="110"/>
      <c r="DC4005" s="110"/>
    </row>
    <row r="4006" spans="106:107">
      <c r="DB4006" s="110"/>
      <c r="DC4006" s="110"/>
    </row>
    <row r="4007" spans="106:107">
      <c r="DB4007" s="110"/>
      <c r="DC4007" s="110"/>
    </row>
    <row r="4008" spans="106:107">
      <c r="DB4008" s="110"/>
      <c r="DC4008" s="110"/>
    </row>
    <row r="4009" spans="106:107">
      <c r="DB4009" s="110"/>
      <c r="DC4009" s="110"/>
    </row>
    <row r="4010" spans="106:107">
      <c r="DB4010" s="110"/>
      <c r="DC4010" s="110"/>
    </row>
    <row r="4011" spans="106:107">
      <c r="DB4011" s="110"/>
      <c r="DC4011" s="110"/>
    </row>
    <row r="4012" spans="106:107">
      <c r="DB4012" s="110"/>
      <c r="DC4012" s="110"/>
    </row>
    <row r="4013" spans="106:107">
      <c r="DB4013" s="110"/>
      <c r="DC4013" s="110"/>
    </row>
    <row r="4014" spans="106:107">
      <c r="DB4014" s="110"/>
      <c r="DC4014" s="110"/>
    </row>
    <row r="4015" spans="106:107">
      <c r="DB4015" s="110"/>
      <c r="DC4015" s="110"/>
    </row>
    <row r="4016" spans="106:107">
      <c r="DB4016" s="110"/>
      <c r="DC4016" s="110"/>
    </row>
    <row r="4017" spans="106:107">
      <c r="DB4017" s="110"/>
      <c r="DC4017" s="110"/>
    </row>
    <row r="4018" spans="106:107">
      <c r="DB4018" s="110"/>
      <c r="DC4018" s="110"/>
    </row>
    <row r="4019" spans="106:107">
      <c r="DB4019" s="110"/>
      <c r="DC4019" s="110"/>
    </row>
    <row r="4020" spans="106:107">
      <c r="DB4020" s="110"/>
      <c r="DC4020" s="110"/>
    </row>
    <row r="4021" spans="106:107">
      <c r="DB4021" s="110"/>
      <c r="DC4021" s="110"/>
    </row>
    <row r="4022" spans="106:107">
      <c r="DB4022" s="110"/>
      <c r="DC4022" s="110"/>
    </row>
    <row r="4023" spans="106:107">
      <c r="DB4023" s="110"/>
      <c r="DC4023" s="110"/>
    </row>
    <row r="4024" spans="106:107">
      <c r="DB4024" s="110"/>
      <c r="DC4024" s="110"/>
    </row>
    <row r="4025" spans="106:107">
      <c r="DB4025" s="110"/>
      <c r="DC4025" s="110"/>
    </row>
    <row r="4026" spans="106:107">
      <c r="DB4026" s="110"/>
      <c r="DC4026" s="110"/>
    </row>
    <row r="4027" spans="106:107">
      <c r="DB4027" s="110"/>
      <c r="DC4027" s="110"/>
    </row>
    <row r="4028" spans="106:107">
      <c r="DB4028" s="110"/>
      <c r="DC4028" s="110"/>
    </row>
    <row r="4029" spans="106:107">
      <c r="DB4029" s="110"/>
      <c r="DC4029" s="110"/>
    </row>
    <row r="4030" spans="106:107">
      <c r="DB4030" s="110"/>
      <c r="DC4030" s="110"/>
    </row>
    <row r="4031" spans="106:107">
      <c r="DB4031" s="110"/>
      <c r="DC4031" s="110"/>
    </row>
    <row r="4032" spans="106:107">
      <c r="DB4032" s="110"/>
      <c r="DC4032" s="110"/>
    </row>
    <row r="4033" spans="106:107">
      <c r="DB4033" s="110"/>
      <c r="DC4033" s="110"/>
    </row>
    <row r="4034" spans="106:107">
      <c r="DB4034" s="110"/>
      <c r="DC4034" s="110"/>
    </row>
    <row r="4035" spans="106:107">
      <c r="DB4035" s="110"/>
      <c r="DC4035" s="110"/>
    </row>
    <row r="4036" spans="106:107">
      <c r="DB4036" s="110"/>
      <c r="DC4036" s="110"/>
    </row>
    <row r="4037" spans="106:107">
      <c r="DB4037" s="110"/>
      <c r="DC4037" s="110"/>
    </row>
    <row r="4038" spans="106:107">
      <c r="DB4038" s="110"/>
      <c r="DC4038" s="110"/>
    </row>
    <row r="4039" spans="106:107">
      <c r="DB4039" s="110"/>
      <c r="DC4039" s="110"/>
    </row>
    <row r="4040" spans="106:107">
      <c r="DB4040" s="110"/>
      <c r="DC4040" s="110"/>
    </row>
    <row r="4041" spans="106:107">
      <c r="DB4041" s="110"/>
      <c r="DC4041" s="110"/>
    </row>
    <row r="4042" spans="106:107">
      <c r="DB4042" s="110"/>
      <c r="DC4042" s="110"/>
    </row>
    <row r="4043" spans="106:107">
      <c r="DB4043" s="110"/>
      <c r="DC4043" s="110"/>
    </row>
    <row r="4044" spans="106:107">
      <c r="DB4044" s="110"/>
      <c r="DC4044" s="110"/>
    </row>
    <row r="4045" spans="106:107">
      <c r="DB4045" s="110"/>
      <c r="DC4045" s="110"/>
    </row>
    <row r="4046" spans="106:107">
      <c r="DB4046" s="110"/>
      <c r="DC4046" s="110"/>
    </row>
    <row r="4047" spans="106:107">
      <c r="DB4047" s="110"/>
      <c r="DC4047" s="110"/>
    </row>
    <row r="4048" spans="106:107">
      <c r="DB4048" s="110"/>
      <c r="DC4048" s="110"/>
    </row>
    <row r="4049" spans="106:107">
      <c r="DB4049" s="110"/>
      <c r="DC4049" s="110"/>
    </row>
    <row r="4050" spans="106:107">
      <c r="DB4050" s="110"/>
      <c r="DC4050" s="110"/>
    </row>
    <row r="4051" spans="106:107">
      <c r="DB4051" s="110"/>
      <c r="DC4051" s="110"/>
    </row>
    <row r="4052" spans="106:107">
      <c r="DB4052" s="110"/>
      <c r="DC4052" s="110"/>
    </row>
    <row r="4053" spans="106:107">
      <c r="DB4053" s="110"/>
      <c r="DC4053" s="110"/>
    </row>
    <row r="4054" spans="106:107">
      <c r="DB4054" s="110"/>
      <c r="DC4054" s="110"/>
    </row>
    <row r="4055" spans="106:107">
      <c r="DB4055" s="110"/>
      <c r="DC4055" s="110"/>
    </row>
    <row r="4056" spans="106:107">
      <c r="DB4056" s="110"/>
      <c r="DC4056" s="110"/>
    </row>
    <row r="4057" spans="106:107">
      <c r="DB4057" s="110"/>
      <c r="DC4057" s="110"/>
    </row>
    <row r="4058" spans="106:107">
      <c r="DB4058" s="110"/>
      <c r="DC4058" s="110"/>
    </row>
    <row r="4059" spans="106:107">
      <c r="DB4059" s="110"/>
      <c r="DC4059" s="110"/>
    </row>
    <row r="4060" spans="106:107">
      <c r="DB4060" s="110"/>
      <c r="DC4060" s="110"/>
    </row>
    <row r="4061" spans="106:107">
      <c r="DB4061" s="110"/>
      <c r="DC4061" s="110"/>
    </row>
    <row r="4062" spans="106:107">
      <c r="DB4062" s="110"/>
      <c r="DC4062" s="110"/>
    </row>
    <row r="4063" spans="106:107">
      <c r="DB4063" s="110"/>
      <c r="DC4063" s="110"/>
    </row>
    <row r="4064" spans="106:107">
      <c r="DB4064" s="110"/>
      <c r="DC4064" s="110"/>
    </row>
    <row r="4065" spans="106:107">
      <c r="DB4065" s="110"/>
      <c r="DC4065" s="110"/>
    </row>
    <row r="4066" spans="106:107">
      <c r="DB4066" s="110"/>
      <c r="DC4066" s="110"/>
    </row>
    <row r="4067" spans="106:107">
      <c r="DB4067" s="110"/>
      <c r="DC4067" s="110"/>
    </row>
    <row r="4068" spans="106:107">
      <c r="DB4068" s="110"/>
      <c r="DC4068" s="110"/>
    </row>
    <row r="4069" spans="106:107">
      <c r="DB4069" s="110"/>
      <c r="DC4069" s="110"/>
    </row>
    <row r="4070" spans="106:107">
      <c r="DB4070" s="110"/>
      <c r="DC4070" s="110"/>
    </row>
    <row r="4071" spans="106:107">
      <c r="DB4071" s="110"/>
      <c r="DC4071" s="110"/>
    </row>
    <row r="4072" spans="106:107">
      <c r="DB4072" s="110"/>
      <c r="DC4072" s="110"/>
    </row>
    <row r="4073" spans="106:107">
      <c r="DB4073" s="110"/>
      <c r="DC4073" s="110"/>
    </row>
    <row r="4074" spans="106:107">
      <c r="DB4074" s="110"/>
      <c r="DC4074" s="110"/>
    </row>
    <row r="4075" spans="106:107">
      <c r="DB4075" s="110"/>
      <c r="DC4075" s="110"/>
    </row>
    <row r="4076" spans="106:107">
      <c r="DB4076" s="110"/>
      <c r="DC4076" s="110"/>
    </row>
    <row r="4077" spans="106:107">
      <c r="DB4077" s="110"/>
      <c r="DC4077" s="110"/>
    </row>
    <row r="4078" spans="106:107">
      <c r="DB4078" s="110"/>
      <c r="DC4078" s="110"/>
    </row>
    <row r="4079" spans="106:107">
      <c r="DB4079" s="110"/>
      <c r="DC4079" s="110"/>
    </row>
    <row r="4080" spans="106:107">
      <c r="DB4080" s="110"/>
      <c r="DC4080" s="110"/>
    </row>
    <row r="4081" spans="106:107">
      <c r="DB4081" s="110"/>
      <c r="DC4081" s="110"/>
    </row>
    <row r="4082" spans="106:107">
      <c r="DB4082" s="110"/>
      <c r="DC4082" s="110"/>
    </row>
    <row r="4083" spans="106:107">
      <c r="DB4083" s="110"/>
      <c r="DC4083" s="110"/>
    </row>
    <row r="4084" spans="106:107">
      <c r="DB4084" s="110"/>
      <c r="DC4084" s="110"/>
    </row>
    <row r="4085" spans="106:107">
      <c r="DB4085" s="110"/>
      <c r="DC4085" s="110"/>
    </row>
    <row r="4086" spans="106:107">
      <c r="DB4086" s="110"/>
      <c r="DC4086" s="110"/>
    </row>
    <row r="4087" spans="106:107">
      <c r="DB4087" s="110"/>
      <c r="DC4087" s="110"/>
    </row>
    <row r="4088" spans="106:107">
      <c r="DB4088" s="110"/>
      <c r="DC4088" s="110"/>
    </row>
    <row r="4089" spans="106:107">
      <c r="DB4089" s="110"/>
      <c r="DC4089" s="110"/>
    </row>
    <row r="4090" spans="106:107">
      <c r="DB4090" s="110"/>
      <c r="DC4090" s="110"/>
    </row>
    <row r="4091" spans="106:107">
      <c r="DB4091" s="110"/>
      <c r="DC4091" s="110"/>
    </row>
    <row r="4092" spans="106:107">
      <c r="DB4092" s="110"/>
      <c r="DC4092" s="110"/>
    </row>
    <row r="4093" spans="106:107">
      <c r="DB4093" s="110"/>
      <c r="DC4093" s="110"/>
    </row>
    <row r="4094" spans="106:107">
      <c r="DB4094" s="110"/>
      <c r="DC4094" s="110"/>
    </row>
    <row r="4095" spans="106:107">
      <c r="DB4095" s="110"/>
      <c r="DC4095" s="110"/>
    </row>
    <row r="4096" spans="106:107">
      <c r="DB4096" s="110"/>
      <c r="DC4096" s="110"/>
    </row>
    <row r="4097" spans="106:107">
      <c r="DB4097" s="110"/>
      <c r="DC4097" s="110"/>
    </row>
    <row r="4098" spans="106:107">
      <c r="DB4098" s="110"/>
      <c r="DC4098" s="110"/>
    </row>
    <row r="4099" spans="106:107">
      <c r="DB4099" s="110"/>
      <c r="DC4099" s="110"/>
    </row>
    <row r="4100" spans="106:107">
      <c r="DB4100" s="110"/>
      <c r="DC4100" s="110"/>
    </row>
    <row r="4101" spans="106:107">
      <c r="DB4101" s="110"/>
      <c r="DC4101" s="110"/>
    </row>
    <row r="4102" spans="106:107">
      <c r="DB4102" s="110"/>
      <c r="DC4102" s="110"/>
    </row>
    <row r="4103" spans="106:107">
      <c r="DB4103" s="110"/>
      <c r="DC4103" s="110"/>
    </row>
    <row r="4104" spans="106:107">
      <c r="DB4104" s="110"/>
      <c r="DC4104" s="110"/>
    </row>
    <row r="4105" spans="106:107">
      <c r="DB4105" s="110"/>
      <c r="DC4105" s="110"/>
    </row>
    <row r="4106" spans="106:107">
      <c r="DB4106" s="110"/>
      <c r="DC4106" s="110"/>
    </row>
    <row r="4107" spans="106:107">
      <c r="DB4107" s="110"/>
      <c r="DC4107" s="110"/>
    </row>
    <row r="4108" spans="106:107">
      <c r="DB4108" s="110"/>
      <c r="DC4108" s="110"/>
    </row>
    <row r="4109" spans="106:107">
      <c r="DB4109" s="110"/>
      <c r="DC4109" s="110"/>
    </row>
    <row r="4110" spans="106:107">
      <c r="DB4110" s="110"/>
      <c r="DC4110" s="110"/>
    </row>
    <row r="4111" spans="106:107">
      <c r="DB4111" s="110"/>
      <c r="DC4111" s="110"/>
    </row>
    <row r="4112" spans="106:107">
      <c r="DB4112" s="110"/>
      <c r="DC4112" s="110"/>
    </row>
    <row r="4113" spans="106:107">
      <c r="DB4113" s="110"/>
      <c r="DC4113" s="110"/>
    </row>
    <row r="4114" spans="106:107">
      <c r="DB4114" s="110"/>
      <c r="DC4114" s="110"/>
    </row>
    <row r="4115" spans="106:107">
      <c r="DB4115" s="110"/>
      <c r="DC4115" s="110"/>
    </row>
    <row r="4116" spans="106:107">
      <c r="DB4116" s="110"/>
      <c r="DC4116" s="110"/>
    </row>
    <row r="4117" spans="106:107">
      <c r="DB4117" s="110"/>
      <c r="DC4117" s="110"/>
    </row>
    <row r="4118" spans="106:107">
      <c r="DB4118" s="110"/>
      <c r="DC4118" s="110"/>
    </row>
    <row r="4119" spans="106:107">
      <c r="DB4119" s="110"/>
      <c r="DC4119" s="110"/>
    </row>
    <row r="4120" spans="106:107">
      <c r="DB4120" s="110"/>
      <c r="DC4120" s="110"/>
    </row>
    <row r="4121" spans="106:107">
      <c r="DB4121" s="110"/>
      <c r="DC4121" s="110"/>
    </row>
    <row r="4122" spans="106:107">
      <c r="DB4122" s="110"/>
      <c r="DC4122" s="110"/>
    </row>
    <row r="4123" spans="106:107">
      <c r="DB4123" s="110"/>
      <c r="DC4123" s="110"/>
    </row>
    <row r="4124" spans="106:107">
      <c r="DB4124" s="110"/>
      <c r="DC4124" s="110"/>
    </row>
    <row r="4125" spans="106:107">
      <c r="DB4125" s="110"/>
      <c r="DC4125" s="110"/>
    </row>
    <row r="4126" spans="106:107">
      <c r="DB4126" s="110"/>
      <c r="DC4126" s="110"/>
    </row>
    <row r="4127" spans="106:107">
      <c r="DB4127" s="110"/>
      <c r="DC4127" s="110"/>
    </row>
    <row r="4128" spans="106:107">
      <c r="DB4128" s="110"/>
      <c r="DC4128" s="110"/>
    </row>
    <row r="4129" spans="106:107">
      <c r="DB4129" s="110"/>
      <c r="DC4129" s="110"/>
    </row>
    <row r="4130" spans="106:107">
      <c r="DB4130" s="110"/>
      <c r="DC4130" s="110"/>
    </row>
    <row r="4131" spans="106:107">
      <c r="DB4131" s="110"/>
      <c r="DC4131" s="110"/>
    </row>
    <row r="4132" spans="106:107">
      <c r="DB4132" s="110"/>
      <c r="DC4132" s="110"/>
    </row>
    <row r="4133" spans="106:107">
      <c r="DB4133" s="110"/>
      <c r="DC4133" s="110"/>
    </row>
    <row r="4134" spans="106:107">
      <c r="DB4134" s="110"/>
      <c r="DC4134" s="110"/>
    </row>
    <row r="4135" spans="106:107">
      <c r="DB4135" s="110"/>
      <c r="DC4135" s="110"/>
    </row>
    <row r="4136" spans="106:107">
      <c r="DB4136" s="110"/>
      <c r="DC4136" s="110"/>
    </row>
    <row r="4137" spans="106:107">
      <c r="DB4137" s="110"/>
      <c r="DC4137" s="110"/>
    </row>
    <row r="4138" spans="106:107">
      <c r="DB4138" s="110"/>
      <c r="DC4138" s="110"/>
    </row>
    <row r="4139" spans="106:107">
      <c r="DB4139" s="110"/>
      <c r="DC4139" s="110"/>
    </row>
    <row r="4140" spans="106:107">
      <c r="DB4140" s="110"/>
      <c r="DC4140" s="110"/>
    </row>
    <row r="4141" spans="106:107">
      <c r="DB4141" s="110"/>
      <c r="DC4141" s="110"/>
    </row>
    <row r="4142" spans="106:107">
      <c r="DB4142" s="110"/>
      <c r="DC4142" s="110"/>
    </row>
    <row r="4143" spans="106:107">
      <c r="DB4143" s="110"/>
      <c r="DC4143" s="110"/>
    </row>
    <row r="4144" spans="106:107">
      <c r="DB4144" s="110"/>
      <c r="DC4144" s="110"/>
    </row>
    <row r="4145" spans="106:107">
      <c r="DB4145" s="110"/>
      <c r="DC4145" s="110"/>
    </row>
    <row r="4146" spans="106:107">
      <c r="DB4146" s="110"/>
      <c r="DC4146" s="110"/>
    </row>
    <row r="4147" spans="106:107">
      <c r="DB4147" s="110"/>
      <c r="DC4147" s="110"/>
    </row>
    <row r="4148" spans="106:107">
      <c r="DB4148" s="110"/>
      <c r="DC4148" s="110"/>
    </row>
    <row r="4149" spans="106:107">
      <c r="DB4149" s="110"/>
      <c r="DC4149" s="110"/>
    </row>
    <row r="4150" spans="106:107">
      <c r="DB4150" s="110"/>
      <c r="DC4150" s="110"/>
    </row>
    <row r="4151" spans="106:107">
      <c r="DB4151" s="110"/>
      <c r="DC4151" s="110"/>
    </row>
    <row r="4152" spans="106:107">
      <c r="DB4152" s="110"/>
      <c r="DC4152" s="110"/>
    </row>
    <row r="4153" spans="106:107">
      <c r="DB4153" s="110"/>
      <c r="DC4153" s="110"/>
    </row>
    <row r="4154" spans="106:107">
      <c r="DB4154" s="110"/>
      <c r="DC4154" s="110"/>
    </row>
    <row r="4155" spans="106:107">
      <c r="DB4155" s="110"/>
      <c r="DC4155" s="110"/>
    </row>
    <row r="4156" spans="106:107">
      <c r="DB4156" s="110"/>
      <c r="DC4156" s="110"/>
    </row>
    <row r="4157" spans="106:107">
      <c r="DB4157" s="110"/>
      <c r="DC4157" s="110"/>
    </row>
    <row r="4158" spans="106:107">
      <c r="DB4158" s="110"/>
      <c r="DC4158" s="110"/>
    </row>
    <row r="4159" spans="106:107">
      <c r="DB4159" s="110"/>
      <c r="DC4159" s="110"/>
    </row>
    <row r="4160" spans="106:107">
      <c r="DB4160" s="110"/>
      <c r="DC4160" s="110"/>
    </row>
    <row r="4161" spans="106:107">
      <c r="DB4161" s="110"/>
      <c r="DC4161" s="110"/>
    </row>
    <row r="4162" spans="106:107">
      <c r="DB4162" s="110"/>
      <c r="DC4162" s="110"/>
    </row>
    <row r="4163" spans="106:107">
      <c r="DB4163" s="110"/>
      <c r="DC4163" s="110"/>
    </row>
    <row r="4164" spans="106:107">
      <c r="DB4164" s="110"/>
      <c r="DC4164" s="110"/>
    </row>
    <row r="4165" spans="106:107">
      <c r="DB4165" s="110"/>
      <c r="DC4165" s="110"/>
    </row>
    <row r="4166" spans="106:107">
      <c r="DB4166" s="110"/>
      <c r="DC4166" s="110"/>
    </row>
    <row r="4167" spans="106:107">
      <c r="DB4167" s="110"/>
      <c r="DC4167" s="110"/>
    </row>
    <row r="4168" spans="106:107">
      <c r="DB4168" s="110"/>
      <c r="DC4168" s="110"/>
    </row>
    <row r="4169" spans="106:107">
      <c r="DB4169" s="110"/>
      <c r="DC4169" s="110"/>
    </row>
    <row r="4170" spans="106:107">
      <c r="DB4170" s="110"/>
      <c r="DC4170" s="110"/>
    </row>
    <row r="4171" spans="106:107">
      <c r="DB4171" s="110"/>
      <c r="DC4171" s="110"/>
    </row>
    <row r="4172" spans="106:107">
      <c r="DB4172" s="110"/>
      <c r="DC4172" s="110"/>
    </row>
    <row r="4173" spans="106:107">
      <c r="DB4173" s="110"/>
      <c r="DC4173" s="110"/>
    </row>
    <row r="4174" spans="106:107">
      <c r="DB4174" s="110"/>
      <c r="DC4174" s="110"/>
    </row>
    <row r="4175" spans="106:107">
      <c r="DB4175" s="110"/>
      <c r="DC4175" s="110"/>
    </row>
    <row r="4176" spans="106:107">
      <c r="DB4176" s="110"/>
      <c r="DC4176" s="110"/>
    </row>
    <row r="4177" spans="106:107">
      <c r="DB4177" s="110"/>
      <c r="DC4177" s="110"/>
    </row>
    <row r="4178" spans="106:107">
      <c r="DB4178" s="110"/>
      <c r="DC4178" s="110"/>
    </row>
    <row r="4179" spans="106:107">
      <c r="DB4179" s="110"/>
      <c r="DC4179" s="110"/>
    </row>
    <row r="4180" spans="106:107">
      <c r="DB4180" s="110"/>
      <c r="DC4180" s="110"/>
    </row>
    <row r="4181" spans="106:107">
      <c r="DB4181" s="110"/>
      <c r="DC4181" s="110"/>
    </row>
    <row r="4182" spans="106:107">
      <c r="DB4182" s="110"/>
      <c r="DC4182" s="110"/>
    </row>
    <row r="4183" spans="106:107">
      <c r="DB4183" s="110"/>
      <c r="DC4183" s="110"/>
    </row>
    <row r="4184" spans="106:107">
      <c r="DB4184" s="110"/>
      <c r="DC4184" s="110"/>
    </row>
    <row r="4185" spans="106:107">
      <c r="DB4185" s="110"/>
      <c r="DC4185" s="110"/>
    </row>
    <row r="4186" spans="106:107">
      <c r="DB4186" s="110"/>
      <c r="DC4186" s="110"/>
    </row>
    <row r="4187" spans="106:107">
      <c r="DB4187" s="110"/>
      <c r="DC4187" s="110"/>
    </row>
    <row r="4188" spans="106:107">
      <c r="DB4188" s="110"/>
      <c r="DC4188" s="110"/>
    </row>
    <row r="4189" spans="106:107">
      <c r="DB4189" s="110"/>
      <c r="DC4189" s="110"/>
    </row>
    <row r="4190" spans="106:107">
      <c r="DB4190" s="110"/>
      <c r="DC4190" s="110"/>
    </row>
    <row r="4191" spans="106:107">
      <c r="DB4191" s="110"/>
      <c r="DC4191" s="110"/>
    </row>
    <row r="4192" spans="106:107">
      <c r="DB4192" s="110"/>
      <c r="DC4192" s="110"/>
    </row>
    <row r="4193" spans="106:107">
      <c r="DB4193" s="110"/>
      <c r="DC4193" s="110"/>
    </row>
    <row r="4194" spans="106:107">
      <c r="DB4194" s="110"/>
      <c r="DC4194" s="110"/>
    </row>
    <row r="4195" spans="106:107">
      <c r="DB4195" s="110"/>
      <c r="DC4195" s="110"/>
    </row>
    <row r="4196" spans="106:107">
      <c r="DB4196" s="110"/>
      <c r="DC4196" s="110"/>
    </row>
    <row r="4197" spans="106:107">
      <c r="DB4197" s="110"/>
      <c r="DC4197" s="110"/>
    </row>
    <row r="4198" spans="106:107">
      <c r="DB4198" s="110"/>
      <c r="DC4198" s="110"/>
    </row>
    <row r="4199" spans="106:107">
      <c r="DB4199" s="110"/>
      <c r="DC4199" s="110"/>
    </row>
    <row r="4200" spans="106:107">
      <c r="DB4200" s="110"/>
      <c r="DC4200" s="110"/>
    </row>
    <row r="4201" spans="106:107">
      <c r="DB4201" s="110"/>
      <c r="DC4201" s="110"/>
    </row>
    <row r="4202" spans="106:107">
      <c r="DB4202" s="110"/>
      <c r="DC4202" s="110"/>
    </row>
    <row r="4203" spans="106:107">
      <c r="DB4203" s="110"/>
      <c r="DC4203" s="110"/>
    </row>
    <row r="4204" spans="106:107">
      <c r="DB4204" s="110"/>
      <c r="DC4204" s="110"/>
    </row>
    <row r="4205" spans="106:107">
      <c r="DB4205" s="110"/>
      <c r="DC4205" s="110"/>
    </row>
    <row r="4206" spans="106:107">
      <c r="DB4206" s="110"/>
      <c r="DC4206" s="110"/>
    </row>
    <row r="4207" spans="106:107">
      <c r="DB4207" s="110"/>
      <c r="DC4207" s="110"/>
    </row>
    <row r="4208" spans="106:107">
      <c r="DB4208" s="110"/>
      <c r="DC4208" s="110"/>
    </row>
    <row r="4209" spans="106:107">
      <c r="DB4209" s="110"/>
      <c r="DC4209" s="110"/>
    </row>
    <row r="4210" spans="106:107">
      <c r="DB4210" s="110"/>
      <c r="DC4210" s="110"/>
    </row>
    <row r="4211" spans="106:107">
      <c r="DB4211" s="110"/>
      <c r="DC4211" s="110"/>
    </row>
    <row r="4212" spans="106:107">
      <c r="DB4212" s="110"/>
      <c r="DC4212" s="110"/>
    </row>
    <row r="4213" spans="106:107">
      <c r="DB4213" s="110"/>
      <c r="DC4213" s="110"/>
    </row>
    <row r="4214" spans="106:107">
      <c r="DB4214" s="110"/>
      <c r="DC4214" s="110"/>
    </row>
    <row r="4215" spans="106:107">
      <c r="DB4215" s="110"/>
      <c r="DC4215" s="110"/>
    </row>
    <row r="4216" spans="106:107">
      <c r="DB4216" s="110"/>
      <c r="DC4216" s="110"/>
    </row>
    <row r="4217" spans="106:107">
      <c r="DB4217" s="110"/>
      <c r="DC4217" s="110"/>
    </row>
    <row r="4218" spans="106:107">
      <c r="DB4218" s="110"/>
      <c r="DC4218" s="110"/>
    </row>
    <row r="4219" spans="106:107">
      <c r="DB4219" s="110"/>
      <c r="DC4219" s="110"/>
    </row>
    <row r="4220" spans="106:107">
      <c r="DB4220" s="110"/>
      <c r="DC4220" s="110"/>
    </row>
    <row r="4221" spans="106:107">
      <c r="DB4221" s="110"/>
      <c r="DC4221" s="110"/>
    </row>
    <row r="4222" spans="106:107">
      <c r="DB4222" s="110"/>
      <c r="DC4222" s="110"/>
    </row>
    <row r="4223" spans="106:107">
      <c r="DB4223" s="110"/>
      <c r="DC4223" s="110"/>
    </row>
    <row r="4224" spans="106:107">
      <c r="DB4224" s="110"/>
      <c r="DC4224" s="110"/>
    </row>
    <row r="4225" spans="106:107">
      <c r="DB4225" s="110"/>
      <c r="DC4225" s="110"/>
    </row>
    <row r="4226" spans="106:107">
      <c r="DB4226" s="110"/>
      <c r="DC4226" s="110"/>
    </row>
    <row r="4227" spans="106:107">
      <c r="DB4227" s="110"/>
      <c r="DC4227" s="110"/>
    </row>
    <row r="4228" spans="106:107">
      <c r="DB4228" s="110"/>
      <c r="DC4228" s="110"/>
    </row>
    <row r="4229" spans="106:107">
      <c r="DB4229" s="110"/>
      <c r="DC4229" s="110"/>
    </row>
    <row r="4230" spans="106:107">
      <c r="DB4230" s="110"/>
      <c r="DC4230" s="110"/>
    </row>
    <row r="4231" spans="106:107">
      <c r="DB4231" s="110"/>
      <c r="DC4231" s="110"/>
    </row>
    <row r="4232" spans="106:107">
      <c r="DB4232" s="110"/>
      <c r="DC4232" s="110"/>
    </row>
    <row r="4233" spans="106:107">
      <c r="DB4233" s="110"/>
      <c r="DC4233" s="110"/>
    </row>
    <row r="4234" spans="106:107">
      <c r="DB4234" s="110"/>
      <c r="DC4234" s="110"/>
    </row>
    <row r="4235" spans="106:107">
      <c r="DB4235" s="110"/>
      <c r="DC4235" s="110"/>
    </row>
    <row r="4236" spans="106:107">
      <c r="DB4236" s="110"/>
      <c r="DC4236" s="110"/>
    </row>
    <row r="4237" spans="106:107">
      <c r="DB4237" s="110"/>
      <c r="DC4237" s="110"/>
    </row>
    <row r="4238" spans="106:107">
      <c r="DB4238" s="110"/>
      <c r="DC4238" s="110"/>
    </row>
    <row r="4239" spans="106:107">
      <c r="DB4239" s="110"/>
      <c r="DC4239" s="110"/>
    </row>
    <row r="4240" spans="106:107">
      <c r="DB4240" s="110"/>
      <c r="DC4240" s="110"/>
    </row>
    <row r="4241" spans="106:107">
      <c r="DB4241" s="110"/>
      <c r="DC4241" s="110"/>
    </row>
    <row r="4242" spans="106:107">
      <c r="DB4242" s="110"/>
      <c r="DC4242" s="110"/>
    </row>
    <row r="4243" spans="106:107">
      <c r="DB4243" s="110"/>
      <c r="DC4243" s="110"/>
    </row>
    <row r="4244" spans="106:107">
      <c r="DB4244" s="110"/>
      <c r="DC4244" s="110"/>
    </row>
    <row r="4245" spans="106:107">
      <c r="DB4245" s="110"/>
      <c r="DC4245" s="110"/>
    </row>
    <row r="4246" spans="106:107">
      <c r="DB4246" s="110"/>
      <c r="DC4246" s="110"/>
    </row>
    <row r="4247" spans="106:107">
      <c r="DB4247" s="110"/>
      <c r="DC4247" s="110"/>
    </row>
    <row r="4248" spans="106:107">
      <c r="DB4248" s="110"/>
      <c r="DC4248" s="110"/>
    </row>
    <row r="4249" spans="106:107">
      <c r="DB4249" s="110"/>
      <c r="DC4249" s="110"/>
    </row>
    <row r="4250" spans="106:107">
      <c r="DB4250" s="110"/>
      <c r="DC4250" s="110"/>
    </row>
    <row r="4251" spans="106:107">
      <c r="DB4251" s="110"/>
      <c r="DC4251" s="110"/>
    </row>
    <row r="4252" spans="106:107">
      <c r="DB4252" s="110"/>
      <c r="DC4252" s="110"/>
    </row>
    <row r="4253" spans="106:107">
      <c r="DB4253" s="110"/>
      <c r="DC4253" s="110"/>
    </row>
    <row r="4254" spans="106:107">
      <c r="DB4254" s="110"/>
      <c r="DC4254" s="110"/>
    </row>
    <row r="4255" spans="106:107">
      <c r="DB4255" s="110"/>
      <c r="DC4255" s="110"/>
    </row>
    <row r="4256" spans="106:107">
      <c r="DB4256" s="110"/>
      <c r="DC4256" s="110"/>
    </row>
    <row r="4257" spans="106:107">
      <c r="DB4257" s="110"/>
      <c r="DC4257" s="110"/>
    </row>
    <row r="4258" spans="106:107">
      <c r="DB4258" s="110"/>
      <c r="DC4258" s="110"/>
    </row>
    <row r="4259" spans="106:107">
      <c r="DB4259" s="110"/>
      <c r="DC4259" s="110"/>
    </row>
    <row r="4260" spans="106:107">
      <c r="DB4260" s="110"/>
      <c r="DC4260" s="110"/>
    </row>
    <row r="4261" spans="106:107">
      <c r="DB4261" s="110"/>
      <c r="DC4261" s="110"/>
    </row>
    <row r="4262" spans="106:107">
      <c r="DB4262" s="110"/>
      <c r="DC4262" s="110"/>
    </row>
    <row r="4263" spans="106:107">
      <c r="DB4263" s="110"/>
      <c r="DC4263" s="110"/>
    </row>
    <row r="4264" spans="106:107">
      <c r="DB4264" s="110"/>
      <c r="DC4264" s="110"/>
    </row>
    <row r="4265" spans="106:107">
      <c r="DB4265" s="110"/>
      <c r="DC4265" s="110"/>
    </row>
    <row r="4266" spans="106:107">
      <c r="DB4266" s="110"/>
      <c r="DC4266" s="110"/>
    </row>
    <row r="4267" spans="106:107">
      <c r="DB4267" s="110"/>
      <c r="DC4267" s="110"/>
    </row>
    <row r="4268" spans="106:107">
      <c r="DB4268" s="110"/>
      <c r="DC4268" s="110"/>
    </row>
    <row r="4269" spans="106:107">
      <c r="DB4269" s="110"/>
      <c r="DC4269" s="110"/>
    </row>
    <row r="4270" spans="106:107">
      <c r="DB4270" s="110"/>
      <c r="DC4270" s="110"/>
    </row>
    <row r="4271" spans="106:107">
      <c r="DB4271" s="110"/>
      <c r="DC4271" s="110"/>
    </row>
    <row r="4272" spans="106:107">
      <c r="DB4272" s="110"/>
      <c r="DC4272" s="110"/>
    </row>
    <row r="4273" spans="106:107">
      <c r="DB4273" s="110"/>
      <c r="DC4273" s="110"/>
    </row>
    <row r="4274" spans="106:107">
      <c r="DB4274" s="110"/>
      <c r="DC4274" s="110"/>
    </row>
    <row r="4275" spans="106:107">
      <c r="DB4275" s="110"/>
      <c r="DC4275" s="110"/>
    </row>
    <row r="4276" spans="106:107">
      <c r="DB4276" s="110"/>
      <c r="DC4276" s="110"/>
    </row>
    <row r="4277" spans="106:107">
      <c r="DB4277" s="110"/>
      <c r="DC4277" s="110"/>
    </row>
    <row r="4278" spans="106:107">
      <c r="DB4278" s="110"/>
      <c r="DC4278" s="110"/>
    </row>
    <row r="4279" spans="106:107">
      <c r="DB4279" s="110"/>
      <c r="DC4279" s="110"/>
    </row>
    <row r="4280" spans="106:107">
      <c r="DB4280" s="110"/>
      <c r="DC4280" s="110"/>
    </row>
    <row r="4281" spans="106:107">
      <c r="DB4281" s="110"/>
      <c r="DC4281" s="110"/>
    </row>
    <row r="4282" spans="106:107">
      <c r="DB4282" s="110"/>
      <c r="DC4282" s="110"/>
    </row>
    <row r="4283" spans="106:107">
      <c r="DB4283" s="110"/>
      <c r="DC4283" s="110"/>
    </row>
    <row r="4284" spans="106:107">
      <c r="DB4284" s="110"/>
      <c r="DC4284" s="110"/>
    </row>
    <row r="4285" spans="106:107">
      <c r="DB4285" s="110"/>
      <c r="DC4285" s="110"/>
    </row>
    <row r="4286" spans="106:107">
      <c r="DB4286" s="110"/>
      <c r="DC4286" s="110"/>
    </row>
    <row r="4287" spans="106:107">
      <c r="DB4287" s="110"/>
      <c r="DC4287" s="110"/>
    </row>
    <row r="4288" spans="106:107">
      <c r="DB4288" s="110"/>
      <c r="DC4288" s="110"/>
    </row>
    <row r="4289" spans="106:107">
      <c r="DB4289" s="110"/>
      <c r="DC4289" s="110"/>
    </row>
    <row r="4290" spans="106:107">
      <c r="DB4290" s="110"/>
      <c r="DC4290" s="110"/>
    </row>
    <row r="4291" spans="106:107">
      <c r="DB4291" s="110"/>
      <c r="DC4291" s="110"/>
    </row>
    <row r="4292" spans="106:107">
      <c r="DB4292" s="110"/>
      <c r="DC4292" s="110"/>
    </row>
    <row r="4293" spans="106:107">
      <c r="DB4293" s="110"/>
      <c r="DC4293" s="110"/>
    </row>
    <row r="4294" spans="106:107">
      <c r="DB4294" s="110"/>
      <c r="DC4294" s="110"/>
    </row>
    <row r="4295" spans="106:107">
      <c r="DB4295" s="110"/>
      <c r="DC4295" s="110"/>
    </row>
    <row r="4296" spans="106:107">
      <c r="DB4296" s="110"/>
      <c r="DC4296" s="110"/>
    </row>
    <row r="4297" spans="106:107">
      <c r="DB4297" s="110"/>
      <c r="DC4297" s="110"/>
    </row>
    <row r="4298" spans="106:107">
      <c r="DB4298" s="110"/>
      <c r="DC4298" s="110"/>
    </row>
    <row r="4299" spans="106:107">
      <c r="DB4299" s="110"/>
      <c r="DC4299" s="110"/>
    </row>
    <row r="4300" spans="106:107">
      <c r="DB4300" s="110"/>
      <c r="DC4300" s="110"/>
    </row>
    <row r="4301" spans="106:107">
      <c r="DB4301" s="110"/>
      <c r="DC4301" s="110"/>
    </row>
    <row r="4302" spans="106:107">
      <c r="DB4302" s="110"/>
      <c r="DC4302" s="110"/>
    </row>
    <row r="4303" spans="106:107">
      <c r="DB4303" s="110"/>
      <c r="DC4303" s="110"/>
    </row>
    <row r="4304" spans="106:107">
      <c r="DB4304" s="110"/>
      <c r="DC4304" s="110"/>
    </row>
    <row r="4305" spans="106:107">
      <c r="DB4305" s="110"/>
      <c r="DC4305" s="110"/>
    </row>
    <row r="4306" spans="106:107">
      <c r="DB4306" s="110"/>
      <c r="DC4306" s="110"/>
    </row>
    <row r="4307" spans="106:107">
      <c r="DB4307" s="110"/>
      <c r="DC4307" s="110"/>
    </row>
    <row r="4308" spans="106:107">
      <c r="DB4308" s="110"/>
      <c r="DC4308" s="110"/>
    </row>
    <row r="4309" spans="106:107">
      <c r="DB4309" s="110"/>
      <c r="DC4309" s="110"/>
    </row>
    <row r="4310" spans="106:107">
      <c r="DB4310" s="110"/>
      <c r="DC4310" s="110"/>
    </row>
    <row r="4311" spans="106:107">
      <c r="DB4311" s="110"/>
      <c r="DC4311" s="110"/>
    </row>
    <row r="4312" spans="106:107">
      <c r="DB4312" s="110"/>
      <c r="DC4312" s="110"/>
    </row>
    <row r="4313" spans="106:107">
      <c r="DB4313" s="110"/>
      <c r="DC4313" s="110"/>
    </row>
    <row r="4314" spans="106:107">
      <c r="DB4314" s="110"/>
      <c r="DC4314" s="110"/>
    </row>
    <row r="4315" spans="106:107">
      <c r="DB4315" s="110"/>
      <c r="DC4315" s="110"/>
    </row>
    <row r="4316" spans="106:107">
      <c r="DB4316" s="110"/>
      <c r="DC4316" s="110"/>
    </row>
    <row r="4317" spans="106:107">
      <c r="DB4317" s="110"/>
      <c r="DC4317" s="110"/>
    </row>
    <row r="4318" spans="106:107">
      <c r="DB4318" s="110"/>
      <c r="DC4318" s="110"/>
    </row>
    <row r="4319" spans="106:107">
      <c r="DB4319" s="110"/>
      <c r="DC4319" s="110"/>
    </row>
    <row r="4320" spans="106:107">
      <c r="DB4320" s="110"/>
      <c r="DC4320" s="110"/>
    </row>
    <row r="4321" spans="106:107">
      <c r="DB4321" s="110"/>
      <c r="DC4321" s="110"/>
    </row>
    <row r="4322" spans="106:107">
      <c r="DB4322" s="110"/>
      <c r="DC4322" s="110"/>
    </row>
    <row r="4323" spans="106:107">
      <c r="DB4323" s="110"/>
      <c r="DC4323" s="110"/>
    </row>
    <row r="4324" spans="106:107">
      <c r="DB4324" s="110"/>
      <c r="DC4324" s="110"/>
    </row>
    <row r="4325" spans="106:107">
      <c r="DB4325" s="110"/>
      <c r="DC4325" s="110"/>
    </row>
    <row r="4326" spans="106:107">
      <c r="DB4326" s="110"/>
      <c r="DC4326" s="110"/>
    </row>
    <row r="4327" spans="106:107">
      <c r="DB4327" s="110"/>
      <c r="DC4327" s="110"/>
    </row>
    <row r="4328" spans="106:107">
      <c r="DB4328" s="110"/>
      <c r="DC4328" s="110"/>
    </row>
    <row r="4329" spans="106:107">
      <c r="DB4329" s="110"/>
      <c r="DC4329" s="110"/>
    </row>
    <row r="4330" spans="106:107">
      <c r="DB4330" s="110"/>
      <c r="DC4330" s="110"/>
    </row>
    <row r="4331" spans="106:107">
      <c r="DB4331" s="110"/>
      <c r="DC4331" s="110"/>
    </row>
    <row r="4332" spans="106:107">
      <c r="DB4332" s="110"/>
      <c r="DC4332" s="110"/>
    </row>
    <row r="4333" spans="106:107">
      <c r="DB4333" s="110"/>
      <c r="DC4333" s="110"/>
    </row>
    <row r="4334" spans="106:107">
      <c r="DB4334" s="110"/>
      <c r="DC4334" s="110"/>
    </row>
    <row r="4335" spans="106:107">
      <c r="DB4335" s="110"/>
      <c r="DC4335" s="110"/>
    </row>
    <row r="4336" spans="106:107">
      <c r="DB4336" s="110"/>
      <c r="DC4336" s="110"/>
    </row>
    <row r="4337" spans="106:107">
      <c r="DB4337" s="110"/>
      <c r="DC4337" s="110"/>
    </row>
    <row r="4338" spans="106:107">
      <c r="DB4338" s="110"/>
      <c r="DC4338" s="110"/>
    </row>
    <row r="4339" spans="106:107">
      <c r="DB4339" s="110"/>
      <c r="DC4339" s="110"/>
    </row>
    <row r="4340" spans="106:107">
      <c r="DB4340" s="110"/>
      <c r="DC4340" s="110"/>
    </row>
    <row r="4341" spans="106:107">
      <c r="DB4341" s="110"/>
      <c r="DC4341" s="110"/>
    </row>
    <row r="4342" spans="106:107">
      <c r="DB4342" s="110"/>
      <c r="DC4342" s="110"/>
    </row>
    <row r="4343" spans="106:107">
      <c r="DB4343" s="110"/>
      <c r="DC4343" s="110"/>
    </row>
    <row r="4344" spans="106:107">
      <c r="DB4344" s="110"/>
      <c r="DC4344" s="110"/>
    </row>
    <row r="4345" spans="106:107">
      <c r="DB4345" s="110"/>
      <c r="DC4345" s="110"/>
    </row>
    <row r="4346" spans="106:107">
      <c r="DB4346" s="110"/>
      <c r="DC4346" s="110"/>
    </row>
    <row r="4347" spans="106:107">
      <c r="DB4347" s="110"/>
      <c r="DC4347" s="110"/>
    </row>
    <row r="4348" spans="106:107">
      <c r="DB4348" s="110"/>
      <c r="DC4348" s="110"/>
    </row>
    <row r="4349" spans="106:107">
      <c r="DB4349" s="110"/>
      <c r="DC4349" s="110"/>
    </row>
    <row r="4350" spans="106:107">
      <c r="DB4350" s="110"/>
      <c r="DC4350" s="110"/>
    </row>
    <row r="4351" spans="106:107">
      <c r="DB4351" s="110"/>
      <c r="DC4351" s="110"/>
    </row>
    <row r="4352" spans="106:107">
      <c r="DB4352" s="110"/>
      <c r="DC4352" s="110"/>
    </row>
    <row r="4353" spans="106:107">
      <c r="DB4353" s="110"/>
      <c r="DC4353" s="110"/>
    </row>
    <row r="4354" spans="106:107">
      <c r="DB4354" s="110"/>
      <c r="DC4354" s="110"/>
    </row>
    <row r="4355" spans="106:107">
      <c r="DB4355" s="110"/>
      <c r="DC4355" s="110"/>
    </row>
    <row r="4356" spans="106:107">
      <c r="DB4356" s="110"/>
      <c r="DC4356" s="110"/>
    </row>
    <row r="4357" spans="106:107">
      <c r="DB4357" s="110"/>
      <c r="DC4357" s="110"/>
    </row>
    <row r="4358" spans="106:107">
      <c r="DB4358" s="110"/>
      <c r="DC4358" s="110"/>
    </row>
    <row r="4359" spans="106:107">
      <c r="DB4359" s="110"/>
      <c r="DC4359" s="110"/>
    </row>
    <row r="4360" spans="106:107">
      <c r="DB4360" s="110"/>
      <c r="DC4360" s="110"/>
    </row>
    <row r="4361" spans="106:107">
      <c r="DB4361" s="110"/>
      <c r="DC4361" s="110"/>
    </row>
    <row r="4362" spans="106:107">
      <c r="DB4362" s="110"/>
      <c r="DC4362" s="110"/>
    </row>
    <row r="4363" spans="106:107">
      <c r="DB4363" s="110"/>
      <c r="DC4363" s="110"/>
    </row>
    <row r="4364" spans="106:107">
      <c r="DB4364" s="110"/>
      <c r="DC4364" s="110"/>
    </row>
    <row r="4365" spans="106:107">
      <c r="DB4365" s="110"/>
      <c r="DC4365" s="110"/>
    </row>
    <row r="4366" spans="106:107">
      <c r="DB4366" s="110"/>
      <c r="DC4366" s="110"/>
    </row>
    <row r="4367" spans="106:107">
      <c r="DB4367" s="110"/>
      <c r="DC4367" s="110"/>
    </row>
    <row r="4368" spans="106:107">
      <c r="DB4368" s="110"/>
      <c r="DC4368" s="110"/>
    </row>
    <row r="4369" spans="106:107">
      <c r="DB4369" s="110"/>
      <c r="DC4369" s="110"/>
    </row>
    <row r="4370" spans="106:107">
      <c r="DB4370" s="110"/>
      <c r="DC4370" s="110"/>
    </row>
    <row r="4371" spans="106:107">
      <c r="DB4371" s="110"/>
      <c r="DC4371" s="110"/>
    </row>
    <row r="4372" spans="106:107">
      <c r="DB4372" s="110"/>
      <c r="DC4372" s="110"/>
    </row>
    <row r="4373" spans="106:107">
      <c r="DB4373" s="110"/>
      <c r="DC4373" s="110"/>
    </row>
    <row r="4374" spans="106:107">
      <c r="DB4374" s="110"/>
      <c r="DC4374" s="110"/>
    </row>
    <row r="4375" spans="106:107">
      <c r="DB4375" s="110"/>
      <c r="DC4375" s="110"/>
    </row>
    <row r="4376" spans="106:107">
      <c r="DB4376" s="110"/>
      <c r="DC4376" s="110"/>
    </row>
    <row r="4377" spans="106:107">
      <c r="DB4377" s="110"/>
      <c r="DC4377" s="110"/>
    </row>
    <row r="4378" spans="106:107">
      <c r="DB4378" s="110"/>
      <c r="DC4378" s="110"/>
    </row>
    <row r="4379" spans="106:107">
      <c r="DB4379" s="110"/>
      <c r="DC4379" s="110"/>
    </row>
    <row r="4380" spans="106:107">
      <c r="DB4380" s="110"/>
      <c r="DC4380" s="110"/>
    </row>
    <row r="4381" spans="106:107">
      <c r="DB4381" s="110"/>
      <c r="DC4381" s="110"/>
    </row>
    <row r="4382" spans="106:107">
      <c r="DB4382" s="110"/>
      <c r="DC4382" s="110"/>
    </row>
    <row r="4383" spans="106:107">
      <c r="DB4383" s="110"/>
      <c r="DC4383" s="110"/>
    </row>
    <row r="4384" spans="106:107">
      <c r="DB4384" s="110"/>
      <c r="DC4384" s="110"/>
    </row>
    <row r="4385" spans="106:107">
      <c r="DB4385" s="110"/>
      <c r="DC4385" s="110"/>
    </row>
    <row r="4386" spans="106:107">
      <c r="DB4386" s="110"/>
      <c r="DC4386" s="110"/>
    </row>
    <row r="4387" spans="106:107">
      <c r="DB4387" s="110"/>
      <c r="DC4387" s="110"/>
    </row>
    <row r="4388" spans="106:107">
      <c r="DB4388" s="110"/>
      <c r="DC4388" s="110"/>
    </row>
    <row r="4389" spans="106:107">
      <c r="DB4389" s="110"/>
      <c r="DC4389" s="110"/>
    </row>
    <row r="4390" spans="106:107">
      <c r="DB4390" s="110"/>
      <c r="DC4390" s="110"/>
    </row>
    <row r="4391" spans="106:107">
      <c r="DB4391" s="110"/>
      <c r="DC4391" s="110"/>
    </row>
    <row r="4392" spans="106:107">
      <c r="DB4392" s="110"/>
      <c r="DC4392" s="110"/>
    </row>
    <row r="4393" spans="106:107">
      <c r="DB4393" s="110"/>
      <c r="DC4393" s="110"/>
    </row>
    <row r="4394" spans="106:107">
      <c r="DB4394" s="110"/>
      <c r="DC4394" s="110"/>
    </row>
    <row r="4395" spans="106:107">
      <c r="DB4395" s="110"/>
      <c r="DC4395" s="110"/>
    </row>
    <row r="4396" spans="106:107">
      <c r="DB4396" s="110"/>
      <c r="DC4396" s="110"/>
    </row>
    <row r="4397" spans="106:107">
      <c r="DB4397" s="110"/>
      <c r="DC4397" s="110"/>
    </row>
    <row r="4398" spans="106:107">
      <c r="DB4398" s="110"/>
      <c r="DC4398" s="110"/>
    </row>
    <row r="4399" spans="106:107">
      <c r="DB4399" s="110"/>
      <c r="DC4399" s="110"/>
    </row>
    <row r="4400" spans="106:107">
      <c r="DB4400" s="110"/>
      <c r="DC4400" s="110"/>
    </row>
    <row r="4401" spans="106:107">
      <c r="DB4401" s="110"/>
      <c r="DC4401" s="110"/>
    </row>
    <row r="4402" spans="106:107">
      <c r="DB4402" s="110"/>
      <c r="DC4402" s="110"/>
    </row>
    <row r="4403" spans="106:107">
      <c r="DB4403" s="110"/>
      <c r="DC4403" s="110"/>
    </row>
    <row r="4404" spans="106:107">
      <c r="DB4404" s="110"/>
      <c r="DC4404" s="110"/>
    </row>
    <row r="4405" spans="106:107">
      <c r="DB4405" s="110"/>
      <c r="DC4405" s="110"/>
    </row>
    <row r="4406" spans="106:107">
      <c r="DB4406" s="110"/>
      <c r="DC4406" s="110"/>
    </row>
    <row r="4407" spans="106:107">
      <c r="DB4407" s="110"/>
      <c r="DC4407" s="110"/>
    </row>
    <row r="4408" spans="106:107">
      <c r="DB4408" s="110"/>
      <c r="DC4408" s="110"/>
    </row>
    <row r="4409" spans="106:107">
      <c r="DB4409" s="110"/>
      <c r="DC4409" s="110"/>
    </row>
    <row r="4410" spans="106:107">
      <c r="DB4410" s="110"/>
      <c r="DC4410" s="110"/>
    </row>
    <row r="4411" spans="106:107">
      <c r="DB4411" s="110"/>
      <c r="DC4411" s="110"/>
    </row>
    <row r="4412" spans="106:107">
      <c r="DB4412" s="110"/>
      <c r="DC4412" s="110"/>
    </row>
    <row r="4413" spans="106:107">
      <c r="DB4413" s="110"/>
      <c r="DC4413" s="110"/>
    </row>
    <row r="4414" spans="106:107">
      <c r="DB4414" s="110"/>
      <c r="DC4414" s="110"/>
    </row>
    <row r="4415" spans="106:107">
      <c r="DB4415" s="110"/>
      <c r="DC4415" s="110"/>
    </row>
    <row r="4416" spans="106:107">
      <c r="DB4416" s="110"/>
      <c r="DC4416" s="110"/>
    </row>
    <row r="4417" spans="106:107">
      <c r="DB4417" s="110"/>
      <c r="DC4417" s="110"/>
    </row>
    <row r="4418" spans="106:107">
      <c r="DB4418" s="110"/>
      <c r="DC4418" s="110"/>
    </row>
    <row r="4419" spans="106:107">
      <c r="DB4419" s="110"/>
      <c r="DC4419" s="110"/>
    </row>
    <row r="4420" spans="106:107">
      <c r="DB4420" s="110"/>
      <c r="DC4420" s="110"/>
    </row>
    <row r="4421" spans="106:107">
      <c r="DB4421" s="110"/>
      <c r="DC4421" s="110"/>
    </row>
    <row r="4422" spans="106:107">
      <c r="DB4422" s="110"/>
      <c r="DC4422" s="110"/>
    </row>
    <row r="4423" spans="106:107">
      <c r="DB4423" s="110"/>
      <c r="DC4423" s="110"/>
    </row>
    <row r="4424" spans="106:107">
      <c r="DB4424" s="110"/>
      <c r="DC4424" s="110"/>
    </row>
    <row r="4425" spans="106:107">
      <c r="DB4425" s="110"/>
      <c r="DC4425" s="110"/>
    </row>
    <row r="4426" spans="106:107">
      <c r="DB4426" s="110"/>
      <c r="DC4426" s="110"/>
    </row>
    <row r="4427" spans="106:107">
      <c r="DB4427" s="110"/>
      <c r="DC4427" s="110"/>
    </row>
    <row r="4428" spans="106:107">
      <c r="DB4428" s="110"/>
      <c r="DC4428" s="110"/>
    </row>
    <row r="4429" spans="106:107">
      <c r="DB4429" s="110"/>
      <c r="DC4429" s="110"/>
    </row>
    <row r="4430" spans="106:107">
      <c r="DB4430" s="110"/>
      <c r="DC4430" s="110"/>
    </row>
    <row r="4431" spans="106:107">
      <c r="DB4431" s="110"/>
      <c r="DC4431" s="110"/>
    </row>
    <row r="4432" spans="106:107">
      <c r="DB4432" s="110"/>
      <c r="DC4432" s="110"/>
    </row>
    <row r="4433" spans="106:107">
      <c r="DB4433" s="110"/>
      <c r="DC4433" s="110"/>
    </row>
    <row r="4434" spans="106:107">
      <c r="DB4434" s="110"/>
      <c r="DC4434" s="110"/>
    </row>
    <row r="4435" spans="106:107">
      <c r="DB4435" s="110"/>
      <c r="DC4435" s="110"/>
    </row>
    <row r="4436" spans="106:107">
      <c r="DB4436" s="110"/>
      <c r="DC4436" s="110"/>
    </row>
    <row r="4437" spans="106:107">
      <c r="DB4437" s="110"/>
      <c r="DC4437" s="110"/>
    </row>
    <row r="4438" spans="106:107">
      <c r="DB4438" s="110"/>
      <c r="DC4438" s="110"/>
    </row>
    <row r="4439" spans="106:107">
      <c r="DB4439" s="110"/>
      <c r="DC4439" s="110"/>
    </row>
    <row r="4440" spans="106:107">
      <c r="DB4440" s="110"/>
      <c r="DC4440" s="110"/>
    </row>
    <row r="4441" spans="106:107">
      <c r="DB4441" s="110"/>
      <c r="DC4441" s="110"/>
    </row>
    <row r="4442" spans="106:107">
      <c r="DB4442" s="110"/>
      <c r="DC4442" s="110"/>
    </row>
    <row r="4443" spans="106:107">
      <c r="DB4443" s="110"/>
      <c r="DC4443" s="110"/>
    </row>
    <row r="4444" spans="106:107">
      <c r="DB4444" s="110"/>
      <c r="DC4444" s="110"/>
    </row>
    <row r="4445" spans="106:107">
      <c r="DB4445" s="110"/>
      <c r="DC4445" s="110"/>
    </row>
    <row r="4446" spans="106:107">
      <c r="DB4446" s="110"/>
      <c r="DC4446" s="110"/>
    </row>
    <row r="4447" spans="106:107">
      <c r="DB4447" s="110"/>
      <c r="DC4447" s="110"/>
    </row>
    <row r="4448" spans="106:107">
      <c r="DB4448" s="110"/>
      <c r="DC4448" s="110"/>
    </row>
    <row r="4449" spans="106:107">
      <c r="DB4449" s="110"/>
      <c r="DC4449" s="110"/>
    </row>
    <row r="4450" spans="106:107">
      <c r="DB4450" s="110"/>
      <c r="DC4450" s="110"/>
    </row>
    <row r="4451" spans="106:107">
      <c r="DB4451" s="110"/>
      <c r="DC4451" s="110"/>
    </row>
    <row r="4452" spans="106:107">
      <c r="DB4452" s="110"/>
      <c r="DC4452" s="110"/>
    </row>
    <row r="4453" spans="106:107">
      <c r="DB4453" s="110"/>
      <c r="DC4453" s="110"/>
    </row>
    <row r="4454" spans="106:107">
      <c r="DB4454" s="110"/>
      <c r="DC4454" s="110"/>
    </row>
    <row r="4455" spans="106:107">
      <c r="DB4455" s="110"/>
      <c r="DC4455" s="110"/>
    </row>
    <row r="4456" spans="106:107">
      <c r="DB4456" s="110"/>
      <c r="DC4456" s="110"/>
    </row>
    <row r="4457" spans="106:107">
      <c r="DB4457" s="110"/>
      <c r="DC4457" s="110"/>
    </row>
    <row r="4458" spans="106:107">
      <c r="DB4458" s="110"/>
      <c r="DC4458" s="110"/>
    </row>
    <row r="4459" spans="106:107">
      <c r="DB4459" s="110"/>
      <c r="DC4459" s="110"/>
    </row>
    <row r="4460" spans="106:107">
      <c r="DB4460" s="110"/>
      <c r="DC4460" s="110"/>
    </row>
    <row r="4461" spans="106:107">
      <c r="DB4461" s="110"/>
      <c r="DC4461" s="110"/>
    </row>
    <row r="4462" spans="106:107">
      <c r="DB4462" s="110"/>
      <c r="DC4462" s="110"/>
    </row>
    <row r="4463" spans="106:107">
      <c r="DB4463" s="110"/>
      <c r="DC4463" s="110"/>
    </row>
    <row r="4464" spans="106:107">
      <c r="DB4464" s="110"/>
      <c r="DC4464" s="110"/>
    </row>
    <row r="4465" spans="106:107">
      <c r="DB4465" s="110"/>
      <c r="DC4465" s="110"/>
    </row>
    <row r="4466" spans="106:107">
      <c r="DB4466" s="110"/>
      <c r="DC4466" s="110"/>
    </row>
    <row r="4467" spans="106:107">
      <c r="DB4467" s="110"/>
      <c r="DC4467" s="110"/>
    </row>
    <row r="4468" spans="106:107">
      <c r="DB4468" s="110"/>
      <c r="DC4468" s="110"/>
    </row>
    <row r="4469" spans="106:107">
      <c r="DB4469" s="110"/>
      <c r="DC4469" s="110"/>
    </row>
    <row r="4470" spans="106:107">
      <c r="DB4470" s="110"/>
      <c r="DC4470" s="110"/>
    </row>
    <row r="4471" spans="106:107">
      <c r="DB4471" s="110"/>
      <c r="DC4471" s="110"/>
    </row>
    <row r="4472" spans="106:107">
      <c r="DB4472" s="110"/>
      <c r="DC4472" s="110"/>
    </row>
    <row r="4473" spans="106:107">
      <c r="DB4473" s="110"/>
      <c r="DC4473" s="110"/>
    </row>
    <row r="4474" spans="106:107">
      <c r="DB4474" s="110"/>
      <c r="DC4474" s="110"/>
    </row>
    <row r="4475" spans="106:107">
      <c r="DB4475" s="110"/>
      <c r="DC4475" s="110"/>
    </row>
    <row r="4476" spans="106:107">
      <c r="DB4476" s="110"/>
      <c r="DC4476" s="110"/>
    </row>
    <row r="4477" spans="106:107">
      <c r="DB4477" s="110"/>
      <c r="DC4477" s="110"/>
    </row>
    <row r="4478" spans="106:107">
      <c r="DB4478" s="110"/>
      <c r="DC4478" s="110"/>
    </row>
    <row r="4479" spans="106:107">
      <c r="DB4479" s="110"/>
      <c r="DC4479" s="110"/>
    </row>
    <row r="4480" spans="106:107">
      <c r="DB4480" s="110"/>
      <c r="DC4480" s="110"/>
    </row>
    <row r="4481" spans="106:107">
      <c r="DB4481" s="110"/>
      <c r="DC4481" s="110"/>
    </row>
    <row r="4482" spans="106:107">
      <c r="DB4482" s="110"/>
      <c r="DC4482" s="110"/>
    </row>
    <row r="4483" spans="106:107">
      <c r="DB4483" s="110"/>
      <c r="DC4483" s="110"/>
    </row>
    <row r="4484" spans="106:107">
      <c r="DB4484" s="110"/>
      <c r="DC4484" s="110"/>
    </row>
    <row r="4485" spans="106:107">
      <c r="DB4485" s="110"/>
      <c r="DC4485" s="110"/>
    </row>
    <row r="4486" spans="106:107">
      <c r="DB4486" s="110"/>
      <c r="DC4486" s="110"/>
    </row>
    <row r="4487" spans="106:107">
      <c r="DB4487" s="110"/>
      <c r="DC4487" s="110"/>
    </row>
    <row r="4488" spans="106:107">
      <c r="DB4488" s="110"/>
      <c r="DC4488" s="110"/>
    </row>
    <row r="4489" spans="106:107">
      <c r="DB4489" s="110"/>
      <c r="DC4489" s="110"/>
    </row>
    <row r="4490" spans="106:107">
      <c r="DB4490" s="110"/>
      <c r="DC4490" s="110"/>
    </row>
    <row r="4491" spans="106:107">
      <c r="DB4491" s="110"/>
      <c r="DC4491" s="110"/>
    </row>
    <row r="4492" spans="106:107">
      <c r="DB4492" s="110"/>
      <c r="DC4492" s="110"/>
    </row>
    <row r="4493" spans="106:107">
      <c r="DB4493" s="110"/>
      <c r="DC4493" s="110"/>
    </row>
    <row r="4494" spans="106:107">
      <c r="DB4494" s="110"/>
      <c r="DC4494" s="110"/>
    </row>
    <row r="4495" spans="106:107">
      <c r="DB4495" s="110"/>
      <c r="DC4495" s="110"/>
    </row>
    <row r="4496" spans="106:107">
      <c r="DB4496" s="110"/>
      <c r="DC4496" s="110"/>
    </row>
    <row r="4497" spans="106:107">
      <c r="DB4497" s="110"/>
      <c r="DC4497" s="110"/>
    </row>
    <row r="4498" spans="106:107">
      <c r="DB4498" s="110"/>
      <c r="DC4498" s="110"/>
    </row>
    <row r="4499" spans="106:107">
      <c r="DB4499" s="110"/>
      <c r="DC4499" s="110"/>
    </row>
    <row r="4500" spans="106:107">
      <c r="DB4500" s="110"/>
      <c r="DC4500" s="110"/>
    </row>
    <row r="4501" spans="106:107">
      <c r="DB4501" s="110"/>
      <c r="DC4501" s="110"/>
    </row>
    <row r="4502" spans="106:107">
      <c r="DB4502" s="110"/>
      <c r="DC4502" s="110"/>
    </row>
    <row r="4503" spans="106:107">
      <c r="DB4503" s="110"/>
      <c r="DC4503" s="110"/>
    </row>
    <row r="4504" spans="106:107">
      <c r="DB4504" s="110"/>
      <c r="DC4504" s="110"/>
    </row>
    <row r="4505" spans="106:107">
      <c r="DB4505" s="110"/>
      <c r="DC4505" s="110"/>
    </row>
    <row r="4506" spans="106:107">
      <c r="DB4506" s="110"/>
      <c r="DC4506" s="110"/>
    </row>
    <row r="4507" spans="106:107">
      <c r="DB4507" s="110"/>
      <c r="DC4507" s="110"/>
    </row>
    <row r="4508" spans="106:107">
      <c r="DB4508" s="110"/>
      <c r="DC4508" s="110"/>
    </row>
    <row r="4509" spans="106:107">
      <c r="DB4509" s="110"/>
      <c r="DC4509" s="110"/>
    </row>
    <row r="4510" spans="106:107">
      <c r="DB4510" s="110"/>
      <c r="DC4510" s="110"/>
    </row>
    <row r="4511" spans="106:107">
      <c r="DB4511" s="110"/>
      <c r="DC4511" s="110"/>
    </row>
    <row r="4512" spans="106:107">
      <c r="DB4512" s="110"/>
      <c r="DC4512" s="110"/>
    </row>
    <row r="4513" spans="106:107">
      <c r="DB4513" s="110"/>
      <c r="DC4513" s="110"/>
    </row>
    <row r="4514" spans="106:107">
      <c r="DB4514" s="110"/>
      <c r="DC4514" s="110"/>
    </row>
    <row r="4515" spans="106:107">
      <c r="DB4515" s="110"/>
      <c r="DC4515" s="110"/>
    </row>
    <row r="4516" spans="106:107">
      <c r="DB4516" s="110"/>
      <c r="DC4516" s="110"/>
    </row>
    <row r="4517" spans="106:107">
      <c r="DB4517" s="110"/>
      <c r="DC4517" s="110"/>
    </row>
    <row r="4518" spans="106:107">
      <c r="DB4518" s="110"/>
      <c r="DC4518" s="110"/>
    </row>
    <row r="4519" spans="106:107">
      <c r="DB4519" s="110"/>
      <c r="DC4519" s="110"/>
    </row>
    <row r="4520" spans="106:107">
      <c r="DB4520" s="110"/>
      <c r="DC4520" s="110"/>
    </row>
    <row r="4521" spans="106:107">
      <c r="DB4521" s="110"/>
      <c r="DC4521" s="110"/>
    </row>
    <row r="4522" spans="106:107">
      <c r="DB4522" s="110"/>
      <c r="DC4522" s="110"/>
    </row>
    <row r="4523" spans="106:107">
      <c r="DB4523" s="110"/>
      <c r="DC4523" s="110"/>
    </row>
    <row r="4524" spans="106:107">
      <c r="DB4524" s="110"/>
      <c r="DC4524" s="110"/>
    </row>
    <row r="4525" spans="106:107">
      <c r="DB4525" s="110"/>
      <c r="DC4525" s="110"/>
    </row>
    <row r="4526" spans="106:107">
      <c r="DB4526" s="110"/>
      <c r="DC4526" s="110"/>
    </row>
    <row r="4527" spans="106:107">
      <c r="DB4527" s="110"/>
      <c r="DC4527" s="110"/>
    </row>
    <row r="4528" spans="106:107">
      <c r="DB4528" s="110"/>
      <c r="DC4528" s="110"/>
    </row>
    <row r="4529" spans="106:107">
      <c r="DB4529" s="110"/>
      <c r="DC4529" s="110"/>
    </row>
    <row r="4530" spans="106:107">
      <c r="DB4530" s="110"/>
      <c r="DC4530" s="110"/>
    </row>
    <row r="4531" spans="106:107">
      <c r="DB4531" s="110"/>
      <c r="DC4531" s="110"/>
    </row>
    <row r="4532" spans="106:107">
      <c r="DB4532" s="110"/>
      <c r="DC4532" s="110"/>
    </row>
    <row r="4533" spans="106:107">
      <c r="DB4533" s="110"/>
      <c r="DC4533" s="110"/>
    </row>
    <row r="4534" spans="106:107">
      <c r="DB4534" s="110"/>
      <c r="DC4534" s="110"/>
    </row>
    <row r="4535" spans="106:107">
      <c r="DB4535" s="110"/>
      <c r="DC4535" s="110"/>
    </row>
    <row r="4536" spans="106:107">
      <c r="DB4536" s="110"/>
      <c r="DC4536" s="110"/>
    </row>
    <row r="4537" spans="106:107">
      <c r="DB4537" s="110"/>
      <c r="DC4537" s="110"/>
    </row>
    <row r="4538" spans="106:107">
      <c r="DB4538" s="110"/>
      <c r="DC4538" s="110"/>
    </row>
    <row r="4539" spans="106:107">
      <c r="DB4539" s="110"/>
      <c r="DC4539" s="110"/>
    </row>
    <row r="4540" spans="106:107">
      <c r="DB4540" s="110"/>
      <c r="DC4540" s="110"/>
    </row>
    <row r="4541" spans="106:107">
      <c r="DB4541" s="110"/>
      <c r="DC4541" s="110"/>
    </row>
    <row r="4542" spans="106:107">
      <c r="DB4542" s="110"/>
      <c r="DC4542" s="110"/>
    </row>
    <row r="4543" spans="106:107">
      <c r="DB4543" s="110"/>
      <c r="DC4543" s="110"/>
    </row>
    <row r="4544" spans="106:107">
      <c r="DB4544" s="110"/>
      <c r="DC4544" s="110"/>
    </row>
    <row r="4545" spans="106:107">
      <c r="DB4545" s="110"/>
      <c r="DC4545" s="110"/>
    </row>
    <row r="4546" spans="106:107">
      <c r="DB4546" s="110"/>
      <c r="DC4546" s="110"/>
    </row>
    <row r="4547" spans="106:107">
      <c r="DB4547" s="110"/>
      <c r="DC4547" s="110"/>
    </row>
    <row r="4548" spans="106:107">
      <c r="DB4548" s="110"/>
      <c r="DC4548" s="110"/>
    </row>
    <row r="4549" spans="106:107">
      <c r="DB4549" s="110"/>
      <c r="DC4549" s="110"/>
    </row>
    <row r="4550" spans="106:107">
      <c r="DB4550" s="110"/>
      <c r="DC4550" s="110"/>
    </row>
    <row r="4551" spans="106:107">
      <c r="DB4551" s="110"/>
      <c r="DC4551" s="110"/>
    </row>
    <row r="4552" spans="106:107">
      <c r="DB4552" s="110"/>
      <c r="DC4552" s="110"/>
    </row>
    <row r="4553" spans="106:107">
      <c r="DB4553" s="110"/>
      <c r="DC4553" s="110"/>
    </row>
    <row r="4554" spans="106:107">
      <c r="DB4554" s="110"/>
      <c r="DC4554" s="110"/>
    </row>
    <row r="4555" spans="106:107">
      <c r="DB4555" s="110"/>
      <c r="DC4555" s="110"/>
    </row>
    <row r="4556" spans="106:107">
      <c r="DB4556" s="110"/>
      <c r="DC4556" s="110"/>
    </row>
    <row r="4557" spans="106:107">
      <c r="DB4557" s="110"/>
      <c r="DC4557" s="110"/>
    </row>
    <row r="4558" spans="106:107">
      <c r="DB4558" s="110"/>
      <c r="DC4558" s="110"/>
    </row>
    <row r="4559" spans="106:107">
      <c r="DB4559" s="110"/>
      <c r="DC4559" s="110"/>
    </row>
    <row r="4560" spans="106:107">
      <c r="DB4560" s="110"/>
      <c r="DC4560" s="110"/>
    </row>
    <row r="4561" spans="106:107">
      <c r="DB4561" s="110"/>
      <c r="DC4561" s="110"/>
    </row>
    <row r="4562" spans="106:107">
      <c r="DB4562" s="110"/>
      <c r="DC4562" s="110"/>
    </row>
    <row r="4563" spans="106:107">
      <c r="DB4563" s="110"/>
      <c r="DC4563" s="110"/>
    </row>
    <row r="4564" spans="106:107">
      <c r="DB4564" s="110"/>
      <c r="DC4564" s="110"/>
    </row>
    <row r="4565" spans="106:107">
      <c r="DB4565" s="110"/>
      <c r="DC4565" s="110"/>
    </row>
    <row r="4566" spans="106:107">
      <c r="DB4566" s="110"/>
      <c r="DC4566" s="110"/>
    </row>
    <row r="4567" spans="106:107">
      <c r="DB4567" s="110"/>
      <c r="DC4567" s="110"/>
    </row>
    <row r="4568" spans="106:107">
      <c r="DB4568" s="110"/>
      <c r="DC4568" s="110"/>
    </row>
    <row r="4569" spans="106:107">
      <c r="DB4569" s="110"/>
      <c r="DC4569" s="110"/>
    </row>
    <row r="4570" spans="106:107">
      <c r="DB4570" s="110"/>
      <c r="DC4570" s="110"/>
    </row>
    <row r="4571" spans="106:107">
      <c r="DB4571" s="110"/>
      <c r="DC4571" s="110"/>
    </row>
    <row r="4572" spans="106:107">
      <c r="DB4572" s="110"/>
      <c r="DC4572" s="110"/>
    </row>
    <row r="4573" spans="106:107">
      <c r="DB4573" s="110"/>
      <c r="DC4573" s="110"/>
    </row>
    <row r="4574" spans="106:107">
      <c r="DB4574" s="110"/>
      <c r="DC4574" s="110"/>
    </row>
    <row r="4575" spans="106:107">
      <c r="DB4575" s="110"/>
      <c r="DC4575" s="110"/>
    </row>
    <row r="4576" spans="106:107">
      <c r="DB4576" s="110"/>
      <c r="DC4576" s="110"/>
    </row>
    <row r="4577" spans="106:107">
      <c r="DB4577" s="110"/>
      <c r="DC4577" s="110"/>
    </row>
    <row r="4578" spans="106:107">
      <c r="DB4578" s="110"/>
      <c r="DC4578" s="110"/>
    </row>
    <row r="4579" spans="106:107">
      <c r="DB4579" s="110"/>
      <c r="DC4579" s="110"/>
    </row>
    <row r="4580" spans="106:107">
      <c r="DB4580" s="110"/>
      <c r="DC4580" s="110"/>
    </row>
    <row r="4581" spans="106:107">
      <c r="DB4581" s="110"/>
      <c r="DC4581" s="110"/>
    </row>
    <row r="4582" spans="106:107">
      <c r="DB4582" s="110"/>
      <c r="DC4582" s="110"/>
    </row>
    <row r="4583" spans="106:107">
      <c r="DB4583" s="110"/>
      <c r="DC4583" s="110"/>
    </row>
    <row r="4584" spans="106:107">
      <c r="DB4584" s="110"/>
      <c r="DC4584" s="110"/>
    </row>
    <row r="4585" spans="106:107">
      <c r="DB4585" s="110"/>
      <c r="DC4585" s="110"/>
    </row>
    <row r="4586" spans="106:107">
      <c r="DB4586" s="110"/>
      <c r="DC4586" s="110"/>
    </row>
    <row r="4587" spans="106:107">
      <c r="DB4587" s="110"/>
      <c r="DC4587" s="110"/>
    </row>
    <row r="4588" spans="106:107">
      <c r="DB4588" s="110"/>
      <c r="DC4588" s="110"/>
    </row>
    <row r="4589" spans="106:107">
      <c r="DB4589" s="110"/>
      <c r="DC4589" s="110"/>
    </row>
    <row r="4590" spans="106:107">
      <c r="DB4590" s="110"/>
      <c r="DC4590" s="110"/>
    </row>
    <row r="4591" spans="106:107">
      <c r="DB4591" s="110"/>
      <c r="DC4591" s="110"/>
    </row>
    <row r="4592" spans="106:107">
      <c r="DB4592" s="110"/>
      <c r="DC4592" s="110"/>
    </row>
    <row r="4593" spans="106:107">
      <c r="DB4593" s="110"/>
      <c r="DC4593" s="110"/>
    </row>
    <row r="4594" spans="106:107">
      <c r="DB4594" s="110"/>
      <c r="DC4594" s="110"/>
    </row>
    <row r="4595" spans="106:107">
      <c r="DB4595" s="110"/>
      <c r="DC4595" s="110"/>
    </row>
    <row r="4596" spans="106:107">
      <c r="DB4596" s="110"/>
      <c r="DC4596" s="110"/>
    </row>
    <row r="4597" spans="106:107">
      <c r="DB4597" s="110"/>
      <c r="DC4597" s="110"/>
    </row>
    <row r="4598" spans="106:107">
      <c r="DB4598" s="110"/>
      <c r="DC4598" s="110"/>
    </row>
    <row r="4599" spans="106:107">
      <c r="DB4599" s="110"/>
      <c r="DC4599" s="110"/>
    </row>
    <row r="4600" spans="106:107">
      <c r="DB4600" s="110"/>
      <c r="DC4600" s="110"/>
    </row>
    <row r="4601" spans="106:107">
      <c r="DB4601" s="110"/>
      <c r="DC4601" s="110"/>
    </row>
    <row r="4602" spans="106:107">
      <c r="DB4602" s="110"/>
      <c r="DC4602" s="110"/>
    </row>
    <row r="4603" spans="106:107">
      <c r="DB4603" s="110"/>
      <c r="DC4603" s="110"/>
    </row>
    <row r="4604" spans="106:107">
      <c r="DB4604" s="110"/>
      <c r="DC4604" s="110"/>
    </row>
    <row r="4605" spans="106:107">
      <c r="DB4605" s="110"/>
      <c r="DC4605" s="110"/>
    </row>
    <row r="4606" spans="106:107">
      <c r="DB4606" s="110"/>
      <c r="DC4606" s="110"/>
    </row>
    <row r="4607" spans="106:107">
      <c r="DB4607" s="110"/>
      <c r="DC4607" s="110"/>
    </row>
    <row r="4608" spans="106:107">
      <c r="DB4608" s="110"/>
      <c r="DC4608" s="110"/>
    </row>
    <row r="4609" spans="106:107">
      <c r="DB4609" s="110"/>
      <c r="DC4609" s="110"/>
    </row>
    <row r="4610" spans="106:107">
      <c r="DB4610" s="110"/>
      <c r="DC4610" s="110"/>
    </row>
    <row r="4611" spans="106:107">
      <c r="DB4611" s="110"/>
      <c r="DC4611" s="110"/>
    </row>
    <row r="4612" spans="106:107">
      <c r="DB4612" s="110"/>
      <c r="DC4612" s="110"/>
    </row>
    <row r="4613" spans="106:107">
      <c r="DB4613" s="110"/>
      <c r="DC4613" s="110"/>
    </row>
    <row r="4614" spans="106:107">
      <c r="DB4614" s="110"/>
      <c r="DC4614" s="110"/>
    </row>
    <row r="4615" spans="106:107">
      <c r="DB4615" s="110"/>
      <c r="DC4615" s="110"/>
    </row>
    <row r="4616" spans="106:107">
      <c r="DB4616" s="110"/>
      <c r="DC4616" s="110"/>
    </row>
    <row r="4617" spans="106:107">
      <c r="DB4617" s="110"/>
      <c r="DC4617" s="110"/>
    </row>
    <row r="4618" spans="106:107">
      <c r="DB4618" s="110"/>
      <c r="DC4618" s="110"/>
    </row>
    <row r="4619" spans="106:107">
      <c r="DB4619" s="110"/>
      <c r="DC4619" s="110"/>
    </row>
    <row r="4620" spans="106:107">
      <c r="DB4620" s="110"/>
      <c r="DC4620" s="110"/>
    </row>
    <row r="4621" spans="106:107">
      <c r="DB4621" s="110"/>
      <c r="DC4621" s="110"/>
    </row>
    <row r="4622" spans="106:107">
      <c r="DB4622" s="110"/>
      <c r="DC4622" s="110"/>
    </row>
    <row r="4623" spans="106:107">
      <c r="DB4623" s="110"/>
      <c r="DC4623" s="110"/>
    </row>
    <row r="4624" spans="106:107">
      <c r="DB4624" s="110"/>
      <c r="DC4624" s="110"/>
    </row>
    <row r="4625" spans="106:107">
      <c r="DB4625" s="110"/>
      <c r="DC4625" s="110"/>
    </row>
    <row r="4626" spans="106:107">
      <c r="DB4626" s="110"/>
      <c r="DC4626" s="110"/>
    </row>
    <row r="4627" spans="106:107">
      <c r="DB4627" s="110"/>
      <c r="DC4627" s="110"/>
    </row>
    <row r="4628" spans="106:107">
      <c r="DB4628" s="110"/>
      <c r="DC4628" s="110"/>
    </row>
    <row r="4629" spans="106:107">
      <c r="DB4629" s="110"/>
      <c r="DC4629" s="110"/>
    </row>
    <row r="4630" spans="106:107">
      <c r="DB4630" s="110"/>
      <c r="DC4630" s="110"/>
    </row>
    <row r="4631" spans="106:107">
      <c r="DB4631" s="110"/>
      <c r="DC4631" s="110"/>
    </row>
    <row r="4632" spans="106:107">
      <c r="DB4632" s="110"/>
      <c r="DC4632" s="110"/>
    </row>
    <row r="4633" spans="106:107">
      <c r="DB4633" s="110"/>
      <c r="DC4633" s="110"/>
    </row>
    <row r="4634" spans="106:107">
      <c r="DB4634" s="110"/>
      <c r="DC4634" s="110"/>
    </row>
    <row r="4635" spans="106:107">
      <c r="DB4635" s="110"/>
      <c r="DC4635" s="110"/>
    </row>
    <row r="4636" spans="106:107">
      <c r="DB4636" s="110"/>
      <c r="DC4636" s="110"/>
    </row>
    <row r="4637" spans="106:107">
      <c r="DB4637" s="110"/>
      <c r="DC4637" s="110"/>
    </row>
    <row r="4638" spans="106:107">
      <c r="DB4638" s="110"/>
      <c r="DC4638" s="110"/>
    </row>
    <row r="4639" spans="106:107">
      <c r="DB4639" s="110"/>
      <c r="DC4639" s="110"/>
    </row>
    <row r="4640" spans="106:107">
      <c r="DB4640" s="110"/>
      <c r="DC4640" s="110"/>
    </row>
    <row r="4641" spans="106:107">
      <c r="DB4641" s="110"/>
      <c r="DC4641" s="110"/>
    </row>
    <row r="4642" spans="106:107">
      <c r="DB4642" s="110"/>
      <c r="DC4642" s="110"/>
    </row>
    <row r="4643" spans="106:107">
      <c r="DB4643" s="110"/>
      <c r="DC4643" s="110"/>
    </row>
    <row r="4644" spans="106:107">
      <c r="DB4644" s="110"/>
      <c r="DC4644" s="110"/>
    </row>
    <row r="4645" spans="106:107">
      <c r="DB4645" s="110"/>
      <c r="DC4645" s="110"/>
    </row>
    <row r="4646" spans="106:107">
      <c r="DB4646" s="110"/>
      <c r="DC4646" s="110"/>
    </row>
    <row r="4647" spans="106:107">
      <c r="DB4647" s="110"/>
      <c r="DC4647" s="110"/>
    </row>
    <row r="4648" spans="106:107">
      <c r="DB4648" s="110"/>
      <c r="DC4648" s="110"/>
    </row>
    <row r="4649" spans="106:107">
      <c r="DB4649" s="110"/>
      <c r="DC4649" s="110"/>
    </row>
    <row r="4650" spans="106:107">
      <c r="DB4650" s="110"/>
      <c r="DC4650" s="110"/>
    </row>
    <row r="4651" spans="106:107">
      <c r="DB4651" s="110"/>
      <c r="DC4651" s="110"/>
    </row>
    <row r="4652" spans="106:107">
      <c r="DB4652" s="110"/>
      <c r="DC4652" s="110"/>
    </row>
    <row r="4653" spans="106:107">
      <c r="DB4653" s="110"/>
      <c r="DC4653" s="110"/>
    </row>
    <row r="4654" spans="106:107">
      <c r="DB4654" s="110"/>
      <c r="DC4654" s="110"/>
    </row>
    <row r="4655" spans="106:107">
      <c r="DB4655" s="110"/>
      <c r="DC4655" s="110"/>
    </row>
    <row r="4656" spans="106:107">
      <c r="DB4656" s="110"/>
      <c r="DC4656" s="110"/>
    </row>
    <row r="4657" spans="106:107">
      <c r="DB4657" s="110"/>
      <c r="DC4657" s="110"/>
    </row>
    <row r="4658" spans="106:107">
      <c r="DB4658" s="110"/>
      <c r="DC4658" s="110"/>
    </row>
    <row r="4659" spans="106:107">
      <c r="DB4659" s="110"/>
      <c r="DC4659" s="110"/>
    </row>
    <row r="4660" spans="106:107">
      <c r="DB4660" s="110"/>
      <c r="DC4660" s="110"/>
    </row>
    <row r="4661" spans="106:107">
      <c r="DB4661" s="110"/>
      <c r="DC4661" s="110"/>
    </row>
    <row r="4662" spans="106:107">
      <c r="DB4662" s="110"/>
      <c r="DC4662" s="110"/>
    </row>
    <row r="4663" spans="106:107">
      <c r="DB4663" s="110"/>
      <c r="DC4663" s="110"/>
    </row>
    <row r="4664" spans="106:107">
      <c r="DB4664" s="110"/>
      <c r="DC4664" s="110"/>
    </row>
    <row r="4665" spans="106:107">
      <c r="DB4665" s="110"/>
      <c r="DC4665" s="110"/>
    </row>
    <row r="4666" spans="106:107">
      <c r="DB4666" s="110"/>
      <c r="DC4666" s="110"/>
    </row>
    <row r="4667" spans="106:107">
      <c r="DB4667" s="110"/>
      <c r="DC4667" s="110"/>
    </row>
    <row r="4668" spans="106:107">
      <c r="DB4668" s="110"/>
      <c r="DC4668" s="110"/>
    </row>
    <row r="4669" spans="106:107">
      <c r="DB4669" s="110"/>
      <c r="DC4669" s="110"/>
    </row>
    <row r="4670" spans="106:107">
      <c r="DB4670" s="110"/>
      <c r="DC4670" s="110"/>
    </row>
    <row r="4671" spans="106:107">
      <c r="DB4671" s="110"/>
      <c r="DC4671" s="110"/>
    </row>
    <row r="4672" spans="106:107">
      <c r="DB4672" s="110"/>
      <c r="DC4672" s="110"/>
    </row>
    <row r="4673" spans="106:107">
      <c r="DB4673" s="110"/>
      <c r="DC4673" s="110"/>
    </row>
    <row r="4674" spans="106:107">
      <c r="DB4674" s="110"/>
      <c r="DC4674" s="110"/>
    </row>
    <row r="4675" spans="106:107">
      <c r="DB4675" s="110"/>
      <c r="DC4675" s="110"/>
    </row>
    <row r="4676" spans="106:107">
      <c r="DB4676" s="110"/>
      <c r="DC4676" s="110"/>
    </row>
    <row r="4677" spans="106:107">
      <c r="DB4677" s="110"/>
      <c r="DC4677" s="110"/>
    </row>
    <row r="4678" spans="106:107">
      <c r="DB4678" s="110"/>
      <c r="DC4678" s="110"/>
    </row>
    <row r="4679" spans="106:107">
      <c r="DB4679" s="110"/>
      <c r="DC4679" s="110"/>
    </row>
    <row r="4680" spans="106:107">
      <c r="DB4680" s="110"/>
      <c r="DC4680" s="110"/>
    </row>
    <row r="4681" spans="106:107">
      <c r="DB4681" s="110"/>
      <c r="DC4681" s="110"/>
    </row>
    <row r="4682" spans="106:107">
      <c r="DB4682" s="110"/>
      <c r="DC4682" s="110"/>
    </row>
    <row r="4683" spans="106:107">
      <c r="DB4683" s="110"/>
      <c r="DC4683" s="110"/>
    </row>
    <row r="4684" spans="106:107">
      <c r="DB4684" s="110"/>
      <c r="DC4684" s="110"/>
    </row>
    <row r="4685" spans="106:107">
      <c r="DB4685" s="110"/>
      <c r="DC4685" s="110"/>
    </row>
    <row r="4686" spans="106:107">
      <c r="DB4686" s="110"/>
      <c r="DC4686" s="110"/>
    </row>
    <row r="4687" spans="106:107">
      <c r="DB4687" s="110"/>
      <c r="DC4687" s="110"/>
    </row>
    <row r="4688" spans="106:107">
      <c r="DB4688" s="110"/>
      <c r="DC4688" s="110"/>
    </row>
    <row r="4689" spans="106:107">
      <c r="DB4689" s="110"/>
      <c r="DC4689" s="110"/>
    </row>
    <row r="4690" spans="106:107">
      <c r="DB4690" s="110"/>
      <c r="DC4690" s="110"/>
    </row>
    <row r="4691" spans="106:107">
      <c r="DB4691" s="110"/>
      <c r="DC4691" s="110"/>
    </row>
    <row r="4692" spans="106:107">
      <c r="DB4692" s="110"/>
      <c r="DC4692" s="110"/>
    </row>
    <row r="4693" spans="106:107">
      <c r="DB4693" s="110"/>
      <c r="DC4693" s="110"/>
    </row>
    <row r="4694" spans="106:107">
      <c r="DB4694" s="110"/>
      <c r="DC4694" s="110"/>
    </row>
    <row r="4695" spans="106:107">
      <c r="DB4695" s="110"/>
      <c r="DC4695" s="110"/>
    </row>
    <row r="4696" spans="106:107">
      <c r="DB4696" s="110"/>
      <c r="DC4696" s="110"/>
    </row>
    <row r="4697" spans="106:107">
      <c r="DB4697" s="110"/>
      <c r="DC4697" s="110"/>
    </row>
    <row r="4698" spans="106:107">
      <c r="DB4698" s="110"/>
      <c r="DC4698" s="110"/>
    </row>
    <row r="4699" spans="106:107">
      <c r="DB4699" s="110"/>
      <c r="DC4699" s="110"/>
    </row>
    <row r="4700" spans="106:107">
      <c r="DB4700" s="110"/>
      <c r="DC4700" s="110"/>
    </row>
    <row r="4701" spans="106:107">
      <c r="DB4701" s="110"/>
      <c r="DC4701" s="110"/>
    </row>
    <row r="4702" spans="106:107">
      <c r="DB4702" s="110"/>
      <c r="DC4702" s="110"/>
    </row>
    <row r="4703" spans="106:107">
      <c r="DB4703" s="110"/>
      <c r="DC4703" s="110"/>
    </row>
    <row r="4704" spans="106:107">
      <c r="DB4704" s="110"/>
      <c r="DC4704" s="110"/>
    </row>
    <row r="4705" spans="106:107">
      <c r="DB4705" s="110"/>
      <c r="DC4705" s="110"/>
    </row>
    <row r="4706" spans="106:107">
      <c r="DB4706" s="110"/>
      <c r="DC4706" s="110"/>
    </row>
    <row r="4707" spans="106:107">
      <c r="DB4707" s="110"/>
      <c r="DC4707" s="110"/>
    </row>
    <row r="4708" spans="106:107">
      <c r="DB4708" s="110"/>
      <c r="DC4708" s="110"/>
    </row>
    <row r="4709" spans="106:107">
      <c r="DB4709" s="110"/>
      <c r="DC4709" s="110"/>
    </row>
    <row r="4710" spans="106:107">
      <c r="DB4710" s="110"/>
      <c r="DC4710" s="110"/>
    </row>
    <row r="4711" spans="106:107">
      <c r="DB4711" s="110"/>
      <c r="DC4711" s="110"/>
    </row>
    <row r="4712" spans="106:107">
      <c r="DB4712" s="110"/>
      <c r="DC4712" s="110"/>
    </row>
    <row r="4713" spans="106:107">
      <c r="DB4713" s="110"/>
      <c r="DC4713" s="110"/>
    </row>
    <row r="4714" spans="106:107">
      <c r="DB4714" s="110"/>
      <c r="DC4714" s="110"/>
    </row>
    <row r="4715" spans="106:107">
      <c r="DB4715" s="110"/>
      <c r="DC4715" s="110"/>
    </row>
    <row r="4716" spans="106:107">
      <c r="DB4716" s="110"/>
      <c r="DC4716" s="110"/>
    </row>
    <row r="4717" spans="106:107">
      <c r="DB4717" s="110"/>
      <c r="DC4717" s="110"/>
    </row>
    <row r="4718" spans="106:107">
      <c r="DB4718" s="110"/>
      <c r="DC4718" s="110"/>
    </row>
    <row r="4719" spans="106:107">
      <c r="DB4719" s="110"/>
      <c r="DC4719" s="110"/>
    </row>
    <row r="4720" spans="106:107">
      <c r="DB4720" s="110"/>
      <c r="DC4720" s="110"/>
    </row>
    <row r="4721" spans="106:107">
      <c r="DB4721" s="110"/>
      <c r="DC4721" s="110"/>
    </row>
    <row r="4722" spans="106:107">
      <c r="DB4722" s="110"/>
      <c r="DC4722" s="110"/>
    </row>
    <row r="4723" spans="106:107">
      <c r="DB4723" s="110"/>
      <c r="DC4723" s="110"/>
    </row>
    <row r="4724" spans="106:107">
      <c r="DB4724" s="110"/>
      <c r="DC4724" s="110"/>
    </row>
    <row r="4725" spans="106:107">
      <c r="DB4725" s="110"/>
      <c r="DC4725" s="110"/>
    </row>
    <row r="4726" spans="106:107">
      <c r="DB4726" s="110"/>
      <c r="DC4726" s="110"/>
    </row>
    <row r="4727" spans="106:107">
      <c r="DB4727" s="110"/>
      <c r="DC4727" s="110"/>
    </row>
    <row r="4728" spans="106:107">
      <c r="DB4728" s="110"/>
      <c r="DC4728" s="110"/>
    </row>
    <row r="4729" spans="106:107">
      <c r="DB4729" s="110"/>
      <c r="DC4729" s="110"/>
    </row>
    <row r="4730" spans="106:107">
      <c r="DB4730" s="110"/>
      <c r="DC4730" s="110"/>
    </row>
    <row r="4731" spans="106:107">
      <c r="DB4731" s="110"/>
      <c r="DC4731" s="110"/>
    </row>
    <row r="4732" spans="106:107">
      <c r="DB4732" s="110"/>
      <c r="DC4732" s="110"/>
    </row>
    <row r="4733" spans="106:107">
      <c r="DB4733" s="110"/>
      <c r="DC4733" s="110"/>
    </row>
    <row r="4734" spans="106:107">
      <c r="DB4734" s="110"/>
      <c r="DC4734" s="110"/>
    </row>
    <row r="4735" spans="106:107">
      <c r="DB4735" s="110"/>
      <c r="DC4735" s="110"/>
    </row>
    <row r="4736" spans="106:107">
      <c r="DB4736" s="110"/>
      <c r="DC4736" s="110"/>
    </row>
    <row r="4737" spans="106:107">
      <c r="DB4737" s="110"/>
      <c r="DC4737" s="110"/>
    </row>
    <row r="4738" spans="106:107">
      <c r="DB4738" s="110"/>
      <c r="DC4738" s="110"/>
    </row>
    <row r="4739" spans="106:107">
      <c r="DB4739" s="110"/>
      <c r="DC4739" s="110"/>
    </row>
    <row r="4740" spans="106:107">
      <c r="DB4740" s="110"/>
      <c r="DC4740" s="110"/>
    </row>
    <row r="4741" spans="106:107">
      <c r="DB4741" s="110"/>
      <c r="DC4741" s="110"/>
    </row>
    <row r="4742" spans="106:107">
      <c r="DB4742" s="110"/>
      <c r="DC4742" s="110"/>
    </row>
    <row r="4743" spans="106:107">
      <c r="DB4743" s="110"/>
      <c r="DC4743" s="110"/>
    </row>
    <row r="4744" spans="106:107">
      <c r="DB4744" s="110"/>
      <c r="DC4744" s="110"/>
    </row>
    <row r="4745" spans="106:107">
      <c r="DB4745" s="110"/>
      <c r="DC4745" s="110"/>
    </row>
    <row r="4746" spans="106:107">
      <c r="DB4746" s="110"/>
      <c r="DC4746" s="110"/>
    </row>
    <row r="4747" spans="106:107">
      <c r="DB4747" s="110"/>
      <c r="DC4747" s="110"/>
    </row>
    <row r="4748" spans="106:107">
      <c r="DB4748" s="110"/>
      <c r="DC4748" s="110"/>
    </row>
    <row r="4749" spans="106:107">
      <c r="DB4749" s="110"/>
      <c r="DC4749" s="110"/>
    </row>
    <row r="4750" spans="106:107">
      <c r="DB4750" s="110"/>
      <c r="DC4750" s="110"/>
    </row>
    <row r="4751" spans="106:107">
      <c r="DB4751" s="110"/>
      <c r="DC4751" s="110"/>
    </row>
    <row r="4752" spans="106:107">
      <c r="DB4752" s="110"/>
      <c r="DC4752" s="110"/>
    </row>
    <row r="4753" spans="106:107">
      <c r="DB4753" s="110"/>
      <c r="DC4753" s="110"/>
    </row>
    <row r="4754" spans="106:107">
      <c r="DB4754" s="110"/>
      <c r="DC4754" s="110"/>
    </row>
    <row r="4755" spans="106:107">
      <c r="DB4755" s="110"/>
      <c r="DC4755" s="110"/>
    </row>
    <row r="4756" spans="106:107">
      <c r="DB4756" s="110"/>
      <c r="DC4756" s="110"/>
    </row>
    <row r="4757" spans="106:107">
      <c r="DB4757" s="110"/>
      <c r="DC4757" s="110"/>
    </row>
    <row r="4758" spans="106:107">
      <c r="DB4758" s="110"/>
      <c r="DC4758" s="110"/>
    </row>
    <row r="4759" spans="106:107">
      <c r="DB4759" s="110"/>
      <c r="DC4759" s="110"/>
    </row>
    <row r="4760" spans="106:107">
      <c r="DB4760" s="110"/>
      <c r="DC4760" s="110"/>
    </row>
    <row r="4761" spans="106:107">
      <c r="DB4761" s="110"/>
      <c r="DC4761" s="110"/>
    </row>
    <row r="4762" spans="106:107">
      <c r="DB4762" s="110"/>
      <c r="DC4762" s="110"/>
    </row>
    <row r="4763" spans="106:107">
      <c r="DB4763" s="110"/>
      <c r="DC4763" s="110"/>
    </row>
    <row r="4764" spans="106:107">
      <c r="DB4764" s="110"/>
      <c r="DC4764" s="110"/>
    </row>
    <row r="4765" spans="106:107">
      <c r="DB4765" s="110"/>
      <c r="DC4765" s="110"/>
    </row>
    <row r="4766" spans="106:107">
      <c r="DB4766" s="110"/>
      <c r="DC4766" s="110"/>
    </row>
    <row r="4767" spans="106:107">
      <c r="DB4767" s="110"/>
      <c r="DC4767" s="110"/>
    </row>
    <row r="4768" spans="106:107">
      <c r="DB4768" s="110"/>
      <c r="DC4768" s="110"/>
    </row>
    <row r="4769" spans="106:107">
      <c r="DB4769" s="110"/>
      <c r="DC4769" s="110"/>
    </row>
    <row r="4770" spans="106:107">
      <c r="DB4770" s="110"/>
      <c r="DC4770" s="110"/>
    </row>
    <row r="4771" spans="106:107">
      <c r="DB4771" s="110"/>
      <c r="DC4771" s="110"/>
    </row>
    <row r="4772" spans="106:107">
      <c r="DB4772" s="110"/>
      <c r="DC4772" s="110"/>
    </row>
    <row r="4773" spans="106:107">
      <c r="DB4773" s="110"/>
      <c r="DC4773" s="110"/>
    </row>
    <row r="4774" spans="106:107">
      <c r="DB4774" s="110"/>
      <c r="DC4774" s="110"/>
    </row>
    <row r="4775" spans="106:107">
      <c r="DB4775" s="110"/>
      <c r="DC4775" s="110"/>
    </row>
    <row r="4776" spans="106:107">
      <c r="DB4776" s="110"/>
      <c r="DC4776" s="110"/>
    </row>
    <row r="4777" spans="106:107">
      <c r="DB4777" s="110"/>
      <c r="DC4777" s="110"/>
    </row>
    <row r="4778" spans="106:107">
      <c r="DB4778" s="110"/>
      <c r="DC4778" s="110"/>
    </row>
    <row r="4779" spans="106:107">
      <c r="DB4779" s="110"/>
      <c r="DC4779" s="110"/>
    </row>
    <row r="4780" spans="106:107">
      <c r="DB4780" s="110"/>
      <c r="DC4780" s="110"/>
    </row>
    <row r="4781" spans="106:107">
      <c r="DB4781" s="110"/>
      <c r="DC4781" s="110"/>
    </row>
    <row r="4782" spans="106:107">
      <c r="DB4782" s="110"/>
      <c r="DC4782" s="110"/>
    </row>
    <row r="4783" spans="106:107">
      <c r="DB4783" s="110"/>
      <c r="DC4783" s="110"/>
    </row>
    <row r="4784" spans="106:107">
      <c r="DB4784" s="110"/>
      <c r="DC4784" s="110"/>
    </row>
    <row r="4785" spans="106:107">
      <c r="DB4785" s="110"/>
      <c r="DC4785" s="110"/>
    </row>
    <row r="4786" spans="106:107">
      <c r="DB4786" s="110"/>
      <c r="DC4786" s="110"/>
    </row>
    <row r="4787" spans="106:107">
      <c r="DB4787" s="110"/>
      <c r="DC4787" s="110"/>
    </row>
    <row r="4788" spans="106:107">
      <c r="DB4788" s="110"/>
      <c r="DC4788" s="110"/>
    </row>
    <row r="4789" spans="106:107">
      <c r="DB4789" s="110"/>
      <c r="DC4789" s="110"/>
    </row>
    <row r="4790" spans="106:107">
      <c r="DB4790" s="110"/>
      <c r="DC4790" s="110"/>
    </row>
    <row r="4791" spans="106:107">
      <c r="DB4791" s="110"/>
      <c r="DC4791" s="110"/>
    </row>
    <row r="4792" spans="106:107">
      <c r="DB4792" s="110"/>
      <c r="DC4792" s="110"/>
    </row>
    <row r="4793" spans="106:107">
      <c r="DB4793" s="110"/>
      <c r="DC4793" s="110"/>
    </row>
    <row r="4794" spans="106:107">
      <c r="DB4794" s="110"/>
      <c r="DC4794" s="110"/>
    </row>
    <row r="4795" spans="106:107">
      <c r="DB4795" s="110"/>
      <c r="DC4795" s="110"/>
    </row>
    <row r="4796" spans="106:107">
      <c r="DB4796" s="110"/>
      <c r="DC4796" s="110"/>
    </row>
    <row r="4797" spans="106:107">
      <c r="DB4797" s="110"/>
      <c r="DC4797" s="110"/>
    </row>
    <row r="4798" spans="106:107">
      <c r="DB4798" s="110"/>
      <c r="DC4798" s="110"/>
    </row>
    <row r="4799" spans="106:107">
      <c r="DB4799" s="110"/>
      <c r="DC4799" s="110"/>
    </row>
    <row r="4800" spans="106:107">
      <c r="DB4800" s="110"/>
      <c r="DC4800" s="110"/>
    </row>
    <row r="4801" spans="106:107">
      <c r="DB4801" s="110"/>
      <c r="DC4801" s="110"/>
    </row>
    <row r="4802" spans="106:107">
      <c r="DB4802" s="110"/>
      <c r="DC4802" s="110"/>
    </row>
    <row r="4803" spans="106:107">
      <c r="DB4803" s="110"/>
      <c r="DC4803" s="110"/>
    </row>
    <row r="4804" spans="106:107">
      <c r="DB4804" s="110"/>
      <c r="DC4804" s="110"/>
    </row>
    <row r="4805" spans="106:107">
      <c r="DB4805" s="110"/>
      <c r="DC4805" s="110"/>
    </row>
    <row r="4806" spans="106:107">
      <c r="DB4806" s="110"/>
      <c r="DC4806" s="110"/>
    </row>
    <row r="4807" spans="106:107">
      <c r="DB4807" s="110"/>
      <c r="DC4807" s="110"/>
    </row>
    <row r="4808" spans="106:107">
      <c r="DB4808" s="110"/>
      <c r="DC4808" s="110"/>
    </row>
    <row r="4809" spans="106:107">
      <c r="DB4809" s="110"/>
      <c r="DC4809" s="110"/>
    </row>
    <row r="4810" spans="106:107">
      <c r="DB4810" s="110"/>
      <c r="DC4810" s="110"/>
    </row>
    <row r="4811" spans="106:107">
      <c r="DB4811" s="110"/>
      <c r="DC4811" s="110"/>
    </row>
    <row r="4812" spans="106:107">
      <c r="DB4812" s="110"/>
      <c r="DC4812" s="110"/>
    </row>
    <row r="4813" spans="106:107">
      <c r="DB4813" s="110"/>
      <c r="DC4813" s="110"/>
    </row>
    <row r="4814" spans="106:107">
      <c r="DB4814" s="110"/>
      <c r="DC4814" s="110"/>
    </row>
    <row r="4815" spans="106:107">
      <c r="DB4815" s="110"/>
      <c r="DC4815" s="110"/>
    </row>
    <row r="4816" spans="106:107">
      <c r="DB4816" s="110"/>
      <c r="DC4816" s="110"/>
    </row>
    <row r="4817" spans="106:107">
      <c r="DB4817" s="110"/>
      <c r="DC4817" s="110"/>
    </row>
    <row r="4818" spans="106:107">
      <c r="DB4818" s="110"/>
      <c r="DC4818" s="110"/>
    </row>
    <row r="4819" spans="106:107">
      <c r="DB4819" s="110"/>
      <c r="DC4819" s="110"/>
    </row>
    <row r="4820" spans="106:107">
      <c r="DB4820" s="110"/>
      <c r="DC4820" s="110"/>
    </row>
    <row r="4821" spans="106:107">
      <c r="DB4821" s="110"/>
      <c r="DC4821" s="110"/>
    </row>
    <row r="4822" spans="106:107">
      <c r="DB4822" s="110"/>
      <c r="DC4822" s="110"/>
    </row>
    <row r="4823" spans="106:107">
      <c r="DB4823" s="110"/>
      <c r="DC4823" s="110"/>
    </row>
    <row r="4824" spans="106:107">
      <c r="DB4824" s="110"/>
      <c r="DC4824" s="110"/>
    </row>
    <row r="4825" spans="106:107">
      <c r="DB4825" s="110"/>
      <c r="DC4825" s="110"/>
    </row>
    <row r="4826" spans="106:107">
      <c r="DB4826" s="110"/>
      <c r="DC4826" s="110"/>
    </row>
    <row r="4827" spans="106:107">
      <c r="DB4827" s="110"/>
      <c r="DC4827" s="110"/>
    </row>
    <row r="4828" spans="106:107">
      <c r="DB4828" s="110"/>
      <c r="DC4828" s="110"/>
    </row>
    <row r="4829" spans="106:107">
      <c r="DB4829" s="110"/>
      <c r="DC4829" s="110"/>
    </row>
    <row r="4830" spans="106:107">
      <c r="DB4830" s="110"/>
      <c r="DC4830" s="110"/>
    </row>
    <row r="4831" spans="106:107">
      <c r="DB4831" s="110"/>
      <c r="DC4831" s="110"/>
    </row>
    <row r="4832" spans="106:107">
      <c r="DB4832" s="110"/>
      <c r="DC4832" s="110"/>
    </row>
    <row r="4833" spans="106:107">
      <c r="DB4833" s="110"/>
      <c r="DC4833" s="110"/>
    </row>
    <row r="4834" spans="106:107">
      <c r="DB4834" s="110"/>
      <c r="DC4834" s="110"/>
    </row>
    <row r="4835" spans="106:107">
      <c r="DB4835" s="110"/>
      <c r="DC4835" s="110"/>
    </row>
    <row r="4836" spans="106:107">
      <c r="DB4836" s="110"/>
      <c r="DC4836" s="110"/>
    </row>
    <row r="4837" spans="106:107">
      <c r="DB4837" s="110"/>
      <c r="DC4837" s="110"/>
    </row>
    <row r="4838" spans="106:107">
      <c r="DB4838" s="110"/>
      <c r="DC4838" s="110"/>
    </row>
    <row r="4839" spans="106:107">
      <c r="DB4839" s="110"/>
      <c r="DC4839" s="110"/>
    </row>
    <row r="4840" spans="106:107">
      <c r="DB4840" s="110"/>
      <c r="DC4840" s="110"/>
    </row>
    <row r="4841" spans="106:107">
      <c r="DB4841" s="110"/>
      <c r="DC4841" s="110"/>
    </row>
    <row r="4842" spans="106:107">
      <c r="DB4842" s="110"/>
      <c r="DC4842" s="110"/>
    </row>
    <row r="4843" spans="106:107">
      <c r="DB4843" s="110"/>
      <c r="DC4843" s="110"/>
    </row>
    <row r="4844" spans="106:107">
      <c r="DB4844" s="110"/>
      <c r="DC4844" s="110"/>
    </row>
    <row r="4845" spans="106:107">
      <c r="DB4845" s="110"/>
      <c r="DC4845" s="110"/>
    </row>
    <row r="4846" spans="106:107">
      <c r="DB4846" s="110"/>
      <c r="DC4846" s="110"/>
    </row>
    <row r="4847" spans="106:107">
      <c r="DB4847" s="110"/>
      <c r="DC4847" s="110"/>
    </row>
    <row r="4848" spans="106:107">
      <c r="DB4848" s="110"/>
      <c r="DC4848" s="110"/>
    </row>
    <row r="4849" spans="106:107">
      <c r="DB4849" s="110"/>
      <c r="DC4849" s="110"/>
    </row>
    <row r="4850" spans="106:107">
      <c r="DB4850" s="110"/>
      <c r="DC4850" s="110"/>
    </row>
    <row r="4851" spans="106:107">
      <c r="DB4851" s="110"/>
      <c r="DC4851" s="110"/>
    </row>
    <row r="4852" spans="106:107">
      <c r="DB4852" s="110"/>
      <c r="DC4852" s="110"/>
    </row>
    <row r="4853" spans="106:107">
      <c r="DB4853" s="110"/>
      <c r="DC4853" s="110"/>
    </row>
    <row r="4854" spans="106:107">
      <c r="DB4854" s="110"/>
      <c r="DC4854" s="110"/>
    </row>
    <row r="4855" spans="106:107">
      <c r="DB4855" s="110"/>
      <c r="DC4855" s="110"/>
    </row>
    <row r="4856" spans="106:107">
      <c r="DB4856" s="110"/>
      <c r="DC4856" s="110"/>
    </row>
    <row r="4857" spans="106:107">
      <c r="DB4857" s="110"/>
      <c r="DC4857" s="110"/>
    </row>
    <row r="4858" spans="106:107">
      <c r="DB4858" s="110"/>
      <c r="DC4858" s="110"/>
    </row>
    <row r="4859" spans="106:107">
      <c r="DB4859" s="110"/>
      <c r="DC4859" s="110"/>
    </row>
    <row r="4860" spans="106:107">
      <c r="DB4860" s="110"/>
      <c r="DC4860" s="110"/>
    </row>
    <row r="4861" spans="106:107">
      <c r="DB4861" s="110"/>
      <c r="DC4861" s="110"/>
    </row>
    <row r="4862" spans="106:107">
      <c r="DB4862" s="110"/>
      <c r="DC4862" s="110"/>
    </row>
    <row r="4863" spans="106:107">
      <c r="DB4863" s="110"/>
      <c r="DC4863" s="110"/>
    </row>
    <row r="4864" spans="106:107">
      <c r="DB4864" s="110"/>
      <c r="DC4864" s="110"/>
    </row>
    <row r="4865" spans="106:107">
      <c r="DB4865" s="110"/>
      <c r="DC4865" s="110"/>
    </row>
    <row r="4866" spans="106:107">
      <c r="DB4866" s="110"/>
      <c r="DC4866" s="110"/>
    </row>
    <row r="4867" spans="106:107">
      <c r="DB4867" s="110"/>
      <c r="DC4867" s="110"/>
    </row>
    <row r="4868" spans="106:107">
      <c r="DB4868" s="110"/>
      <c r="DC4868" s="110"/>
    </row>
    <row r="4869" spans="106:107">
      <c r="DB4869" s="110"/>
      <c r="DC4869" s="110"/>
    </row>
    <row r="4870" spans="106:107">
      <c r="DB4870" s="110"/>
      <c r="DC4870" s="110"/>
    </row>
    <row r="4871" spans="106:107">
      <c r="DB4871" s="110"/>
      <c r="DC4871" s="110"/>
    </row>
    <row r="4872" spans="106:107">
      <c r="DB4872" s="110"/>
      <c r="DC4872" s="110"/>
    </row>
    <row r="4873" spans="106:107">
      <c r="DB4873" s="110"/>
      <c r="DC4873" s="110"/>
    </row>
    <row r="4874" spans="106:107">
      <c r="DB4874" s="110"/>
      <c r="DC4874" s="110"/>
    </row>
    <row r="4875" spans="106:107">
      <c r="DB4875" s="110"/>
      <c r="DC4875" s="110"/>
    </row>
    <row r="4876" spans="106:107">
      <c r="DB4876" s="110"/>
      <c r="DC4876" s="110"/>
    </row>
    <row r="4877" spans="106:107">
      <c r="DB4877" s="110"/>
      <c r="DC4877" s="110"/>
    </row>
    <row r="4878" spans="106:107">
      <c r="DB4878" s="110"/>
      <c r="DC4878" s="110"/>
    </row>
    <row r="4879" spans="106:107">
      <c r="DB4879" s="110"/>
      <c r="DC4879" s="110"/>
    </row>
    <row r="4880" spans="106:107">
      <c r="DB4880" s="110"/>
      <c r="DC4880" s="110"/>
    </row>
    <row r="4881" spans="106:107">
      <c r="DB4881" s="110"/>
      <c r="DC4881" s="110"/>
    </row>
    <row r="4882" spans="106:107">
      <c r="DB4882" s="110"/>
      <c r="DC4882" s="110"/>
    </row>
    <row r="4883" spans="106:107">
      <c r="DB4883" s="110"/>
      <c r="DC4883" s="110"/>
    </row>
    <row r="4884" spans="106:107">
      <c r="DB4884" s="110"/>
      <c r="DC4884" s="110"/>
    </row>
    <row r="4885" spans="106:107">
      <c r="DB4885" s="110"/>
      <c r="DC4885" s="110"/>
    </row>
    <row r="4886" spans="106:107">
      <c r="DB4886" s="110"/>
      <c r="DC4886" s="110"/>
    </row>
    <row r="4887" spans="106:107">
      <c r="DB4887" s="110"/>
      <c r="DC4887" s="110"/>
    </row>
    <row r="4888" spans="106:107">
      <c r="DB4888" s="110"/>
      <c r="DC4888" s="110"/>
    </row>
    <row r="4889" spans="106:107">
      <c r="DB4889" s="110"/>
      <c r="DC4889" s="110"/>
    </row>
    <row r="4890" spans="106:107">
      <c r="DB4890" s="110"/>
      <c r="DC4890" s="110"/>
    </row>
    <row r="4891" spans="106:107">
      <c r="DB4891" s="110"/>
      <c r="DC4891" s="110"/>
    </row>
    <row r="4892" spans="106:107">
      <c r="DB4892" s="110"/>
      <c r="DC4892" s="110"/>
    </row>
    <row r="4893" spans="106:107">
      <c r="DB4893" s="110"/>
      <c r="DC4893" s="110"/>
    </row>
    <row r="4894" spans="106:107">
      <c r="DB4894" s="110"/>
      <c r="DC4894" s="110"/>
    </row>
    <row r="4895" spans="106:107">
      <c r="DB4895" s="110"/>
      <c r="DC4895" s="110"/>
    </row>
    <row r="4896" spans="106:107">
      <c r="DB4896" s="110"/>
      <c r="DC4896" s="110"/>
    </row>
    <row r="4897" spans="106:107">
      <c r="DB4897" s="110"/>
      <c r="DC4897" s="110"/>
    </row>
    <row r="4898" spans="106:107">
      <c r="DB4898" s="110"/>
      <c r="DC4898" s="110"/>
    </row>
    <row r="4899" spans="106:107">
      <c r="DB4899" s="110"/>
      <c r="DC4899" s="110"/>
    </row>
    <row r="4900" spans="106:107">
      <c r="DB4900" s="110"/>
      <c r="DC4900" s="110"/>
    </row>
    <row r="4901" spans="106:107">
      <c r="DB4901" s="110"/>
      <c r="DC4901" s="110"/>
    </row>
    <row r="4902" spans="106:107">
      <c r="DB4902" s="110"/>
      <c r="DC4902" s="110"/>
    </row>
    <row r="4903" spans="106:107">
      <c r="DB4903" s="110"/>
      <c r="DC4903" s="110"/>
    </row>
    <row r="4904" spans="106:107">
      <c r="DB4904" s="110"/>
      <c r="DC4904" s="110"/>
    </row>
    <row r="4905" spans="106:107">
      <c r="DB4905" s="110"/>
      <c r="DC4905" s="110"/>
    </row>
    <row r="4906" spans="106:107">
      <c r="DB4906" s="110"/>
      <c r="DC4906" s="110"/>
    </row>
    <row r="4907" spans="106:107">
      <c r="DB4907" s="110"/>
      <c r="DC4907" s="110"/>
    </row>
    <row r="4908" spans="106:107">
      <c r="DB4908" s="110"/>
      <c r="DC4908" s="110"/>
    </row>
    <row r="4909" spans="106:107">
      <c r="DB4909" s="110"/>
      <c r="DC4909" s="110"/>
    </row>
    <row r="4910" spans="106:107">
      <c r="DB4910" s="110"/>
      <c r="DC4910" s="110"/>
    </row>
    <row r="4911" spans="106:107">
      <c r="DB4911" s="110"/>
      <c r="DC4911" s="110"/>
    </row>
    <row r="4912" spans="106:107">
      <c r="DB4912" s="110"/>
      <c r="DC4912" s="110"/>
    </row>
    <row r="4913" spans="106:107">
      <c r="DB4913" s="110"/>
      <c r="DC4913" s="110"/>
    </row>
    <row r="4914" spans="106:107">
      <c r="DB4914" s="110"/>
      <c r="DC4914" s="110"/>
    </row>
    <row r="4915" spans="106:107">
      <c r="DB4915" s="110"/>
      <c r="DC4915" s="110"/>
    </row>
    <row r="4916" spans="106:107">
      <c r="DB4916" s="110"/>
      <c r="DC4916" s="110"/>
    </row>
    <row r="4917" spans="106:107">
      <c r="DB4917" s="110"/>
      <c r="DC4917" s="110"/>
    </row>
    <row r="4918" spans="106:107">
      <c r="DB4918" s="110"/>
      <c r="DC4918" s="110"/>
    </row>
    <row r="4919" spans="106:107">
      <c r="DB4919" s="110"/>
      <c r="DC4919" s="110"/>
    </row>
    <row r="4920" spans="106:107">
      <c r="DB4920" s="110"/>
      <c r="DC4920" s="110"/>
    </row>
    <row r="4921" spans="106:107">
      <c r="DB4921" s="110"/>
      <c r="DC4921" s="110"/>
    </row>
    <row r="4922" spans="106:107">
      <c r="DB4922" s="110"/>
      <c r="DC4922" s="110"/>
    </row>
    <row r="4923" spans="106:107">
      <c r="DB4923" s="110"/>
      <c r="DC4923" s="110"/>
    </row>
    <row r="4924" spans="106:107">
      <c r="DB4924" s="110"/>
      <c r="DC4924" s="110"/>
    </row>
    <row r="4925" spans="106:107">
      <c r="DB4925" s="110"/>
      <c r="DC4925" s="110"/>
    </row>
    <row r="4926" spans="106:107">
      <c r="DB4926" s="110"/>
      <c r="DC4926" s="110"/>
    </row>
    <row r="4927" spans="106:107">
      <c r="DB4927" s="110"/>
      <c r="DC4927" s="110"/>
    </row>
    <row r="4928" spans="106:107">
      <c r="DB4928" s="110"/>
      <c r="DC4928" s="110"/>
    </row>
    <row r="4929" spans="106:107">
      <c r="DB4929" s="110"/>
      <c r="DC4929" s="110"/>
    </row>
    <row r="4930" spans="106:107">
      <c r="DB4930" s="110"/>
      <c r="DC4930" s="110"/>
    </row>
    <row r="4931" spans="106:107">
      <c r="DB4931" s="110"/>
      <c r="DC4931" s="110"/>
    </row>
    <row r="4932" spans="106:107">
      <c r="DB4932" s="110"/>
      <c r="DC4932" s="110"/>
    </row>
    <row r="4933" spans="106:107">
      <c r="DB4933" s="110"/>
      <c r="DC4933" s="110"/>
    </row>
    <row r="4934" spans="106:107">
      <c r="DB4934" s="110"/>
      <c r="DC4934" s="110"/>
    </row>
    <row r="4935" spans="106:107">
      <c r="DB4935" s="110"/>
      <c r="DC4935" s="110"/>
    </row>
    <row r="4936" spans="106:107">
      <c r="DB4936" s="110"/>
      <c r="DC4936" s="110"/>
    </row>
    <row r="4937" spans="106:107">
      <c r="DB4937" s="110"/>
      <c r="DC4937" s="110"/>
    </row>
    <row r="4938" spans="106:107">
      <c r="DB4938" s="110"/>
      <c r="DC4938" s="110"/>
    </row>
    <row r="4939" spans="106:107">
      <c r="DB4939" s="110"/>
      <c r="DC4939" s="110"/>
    </row>
    <row r="4940" spans="106:107">
      <c r="DB4940" s="110"/>
      <c r="DC4940" s="110"/>
    </row>
    <row r="4941" spans="106:107">
      <c r="DB4941" s="110"/>
      <c r="DC4941" s="110"/>
    </row>
    <row r="4942" spans="106:107">
      <c r="DB4942" s="110"/>
      <c r="DC4942" s="110"/>
    </row>
    <row r="4943" spans="106:107">
      <c r="DB4943" s="110"/>
      <c r="DC4943" s="110"/>
    </row>
    <row r="4944" spans="106:107">
      <c r="DB4944" s="110"/>
      <c r="DC4944" s="110"/>
    </row>
    <row r="4945" spans="106:107">
      <c r="DB4945" s="110"/>
      <c r="DC4945" s="110"/>
    </row>
    <row r="4946" spans="106:107">
      <c r="DB4946" s="110"/>
      <c r="DC4946" s="110"/>
    </row>
    <row r="4947" spans="106:107">
      <c r="DB4947" s="110"/>
      <c r="DC4947" s="110"/>
    </row>
    <row r="4948" spans="106:107">
      <c r="DB4948" s="110"/>
      <c r="DC4948" s="110"/>
    </row>
    <row r="4949" spans="106:107">
      <c r="DB4949" s="110"/>
      <c r="DC4949" s="110"/>
    </row>
    <row r="4950" spans="106:107">
      <c r="DB4950" s="110"/>
      <c r="DC4950" s="110"/>
    </row>
    <row r="4951" spans="106:107">
      <c r="DB4951" s="110"/>
      <c r="DC4951" s="110"/>
    </row>
    <row r="4952" spans="106:107">
      <c r="DB4952" s="110"/>
      <c r="DC4952" s="110"/>
    </row>
    <row r="4953" spans="106:107">
      <c r="DB4953" s="110"/>
      <c r="DC4953" s="110"/>
    </row>
    <row r="4954" spans="106:107">
      <c r="DB4954" s="110"/>
      <c r="DC4954" s="110"/>
    </row>
    <row r="4955" spans="106:107">
      <c r="DB4955" s="110"/>
      <c r="DC4955" s="110"/>
    </row>
    <row r="4956" spans="106:107">
      <c r="DB4956" s="110"/>
      <c r="DC4956" s="110"/>
    </row>
    <row r="4957" spans="106:107">
      <c r="DB4957" s="110"/>
      <c r="DC4957" s="110"/>
    </row>
    <row r="4958" spans="106:107">
      <c r="DB4958" s="110"/>
      <c r="DC4958" s="110"/>
    </row>
    <row r="4959" spans="106:107">
      <c r="DB4959" s="110"/>
      <c r="DC4959" s="110"/>
    </row>
    <row r="4960" spans="106:107">
      <c r="DB4960" s="110"/>
      <c r="DC4960" s="110"/>
    </row>
    <row r="4961" spans="106:107">
      <c r="DB4961" s="110"/>
      <c r="DC4961" s="110"/>
    </row>
    <row r="4962" spans="106:107">
      <c r="DB4962" s="110"/>
      <c r="DC4962" s="110"/>
    </row>
    <row r="4963" spans="106:107">
      <c r="DB4963" s="110"/>
      <c r="DC4963" s="110"/>
    </row>
    <row r="4964" spans="106:107">
      <c r="DB4964" s="110"/>
      <c r="DC4964" s="110"/>
    </row>
    <row r="4965" spans="106:107">
      <c r="DB4965" s="110"/>
      <c r="DC4965" s="110"/>
    </row>
    <row r="4966" spans="106:107">
      <c r="DB4966" s="110"/>
      <c r="DC4966" s="110"/>
    </row>
    <row r="4967" spans="106:107">
      <c r="DB4967" s="110"/>
      <c r="DC4967" s="110"/>
    </row>
    <row r="4968" spans="106:107">
      <c r="DB4968" s="110"/>
      <c r="DC4968" s="110"/>
    </row>
    <row r="4969" spans="106:107">
      <c r="DB4969" s="110"/>
      <c r="DC4969" s="110"/>
    </row>
    <row r="4970" spans="106:107">
      <c r="DB4970" s="110"/>
      <c r="DC4970" s="110"/>
    </row>
    <row r="4971" spans="106:107">
      <c r="DB4971" s="110"/>
      <c r="DC4971" s="110"/>
    </row>
    <row r="4972" spans="106:107">
      <c r="DB4972" s="110"/>
      <c r="DC4972" s="110"/>
    </row>
    <row r="4973" spans="106:107">
      <c r="DB4973" s="110"/>
      <c r="DC4973" s="110"/>
    </row>
    <row r="4974" spans="106:107">
      <c r="DB4974" s="110"/>
      <c r="DC4974" s="110"/>
    </row>
    <row r="4975" spans="106:107">
      <c r="DB4975" s="110"/>
      <c r="DC4975" s="110"/>
    </row>
    <row r="4976" spans="106:107">
      <c r="DB4976" s="110"/>
      <c r="DC4976" s="110"/>
    </row>
    <row r="4977" spans="106:107">
      <c r="DB4977" s="110"/>
      <c r="DC4977" s="110"/>
    </row>
    <row r="4978" spans="106:107">
      <c r="DB4978" s="110"/>
      <c r="DC4978" s="110"/>
    </row>
    <row r="4979" spans="106:107">
      <c r="DB4979" s="110"/>
      <c r="DC4979" s="110"/>
    </row>
    <row r="4980" spans="106:107">
      <c r="DB4980" s="110"/>
      <c r="DC4980" s="110"/>
    </row>
    <row r="4981" spans="106:107">
      <c r="DB4981" s="110"/>
      <c r="DC4981" s="110"/>
    </row>
    <row r="4982" spans="106:107">
      <c r="DB4982" s="110"/>
      <c r="DC4982" s="110"/>
    </row>
    <row r="4983" spans="106:107">
      <c r="DB4983" s="110"/>
      <c r="DC4983" s="110"/>
    </row>
    <row r="4984" spans="106:107">
      <c r="DB4984" s="110"/>
      <c r="DC4984" s="110"/>
    </row>
    <row r="4985" spans="106:107">
      <c r="DB4985" s="110"/>
      <c r="DC4985" s="110"/>
    </row>
    <row r="4986" spans="106:107">
      <c r="DB4986" s="110"/>
      <c r="DC4986" s="110"/>
    </row>
    <row r="4987" spans="106:107">
      <c r="DB4987" s="110"/>
      <c r="DC4987" s="110"/>
    </row>
    <row r="4988" spans="106:107">
      <c r="DB4988" s="110"/>
      <c r="DC4988" s="110"/>
    </row>
    <row r="4989" spans="106:107">
      <c r="DB4989" s="110"/>
      <c r="DC4989" s="110"/>
    </row>
    <row r="4990" spans="106:107">
      <c r="DB4990" s="110"/>
      <c r="DC4990" s="110"/>
    </row>
    <row r="4991" spans="106:107">
      <c r="DB4991" s="110"/>
      <c r="DC4991" s="110"/>
    </row>
    <row r="4992" spans="106:107">
      <c r="DB4992" s="110"/>
      <c r="DC4992" s="110"/>
    </row>
    <row r="4993" spans="106:107">
      <c r="DB4993" s="110"/>
      <c r="DC4993" s="110"/>
    </row>
    <row r="4994" spans="106:107">
      <c r="DB4994" s="110"/>
      <c r="DC4994" s="110"/>
    </row>
    <row r="4995" spans="106:107">
      <c r="DB4995" s="110"/>
      <c r="DC4995" s="110"/>
    </row>
    <row r="4996" spans="106:107">
      <c r="DB4996" s="110"/>
      <c r="DC4996" s="110"/>
    </row>
    <row r="4997" spans="106:107">
      <c r="DB4997" s="110"/>
      <c r="DC4997" s="110"/>
    </row>
    <row r="4998" spans="106:107">
      <c r="DB4998" s="110"/>
      <c r="DC4998" s="110"/>
    </row>
    <row r="4999" spans="106:107">
      <c r="DB4999" s="110"/>
      <c r="DC4999" s="110"/>
    </row>
    <row r="5000" spans="106:107">
      <c r="DB5000" s="110"/>
      <c r="DC5000" s="110"/>
    </row>
    <row r="5001" spans="106:107">
      <c r="DB5001" s="110"/>
      <c r="DC5001" s="110"/>
    </row>
    <row r="5002" spans="106:107">
      <c r="DB5002" s="110"/>
      <c r="DC5002" s="110"/>
    </row>
    <row r="5003" spans="106:107">
      <c r="DB5003" s="110"/>
      <c r="DC5003" s="110"/>
    </row>
    <row r="5004" spans="106:107">
      <c r="DB5004" s="110"/>
      <c r="DC5004" s="110"/>
    </row>
    <row r="5005" spans="106:107">
      <c r="DB5005" s="110"/>
      <c r="DC5005" s="110"/>
    </row>
    <row r="5006" spans="106:107">
      <c r="DB5006" s="110"/>
      <c r="DC5006" s="110"/>
    </row>
    <row r="5007" spans="106:107">
      <c r="DB5007" s="110"/>
      <c r="DC5007" s="110"/>
    </row>
    <row r="5008" spans="106:107">
      <c r="DB5008" s="110"/>
      <c r="DC5008" s="110"/>
    </row>
    <row r="5009" spans="106:107">
      <c r="DB5009" s="110"/>
      <c r="DC5009" s="110"/>
    </row>
    <row r="5010" spans="106:107">
      <c r="DB5010" s="110"/>
      <c r="DC5010" s="110"/>
    </row>
    <row r="5011" spans="106:107">
      <c r="DB5011" s="110"/>
      <c r="DC5011" s="110"/>
    </row>
    <row r="5012" spans="106:107">
      <c r="DB5012" s="110"/>
      <c r="DC5012" s="110"/>
    </row>
    <row r="5013" spans="106:107">
      <c r="DB5013" s="110"/>
      <c r="DC5013" s="110"/>
    </row>
    <row r="5014" spans="106:107">
      <c r="DB5014" s="110"/>
      <c r="DC5014" s="110"/>
    </row>
    <row r="5015" spans="106:107">
      <c r="DB5015" s="110"/>
      <c r="DC5015" s="110"/>
    </row>
    <row r="5016" spans="106:107">
      <c r="DB5016" s="110"/>
      <c r="DC5016" s="110"/>
    </row>
    <row r="5017" spans="106:107">
      <c r="DB5017" s="110"/>
      <c r="DC5017" s="110"/>
    </row>
    <row r="5018" spans="106:107">
      <c r="DB5018" s="110"/>
      <c r="DC5018" s="110"/>
    </row>
    <row r="5019" spans="106:107">
      <c r="DB5019" s="110"/>
      <c r="DC5019" s="110"/>
    </row>
    <row r="5020" spans="106:107">
      <c r="DB5020" s="110"/>
      <c r="DC5020" s="110"/>
    </row>
    <row r="5021" spans="106:107">
      <c r="DB5021" s="110"/>
      <c r="DC5021" s="110"/>
    </row>
    <row r="5022" spans="106:107">
      <c r="DB5022" s="110"/>
      <c r="DC5022" s="110"/>
    </row>
    <row r="5023" spans="106:107">
      <c r="DB5023" s="110"/>
      <c r="DC5023" s="110"/>
    </row>
    <row r="5024" spans="106:107">
      <c r="DB5024" s="110"/>
      <c r="DC5024" s="110"/>
    </row>
    <row r="5025" spans="106:107">
      <c r="DB5025" s="110"/>
      <c r="DC5025" s="110"/>
    </row>
    <row r="5026" spans="106:107">
      <c r="DB5026" s="110"/>
      <c r="DC5026" s="110"/>
    </row>
    <row r="5027" spans="106:107">
      <c r="DB5027" s="110"/>
      <c r="DC5027" s="110"/>
    </row>
    <row r="5028" spans="106:107">
      <c r="DB5028" s="110"/>
      <c r="DC5028" s="110"/>
    </row>
    <row r="5029" spans="106:107">
      <c r="DB5029" s="110"/>
      <c r="DC5029" s="110"/>
    </row>
    <row r="5030" spans="106:107">
      <c r="DB5030" s="110"/>
      <c r="DC5030" s="110"/>
    </row>
    <row r="5031" spans="106:107">
      <c r="DB5031" s="110"/>
      <c r="DC5031" s="110"/>
    </row>
    <row r="5032" spans="106:107">
      <c r="DB5032" s="110"/>
      <c r="DC5032" s="110"/>
    </row>
    <row r="5033" spans="106:107">
      <c r="DB5033" s="110"/>
      <c r="DC5033" s="110"/>
    </row>
    <row r="5034" spans="106:107">
      <c r="DB5034" s="110"/>
      <c r="DC5034" s="110"/>
    </row>
    <row r="5035" spans="106:107">
      <c r="DB5035" s="110"/>
      <c r="DC5035" s="110"/>
    </row>
    <row r="5036" spans="106:107">
      <c r="DB5036" s="110"/>
      <c r="DC5036" s="110"/>
    </row>
    <row r="5037" spans="106:107">
      <c r="DB5037" s="110"/>
      <c r="DC5037" s="110"/>
    </row>
    <row r="5038" spans="106:107">
      <c r="DB5038" s="110"/>
      <c r="DC5038" s="110"/>
    </row>
    <row r="5039" spans="106:107">
      <c r="DB5039" s="110"/>
      <c r="DC5039" s="110"/>
    </row>
    <row r="5040" spans="106:107">
      <c r="DB5040" s="110"/>
      <c r="DC5040" s="110"/>
    </row>
    <row r="5041" spans="106:107">
      <c r="DB5041" s="110"/>
      <c r="DC5041" s="110"/>
    </row>
    <row r="5042" spans="106:107">
      <c r="DB5042" s="110"/>
      <c r="DC5042" s="110"/>
    </row>
    <row r="5043" spans="106:107">
      <c r="DB5043" s="110"/>
      <c r="DC5043" s="110"/>
    </row>
    <row r="5044" spans="106:107">
      <c r="DB5044" s="110"/>
      <c r="DC5044" s="110"/>
    </row>
    <row r="5045" spans="106:107">
      <c r="DB5045" s="110"/>
      <c r="DC5045" s="110"/>
    </row>
    <row r="5046" spans="106:107">
      <c r="DB5046" s="110"/>
      <c r="DC5046" s="110"/>
    </row>
    <row r="5047" spans="106:107">
      <c r="DB5047" s="110"/>
      <c r="DC5047" s="110"/>
    </row>
    <row r="5048" spans="106:107">
      <c r="DB5048" s="110"/>
      <c r="DC5048" s="110"/>
    </row>
    <row r="5049" spans="106:107">
      <c r="DB5049" s="110"/>
      <c r="DC5049" s="110"/>
    </row>
    <row r="5050" spans="106:107">
      <c r="DB5050" s="110"/>
      <c r="DC5050" s="110"/>
    </row>
    <row r="5051" spans="106:107">
      <c r="DB5051" s="110"/>
      <c r="DC5051" s="110"/>
    </row>
    <row r="5052" spans="106:107">
      <c r="DB5052" s="110"/>
      <c r="DC5052" s="110"/>
    </row>
    <row r="5053" spans="106:107">
      <c r="DB5053" s="110"/>
      <c r="DC5053" s="110"/>
    </row>
    <row r="5054" spans="106:107">
      <c r="DB5054" s="110"/>
      <c r="DC5054" s="110"/>
    </row>
    <row r="5055" spans="106:107">
      <c r="DB5055" s="110"/>
      <c r="DC5055" s="110"/>
    </row>
    <row r="5056" spans="106:107">
      <c r="DB5056" s="110"/>
      <c r="DC5056" s="110"/>
    </row>
    <row r="5057" spans="106:107">
      <c r="DB5057" s="110"/>
      <c r="DC5057" s="110"/>
    </row>
    <row r="5058" spans="106:107">
      <c r="DB5058" s="110"/>
      <c r="DC5058" s="110"/>
    </row>
    <row r="5059" spans="106:107">
      <c r="DB5059" s="110"/>
      <c r="DC5059" s="110"/>
    </row>
    <row r="5060" spans="106:107">
      <c r="DB5060" s="110"/>
      <c r="DC5060" s="110"/>
    </row>
    <row r="5061" spans="106:107">
      <c r="DB5061" s="110"/>
      <c r="DC5061" s="110"/>
    </row>
    <row r="5062" spans="106:107">
      <c r="DB5062" s="110"/>
      <c r="DC5062" s="110"/>
    </row>
    <row r="5063" spans="106:107">
      <c r="DB5063" s="110"/>
      <c r="DC5063" s="110"/>
    </row>
    <row r="5064" spans="106:107">
      <c r="DB5064" s="110"/>
      <c r="DC5064" s="110"/>
    </row>
    <row r="5065" spans="106:107">
      <c r="DB5065" s="110"/>
      <c r="DC5065" s="110"/>
    </row>
    <row r="5066" spans="106:107">
      <c r="DB5066" s="110"/>
      <c r="DC5066" s="110"/>
    </row>
    <row r="5067" spans="106:107">
      <c r="DB5067" s="110"/>
      <c r="DC5067" s="110"/>
    </row>
    <row r="5068" spans="106:107">
      <c r="DB5068" s="110"/>
      <c r="DC5068" s="110"/>
    </row>
    <row r="5069" spans="106:107">
      <c r="DB5069" s="110"/>
      <c r="DC5069" s="110"/>
    </row>
    <row r="5070" spans="106:107">
      <c r="DB5070" s="110"/>
      <c r="DC5070" s="110"/>
    </row>
    <row r="5071" spans="106:107">
      <c r="DB5071" s="110"/>
      <c r="DC5071" s="110"/>
    </row>
    <row r="5072" spans="106:107">
      <c r="DB5072" s="110"/>
      <c r="DC5072" s="110"/>
    </row>
    <row r="5073" spans="106:107">
      <c r="DB5073" s="110"/>
      <c r="DC5073" s="110"/>
    </row>
    <row r="5074" spans="106:107">
      <c r="DB5074" s="110"/>
      <c r="DC5074" s="110"/>
    </row>
    <row r="5075" spans="106:107">
      <c r="DB5075" s="110"/>
      <c r="DC5075" s="110"/>
    </row>
    <row r="5076" spans="106:107">
      <c r="DB5076" s="110"/>
      <c r="DC5076" s="110"/>
    </row>
    <row r="5077" spans="106:107">
      <c r="DB5077" s="110"/>
      <c r="DC5077" s="110"/>
    </row>
    <row r="5078" spans="106:107">
      <c r="DB5078" s="110"/>
      <c r="DC5078" s="110"/>
    </row>
    <row r="5079" spans="106:107">
      <c r="DB5079" s="110"/>
      <c r="DC5079" s="110"/>
    </row>
    <row r="5080" spans="106:107">
      <c r="DB5080" s="110"/>
      <c r="DC5080" s="110"/>
    </row>
    <row r="5081" spans="106:107">
      <c r="DB5081" s="110"/>
      <c r="DC5081" s="110"/>
    </row>
    <row r="5082" spans="106:107">
      <c r="DB5082" s="110"/>
      <c r="DC5082" s="110"/>
    </row>
    <row r="5083" spans="106:107">
      <c r="DB5083" s="110"/>
      <c r="DC5083" s="110"/>
    </row>
    <row r="5084" spans="106:107">
      <c r="DB5084" s="110"/>
      <c r="DC5084" s="110"/>
    </row>
    <row r="5085" spans="106:107">
      <c r="DB5085" s="110"/>
      <c r="DC5085" s="110"/>
    </row>
    <row r="5086" spans="106:107">
      <c r="DB5086" s="110"/>
      <c r="DC5086" s="110"/>
    </row>
    <row r="5087" spans="106:107">
      <c r="DB5087" s="110"/>
      <c r="DC5087" s="110"/>
    </row>
    <row r="5088" spans="106:107">
      <c r="DB5088" s="110"/>
      <c r="DC5088" s="110"/>
    </row>
    <row r="5089" spans="106:107">
      <c r="DB5089" s="110"/>
      <c r="DC5089" s="110"/>
    </row>
    <row r="5090" spans="106:107">
      <c r="DB5090" s="110"/>
      <c r="DC5090" s="110"/>
    </row>
    <row r="5091" spans="106:107">
      <c r="DB5091" s="110"/>
      <c r="DC5091" s="110"/>
    </row>
    <row r="5092" spans="106:107">
      <c r="DB5092" s="110"/>
      <c r="DC5092" s="110"/>
    </row>
    <row r="5093" spans="106:107">
      <c r="DB5093" s="110"/>
      <c r="DC5093" s="110"/>
    </row>
    <row r="5094" spans="106:107">
      <c r="DB5094" s="110"/>
      <c r="DC5094" s="110"/>
    </row>
    <row r="5095" spans="106:107">
      <c r="DB5095" s="110"/>
      <c r="DC5095" s="110"/>
    </row>
    <row r="5096" spans="106:107">
      <c r="DB5096" s="110"/>
      <c r="DC5096" s="110"/>
    </row>
    <row r="5097" spans="106:107">
      <c r="DB5097" s="110"/>
      <c r="DC5097" s="110"/>
    </row>
    <row r="5098" spans="106:107">
      <c r="DB5098" s="110"/>
      <c r="DC5098" s="110"/>
    </row>
    <row r="5099" spans="106:107">
      <c r="DB5099" s="110"/>
      <c r="DC5099" s="110"/>
    </row>
    <row r="5100" spans="106:107">
      <c r="DB5100" s="110"/>
      <c r="DC5100" s="110"/>
    </row>
    <row r="5101" spans="106:107">
      <c r="DB5101" s="110"/>
      <c r="DC5101" s="110"/>
    </row>
    <row r="5102" spans="106:107">
      <c r="DB5102" s="110"/>
      <c r="DC5102" s="110"/>
    </row>
    <row r="5103" spans="106:107">
      <c r="DB5103" s="110"/>
      <c r="DC5103" s="110"/>
    </row>
    <row r="5104" spans="106:107">
      <c r="DB5104" s="110"/>
      <c r="DC5104" s="110"/>
    </row>
    <row r="5105" spans="106:107">
      <c r="DB5105" s="110"/>
      <c r="DC5105" s="110"/>
    </row>
    <row r="5106" spans="106:107">
      <c r="DB5106" s="110"/>
      <c r="DC5106" s="110"/>
    </row>
    <row r="5107" spans="106:107">
      <c r="DB5107" s="110"/>
      <c r="DC5107" s="110"/>
    </row>
    <row r="5108" spans="106:107">
      <c r="DB5108" s="110"/>
      <c r="DC5108" s="110"/>
    </row>
    <row r="5109" spans="106:107">
      <c r="DB5109" s="110"/>
      <c r="DC5109" s="110"/>
    </row>
    <row r="5110" spans="106:107">
      <c r="DB5110" s="110"/>
      <c r="DC5110" s="110"/>
    </row>
    <row r="5111" spans="106:107">
      <c r="DB5111" s="110"/>
      <c r="DC5111" s="110"/>
    </row>
    <row r="5112" spans="106:107">
      <c r="DB5112" s="110"/>
      <c r="DC5112" s="110"/>
    </row>
    <row r="5113" spans="106:107">
      <c r="DB5113" s="110"/>
      <c r="DC5113" s="110"/>
    </row>
    <row r="5114" spans="106:107">
      <c r="DB5114" s="110"/>
      <c r="DC5114" s="110"/>
    </row>
    <row r="5115" spans="106:107">
      <c r="DB5115" s="110"/>
      <c r="DC5115" s="110"/>
    </row>
    <row r="5116" spans="106:107">
      <c r="DB5116" s="110"/>
      <c r="DC5116" s="110"/>
    </row>
    <row r="5117" spans="106:107">
      <c r="DB5117" s="110"/>
      <c r="DC5117" s="110"/>
    </row>
    <row r="5118" spans="106:107">
      <c r="DB5118" s="110"/>
      <c r="DC5118" s="110"/>
    </row>
    <row r="5119" spans="106:107">
      <c r="DB5119" s="110"/>
      <c r="DC5119" s="110"/>
    </row>
    <row r="5120" spans="106:107">
      <c r="DB5120" s="110"/>
      <c r="DC5120" s="110"/>
    </row>
    <row r="5121" spans="106:107">
      <c r="DB5121" s="110"/>
      <c r="DC5121" s="110"/>
    </row>
    <row r="5122" spans="106:107">
      <c r="DB5122" s="110"/>
      <c r="DC5122" s="110"/>
    </row>
    <row r="5123" spans="106:107">
      <c r="DB5123" s="110"/>
      <c r="DC5123" s="110"/>
    </row>
    <row r="5124" spans="106:107">
      <c r="DB5124" s="110"/>
      <c r="DC5124" s="110"/>
    </row>
    <row r="5125" spans="106:107">
      <c r="DB5125" s="110"/>
      <c r="DC5125" s="110"/>
    </row>
    <row r="5126" spans="106:107">
      <c r="DB5126" s="110"/>
      <c r="DC5126" s="110"/>
    </row>
    <row r="5127" spans="106:107">
      <c r="DB5127" s="110"/>
      <c r="DC5127" s="110"/>
    </row>
    <row r="5128" spans="106:107">
      <c r="DB5128" s="110"/>
      <c r="DC5128" s="110"/>
    </row>
    <row r="5129" spans="106:107">
      <c r="DB5129" s="110"/>
      <c r="DC5129" s="110"/>
    </row>
    <row r="5130" spans="106:107">
      <c r="DB5130" s="110"/>
      <c r="DC5130" s="110"/>
    </row>
    <row r="5131" spans="106:107">
      <c r="DB5131" s="110"/>
      <c r="DC5131" s="110"/>
    </row>
    <row r="5132" spans="106:107">
      <c r="DB5132" s="110"/>
      <c r="DC5132" s="110"/>
    </row>
    <row r="5133" spans="106:107">
      <c r="DB5133" s="110"/>
      <c r="DC5133" s="110"/>
    </row>
    <row r="5134" spans="106:107">
      <c r="DB5134" s="110"/>
      <c r="DC5134" s="110"/>
    </row>
    <row r="5135" spans="106:107">
      <c r="DB5135" s="110"/>
      <c r="DC5135" s="110"/>
    </row>
    <row r="5136" spans="106:107">
      <c r="DB5136" s="110"/>
      <c r="DC5136" s="110"/>
    </row>
    <row r="5137" spans="106:107">
      <c r="DB5137" s="110"/>
      <c r="DC5137" s="110"/>
    </row>
    <row r="5138" spans="106:107">
      <c r="DB5138" s="110"/>
      <c r="DC5138" s="110"/>
    </row>
    <row r="5139" spans="106:107">
      <c r="DB5139" s="110"/>
      <c r="DC5139" s="110"/>
    </row>
    <row r="5140" spans="106:107">
      <c r="DB5140" s="110"/>
      <c r="DC5140" s="110"/>
    </row>
    <row r="5141" spans="106:107">
      <c r="DB5141" s="110"/>
      <c r="DC5141" s="110"/>
    </row>
    <row r="5142" spans="106:107">
      <c r="DB5142" s="110"/>
      <c r="DC5142" s="110"/>
    </row>
    <row r="5143" spans="106:107">
      <c r="DB5143" s="110"/>
      <c r="DC5143" s="110"/>
    </row>
    <row r="5144" spans="106:107">
      <c r="DB5144" s="110"/>
      <c r="DC5144" s="110"/>
    </row>
    <row r="5145" spans="106:107">
      <c r="DB5145" s="110"/>
      <c r="DC5145" s="110"/>
    </row>
    <row r="5146" spans="106:107">
      <c r="DB5146" s="110"/>
      <c r="DC5146" s="110"/>
    </row>
    <row r="5147" spans="106:107">
      <c r="DB5147" s="110"/>
      <c r="DC5147" s="110"/>
    </row>
    <row r="5148" spans="106:107">
      <c r="DB5148" s="110"/>
      <c r="DC5148" s="110"/>
    </row>
    <row r="5149" spans="106:107">
      <c r="DB5149" s="110"/>
      <c r="DC5149" s="110"/>
    </row>
    <row r="5150" spans="106:107">
      <c r="DB5150" s="110"/>
      <c r="DC5150" s="110"/>
    </row>
    <row r="5151" spans="106:107">
      <c r="DB5151" s="110"/>
      <c r="DC5151" s="110"/>
    </row>
    <row r="5152" spans="106:107">
      <c r="DB5152" s="110"/>
      <c r="DC5152" s="110"/>
    </row>
    <row r="5153" spans="106:107">
      <c r="DB5153" s="110"/>
      <c r="DC5153" s="110"/>
    </row>
    <row r="5154" spans="106:107">
      <c r="DB5154" s="110"/>
      <c r="DC5154" s="110"/>
    </row>
    <row r="5155" spans="106:107">
      <c r="DB5155" s="110"/>
      <c r="DC5155" s="110"/>
    </row>
    <row r="5156" spans="106:107">
      <c r="DB5156" s="110"/>
      <c r="DC5156" s="110"/>
    </row>
    <row r="5157" spans="106:107">
      <c r="DB5157" s="110"/>
      <c r="DC5157" s="110"/>
    </row>
    <row r="5158" spans="106:107">
      <c r="DB5158" s="110"/>
      <c r="DC5158" s="110"/>
    </row>
    <row r="5159" spans="106:107">
      <c r="DB5159" s="110"/>
      <c r="DC5159" s="110"/>
    </row>
    <row r="5160" spans="106:107">
      <c r="DB5160" s="110"/>
      <c r="DC5160" s="110"/>
    </row>
    <row r="5161" spans="106:107">
      <c r="DB5161" s="110"/>
      <c r="DC5161" s="110"/>
    </row>
    <row r="5162" spans="106:107">
      <c r="DB5162" s="110"/>
      <c r="DC5162" s="110"/>
    </row>
    <row r="5163" spans="106:107">
      <c r="DB5163" s="110"/>
      <c r="DC5163" s="110"/>
    </row>
    <row r="5164" spans="106:107">
      <c r="DB5164" s="110"/>
      <c r="DC5164" s="110"/>
    </row>
    <row r="5165" spans="106:107">
      <c r="DB5165" s="110"/>
      <c r="DC5165" s="110"/>
    </row>
    <row r="5166" spans="106:107">
      <c r="DB5166" s="110"/>
      <c r="DC5166" s="110"/>
    </row>
    <row r="5167" spans="106:107">
      <c r="DB5167" s="110"/>
      <c r="DC5167" s="110"/>
    </row>
    <row r="5168" spans="106:107">
      <c r="DB5168" s="110"/>
      <c r="DC5168" s="110"/>
    </row>
    <row r="5169" spans="106:107">
      <c r="DB5169" s="110"/>
      <c r="DC5169" s="110"/>
    </row>
    <row r="5170" spans="106:107">
      <c r="DB5170" s="110"/>
      <c r="DC5170" s="110"/>
    </row>
    <row r="5171" spans="106:107">
      <c r="DB5171" s="110"/>
      <c r="DC5171" s="110"/>
    </row>
    <row r="5172" spans="106:107">
      <c r="DB5172" s="110"/>
      <c r="DC5172" s="110"/>
    </row>
    <row r="5173" spans="106:107">
      <c r="DB5173" s="110"/>
      <c r="DC5173" s="110"/>
    </row>
    <row r="5174" spans="106:107">
      <c r="DB5174" s="110"/>
      <c r="DC5174" s="110"/>
    </row>
    <row r="5175" spans="106:107">
      <c r="DB5175" s="110"/>
      <c r="DC5175" s="110"/>
    </row>
    <row r="5176" spans="106:107">
      <c r="DB5176" s="110"/>
      <c r="DC5176" s="110"/>
    </row>
    <row r="5177" spans="106:107">
      <c r="DB5177" s="110"/>
      <c r="DC5177" s="110"/>
    </row>
    <row r="5178" spans="106:107">
      <c r="DB5178" s="110"/>
      <c r="DC5178" s="110"/>
    </row>
    <row r="5179" spans="106:107">
      <c r="DB5179" s="110"/>
      <c r="DC5179" s="110"/>
    </row>
    <row r="5180" spans="106:107">
      <c r="DB5180" s="110"/>
      <c r="DC5180" s="110"/>
    </row>
    <row r="5181" spans="106:107">
      <c r="DB5181" s="110"/>
      <c r="DC5181" s="110"/>
    </row>
    <row r="5182" spans="106:107">
      <c r="DB5182" s="110"/>
      <c r="DC5182" s="110"/>
    </row>
    <row r="5183" spans="106:107">
      <c r="DB5183" s="110"/>
      <c r="DC5183" s="110"/>
    </row>
    <row r="5184" spans="106:107">
      <c r="DB5184" s="110"/>
      <c r="DC5184" s="110"/>
    </row>
    <row r="5185" spans="106:107">
      <c r="DB5185" s="110"/>
      <c r="DC5185" s="110"/>
    </row>
    <row r="5186" spans="106:107">
      <c r="DB5186" s="110"/>
      <c r="DC5186" s="110"/>
    </row>
    <row r="5187" spans="106:107">
      <c r="DB5187" s="110"/>
      <c r="DC5187" s="110"/>
    </row>
    <row r="5188" spans="106:107">
      <c r="DB5188" s="110"/>
      <c r="DC5188" s="110"/>
    </row>
    <row r="5189" spans="106:107">
      <c r="DB5189" s="110"/>
      <c r="DC5189" s="110"/>
    </row>
    <row r="5190" spans="106:107">
      <c r="DB5190" s="110"/>
      <c r="DC5190" s="110"/>
    </row>
    <row r="5191" spans="106:107">
      <c r="DB5191" s="110"/>
      <c r="DC5191" s="110"/>
    </row>
    <row r="5192" spans="106:107">
      <c r="DB5192" s="110"/>
      <c r="DC5192" s="110"/>
    </row>
    <row r="5193" spans="106:107">
      <c r="DB5193" s="110"/>
      <c r="DC5193" s="110"/>
    </row>
    <row r="5194" spans="106:107">
      <c r="DB5194" s="110"/>
      <c r="DC5194" s="110"/>
    </row>
    <row r="5195" spans="106:107">
      <c r="DB5195" s="110"/>
      <c r="DC5195" s="110"/>
    </row>
    <row r="5196" spans="106:107">
      <c r="DB5196" s="110"/>
      <c r="DC5196" s="110"/>
    </row>
    <row r="5197" spans="106:107">
      <c r="DB5197" s="110"/>
      <c r="DC5197" s="110"/>
    </row>
    <row r="5198" spans="106:107">
      <c r="DB5198" s="110"/>
      <c r="DC5198" s="110"/>
    </row>
    <row r="5199" spans="106:107">
      <c r="DB5199" s="110"/>
      <c r="DC5199" s="110"/>
    </row>
    <row r="5200" spans="106:107">
      <c r="DB5200" s="110"/>
      <c r="DC5200" s="110"/>
    </row>
    <row r="5201" spans="106:107">
      <c r="DB5201" s="110"/>
      <c r="DC5201" s="110"/>
    </row>
    <row r="5202" spans="106:107">
      <c r="DB5202" s="110"/>
      <c r="DC5202" s="110"/>
    </row>
    <row r="5203" spans="106:107">
      <c r="DB5203" s="110"/>
      <c r="DC5203" s="110"/>
    </row>
    <row r="5204" spans="106:107">
      <c r="DB5204" s="110"/>
      <c r="DC5204" s="110"/>
    </row>
    <row r="5205" spans="106:107">
      <c r="DB5205" s="110"/>
      <c r="DC5205" s="110"/>
    </row>
    <row r="5206" spans="106:107">
      <c r="DB5206" s="110"/>
      <c r="DC5206" s="110"/>
    </row>
    <row r="5207" spans="106:107">
      <c r="DB5207" s="110"/>
      <c r="DC5207" s="110"/>
    </row>
    <row r="5208" spans="106:107">
      <c r="DB5208" s="110"/>
      <c r="DC5208" s="110"/>
    </row>
    <row r="5209" spans="106:107">
      <c r="DB5209" s="110"/>
      <c r="DC5209" s="110"/>
    </row>
    <row r="5210" spans="106:107">
      <c r="DB5210" s="110"/>
      <c r="DC5210" s="110"/>
    </row>
    <row r="5211" spans="106:107">
      <c r="DB5211" s="110"/>
      <c r="DC5211" s="110"/>
    </row>
    <row r="5212" spans="106:107">
      <c r="DB5212" s="110"/>
      <c r="DC5212" s="110"/>
    </row>
    <row r="5213" spans="106:107">
      <c r="DB5213" s="110"/>
      <c r="DC5213" s="110"/>
    </row>
    <row r="5214" spans="106:107">
      <c r="DB5214" s="110"/>
      <c r="DC5214" s="110"/>
    </row>
    <row r="5215" spans="106:107">
      <c r="DB5215" s="110"/>
      <c r="DC5215" s="110"/>
    </row>
    <row r="5216" spans="106:107">
      <c r="DB5216" s="110"/>
      <c r="DC5216" s="110"/>
    </row>
    <row r="5217" spans="106:107">
      <c r="DB5217" s="110"/>
      <c r="DC5217" s="110"/>
    </row>
    <row r="5218" spans="106:107">
      <c r="DB5218" s="110"/>
      <c r="DC5218" s="110"/>
    </row>
    <row r="5219" spans="106:107">
      <c r="DB5219" s="110"/>
      <c r="DC5219" s="110"/>
    </row>
    <row r="5220" spans="106:107">
      <c r="DB5220" s="110"/>
      <c r="DC5220" s="110"/>
    </row>
    <row r="5221" spans="106:107">
      <c r="DB5221" s="110"/>
      <c r="DC5221" s="110"/>
    </row>
    <row r="5222" spans="106:107">
      <c r="DB5222" s="110"/>
      <c r="DC5222" s="110"/>
    </row>
    <row r="5223" spans="106:107">
      <c r="DB5223" s="110"/>
      <c r="DC5223" s="110"/>
    </row>
    <row r="5224" spans="106:107">
      <c r="DB5224" s="110"/>
      <c r="DC5224" s="110"/>
    </row>
    <row r="5225" spans="106:107">
      <c r="DB5225" s="110"/>
      <c r="DC5225" s="110"/>
    </row>
    <row r="5226" spans="106:107">
      <c r="DB5226" s="110"/>
      <c r="DC5226" s="110"/>
    </row>
    <row r="5227" spans="106:107">
      <c r="DB5227" s="110"/>
      <c r="DC5227" s="110"/>
    </row>
    <row r="5228" spans="106:107">
      <c r="DB5228" s="110"/>
      <c r="DC5228" s="110"/>
    </row>
    <row r="5229" spans="106:107">
      <c r="DB5229" s="110"/>
      <c r="DC5229" s="110"/>
    </row>
    <row r="5230" spans="106:107">
      <c r="DB5230" s="110"/>
      <c r="DC5230" s="110"/>
    </row>
    <row r="5231" spans="106:107">
      <c r="DB5231" s="110"/>
      <c r="DC5231" s="110"/>
    </row>
    <row r="5232" spans="106:107">
      <c r="DB5232" s="110"/>
      <c r="DC5232" s="110"/>
    </row>
    <row r="5233" spans="106:107">
      <c r="DB5233" s="110"/>
      <c r="DC5233" s="110"/>
    </row>
    <row r="5234" spans="106:107">
      <c r="DB5234" s="110"/>
      <c r="DC5234" s="110"/>
    </row>
    <row r="5235" spans="106:107">
      <c r="DB5235" s="110"/>
      <c r="DC5235" s="110"/>
    </row>
    <row r="5236" spans="106:107">
      <c r="DB5236" s="110"/>
      <c r="DC5236" s="110"/>
    </row>
    <row r="5237" spans="106:107">
      <c r="DB5237" s="110"/>
      <c r="DC5237" s="110"/>
    </row>
    <row r="5238" spans="106:107">
      <c r="DB5238" s="110"/>
      <c r="DC5238" s="110"/>
    </row>
    <row r="5239" spans="106:107">
      <c r="DB5239" s="110"/>
      <c r="DC5239" s="110"/>
    </row>
    <row r="5240" spans="106:107">
      <c r="DB5240" s="110"/>
      <c r="DC5240" s="110"/>
    </row>
    <row r="5241" spans="106:107">
      <c r="DB5241" s="110"/>
      <c r="DC5241" s="110"/>
    </row>
    <row r="5242" spans="106:107">
      <c r="DB5242" s="110"/>
      <c r="DC5242" s="110"/>
    </row>
    <row r="5243" spans="106:107">
      <c r="DB5243" s="110"/>
      <c r="DC5243" s="110"/>
    </row>
    <row r="5244" spans="106:107">
      <c r="DB5244" s="110"/>
      <c r="DC5244" s="110"/>
    </row>
    <row r="5245" spans="106:107">
      <c r="DB5245" s="110"/>
      <c r="DC5245" s="110"/>
    </row>
    <row r="5246" spans="106:107">
      <c r="DB5246" s="110"/>
      <c r="DC5246" s="110"/>
    </row>
    <row r="5247" spans="106:107">
      <c r="DB5247" s="110"/>
      <c r="DC5247" s="110"/>
    </row>
    <row r="5248" spans="106:107">
      <c r="DB5248" s="110"/>
      <c r="DC5248" s="110"/>
    </row>
    <row r="5249" spans="106:107">
      <c r="DB5249" s="110"/>
      <c r="DC5249" s="110"/>
    </row>
    <row r="5250" spans="106:107">
      <c r="DB5250" s="110"/>
      <c r="DC5250" s="110"/>
    </row>
    <row r="5251" spans="106:107">
      <c r="DB5251" s="110"/>
      <c r="DC5251" s="110"/>
    </row>
    <row r="5252" spans="106:107">
      <c r="DB5252" s="110"/>
      <c r="DC5252" s="110"/>
    </row>
    <row r="5253" spans="106:107">
      <c r="DB5253" s="110"/>
      <c r="DC5253" s="110"/>
    </row>
    <row r="5254" spans="106:107">
      <c r="DB5254" s="110"/>
      <c r="DC5254" s="110"/>
    </row>
    <row r="5255" spans="106:107">
      <c r="DB5255" s="110"/>
      <c r="DC5255" s="110"/>
    </row>
    <row r="5256" spans="106:107">
      <c r="DB5256" s="110"/>
      <c r="DC5256" s="110"/>
    </row>
    <row r="5257" spans="106:107">
      <c r="DB5257" s="110"/>
      <c r="DC5257" s="110"/>
    </row>
    <row r="5258" spans="106:107">
      <c r="DB5258" s="110"/>
      <c r="DC5258" s="110"/>
    </row>
    <row r="5259" spans="106:107">
      <c r="DB5259" s="110"/>
      <c r="DC5259" s="110"/>
    </row>
    <row r="5260" spans="106:107">
      <c r="DB5260" s="110"/>
      <c r="DC5260" s="110"/>
    </row>
    <row r="5261" spans="106:107">
      <c r="DB5261" s="110"/>
      <c r="DC5261" s="110"/>
    </row>
    <row r="5262" spans="106:107">
      <c r="DB5262" s="110"/>
      <c r="DC5262" s="110"/>
    </row>
    <row r="5263" spans="106:107">
      <c r="DB5263" s="110"/>
      <c r="DC5263" s="110"/>
    </row>
    <row r="5264" spans="106:107">
      <c r="DB5264" s="110"/>
      <c r="DC5264" s="110"/>
    </row>
    <row r="5265" spans="106:107">
      <c r="DB5265" s="110"/>
      <c r="DC5265" s="110"/>
    </row>
    <row r="5266" spans="106:107">
      <c r="DB5266" s="110"/>
      <c r="DC5266" s="110"/>
    </row>
    <row r="5267" spans="106:107">
      <c r="DB5267" s="110"/>
      <c r="DC5267" s="110"/>
    </row>
    <row r="5268" spans="106:107">
      <c r="DB5268" s="110"/>
      <c r="DC5268" s="110"/>
    </row>
    <row r="5269" spans="106:107">
      <c r="DB5269" s="110"/>
      <c r="DC5269" s="110"/>
    </row>
    <row r="5270" spans="106:107">
      <c r="DB5270" s="110"/>
      <c r="DC5270" s="110"/>
    </row>
    <row r="5271" spans="106:107">
      <c r="DB5271" s="110"/>
      <c r="DC5271" s="110"/>
    </row>
    <row r="5272" spans="106:107">
      <c r="DB5272" s="110"/>
      <c r="DC5272" s="110"/>
    </row>
    <row r="5273" spans="106:107">
      <c r="DB5273" s="110"/>
      <c r="DC5273" s="110"/>
    </row>
    <row r="5274" spans="106:107">
      <c r="DB5274" s="110"/>
      <c r="DC5274" s="110"/>
    </row>
    <row r="5275" spans="106:107">
      <c r="DB5275" s="110"/>
      <c r="DC5275" s="110"/>
    </row>
    <row r="5276" spans="106:107">
      <c r="DB5276" s="110"/>
      <c r="DC5276" s="110"/>
    </row>
    <row r="5277" spans="106:107">
      <c r="DB5277" s="110"/>
      <c r="DC5277" s="110"/>
    </row>
    <row r="5278" spans="106:107">
      <c r="DB5278" s="110"/>
      <c r="DC5278" s="110"/>
    </row>
    <row r="5279" spans="106:107">
      <c r="DB5279" s="110"/>
      <c r="DC5279" s="110"/>
    </row>
    <row r="5280" spans="106:107">
      <c r="DB5280" s="110"/>
      <c r="DC5280" s="110"/>
    </row>
    <row r="5281" spans="106:107">
      <c r="DB5281" s="110"/>
      <c r="DC5281" s="110"/>
    </row>
    <row r="5282" spans="106:107">
      <c r="DB5282" s="110"/>
      <c r="DC5282" s="110"/>
    </row>
    <row r="5283" spans="106:107">
      <c r="DB5283" s="110"/>
      <c r="DC5283" s="110"/>
    </row>
    <row r="5284" spans="106:107">
      <c r="DB5284" s="110"/>
      <c r="DC5284" s="110"/>
    </row>
    <row r="5285" spans="106:107">
      <c r="DB5285" s="110"/>
      <c r="DC5285" s="110"/>
    </row>
    <row r="5286" spans="106:107">
      <c r="DB5286" s="110"/>
      <c r="DC5286" s="110"/>
    </row>
    <row r="5287" spans="106:107">
      <c r="DB5287" s="110"/>
      <c r="DC5287" s="110"/>
    </row>
    <row r="5288" spans="106:107">
      <c r="DB5288" s="110"/>
      <c r="DC5288" s="110"/>
    </row>
    <row r="5289" spans="106:107">
      <c r="DB5289" s="110"/>
      <c r="DC5289" s="110"/>
    </row>
    <row r="5290" spans="106:107">
      <c r="DB5290" s="110"/>
      <c r="DC5290" s="110"/>
    </row>
    <row r="5291" spans="106:107">
      <c r="DB5291" s="110"/>
      <c r="DC5291" s="110"/>
    </row>
    <row r="5292" spans="106:107">
      <c r="DB5292" s="110"/>
      <c r="DC5292" s="110"/>
    </row>
    <row r="5293" spans="106:107">
      <c r="DB5293" s="110"/>
      <c r="DC5293" s="110"/>
    </row>
    <row r="5294" spans="106:107">
      <c r="DB5294" s="110"/>
      <c r="DC5294" s="110"/>
    </row>
    <row r="5295" spans="106:107">
      <c r="DB5295" s="110"/>
      <c r="DC5295" s="110"/>
    </row>
    <row r="5296" spans="106:107">
      <c r="DB5296" s="110"/>
      <c r="DC5296" s="110"/>
    </row>
    <row r="5297" spans="106:107">
      <c r="DB5297" s="110"/>
      <c r="DC5297" s="110"/>
    </row>
    <row r="5298" spans="106:107">
      <c r="DB5298" s="110"/>
      <c r="DC5298" s="110"/>
    </row>
    <row r="5299" spans="106:107">
      <c r="DB5299" s="110"/>
      <c r="DC5299" s="110"/>
    </row>
    <row r="5300" spans="106:107">
      <c r="DB5300" s="110"/>
      <c r="DC5300" s="110"/>
    </row>
    <row r="5301" spans="106:107">
      <c r="DB5301" s="110"/>
      <c r="DC5301" s="110"/>
    </row>
    <row r="5302" spans="106:107">
      <c r="DB5302" s="110"/>
      <c r="DC5302" s="110"/>
    </row>
    <row r="5303" spans="106:107">
      <c r="DB5303" s="110"/>
      <c r="DC5303" s="110"/>
    </row>
    <row r="5304" spans="106:107">
      <c r="DB5304" s="110"/>
      <c r="DC5304" s="110"/>
    </row>
    <row r="5305" spans="106:107">
      <c r="DB5305" s="110"/>
      <c r="DC5305" s="110"/>
    </row>
    <row r="5306" spans="106:107">
      <c r="DB5306" s="110"/>
      <c r="DC5306" s="110"/>
    </row>
    <row r="5307" spans="106:107">
      <c r="DB5307" s="110"/>
      <c r="DC5307" s="110"/>
    </row>
    <row r="5308" spans="106:107">
      <c r="DB5308" s="110"/>
      <c r="DC5308" s="110"/>
    </row>
    <row r="5309" spans="106:107">
      <c r="DB5309" s="110"/>
      <c r="DC5309" s="110"/>
    </row>
    <row r="5310" spans="106:107">
      <c r="DB5310" s="110"/>
      <c r="DC5310" s="110"/>
    </row>
    <row r="5311" spans="106:107">
      <c r="DB5311" s="110"/>
      <c r="DC5311" s="110"/>
    </row>
    <row r="5312" spans="106:107">
      <c r="DB5312" s="110"/>
      <c r="DC5312" s="110"/>
    </row>
    <row r="5313" spans="106:107">
      <c r="DB5313" s="110"/>
      <c r="DC5313" s="110"/>
    </row>
    <row r="5314" spans="106:107">
      <c r="DB5314" s="110"/>
      <c r="DC5314" s="110"/>
    </row>
    <row r="5315" spans="106:107">
      <c r="DB5315" s="110"/>
      <c r="DC5315" s="110"/>
    </row>
    <row r="5316" spans="106:107">
      <c r="DB5316" s="110"/>
      <c r="DC5316" s="110"/>
    </row>
    <row r="5317" spans="106:107">
      <c r="DB5317" s="110"/>
      <c r="DC5317" s="110"/>
    </row>
    <row r="5318" spans="106:107">
      <c r="DB5318" s="110"/>
      <c r="DC5318" s="110"/>
    </row>
    <row r="5319" spans="106:107">
      <c r="DB5319" s="110"/>
      <c r="DC5319" s="110"/>
    </row>
    <row r="5320" spans="106:107">
      <c r="DB5320" s="110"/>
      <c r="DC5320" s="110"/>
    </row>
    <row r="5321" spans="106:107">
      <c r="DB5321" s="110"/>
      <c r="DC5321" s="110"/>
    </row>
    <row r="5322" spans="106:107">
      <c r="DB5322" s="110"/>
      <c r="DC5322" s="110"/>
    </row>
    <row r="5323" spans="106:107">
      <c r="DB5323" s="110"/>
      <c r="DC5323" s="110"/>
    </row>
    <row r="5324" spans="106:107">
      <c r="DB5324" s="110"/>
      <c r="DC5324" s="110"/>
    </row>
    <row r="5325" spans="106:107">
      <c r="DB5325" s="110"/>
      <c r="DC5325" s="110"/>
    </row>
    <row r="5326" spans="106:107">
      <c r="DB5326" s="110"/>
      <c r="DC5326" s="110"/>
    </row>
    <row r="5327" spans="106:107">
      <c r="DB5327" s="110"/>
      <c r="DC5327" s="110"/>
    </row>
    <row r="5328" spans="106:107">
      <c r="DB5328" s="110"/>
      <c r="DC5328" s="110"/>
    </row>
    <row r="5329" spans="106:107">
      <c r="DB5329" s="110"/>
      <c r="DC5329" s="110"/>
    </row>
    <row r="5330" spans="106:107">
      <c r="DB5330" s="110"/>
      <c r="DC5330" s="110"/>
    </row>
    <row r="5331" spans="106:107">
      <c r="DB5331" s="110"/>
      <c r="DC5331" s="110"/>
    </row>
    <row r="5332" spans="106:107">
      <c r="DB5332" s="110"/>
      <c r="DC5332" s="110"/>
    </row>
    <row r="5333" spans="106:107">
      <c r="DB5333" s="110"/>
      <c r="DC5333" s="110"/>
    </row>
    <row r="5334" spans="106:107">
      <c r="DB5334" s="110"/>
      <c r="DC5334" s="110"/>
    </row>
    <row r="5335" spans="106:107">
      <c r="DB5335" s="110"/>
      <c r="DC5335" s="110"/>
    </row>
    <row r="5336" spans="106:107">
      <c r="DB5336" s="110"/>
      <c r="DC5336" s="110"/>
    </row>
    <row r="5337" spans="106:107">
      <c r="DB5337" s="110"/>
      <c r="DC5337" s="110"/>
    </row>
    <row r="5338" spans="106:107">
      <c r="DB5338" s="110"/>
      <c r="DC5338" s="110"/>
    </row>
    <row r="5339" spans="106:107">
      <c r="DB5339" s="110"/>
      <c r="DC5339" s="110"/>
    </row>
    <row r="5340" spans="106:107">
      <c r="DB5340" s="110"/>
      <c r="DC5340" s="110"/>
    </row>
    <row r="5341" spans="106:107">
      <c r="DB5341" s="110"/>
      <c r="DC5341" s="110"/>
    </row>
    <row r="5342" spans="106:107">
      <c r="DB5342" s="110"/>
      <c r="DC5342" s="110"/>
    </row>
    <row r="5343" spans="106:107">
      <c r="DB5343" s="110"/>
      <c r="DC5343" s="110"/>
    </row>
    <row r="5344" spans="106:107">
      <c r="DB5344" s="110"/>
      <c r="DC5344" s="110"/>
    </row>
    <row r="5345" spans="106:107">
      <c r="DB5345" s="110"/>
      <c r="DC5345" s="110"/>
    </row>
    <row r="5346" spans="106:107">
      <c r="DB5346" s="110"/>
      <c r="DC5346" s="110"/>
    </row>
    <row r="5347" spans="106:107">
      <c r="DB5347" s="110"/>
      <c r="DC5347" s="110"/>
    </row>
    <row r="5348" spans="106:107">
      <c r="DB5348" s="110"/>
      <c r="DC5348" s="110"/>
    </row>
    <row r="5349" spans="106:107">
      <c r="DB5349" s="110"/>
      <c r="DC5349" s="110"/>
    </row>
    <row r="5350" spans="106:107">
      <c r="DB5350" s="110"/>
      <c r="DC5350" s="110"/>
    </row>
    <row r="5351" spans="106:107">
      <c r="DB5351" s="110"/>
      <c r="DC5351" s="110"/>
    </row>
    <row r="5352" spans="106:107">
      <c r="DB5352" s="110"/>
      <c r="DC5352" s="110"/>
    </row>
    <row r="5353" spans="106:107">
      <c r="DB5353" s="110"/>
      <c r="DC5353" s="110"/>
    </row>
    <row r="5354" spans="106:107">
      <c r="DB5354" s="110"/>
      <c r="DC5354" s="110"/>
    </row>
    <row r="5355" spans="106:107">
      <c r="DB5355" s="110"/>
      <c r="DC5355" s="110"/>
    </row>
    <row r="5356" spans="106:107">
      <c r="DB5356" s="110"/>
      <c r="DC5356" s="110"/>
    </row>
    <row r="5357" spans="106:107">
      <c r="DB5357" s="110"/>
      <c r="DC5357" s="110"/>
    </row>
    <row r="5358" spans="106:107">
      <c r="DB5358" s="110"/>
      <c r="DC5358" s="110"/>
    </row>
    <row r="5359" spans="106:107">
      <c r="DB5359" s="110"/>
      <c r="DC5359" s="110"/>
    </row>
    <row r="5360" spans="106:107">
      <c r="DB5360" s="110"/>
      <c r="DC5360" s="110"/>
    </row>
    <row r="5361" spans="106:107">
      <c r="DB5361" s="110"/>
      <c r="DC5361" s="110"/>
    </row>
    <row r="5362" spans="106:107">
      <c r="DB5362" s="110"/>
      <c r="DC5362" s="110"/>
    </row>
    <row r="5363" spans="106:107">
      <c r="DB5363" s="110"/>
      <c r="DC5363" s="110"/>
    </row>
    <row r="5364" spans="106:107">
      <c r="DB5364" s="110"/>
      <c r="DC5364" s="110"/>
    </row>
    <row r="5365" spans="106:107">
      <c r="DB5365" s="110"/>
      <c r="DC5365" s="110"/>
    </row>
    <row r="5366" spans="106:107">
      <c r="DB5366" s="110"/>
      <c r="DC5366" s="110"/>
    </row>
    <row r="5367" spans="106:107">
      <c r="DB5367" s="110"/>
      <c r="DC5367" s="110"/>
    </row>
    <row r="5368" spans="106:107">
      <c r="DB5368" s="110"/>
      <c r="DC5368" s="110"/>
    </row>
    <row r="5369" spans="106:107">
      <c r="DB5369" s="110"/>
      <c r="DC5369" s="110"/>
    </row>
    <row r="5370" spans="106:107">
      <c r="DB5370" s="110"/>
      <c r="DC5370" s="110"/>
    </row>
    <row r="5371" spans="106:107">
      <c r="DB5371" s="110"/>
      <c r="DC5371" s="110"/>
    </row>
    <row r="5372" spans="106:107">
      <c r="DB5372" s="110"/>
      <c r="DC5372" s="110"/>
    </row>
    <row r="5373" spans="106:107">
      <c r="DB5373" s="110"/>
      <c r="DC5373" s="110"/>
    </row>
    <row r="5374" spans="106:107">
      <c r="DB5374" s="110"/>
      <c r="DC5374" s="110"/>
    </row>
    <row r="5375" spans="106:107">
      <c r="DB5375" s="110"/>
      <c r="DC5375" s="110"/>
    </row>
    <row r="5376" spans="106:107">
      <c r="DB5376" s="110"/>
      <c r="DC5376" s="110"/>
    </row>
    <row r="5377" spans="106:107">
      <c r="DB5377" s="110"/>
      <c r="DC5377" s="110"/>
    </row>
    <row r="5378" spans="106:107">
      <c r="DB5378" s="110"/>
      <c r="DC5378" s="110"/>
    </row>
    <row r="5379" spans="106:107">
      <c r="DB5379" s="110"/>
      <c r="DC5379" s="110"/>
    </row>
    <row r="5380" spans="106:107">
      <c r="DB5380" s="110"/>
      <c r="DC5380" s="110"/>
    </row>
    <row r="5381" spans="106:107">
      <c r="DB5381" s="110"/>
      <c r="DC5381" s="110"/>
    </row>
    <row r="5382" spans="106:107">
      <c r="DB5382" s="110"/>
      <c r="DC5382" s="110"/>
    </row>
    <row r="5383" spans="106:107">
      <c r="DB5383" s="110"/>
      <c r="DC5383" s="110"/>
    </row>
    <row r="5384" spans="106:107">
      <c r="DB5384" s="110"/>
      <c r="DC5384" s="110"/>
    </row>
    <row r="5385" spans="106:107">
      <c r="DB5385" s="110"/>
      <c r="DC5385" s="110"/>
    </row>
    <row r="5386" spans="106:107">
      <c r="DB5386" s="110"/>
      <c r="DC5386" s="110"/>
    </row>
    <row r="5387" spans="106:107">
      <c r="DB5387" s="110"/>
      <c r="DC5387" s="110"/>
    </row>
    <row r="5388" spans="106:107">
      <c r="DB5388" s="110"/>
      <c r="DC5388" s="110"/>
    </row>
    <row r="5389" spans="106:107">
      <c r="DB5389" s="110"/>
      <c r="DC5389" s="110"/>
    </row>
    <row r="5390" spans="106:107">
      <c r="DB5390" s="110"/>
      <c r="DC5390" s="110"/>
    </row>
    <row r="5391" spans="106:107">
      <c r="DB5391" s="110"/>
      <c r="DC5391" s="110"/>
    </row>
    <row r="5392" spans="106:107">
      <c r="DB5392" s="110"/>
      <c r="DC5392" s="110"/>
    </row>
    <row r="5393" spans="106:107">
      <c r="DB5393" s="110"/>
      <c r="DC5393" s="110"/>
    </row>
    <row r="5394" spans="106:107">
      <c r="DB5394" s="110"/>
      <c r="DC5394" s="110"/>
    </row>
    <row r="5395" spans="106:107">
      <c r="DB5395" s="110"/>
      <c r="DC5395" s="110"/>
    </row>
    <row r="5396" spans="106:107">
      <c r="DB5396" s="110"/>
      <c r="DC5396" s="110"/>
    </row>
    <row r="5397" spans="106:107">
      <c r="DB5397" s="110"/>
      <c r="DC5397" s="110"/>
    </row>
    <row r="5398" spans="106:107">
      <c r="DB5398" s="110"/>
      <c r="DC5398" s="110"/>
    </row>
    <row r="5399" spans="106:107">
      <c r="DB5399" s="110"/>
      <c r="DC5399" s="110"/>
    </row>
    <row r="5400" spans="106:107">
      <c r="DB5400" s="110"/>
      <c r="DC5400" s="110"/>
    </row>
    <row r="5401" spans="106:107">
      <c r="DB5401" s="110"/>
      <c r="DC5401" s="110"/>
    </row>
    <row r="5402" spans="106:107">
      <c r="DB5402" s="110"/>
      <c r="DC5402" s="110"/>
    </row>
    <row r="5403" spans="106:107">
      <c r="DB5403" s="110"/>
      <c r="DC5403" s="110"/>
    </row>
    <row r="5404" spans="106:107">
      <c r="DB5404" s="110"/>
      <c r="DC5404" s="110"/>
    </row>
    <row r="5405" spans="106:107">
      <c r="DB5405" s="110"/>
      <c r="DC5405" s="110"/>
    </row>
    <row r="5406" spans="106:107">
      <c r="DB5406" s="110"/>
      <c r="DC5406" s="110"/>
    </row>
    <row r="5407" spans="106:107">
      <c r="DB5407" s="110"/>
      <c r="DC5407" s="110"/>
    </row>
    <row r="5408" spans="106:107">
      <c r="DB5408" s="110"/>
      <c r="DC5408" s="110"/>
    </row>
    <row r="5409" spans="106:107">
      <c r="DB5409" s="110"/>
      <c r="DC5409" s="110"/>
    </row>
    <row r="5410" spans="106:107">
      <c r="DB5410" s="110"/>
      <c r="DC5410" s="110"/>
    </row>
    <row r="5411" spans="106:107">
      <c r="DB5411" s="110"/>
      <c r="DC5411" s="110"/>
    </row>
    <row r="5412" spans="106:107">
      <c r="DB5412" s="110"/>
      <c r="DC5412" s="110"/>
    </row>
    <row r="5413" spans="106:107">
      <c r="DB5413" s="110"/>
      <c r="DC5413" s="110"/>
    </row>
    <row r="5414" spans="106:107">
      <c r="DB5414" s="110"/>
      <c r="DC5414" s="110"/>
    </row>
    <row r="5415" spans="106:107">
      <c r="DB5415" s="110"/>
      <c r="DC5415" s="110"/>
    </row>
    <row r="5416" spans="106:107">
      <c r="DB5416" s="110"/>
      <c r="DC5416" s="110"/>
    </row>
    <row r="5417" spans="106:107">
      <c r="DB5417" s="110"/>
      <c r="DC5417" s="110"/>
    </row>
    <row r="5418" spans="106:107">
      <c r="DB5418" s="110"/>
      <c r="DC5418" s="110"/>
    </row>
    <row r="5419" spans="106:107">
      <c r="DB5419" s="110"/>
      <c r="DC5419" s="110"/>
    </row>
    <row r="5420" spans="106:107">
      <c r="DB5420" s="110"/>
      <c r="DC5420" s="110"/>
    </row>
    <row r="5421" spans="106:107">
      <c r="DB5421" s="110"/>
      <c r="DC5421" s="110"/>
    </row>
    <row r="5422" spans="106:107">
      <c r="DB5422" s="110"/>
      <c r="DC5422" s="110"/>
    </row>
    <row r="5423" spans="106:107">
      <c r="DB5423" s="110"/>
      <c r="DC5423" s="110"/>
    </row>
    <row r="5424" spans="106:107">
      <c r="DB5424" s="110"/>
      <c r="DC5424" s="110"/>
    </row>
    <row r="5425" spans="106:107">
      <c r="DB5425" s="110"/>
      <c r="DC5425" s="110"/>
    </row>
    <row r="5426" spans="106:107">
      <c r="DB5426" s="110"/>
      <c r="DC5426" s="110"/>
    </row>
    <row r="5427" spans="106:107">
      <c r="DB5427" s="110"/>
      <c r="DC5427" s="110"/>
    </row>
    <row r="5428" spans="106:107">
      <c r="DB5428" s="110"/>
      <c r="DC5428" s="110"/>
    </row>
    <row r="5429" spans="106:107">
      <c r="DB5429" s="110"/>
      <c r="DC5429" s="110"/>
    </row>
    <row r="5430" spans="106:107">
      <c r="DB5430" s="110"/>
      <c r="DC5430" s="110"/>
    </row>
    <row r="5431" spans="106:107">
      <c r="DB5431" s="110"/>
      <c r="DC5431" s="110"/>
    </row>
    <row r="5432" spans="106:107">
      <c r="DB5432" s="110"/>
      <c r="DC5432" s="110"/>
    </row>
    <row r="5433" spans="106:107">
      <c r="DB5433" s="110"/>
      <c r="DC5433" s="110"/>
    </row>
    <row r="5434" spans="106:107">
      <c r="DB5434" s="110"/>
      <c r="DC5434" s="110"/>
    </row>
    <row r="5435" spans="106:107">
      <c r="DB5435" s="110"/>
      <c r="DC5435" s="110"/>
    </row>
    <row r="5436" spans="106:107">
      <c r="DB5436" s="110"/>
      <c r="DC5436" s="110"/>
    </row>
    <row r="5437" spans="106:107">
      <c r="DB5437" s="110"/>
      <c r="DC5437" s="110"/>
    </row>
    <row r="5438" spans="106:107">
      <c r="DB5438" s="110"/>
      <c r="DC5438" s="110"/>
    </row>
    <row r="5439" spans="106:107">
      <c r="DB5439" s="110"/>
      <c r="DC5439" s="110"/>
    </row>
    <row r="5440" spans="106:107">
      <c r="DB5440" s="110"/>
      <c r="DC5440" s="110"/>
    </row>
    <row r="5441" spans="106:107">
      <c r="DB5441" s="110"/>
      <c r="DC5441" s="110"/>
    </row>
    <row r="5442" spans="106:107">
      <c r="DB5442" s="110"/>
      <c r="DC5442" s="110"/>
    </row>
    <row r="5443" spans="106:107">
      <c r="DB5443" s="110"/>
      <c r="DC5443" s="110"/>
    </row>
    <row r="5444" spans="106:107">
      <c r="DB5444" s="110"/>
      <c r="DC5444" s="110"/>
    </row>
    <row r="5445" spans="106:107">
      <c r="DB5445" s="110"/>
      <c r="DC5445" s="110"/>
    </row>
    <row r="5446" spans="106:107">
      <c r="DB5446" s="110"/>
      <c r="DC5446" s="110"/>
    </row>
    <row r="5447" spans="106:107">
      <c r="DB5447" s="110"/>
      <c r="DC5447" s="110"/>
    </row>
    <row r="5448" spans="106:107">
      <c r="DB5448" s="110"/>
      <c r="DC5448" s="110"/>
    </row>
    <row r="5449" spans="106:107">
      <c r="DB5449" s="110"/>
      <c r="DC5449" s="110"/>
    </row>
    <row r="5450" spans="106:107">
      <c r="DB5450" s="110"/>
      <c r="DC5450" s="110"/>
    </row>
    <row r="5451" spans="106:107">
      <c r="DB5451" s="110"/>
      <c r="DC5451" s="110"/>
    </row>
    <row r="5452" spans="106:107">
      <c r="DB5452" s="110"/>
      <c r="DC5452" s="110"/>
    </row>
    <row r="5453" spans="106:107">
      <c r="DB5453" s="110"/>
      <c r="DC5453" s="110"/>
    </row>
    <row r="5454" spans="106:107">
      <c r="DB5454" s="110"/>
      <c r="DC5454" s="110"/>
    </row>
    <row r="5455" spans="106:107">
      <c r="DB5455" s="110"/>
      <c r="DC5455" s="110"/>
    </row>
    <row r="5456" spans="106:107">
      <c r="DB5456" s="110"/>
      <c r="DC5456" s="110"/>
    </row>
    <row r="5457" spans="106:107">
      <c r="DB5457" s="110"/>
      <c r="DC5457" s="110"/>
    </row>
    <row r="5458" spans="106:107">
      <c r="DB5458" s="110"/>
      <c r="DC5458" s="110"/>
    </row>
    <row r="5459" spans="106:107">
      <c r="DB5459" s="110"/>
      <c r="DC5459" s="110"/>
    </row>
    <row r="5460" spans="106:107">
      <c r="DB5460" s="110"/>
      <c r="DC5460" s="110"/>
    </row>
    <row r="5461" spans="106:107">
      <c r="DB5461" s="110"/>
      <c r="DC5461" s="110"/>
    </row>
    <row r="5462" spans="106:107">
      <c r="DB5462" s="110"/>
      <c r="DC5462" s="110"/>
    </row>
    <row r="5463" spans="106:107">
      <c r="DB5463" s="110"/>
      <c r="DC5463" s="110"/>
    </row>
    <row r="5464" spans="106:107">
      <c r="DB5464" s="110"/>
      <c r="DC5464" s="110"/>
    </row>
    <row r="5465" spans="106:107">
      <c r="DB5465" s="110"/>
      <c r="DC5465" s="110"/>
    </row>
    <row r="5466" spans="106:107">
      <c r="DB5466" s="110"/>
      <c r="DC5466" s="110"/>
    </row>
    <row r="5467" spans="106:107">
      <c r="DB5467" s="110"/>
      <c r="DC5467" s="110"/>
    </row>
    <row r="5468" spans="106:107">
      <c r="DB5468" s="110"/>
      <c r="DC5468" s="110"/>
    </row>
    <row r="5469" spans="106:107">
      <c r="DB5469" s="110"/>
      <c r="DC5469" s="110"/>
    </row>
    <row r="5470" spans="106:107">
      <c r="DB5470" s="110"/>
      <c r="DC5470" s="110"/>
    </row>
    <row r="5471" spans="106:107">
      <c r="DB5471" s="110"/>
      <c r="DC5471" s="110"/>
    </row>
    <row r="5472" spans="106:107">
      <c r="DB5472" s="110"/>
      <c r="DC5472" s="110"/>
    </row>
    <row r="5473" spans="106:107">
      <c r="DB5473" s="110"/>
      <c r="DC5473" s="110"/>
    </row>
    <row r="5474" spans="106:107">
      <c r="DB5474" s="110"/>
      <c r="DC5474" s="110"/>
    </row>
    <row r="5475" spans="106:107">
      <c r="DB5475" s="110"/>
      <c r="DC5475" s="110"/>
    </row>
    <row r="5476" spans="106:107">
      <c r="DB5476" s="110"/>
      <c r="DC5476" s="110"/>
    </row>
    <row r="5477" spans="106:107">
      <c r="DB5477" s="110"/>
      <c r="DC5477" s="110"/>
    </row>
    <row r="5478" spans="106:107">
      <c r="DB5478" s="110"/>
      <c r="DC5478" s="110"/>
    </row>
    <row r="5479" spans="106:107">
      <c r="DB5479" s="110"/>
      <c r="DC5479" s="110"/>
    </row>
    <row r="5480" spans="106:107">
      <c r="DB5480" s="110"/>
      <c r="DC5480" s="110"/>
    </row>
    <row r="5481" spans="106:107">
      <c r="DB5481" s="110"/>
      <c r="DC5481" s="110"/>
    </row>
    <row r="5482" spans="106:107">
      <c r="DB5482" s="110"/>
      <c r="DC5482" s="110"/>
    </row>
    <row r="5483" spans="106:107">
      <c r="DB5483" s="110"/>
      <c r="DC5483" s="110"/>
    </row>
    <row r="5484" spans="106:107">
      <c r="DB5484" s="110"/>
      <c r="DC5484" s="110"/>
    </row>
    <row r="5485" spans="106:107">
      <c r="DB5485" s="110"/>
      <c r="DC5485" s="110"/>
    </row>
    <row r="5486" spans="106:107">
      <c r="DB5486" s="110"/>
      <c r="DC5486" s="110"/>
    </row>
    <row r="5487" spans="106:107">
      <c r="DB5487" s="110"/>
      <c r="DC5487" s="110"/>
    </row>
    <row r="5488" spans="106:107">
      <c r="DB5488" s="110"/>
      <c r="DC5488" s="110"/>
    </row>
    <row r="5489" spans="106:107">
      <c r="DB5489" s="110"/>
      <c r="DC5489" s="110"/>
    </row>
    <row r="5490" spans="106:107">
      <c r="DB5490" s="110"/>
      <c r="DC5490" s="110"/>
    </row>
    <row r="5491" spans="106:107">
      <c r="DB5491" s="110"/>
      <c r="DC5491" s="110"/>
    </row>
    <row r="5492" spans="106:107">
      <c r="DB5492" s="110"/>
      <c r="DC5492" s="110"/>
    </row>
    <row r="5493" spans="106:107">
      <c r="DB5493" s="110"/>
      <c r="DC5493" s="110"/>
    </row>
    <row r="5494" spans="106:107">
      <c r="DB5494" s="110"/>
      <c r="DC5494" s="110"/>
    </row>
    <row r="5495" spans="106:107">
      <c r="DB5495" s="110"/>
      <c r="DC5495" s="110"/>
    </row>
    <row r="5496" spans="106:107">
      <c r="DB5496" s="110"/>
      <c r="DC5496" s="110"/>
    </row>
    <row r="5497" spans="106:107">
      <c r="DB5497" s="110"/>
      <c r="DC5497" s="110"/>
    </row>
    <row r="5498" spans="106:107">
      <c r="DB5498" s="110"/>
      <c r="DC5498" s="110"/>
    </row>
    <row r="5499" spans="106:107">
      <c r="DB5499" s="110"/>
      <c r="DC5499" s="110"/>
    </row>
    <row r="5500" spans="106:107">
      <c r="DB5500" s="110"/>
      <c r="DC5500" s="110"/>
    </row>
    <row r="5501" spans="106:107">
      <c r="DB5501" s="110"/>
      <c r="DC5501" s="110"/>
    </row>
    <row r="5502" spans="106:107">
      <c r="DB5502" s="110"/>
      <c r="DC5502" s="110"/>
    </row>
    <row r="5503" spans="106:107">
      <c r="DB5503" s="110"/>
      <c r="DC5503" s="110"/>
    </row>
    <row r="5504" spans="106:107">
      <c r="DB5504" s="110"/>
      <c r="DC5504" s="110"/>
    </row>
    <row r="5505" spans="106:107">
      <c r="DB5505" s="110"/>
      <c r="DC5505" s="110"/>
    </row>
    <row r="5506" spans="106:107">
      <c r="DB5506" s="110"/>
      <c r="DC5506" s="110"/>
    </row>
    <row r="5507" spans="106:107">
      <c r="DB5507" s="110"/>
      <c r="DC5507" s="110"/>
    </row>
    <row r="5508" spans="106:107">
      <c r="DB5508" s="110"/>
      <c r="DC5508" s="110"/>
    </row>
    <row r="5509" spans="106:107">
      <c r="DB5509" s="110"/>
      <c r="DC5509" s="110"/>
    </row>
    <row r="5510" spans="106:107">
      <c r="DB5510" s="110"/>
      <c r="DC5510" s="110"/>
    </row>
    <row r="5511" spans="106:107">
      <c r="DB5511" s="110"/>
      <c r="DC5511" s="110"/>
    </row>
    <row r="5512" spans="106:107">
      <c r="DB5512" s="110"/>
      <c r="DC5512" s="110"/>
    </row>
    <row r="5513" spans="106:107">
      <c r="DB5513" s="110"/>
      <c r="DC5513" s="110"/>
    </row>
    <row r="5514" spans="106:107">
      <c r="DB5514" s="110"/>
      <c r="DC5514" s="110"/>
    </row>
    <row r="5515" spans="106:107">
      <c r="DB5515" s="110"/>
      <c r="DC5515" s="110"/>
    </row>
    <row r="5516" spans="106:107">
      <c r="DB5516" s="110"/>
      <c r="DC5516" s="110"/>
    </row>
    <row r="5517" spans="106:107">
      <c r="DB5517" s="110"/>
      <c r="DC5517" s="110"/>
    </row>
    <row r="5518" spans="106:107">
      <c r="DB5518" s="110"/>
      <c r="DC5518" s="110"/>
    </row>
    <row r="5519" spans="106:107">
      <c r="DB5519" s="110"/>
      <c r="DC5519" s="110"/>
    </row>
    <row r="5520" spans="106:107">
      <c r="DB5520" s="110"/>
      <c r="DC5520" s="110"/>
    </row>
    <row r="5521" spans="106:107">
      <c r="DB5521" s="110"/>
      <c r="DC5521" s="110"/>
    </row>
    <row r="5522" spans="106:107">
      <c r="DB5522" s="110"/>
      <c r="DC5522" s="110"/>
    </row>
    <row r="5523" spans="106:107">
      <c r="DB5523" s="110"/>
      <c r="DC5523" s="110"/>
    </row>
    <row r="5524" spans="106:107">
      <c r="DB5524" s="110"/>
      <c r="DC5524" s="110"/>
    </row>
    <row r="5525" spans="106:107">
      <c r="DB5525" s="110"/>
      <c r="DC5525" s="110"/>
    </row>
    <row r="5526" spans="106:107">
      <c r="DB5526" s="110"/>
      <c r="DC5526" s="110"/>
    </row>
    <row r="5527" spans="106:107">
      <c r="DB5527" s="110"/>
      <c r="DC5527" s="110"/>
    </row>
    <row r="5528" spans="106:107">
      <c r="DB5528" s="110"/>
      <c r="DC5528" s="110"/>
    </row>
    <row r="5529" spans="106:107">
      <c r="DB5529" s="110"/>
      <c r="DC5529" s="110"/>
    </row>
    <row r="5530" spans="106:107">
      <c r="DB5530" s="110"/>
      <c r="DC5530" s="110"/>
    </row>
    <row r="5531" spans="106:107">
      <c r="DB5531" s="110"/>
      <c r="DC5531" s="110"/>
    </row>
    <row r="5532" spans="106:107">
      <c r="DB5532" s="110"/>
      <c r="DC5532" s="110"/>
    </row>
    <row r="5533" spans="106:107">
      <c r="DB5533" s="110"/>
      <c r="DC5533" s="110"/>
    </row>
    <row r="5534" spans="106:107">
      <c r="DB5534" s="110"/>
      <c r="DC5534" s="110"/>
    </row>
    <row r="5535" spans="106:107">
      <c r="DB5535" s="110"/>
      <c r="DC5535" s="110"/>
    </row>
    <row r="5536" spans="106:107">
      <c r="DB5536" s="110"/>
      <c r="DC5536" s="110"/>
    </row>
    <row r="5537" spans="106:107">
      <c r="DB5537" s="110"/>
      <c r="DC5537" s="110"/>
    </row>
    <row r="5538" spans="106:107">
      <c r="DB5538" s="110"/>
      <c r="DC5538" s="110"/>
    </row>
    <row r="5539" spans="106:107">
      <c r="DB5539" s="110"/>
      <c r="DC5539" s="110"/>
    </row>
    <row r="5540" spans="106:107">
      <c r="DB5540" s="110"/>
      <c r="DC5540" s="110"/>
    </row>
    <row r="5541" spans="106:107">
      <c r="DB5541" s="110"/>
      <c r="DC5541" s="110"/>
    </row>
    <row r="5542" spans="106:107">
      <c r="DB5542" s="110"/>
      <c r="DC5542" s="110"/>
    </row>
    <row r="5543" spans="106:107">
      <c r="DB5543" s="110"/>
      <c r="DC5543" s="110"/>
    </row>
    <row r="5544" spans="106:107">
      <c r="DB5544" s="110"/>
      <c r="DC5544" s="110"/>
    </row>
    <row r="5545" spans="106:107">
      <c r="DB5545" s="110"/>
      <c r="DC5545" s="110"/>
    </row>
    <row r="5546" spans="106:107">
      <c r="DB5546" s="110"/>
      <c r="DC5546" s="110"/>
    </row>
    <row r="5547" spans="106:107">
      <c r="DB5547" s="110"/>
      <c r="DC5547" s="110"/>
    </row>
    <row r="5548" spans="106:107">
      <c r="DB5548" s="110"/>
      <c r="DC5548" s="110"/>
    </row>
    <row r="5549" spans="106:107">
      <c r="DB5549" s="110"/>
      <c r="DC5549" s="110"/>
    </row>
    <row r="5550" spans="106:107">
      <c r="DB5550" s="110"/>
      <c r="DC5550" s="110"/>
    </row>
    <row r="5551" spans="106:107">
      <c r="DB5551" s="110"/>
      <c r="DC5551" s="110"/>
    </row>
    <row r="5552" spans="106:107">
      <c r="DB5552" s="110"/>
      <c r="DC5552" s="110"/>
    </row>
    <row r="5553" spans="106:107">
      <c r="DB5553" s="110"/>
      <c r="DC5553" s="110"/>
    </row>
    <row r="5554" spans="106:107">
      <c r="DB5554" s="110"/>
      <c r="DC5554" s="110"/>
    </row>
    <row r="5555" spans="106:107">
      <c r="DB5555" s="110"/>
      <c r="DC5555" s="110"/>
    </row>
    <row r="5556" spans="106:107">
      <c r="DB5556" s="110"/>
      <c r="DC5556" s="110"/>
    </row>
    <row r="5557" spans="106:107">
      <c r="DB5557" s="110"/>
      <c r="DC5557" s="110"/>
    </row>
    <row r="5558" spans="106:107">
      <c r="DB5558" s="110"/>
      <c r="DC5558" s="110"/>
    </row>
    <row r="5559" spans="106:107">
      <c r="DB5559" s="110"/>
      <c r="DC5559" s="110"/>
    </row>
    <row r="5560" spans="106:107">
      <c r="DB5560" s="110"/>
      <c r="DC5560" s="110"/>
    </row>
    <row r="5561" spans="106:107">
      <c r="DB5561" s="110"/>
      <c r="DC5561" s="110"/>
    </row>
    <row r="5562" spans="106:107">
      <c r="DB5562" s="110"/>
      <c r="DC5562" s="110"/>
    </row>
    <row r="5563" spans="106:107">
      <c r="DB5563" s="110"/>
      <c r="DC5563" s="110"/>
    </row>
    <row r="5564" spans="106:107">
      <c r="DB5564" s="110"/>
      <c r="DC5564" s="110"/>
    </row>
    <row r="5565" spans="106:107">
      <c r="DB5565" s="110"/>
      <c r="DC5565" s="110"/>
    </row>
    <row r="5566" spans="106:107">
      <c r="DB5566" s="110"/>
      <c r="DC5566" s="110"/>
    </row>
    <row r="5567" spans="106:107">
      <c r="DB5567" s="110"/>
      <c r="DC5567" s="110"/>
    </row>
    <row r="5568" spans="106:107">
      <c r="DB5568" s="110"/>
      <c r="DC5568" s="110"/>
    </row>
    <row r="5569" spans="106:107">
      <c r="DB5569" s="110"/>
      <c r="DC5569" s="110"/>
    </row>
    <row r="5570" spans="106:107">
      <c r="DB5570" s="110"/>
      <c r="DC5570" s="110"/>
    </row>
    <row r="5571" spans="106:107">
      <c r="DB5571" s="110"/>
      <c r="DC5571" s="110"/>
    </row>
    <row r="5572" spans="106:107">
      <c r="DB5572" s="110"/>
      <c r="DC5572" s="110"/>
    </row>
    <row r="5573" spans="106:107">
      <c r="DB5573" s="110"/>
      <c r="DC5573" s="110"/>
    </row>
    <row r="5574" spans="106:107">
      <c r="DB5574" s="110"/>
      <c r="DC5574" s="110"/>
    </row>
    <row r="5575" spans="106:107">
      <c r="DB5575" s="110"/>
      <c r="DC5575" s="110"/>
    </row>
    <row r="5576" spans="106:107">
      <c r="DB5576" s="110"/>
      <c r="DC5576" s="110"/>
    </row>
    <row r="5577" spans="106:107">
      <c r="DB5577" s="110"/>
      <c r="DC5577" s="110"/>
    </row>
    <row r="5578" spans="106:107">
      <c r="DB5578" s="110"/>
      <c r="DC5578" s="110"/>
    </row>
    <row r="5579" spans="106:107">
      <c r="DB5579" s="110"/>
      <c r="DC5579" s="110"/>
    </row>
    <row r="5580" spans="106:107">
      <c r="DB5580" s="110"/>
      <c r="DC5580" s="110"/>
    </row>
    <row r="5581" spans="106:107">
      <c r="DB5581" s="110"/>
      <c r="DC5581" s="110"/>
    </row>
    <row r="5582" spans="106:107">
      <c r="DB5582" s="110"/>
      <c r="DC5582" s="110"/>
    </row>
    <row r="5583" spans="106:107">
      <c r="DB5583" s="110"/>
      <c r="DC5583" s="110"/>
    </row>
    <row r="5584" spans="106:107">
      <c r="DB5584" s="110"/>
      <c r="DC5584" s="110"/>
    </row>
    <row r="5585" spans="106:107">
      <c r="DB5585" s="110"/>
      <c r="DC5585" s="110"/>
    </row>
    <row r="5586" spans="106:107">
      <c r="DB5586" s="110"/>
      <c r="DC5586" s="110"/>
    </row>
    <row r="5587" spans="106:107">
      <c r="DB5587" s="110"/>
      <c r="DC5587" s="110"/>
    </row>
    <row r="5588" spans="106:107">
      <c r="DB5588" s="110"/>
      <c r="DC5588" s="110"/>
    </row>
    <row r="5589" spans="106:107">
      <c r="DB5589" s="110"/>
      <c r="DC5589" s="110"/>
    </row>
    <row r="5590" spans="106:107">
      <c r="DB5590" s="110"/>
      <c r="DC5590" s="110"/>
    </row>
    <row r="5591" spans="106:107">
      <c r="DB5591" s="110"/>
      <c r="DC5591" s="110"/>
    </row>
    <row r="5592" spans="106:107">
      <c r="DB5592" s="110"/>
      <c r="DC5592" s="110"/>
    </row>
    <row r="5593" spans="106:107">
      <c r="DB5593" s="110"/>
      <c r="DC5593" s="110"/>
    </row>
    <row r="5594" spans="106:107">
      <c r="DB5594" s="110"/>
      <c r="DC5594" s="110"/>
    </row>
    <row r="5595" spans="106:107">
      <c r="DB5595" s="110"/>
      <c r="DC5595" s="110"/>
    </row>
    <row r="5596" spans="106:107">
      <c r="DB5596" s="110"/>
      <c r="DC5596" s="110"/>
    </row>
    <row r="5597" spans="106:107">
      <c r="DB5597" s="110"/>
      <c r="DC5597" s="110"/>
    </row>
    <row r="5598" spans="106:107">
      <c r="DB5598" s="110"/>
      <c r="DC5598" s="110"/>
    </row>
    <row r="5599" spans="106:107">
      <c r="DB5599" s="110"/>
      <c r="DC5599" s="110"/>
    </row>
    <row r="5600" spans="106:107">
      <c r="DB5600" s="110"/>
      <c r="DC5600" s="110"/>
    </row>
    <row r="5601" spans="106:107">
      <c r="DB5601" s="110"/>
      <c r="DC5601" s="110"/>
    </row>
    <row r="5602" spans="106:107">
      <c r="DB5602" s="110"/>
      <c r="DC5602" s="110"/>
    </row>
    <row r="5603" spans="106:107">
      <c r="DB5603" s="110"/>
      <c r="DC5603" s="110"/>
    </row>
    <row r="5604" spans="106:107">
      <c r="DB5604" s="110"/>
      <c r="DC5604" s="110"/>
    </row>
    <row r="5605" spans="106:107">
      <c r="DB5605" s="110"/>
      <c r="DC5605" s="110"/>
    </row>
    <row r="5606" spans="106:107">
      <c r="DB5606" s="110"/>
      <c r="DC5606" s="110"/>
    </row>
    <row r="5607" spans="106:107">
      <c r="DB5607" s="110"/>
      <c r="DC5607" s="110"/>
    </row>
    <row r="5608" spans="106:107">
      <c r="DB5608" s="110"/>
      <c r="DC5608" s="110"/>
    </row>
    <row r="5609" spans="106:107">
      <c r="DB5609" s="110"/>
      <c r="DC5609" s="110"/>
    </row>
    <row r="5610" spans="106:107">
      <c r="DB5610" s="110"/>
      <c r="DC5610" s="110"/>
    </row>
    <row r="5611" spans="106:107">
      <c r="DB5611" s="110"/>
      <c r="DC5611" s="110"/>
    </row>
    <row r="5612" spans="106:107">
      <c r="DB5612" s="110"/>
      <c r="DC5612" s="110"/>
    </row>
    <row r="5613" spans="106:107">
      <c r="DB5613" s="110"/>
      <c r="DC5613" s="110"/>
    </row>
    <row r="5614" spans="106:107">
      <c r="DB5614" s="110"/>
      <c r="DC5614" s="110"/>
    </row>
    <row r="5615" spans="106:107">
      <c r="DB5615" s="110"/>
      <c r="DC5615" s="110"/>
    </row>
    <row r="5616" spans="106:107">
      <c r="DB5616" s="110"/>
      <c r="DC5616" s="110"/>
    </row>
    <row r="5617" spans="106:107">
      <c r="DB5617" s="110"/>
      <c r="DC5617" s="110"/>
    </row>
    <row r="5618" spans="106:107">
      <c r="DB5618" s="110"/>
      <c r="DC5618" s="110"/>
    </row>
    <row r="5619" spans="106:107">
      <c r="DB5619" s="110"/>
      <c r="DC5619" s="110"/>
    </row>
    <row r="5620" spans="106:107">
      <c r="DB5620" s="110"/>
      <c r="DC5620" s="110"/>
    </row>
    <row r="5621" spans="106:107">
      <c r="DB5621" s="110"/>
      <c r="DC5621" s="110"/>
    </row>
    <row r="5622" spans="106:107">
      <c r="DB5622" s="110"/>
      <c r="DC5622" s="110"/>
    </row>
    <row r="5623" spans="106:107">
      <c r="DB5623" s="110"/>
      <c r="DC5623" s="110"/>
    </row>
    <row r="5624" spans="106:107">
      <c r="DB5624" s="110"/>
      <c r="DC5624" s="110"/>
    </row>
    <row r="5625" spans="106:107">
      <c r="DB5625" s="110"/>
      <c r="DC5625" s="110"/>
    </row>
    <row r="5626" spans="106:107">
      <c r="DB5626" s="110"/>
      <c r="DC5626" s="110"/>
    </row>
    <row r="5627" spans="106:107">
      <c r="DB5627" s="110"/>
      <c r="DC5627" s="110"/>
    </row>
    <row r="5628" spans="106:107">
      <c r="DB5628" s="110"/>
      <c r="DC5628" s="110"/>
    </row>
    <row r="5629" spans="106:107">
      <c r="DB5629" s="110"/>
      <c r="DC5629" s="110"/>
    </row>
    <row r="5630" spans="106:107">
      <c r="DB5630" s="110"/>
      <c r="DC5630" s="110"/>
    </row>
    <row r="5631" spans="106:107">
      <c r="DB5631" s="110"/>
      <c r="DC5631" s="110"/>
    </row>
    <row r="5632" spans="106:107">
      <c r="DB5632" s="110"/>
      <c r="DC5632" s="110"/>
    </row>
    <row r="5633" spans="106:107">
      <c r="DB5633" s="110"/>
      <c r="DC5633" s="110"/>
    </row>
    <row r="5634" spans="106:107">
      <c r="DB5634" s="110"/>
      <c r="DC5634" s="110"/>
    </row>
    <row r="5635" spans="106:107">
      <c r="DB5635" s="110"/>
      <c r="DC5635" s="110"/>
    </row>
    <row r="5636" spans="106:107">
      <c r="DB5636" s="110"/>
      <c r="DC5636" s="110"/>
    </row>
    <row r="5637" spans="106:107">
      <c r="DB5637" s="110"/>
      <c r="DC5637" s="110"/>
    </row>
    <row r="5638" spans="106:107">
      <c r="DB5638" s="110"/>
      <c r="DC5638" s="110"/>
    </row>
    <row r="5639" spans="106:107">
      <c r="DB5639" s="110"/>
      <c r="DC5639" s="110"/>
    </row>
    <row r="5640" spans="106:107">
      <c r="DB5640" s="110"/>
      <c r="DC5640" s="110"/>
    </row>
    <row r="5641" spans="106:107">
      <c r="DB5641" s="110"/>
      <c r="DC5641" s="110"/>
    </row>
    <row r="5642" spans="106:107">
      <c r="DB5642" s="110"/>
      <c r="DC5642" s="110"/>
    </row>
    <row r="5643" spans="106:107">
      <c r="DB5643" s="110"/>
      <c r="DC5643" s="110"/>
    </row>
    <row r="5644" spans="106:107">
      <c r="DB5644" s="110"/>
      <c r="DC5644" s="110"/>
    </row>
    <row r="5645" spans="106:107">
      <c r="DB5645" s="110"/>
      <c r="DC5645" s="110"/>
    </row>
    <row r="5646" spans="106:107">
      <c r="DB5646" s="110"/>
      <c r="DC5646" s="110"/>
    </row>
    <row r="5647" spans="106:107">
      <c r="DB5647" s="110"/>
      <c r="DC5647" s="110"/>
    </row>
    <row r="5648" spans="106:107">
      <c r="DB5648" s="110"/>
      <c r="DC5648" s="110"/>
    </row>
    <row r="5649" spans="106:107">
      <c r="DB5649" s="110"/>
      <c r="DC5649" s="110"/>
    </row>
    <row r="5650" spans="106:107">
      <c r="DB5650" s="110"/>
      <c r="DC5650" s="110"/>
    </row>
    <row r="5651" spans="106:107">
      <c r="DB5651" s="110"/>
      <c r="DC5651" s="110"/>
    </row>
    <row r="5652" spans="106:107">
      <c r="DB5652" s="110"/>
      <c r="DC5652" s="110"/>
    </row>
    <row r="5653" spans="106:107">
      <c r="DB5653" s="110"/>
      <c r="DC5653" s="110"/>
    </row>
    <row r="5654" spans="106:107">
      <c r="DB5654" s="110"/>
      <c r="DC5654" s="110"/>
    </row>
    <row r="5655" spans="106:107">
      <c r="DB5655" s="110"/>
      <c r="DC5655" s="110"/>
    </row>
    <row r="5656" spans="106:107">
      <c r="DB5656" s="110"/>
      <c r="DC5656" s="110"/>
    </row>
    <row r="5657" spans="106:107">
      <c r="DB5657" s="110"/>
      <c r="DC5657" s="110"/>
    </row>
    <row r="5658" spans="106:107">
      <c r="DB5658" s="110"/>
      <c r="DC5658" s="110"/>
    </row>
    <row r="5659" spans="106:107">
      <c r="DB5659" s="110"/>
      <c r="DC5659" s="110"/>
    </row>
    <row r="5660" spans="106:107">
      <c r="DB5660" s="110"/>
      <c r="DC5660" s="110"/>
    </row>
    <row r="5661" spans="106:107">
      <c r="DB5661" s="110"/>
      <c r="DC5661" s="110"/>
    </row>
    <row r="5662" spans="106:107">
      <c r="DB5662" s="110"/>
      <c r="DC5662" s="110"/>
    </row>
    <row r="5663" spans="106:107">
      <c r="DB5663" s="110"/>
      <c r="DC5663" s="110"/>
    </row>
    <row r="5664" spans="106:107">
      <c r="DB5664" s="110"/>
      <c r="DC5664" s="110"/>
    </row>
    <row r="5665" spans="106:107">
      <c r="DB5665" s="110"/>
      <c r="DC5665" s="110"/>
    </row>
    <row r="5666" spans="106:107">
      <c r="DB5666" s="110"/>
      <c r="DC5666" s="110"/>
    </row>
    <row r="5667" spans="106:107">
      <c r="DB5667" s="110"/>
      <c r="DC5667" s="110"/>
    </row>
    <row r="5668" spans="106:107">
      <c r="DB5668" s="110"/>
      <c r="DC5668" s="110"/>
    </row>
    <row r="5669" spans="106:107">
      <c r="DB5669" s="110"/>
      <c r="DC5669" s="110"/>
    </row>
    <row r="5670" spans="106:107">
      <c r="DB5670" s="110"/>
      <c r="DC5670" s="110"/>
    </row>
    <row r="5671" spans="106:107">
      <c r="DB5671" s="110"/>
      <c r="DC5671" s="110"/>
    </row>
    <row r="5672" spans="106:107">
      <c r="DB5672" s="110"/>
      <c r="DC5672" s="110"/>
    </row>
    <row r="5673" spans="106:107">
      <c r="DB5673" s="110"/>
      <c r="DC5673" s="110"/>
    </row>
    <row r="5674" spans="106:107">
      <c r="DB5674" s="110"/>
      <c r="DC5674" s="110"/>
    </row>
    <row r="5675" spans="106:107">
      <c r="DB5675" s="110"/>
      <c r="DC5675" s="110"/>
    </row>
    <row r="5676" spans="106:107">
      <c r="DB5676" s="110"/>
      <c r="DC5676" s="110"/>
    </row>
    <row r="5677" spans="106:107">
      <c r="DB5677" s="110"/>
      <c r="DC5677" s="110"/>
    </row>
    <row r="5678" spans="106:107">
      <c r="DB5678" s="110"/>
      <c r="DC5678" s="110"/>
    </row>
    <row r="5679" spans="106:107">
      <c r="DB5679" s="110"/>
      <c r="DC5679" s="110"/>
    </row>
    <row r="5680" spans="106:107">
      <c r="DB5680" s="110"/>
      <c r="DC5680" s="110"/>
    </row>
    <row r="5681" spans="106:107">
      <c r="DB5681" s="110"/>
      <c r="DC5681" s="110"/>
    </row>
    <row r="5682" spans="106:107">
      <c r="DB5682" s="110"/>
      <c r="DC5682" s="110"/>
    </row>
    <row r="5683" spans="106:107">
      <c r="DB5683" s="110"/>
      <c r="DC5683" s="110"/>
    </row>
    <row r="5684" spans="106:107">
      <c r="DB5684" s="110"/>
      <c r="DC5684" s="110"/>
    </row>
    <row r="5685" spans="106:107">
      <c r="DB5685" s="110"/>
      <c r="DC5685" s="110"/>
    </row>
    <row r="5686" spans="106:107">
      <c r="DB5686" s="110"/>
      <c r="DC5686" s="110"/>
    </row>
    <row r="5687" spans="106:107">
      <c r="DB5687" s="110"/>
      <c r="DC5687" s="110"/>
    </row>
    <row r="5688" spans="106:107">
      <c r="DB5688" s="110"/>
      <c r="DC5688" s="110"/>
    </row>
    <row r="5689" spans="106:107">
      <c r="DB5689" s="110"/>
      <c r="DC5689" s="110"/>
    </row>
    <row r="5690" spans="106:107">
      <c r="DB5690" s="110"/>
      <c r="DC5690" s="110"/>
    </row>
    <row r="5691" spans="106:107">
      <c r="DB5691" s="110"/>
      <c r="DC5691" s="110"/>
    </row>
    <row r="5692" spans="106:107">
      <c r="DB5692" s="110"/>
      <c r="DC5692" s="110"/>
    </row>
    <row r="5693" spans="106:107">
      <c r="DB5693" s="110"/>
      <c r="DC5693" s="110"/>
    </row>
    <row r="5694" spans="106:107">
      <c r="DB5694" s="110"/>
      <c r="DC5694" s="110"/>
    </row>
    <row r="5695" spans="106:107">
      <c r="DB5695" s="110"/>
      <c r="DC5695" s="110"/>
    </row>
    <row r="5696" spans="106:107">
      <c r="DB5696" s="110"/>
      <c r="DC5696" s="110"/>
    </row>
    <row r="5697" spans="106:107">
      <c r="DB5697" s="110"/>
      <c r="DC5697" s="110"/>
    </row>
    <row r="5698" spans="106:107">
      <c r="DB5698" s="110"/>
      <c r="DC5698" s="110"/>
    </row>
    <row r="5699" spans="106:107">
      <c r="DB5699" s="110"/>
      <c r="DC5699" s="110"/>
    </row>
    <row r="5700" spans="106:107">
      <c r="DB5700" s="110"/>
      <c r="DC5700" s="110"/>
    </row>
    <row r="5701" spans="106:107">
      <c r="DB5701" s="110"/>
      <c r="DC5701" s="110"/>
    </row>
    <row r="5702" spans="106:107">
      <c r="DB5702" s="110"/>
      <c r="DC5702" s="110"/>
    </row>
    <row r="5703" spans="106:107">
      <c r="DB5703" s="110"/>
      <c r="DC5703" s="110"/>
    </row>
    <row r="5704" spans="106:107">
      <c r="DB5704" s="110"/>
      <c r="DC5704" s="110"/>
    </row>
    <row r="5705" spans="106:107">
      <c r="DB5705" s="110"/>
      <c r="DC5705" s="110"/>
    </row>
    <row r="5706" spans="106:107">
      <c r="DB5706" s="110"/>
      <c r="DC5706" s="110"/>
    </row>
    <row r="5707" spans="106:107">
      <c r="DB5707" s="110"/>
      <c r="DC5707" s="110"/>
    </row>
    <row r="5708" spans="106:107">
      <c r="DB5708" s="110"/>
      <c r="DC5708" s="110"/>
    </row>
    <row r="5709" spans="106:107">
      <c r="DB5709" s="110"/>
      <c r="DC5709" s="110"/>
    </row>
    <row r="5710" spans="106:107">
      <c r="DB5710" s="110"/>
      <c r="DC5710" s="110"/>
    </row>
    <row r="5711" spans="106:107">
      <c r="DB5711" s="110"/>
      <c r="DC5711" s="110"/>
    </row>
    <row r="5712" spans="106:107">
      <c r="DB5712" s="110"/>
      <c r="DC5712" s="110"/>
    </row>
    <row r="5713" spans="106:107">
      <c r="DB5713" s="110"/>
      <c r="DC5713" s="110"/>
    </row>
    <row r="5714" spans="106:107">
      <c r="DB5714" s="110"/>
      <c r="DC5714" s="110"/>
    </row>
    <row r="5715" spans="106:107">
      <c r="DB5715" s="110"/>
      <c r="DC5715" s="110"/>
    </row>
    <row r="5716" spans="106:107">
      <c r="DB5716" s="110"/>
      <c r="DC5716" s="110"/>
    </row>
    <row r="5717" spans="106:107">
      <c r="DB5717" s="110"/>
      <c r="DC5717" s="110"/>
    </row>
    <row r="5718" spans="106:107">
      <c r="DB5718" s="110"/>
      <c r="DC5718" s="110"/>
    </row>
    <row r="5719" spans="106:107">
      <c r="DB5719" s="110"/>
      <c r="DC5719" s="110"/>
    </row>
    <row r="5720" spans="106:107">
      <c r="DB5720" s="110"/>
      <c r="DC5720" s="110"/>
    </row>
    <row r="5721" spans="106:107">
      <c r="DB5721" s="110"/>
      <c r="DC5721" s="110"/>
    </row>
    <row r="5722" spans="106:107">
      <c r="DB5722" s="110"/>
      <c r="DC5722" s="110"/>
    </row>
    <row r="5723" spans="106:107">
      <c r="DB5723" s="110"/>
      <c r="DC5723" s="110"/>
    </row>
    <row r="5724" spans="106:107">
      <c r="DB5724" s="110"/>
      <c r="DC5724" s="110"/>
    </row>
    <row r="5725" spans="106:107">
      <c r="DB5725" s="110"/>
      <c r="DC5725" s="110"/>
    </row>
    <row r="5726" spans="106:107">
      <c r="DB5726" s="110"/>
      <c r="DC5726" s="110"/>
    </row>
    <row r="5727" spans="106:107">
      <c r="DB5727" s="110"/>
      <c r="DC5727" s="110"/>
    </row>
    <row r="5728" spans="106:107">
      <c r="DB5728" s="110"/>
      <c r="DC5728" s="110"/>
    </row>
    <row r="5729" spans="106:107">
      <c r="DB5729" s="110"/>
      <c r="DC5729" s="110"/>
    </row>
    <row r="5730" spans="106:107">
      <c r="DB5730" s="110"/>
      <c r="DC5730" s="110"/>
    </row>
    <row r="5731" spans="106:107">
      <c r="DB5731" s="110"/>
      <c r="DC5731" s="110"/>
    </row>
    <row r="5732" spans="106:107">
      <c r="DB5732" s="110"/>
      <c r="DC5732" s="110"/>
    </row>
    <row r="5733" spans="106:107">
      <c r="DB5733" s="110"/>
      <c r="DC5733" s="110"/>
    </row>
    <row r="5734" spans="106:107">
      <c r="DB5734" s="110"/>
      <c r="DC5734" s="110"/>
    </row>
    <row r="5735" spans="106:107">
      <c r="DB5735" s="110"/>
      <c r="DC5735" s="110"/>
    </row>
    <row r="5736" spans="106:107">
      <c r="DB5736" s="110"/>
      <c r="DC5736" s="110"/>
    </row>
    <row r="5737" spans="106:107">
      <c r="DB5737" s="110"/>
      <c r="DC5737" s="110"/>
    </row>
    <row r="5738" spans="106:107">
      <c r="DB5738" s="110"/>
      <c r="DC5738" s="110"/>
    </row>
    <row r="5739" spans="106:107">
      <c r="DB5739" s="110"/>
      <c r="DC5739" s="110"/>
    </row>
    <row r="5740" spans="106:107">
      <c r="DB5740" s="110"/>
      <c r="DC5740" s="110"/>
    </row>
    <row r="5741" spans="106:107">
      <c r="DB5741" s="110"/>
      <c r="DC5741" s="110"/>
    </row>
    <row r="5742" spans="106:107">
      <c r="DB5742" s="110"/>
      <c r="DC5742" s="110"/>
    </row>
    <row r="5743" spans="106:107">
      <c r="DB5743" s="110"/>
      <c r="DC5743" s="110"/>
    </row>
    <row r="5744" spans="106:107">
      <c r="DB5744" s="110"/>
      <c r="DC5744" s="110"/>
    </row>
    <row r="5745" spans="106:107">
      <c r="DB5745" s="110"/>
      <c r="DC5745" s="110"/>
    </row>
    <row r="5746" spans="106:107">
      <c r="DB5746" s="110"/>
      <c r="DC5746" s="110"/>
    </row>
    <row r="5747" spans="106:107">
      <c r="DB5747" s="110"/>
      <c r="DC5747" s="110"/>
    </row>
    <row r="5748" spans="106:107">
      <c r="DB5748" s="110"/>
      <c r="DC5748" s="110"/>
    </row>
    <row r="5749" spans="106:107">
      <c r="DB5749" s="110"/>
      <c r="DC5749" s="110"/>
    </row>
    <row r="5750" spans="106:107">
      <c r="DB5750" s="110"/>
      <c r="DC5750" s="110"/>
    </row>
    <row r="5751" spans="106:107">
      <c r="DB5751" s="110"/>
      <c r="DC5751" s="110"/>
    </row>
    <row r="5752" spans="106:107">
      <c r="DB5752" s="110"/>
      <c r="DC5752" s="110"/>
    </row>
    <row r="5753" spans="106:107">
      <c r="DB5753" s="110"/>
      <c r="DC5753" s="110"/>
    </row>
    <row r="5754" spans="106:107">
      <c r="DB5754" s="110"/>
      <c r="DC5754" s="110"/>
    </row>
    <row r="5755" spans="106:107">
      <c r="DB5755" s="110"/>
      <c r="DC5755" s="110"/>
    </row>
    <row r="5756" spans="106:107">
      <c r="DB5756" s="110"/>
      <c r="DC5756" s="110"/>
    </row>
    <row r="5757" spans="106:107">
      <c r="DB5757" s="110"/>
      <c r="DC5757" s="110"/>
    </row>
    <row r="5758" spans="106:107">
      <c r="DB5758" s="110"/>
      <c r="DC5758" s="110"/>
    </row>
    <row r="5759" spans="106:107">
      <c r="DB5759" s="110"/>
      <c r="DC5759" s="110"/>
    </row>
    <row r="5760" spans="106:107">
      <c r="DB5760" s="110"/>
      <c r="DC5760" s="110"/>
    </row>
    <row r="5761" spans="106:107">
      <c r="DB5761" s="110"/>
      <c r="DC5761" s="110"/>
    </row>
    <row r="5762" spans="106:107">
      <c r="DB5762" s="110"/>
      <c r="DC5762" s="110"/>
    </row>
    <row r="5763" spans="106:107">
      <c r="DB5763" s="110"/>
      <c r="DC5763" s="110"/>
    </row>
    <row r="5764" spans="106:107">
      <c r="DB5764" s="110"/>
      <c r="DC5764" s="110"/>
    </row>
    <row r="5765" spans="106:107">
      <c r="DB5765" s="110"/>
      <c r="DC5765" s="110"/>
    </row>
    <row r="5766" spans="106:107">
      <c r="DB5766" s="110"/>
      <c r="DC5766" s="110"/>
    </row>
    <row r="5767" spans="106:107">
      <c r="DB5767" s="110"/>
      <c r="DC5767" s="110"/>
    </row>
    <row r="5768" spans="106:107">
      <c r="DB5768" s="110"/>
      <c r="DC5768" s="110"/>
    </row>
    <row r="5769" spans="106:107">
      <c r="DB5769" s="110"/>
      <c r="DC5769" s="110"/>
    </row>
    <row r="5770" spans="106:107">
      <c r="DB5770" s="110"/>
      <c r="DC5770" s="110"/>
    </row>
    <row r="5771" spans="106:107">
      <c r="DB5771" s="110"/>
      <c r="DC5771" s="110"/>
    </row>
    <row r="5772" spans="106:107">
      <c r="DB5772" s="110"/>
      <c r="DC5772" s="110"/>
    </row>
    <row r="5773" spans="106:107">
      <c r="DB5773" s="110"/>
      <c r="DC5773" s="110"/>
    </row>
    <row r="5774" spans="106:107">
      <c r="DB5774" s="110"/>
      <c r="DC5774" s="110"/>
    </row>
    <row r="5775" spans="106:107">
      <c r="DB5775" s="110"/>
      <c r="DC5775" s="110"/>
    </row>
    <row r="5776" spans="106:107">
      <c r="DB5776" s="110"/>
      <c r="DC5776" s="110"/>
    </row>
    <row r="5777" spans="106:107">
      <c r="DB5777" s="110"/>
      <c r="DC5777" s="110"/>
    </row>
    <row r="5778" spans="106:107">
      <c r="DB5778" s="110"/>
      <c r="DC5778" s="110"/>
    </row>
    <row r="5779" spans="106:107">
      <c r="DB5779" s="110"/>
      <c r="DC5779" s="110"/>
    </row>
    <row r="5780" spans="106:107">
      <c r="DB5780" s="110"/>
      <c r="DC5780" s="110"/>
    </row>
    <row r="5781" spans="106:107">
      <c r="DB5781" s="110"/>
      <c r="DC5781" s="110"/>
    </row>
    <row r="5782" spans="106:107">
      <c r="DB5782" s="110"/>
      <c r="DC5782" s="110"/>
    </row>
    <row r="5783" spans="106:107">
      <c r="DB5783" s="110"/>
      <c r="DC5783" s="110"/>
    </row>
    <row r="5784" spans="106:107">
      <c r="DB5784" s="110"/>
      <c r="DC5784" s="110"/>
    </row>
    <row r="5785" spans="106:107">
      <c r="DB5785" s="110"/>
      <c r="DC5785" s="110"/>
    </row>
    <row r="5786" spans="106:107">
      <c r="DB5786" s="110"/>
      <c r="DC5786" s="110"/>
    </row>
    <row r="5787" spans="106:107">
      <c r="DB5787" s="110"/>
      <c r="DC5787" s="110"/>
    </row>
    <row r="5788" spans="106:107">
      <c r="DB5788" s="110"/>
      <c r="DC5788" s="110"/>
    </row>
    <row r="5789" spans="106:107">
      <c r="DB5789" s="110"/>
      <c r="DC5789" s="110"/>
    </row>
    <row r="5790" spans="106:107">
      <c r="DB5790" s="110"/>
      <c r="DC5790" s="110"/>
    </row>
    <row r="5791" spans="106:107">
      <c r="DB5791" s="110"/>
      <c r="DC5791" s="110"/>
    </row>
    <row r="5792" spans="106:107">
      <c r="DB5792" s="110"/>
      <c r="DC5792" s="110"/>
    </row>
    <row r="5793" spans="106:107">
      <c r="DB5793" s="110"/>
      <c r="DC5793" s="110"/>
    </row>
    <row r="5794" spans="106:107">
      <c r="DB5794" s="110"/>
      <c r="DC5794" s="110"/>
    </row>
    <row r="5795" spans="106:107">
      <c r="DB5795" s="110"/>
      <c r="DC5795" s="110"/>
    </row>
    <row r="5796" spans="106:107">
      <c r="DB5796" s="110"/>
      <c r="DC5796" s="110"/>
    </row>
    <row r="5797" spans="106:107">
      <c r="DB5797" s="110"/>
      <c r="DC5797" s="110"/>
    </row>
    <row r="5798" spans="106:107">
      <c r="DB5798" s="110"/>
      <c r="DC5798" s="110"/>
    </row>
    <row r="5799" spans="106:107">
      <c r="DB5799" s="110"/>
      <c r="DC5799" s="110"/>
    </row>
    <row r="5800" spans="106:107">
      <c r="DB5800" s="110"/>
      <c r="DC5800" s="110"/>
    </row>
    <row r="5801" spans="106:107">
      <c r="DB5801" s="110"/>
      <c r="DC5801" s="110"/>
    </row>
    <row r="5802" spans="106:107">
      <c r="DB5802" s="110"/>
      <c r="DC5802" s="110"/>
    </row>
    <row r="5803" spans="106:107">
      <c r="DB5803" s="110"/>
      <c r="DC5803" s="110"/>
    </row>
    <row r="5804" spans="106:107">
      <c r="DB5804" s="110"/>
      <c r="DC5804" s="110"/>
    </row>
    <row r="5805" spans="106:107">
      <c r="DB5805" s="110"/>
      <c r="DC5805" s="110"/>
    </row>
    <row r="5806" spans="106:107">
      <c r="DB5806" s="110"/>
      <c r="DC5806" s="110"/>
    </row>
    <row r="5807" spans="106:107">
      <c r="DB5807" s="110"/>
      <c r="DC5807" s="110"/>
    </row>
    <row r="5808" spans="106:107">
      <c r="DB5808" s="110"/>
      <c r="DC5808" s="110"/>
    </row>
    <row r="5809" spans="106:107">
      <c r="DB5809" s="110"/>
      <c r="DC5809" s="110"/>
    </row>
    <row r="5810" spans="106:107">
      <c r="DB5810" s="110"/>
      <c r="DC5810" s="110"/>
    </row>
    <row r="5811" spans="106:107">
      <c r="DB5811" s="110"/>
      <c r="DC5811" s="110"/>
    </row>
    <row r="5812" spans="106:107">
      <c r="DB5812" s="110"/>
      <c r="DC5812" s="110"/>
    </row>
    <row r="5813" spans="106:107">
      <c r="DB5813" s="110"/>
      <c r="DC5813" s="110"/>
    </row>
    <row r="5814" spans="106:107">
      <c r="DB5814" s="110"/>
      <c r="DC5814" s="110"/>
    </row>
    <row r="5815" spans="106:107">
      <c r="DB5815" s="110"/>
      <c r="DC5815" s="110"/>
    </row>
    <row r="5816" spans="106:107">
      <c r="DB5816" s="110"/>
      <c r="DC5816" s="110"/>
    </row>
    <row r="5817" spans="106:107">
      <c r="DB5817" s="110"/>
      <c r="DC5817" s="110"/>
    </row>
    <row r="5818" spans="106:107">
      <c r="DB5818" s="110"/>
      <c r="DC5818" s="110"/>
    </row>
    <row r="5819" spans="106:107">
      <c r="DB5819" s="110"/>
      <c r="DC5819" s="110"/>
    </row>
    <row r="5820" spans="106:107">
      <c r="DB5820" s="110"/>
      <c r="DC5820" s="110"/>
    </row>
    <row r="5821" spans="106:107">
      <c r="DB5821" s="110"/>
      <c r="DC5821" s="110"/>
    </row>
    <row r="5822" spans="106:107">
      <c r="DB5822" s="110"/>
      <c r="DC5822" s="110"/>
    </row>
    <row r="5823" spans="106:107">
      <c r="DB5823" s="110"/>
      <c r="DC5823" s="110"/>
    </row>
    <row r="5824" spans="106:107">
      <c r="DB5824" s="110"/>
      <c r="DC5824" s="110"/>
    </row>
    <row r="5825" spans="106:107">
      <c r="DB5825" s="110"/>
      <c r="DC5825" s="110"/>
    </row>
    <row r="5826" spans="106:107">
      <c r="DB5826" s="110"/>
      <c r="DC5826" s="110"/>
    </row>
    <row r="5827" spans="106:107">
      <c r="DB5827" s="110"/>
      <c r="DC5827" s="110"/>
    </row>
    <row r="5828" spans="106:107">
      <c r="DB5828" s="110"/>
      <c r="DC5828" s="110"/>
    </row>
    <row r="5829" spans="106:107">
      <c r="DB5829" s="110"/>
      <c r="DC5829" s="110"/>
    </row>
    <row r="5830" spans="106:107">
      <c r="DB5830" s="110"/>
      <c r="DC5830" s="110"/>
    </row>
    <row r="5831" spans="106:107">
      <c r="DB5831" s="110"/>
      <c r="DC5831" s="110"/>
    </row>
    <row r="5832" spans="106:107">
      <c r="DB5832" s="110"/>
      <c r="DC5832" s="110"/>
    </row>
    <row r="5833" spans="106:107">
      <c r="DB5833" s="110"/>
      <c r="DC5833" s="110"/>
    </row>
    <row r="5834" spans="106:107">
      <c r="DB5834" s="110"/>
      <c r="DC5834" s="110"/>
    </row>
    <row r="5835" spans="106:107">
      <c r="DB5835" s="110"/>
      <c r="DC5835" s="110"/>
    </row>
    <row r="5836" spans="106:107">
      <c r="DB5836" s="110"/>
      <c r="DC5836" s="110"/>
    </row>
    <row r="5837" spans="106:107">
      <c r="DB5837" s="110"/>
      <c r="DC5837" s="110"/>
    </row>
    <row r="5838" spans="106:107">
      <c r="DB5838" s="110"/>
      <c r="DC5838" s="110"/>
    </row>
    <row r="5839" spans="106:107">
      <c r="DB5839" s="110"/>
      <c r="DC5839" s="110"/>
    </row>
    <row r="5840" spans="106:107">
      <c r="DB5840" s="110"/>
      <c r="DC5840" s="110"/>
    </row>
    <row r="5841" spans="106:107">
      <c r="DB5841" s="110"/>
      <c r="DC5841" s="110"/>
    </row>
    <row r="5842" spans="106:107">
      <c r="DB5842" s="110"/>
      <c r="DC5842" s="110"/>
    </row>
    <row r="5843" spans="106:107">
      <c r="DB5843" s="110"/>
      <c r="DC5843" s="110"/>
    </row>
    <row r="5844" spans="106:107">
      <c r="DB5844" s="110"/>
      <c r="DC5844" s="110"/>
    </row>
    <row r="5845" spans="106:107">
      <c r="DB5845" s="110"/>
      <c r="DC5845" s="110"/>
    </row>
    <row r="5846" spans="106:107">
      <c r="DB5846" s="110"/>
      <c r="DC5846" s="110"/>
    </row>
    <row r="5847" spans="106:107">
      <c r="DB5847" s="110"/>
      <c r="DC5847" s="110"/>
    </row>
    <row r="5848" spans="106:107">
      <c r="DB5848" s="110"/>
      <c r="DC5848" s="110"/>
    </row>
    <row r="5849" spans="106:107">
      <c r="DB5849" s="110"/>
      <c r="DC5849" s="110"/>
    </row>
    <row r="5850" spans="106:107">
      <c r="DB5850" s="110"/>
      <c r="DC5850" s="110"/>
    </row>
    <row r="5851" spans="106:107">
      <c r="DB5851" s="110"/>
      <c r="DC5851" s="110"/>
    </row>
    <row r="5852" spans="106:107">
      <c r="DB5852" s="110"/>
      <c r="DC5852" s="110"/>
    </row>
    <row r="5853" spans="106:107">
      <c r="DB5853" s="110"/>
      <c r="DC5853" s="110"/>
    </row>
    <row r="5854" spans="106:107">
      <c r="DB5854" s="110"/>
      <c r="DC5854" s="110"/>
    </row>
    <row r="5855" spans="106:107">
      <c r="DB5855" s="110"/>
      <c r="DC5855" s="110"/>
    </row>
    <row r="5856" spans="106:107">
      <c r="DB5856" s="110"/>
      <c r="DC5856" s="110"/>
    </row>
    <row r="5857" spans="106:107">
      <c r="DB5857" s="110"/>
      <c r="DC5857" s="110"/>
    </row>
    <row r="5858" spans="106:107">
      <c r="DB5858" s="110"/>
      <c r="DC5858" s="110"/>
    </row>
    <row r="5859" spans="106:107">
      <c r="DB5859" s="110"/>
      <c r="DC5859" s="110"/>
    </row>
    <row r="5860" spans="106:107">
      <c r="DB5860" s="110"/>
      <c r="DC5860" s="110"/>
    </row>
    <row r="5861" spans="106:107">
      <c r="DB5861" s="110"/>
      <c r="DC5861" s="110"/>
    </row>
    <row r="5862" spans="106:107">
      <c r="DB5862" s="110"/>
      <c r="DC5862" s="110"/>
    </row>
    <row r="5863" spans="106:107">
      <c r="DB5863" s="110"/>
      <c r="DC5863" s="110"/>
    </row>
    <row r="5864" spans="106:107">
      <c r="DB5864" s="110"/>
      <c r="DC5864" s="110"/>
    </row>
    <row r="5865" spans="106:107">
      <c r="DB5865" s="110"/>
      <c r="DC5865" s="110"/>
    </row>
    <row r="5866" spans="106:107">
      <c r="DB5866" s="110"/>
      <c r="DC5866" s="110"/>
    </row>
    <row r="5867" spans="106:107">
      <c r="DB5867" s="110"/>
      <c r="DC5867" s="110"/>
    </row>
    <row r="5868" spans="106:107">
      <c r="DB5868" s="110"/>
      <c r="DC5868" s="110"/>
    </row>
    <row r="5869" spans="106:107">
      <c r="DB5869" s="110"/>
      <c r="DC5869" s="110"/>
    </row>
    <row r="5870" spans="106:107">
      <c r="DB5870" s="110"/>
      <c r="DC5870" s="110"/>
    </row>
    <row r="5871" spans="106:107">
      <c r="DB5871" s="110"/>
      <c r="DC5871" s="110"/>
    </row>
    <row r="5872" spans="106:107">
      <c r="DB5872" s="110"/>
      <c r="DC5872" s="110"/>
    </row>
    <row r="5873" spans="106:107">
      <c r="DB5873" s="110"/>
      <c r="DC5873" s="110"/>
    </row>
    <row r="5874" spans="106:107">
      <c r="DB5874" s="110"/>
      <c r="DC5874" s="110"/>
    </row>
    <row r="5875" spans="106:107">
      <c r="DB5875" s="110"/>
      <c r="DC5875" s="110"/>
    </row>
    <row r="5876" spans="106:107">
      <c r="DB5876" s="110"/>
      <c r="DC5876" s="110"/>
    </row>
    <row r="5877" spans="106:107">
      <c r="DB5877" s="110"/>
      <c r="DC5877" s="110"/>
    </row>
    <row r="5878" spans="106:107">
      <c r="DB5878" s="110"/>
      <c r="DC5878" s="110"/>
    </row>
    <row r="5879" spans="106:107">
      <c r="DB5879" s="110"/>
      <c r="DC5879" s="110"/>
    </row>
    <row r="5880" spans="106:107">
      <c r="DB5880" s="110"/>
      <c r="DC5880" s="110"/>
    </row>
    <row r="5881" spans="106:107">
      <c r="DB5881" s="110"/>
      <c r="DC5881" s="110"/>
    </row>
    <row r="5882" spans="106:107">
      <c r="DB5882" s="110"/>
      <c r="DC5882" s="110"/>
    </row>
    <row r="5883" spans="106:107">
      <c r="DB5883" s="110"/>
      <c r="DC5883" s="110"/>
    </row>
    <row r="5884" spans="106:107">
      <c r="DB5884" s="110"/>
      <c r="DC5884" s="110"/>
    </row>
    <row r="5885" spans="106:107">
      <c r="DB5885" s="110"/>
      <c r="DC5885" s="110"/>
    </row>
    <row r="5886" spans="106:107">
      <c r="DB5886" s="110"/>
      <c r="DC5886" s="110"/>
    </row>
    <row r="5887" spans="106:107">
      <c r="DB5887" s="110"/>
      <c r="DC5887" s="110"/>
    </row>
    <row r="5888" spans="106:107">
      <c r="DB5888" s="110"/>
      <c r="DC5888" s="110"/>
    </row>
    <row r="5889" spans="106:107">
      <c r="DB5889" s="110"/>
      <c r="DC5889" s="110"/>
    </row>
    <row r="5890" spans="106:107">
      <c r="DB5890" s="110"/>
      <c r="DC5890" s="110"/>
    </row>
    <row r="5891" spans="106:107">
      <c r="DB5891" s="110"/>
      <c r="DC5891" s="110"/>
    </row>
    <row r="5892" spans="106:107">
      <c r="DB5892" s="110"/>
      <c r="DC5892" s="110"/>
    </row>
    <row r="5893" spans="106:107">
      <c r="DB5893" s="110"/>
      <c r="DC5893" s="110"/>
    </row>
    <row r="5894" spans="106:107">
      <c r="DB5894" s="110"/>
      <c r="DC5894" s="110"/>
    </row>
    <row r="5895" spans="106:107">
      <c r="DB5895" s="110"/>
      <c r="DC5895" s="110"/>
    </row>
    <row r="5896" spans="106:107">
      <c r="DB5896" s="110"/>
      <c r="DC5896" s="110"/>
    </row>
    <row r="5897" spans="106:107">
      <c r="DB5897" s="110"/>
      <c r="DC5897" s="110"/>
    </row>
    <row r="5898" spans="106:107">
      <c r="DB5898" s="110"/>
      <c r="DC5898" s="110"/>
    </row>
    <row r="5899" spans="106:107">
      <c r="DB5899" s="110"/>
      <c r="DC5899" s="110"/>
    </row>
    <row r="5900" spans="106:107">
      <c r="DB5900" s="110"/>
      <c r="DC5900" s="110"/>
    </row>
    <row r="5901" spans="106:107">
      <c r="DB5901" s="110"/>
      <c r="DC5901" s="110"/>
    </row>
    <row r="5902" spans="106:107">
      <c r="DB5902" s="110"/>
      <c r="DC5902" s="110"/>
    </row>
    <row r="5903" spans="106:107">
      <c r="DB5903" s="110"/>
      <c r="DC5903" s="110"/>
    </row>
    <row r="5904" spans="106:107">
      <c r="DB5904" s="110"/>
      <c r="DC5904" s="110"/>
    </row>
    <row r="5905" spans="106:107">
      <c r="DB5905" s="110"/>
      <c r="DC5905" s="110"/>
    </row>
    <row r="5906" spans="106:107">
      <c r="DB5906" s="110"/>
      <c r="DC5906" s="110"/>
    </row>
    <row r="5907" spans="106:107">
      <c r="DB5907" s="110"/>
      <c r="DC5907" s="110"/>
    </row>
    <row r="5908" spans="106:107">
      <c r="DB5908" s="110"/>
      <c r="DC5908" s="110"/>
    </row>
    <row r="5909" spans="106:107">
      <c r="DB5909" s="110"/>
      <c r="DC5909" s="110"/>
    </row>
    <row r="5910" spans="106:107">
      <c r="DB5910" s="110"/>
      <c r="DC5910" s="110"/>
    </row>
    <row r="5911" spans="106:107">
      <c r="DB5911" s="110"/>
      <c r="DC5911" s="110"/>
    </row>
    <row r="5912" spans="106:107">
      <c r="DB5912" s="110"/>
      <c r="DC5912" s="110"/>
    </row>
    <row r="5913" spans="106:107">
      <c r="DB5913" s="110"/>
      <c r="DC5913" s="110"/>
    </row>
    <row r="5914" spans="106:107">
      <c r="DB5914" s="110"/>
      <c r="DC5914" s="110"/>
    </row>
    <row r="5915" spans="106:107">
      <c r="DB5915" s="110"/>
      <c r="DC5915" s="110"/>
    </row>
    <row r="5916" spans="106:107">
      <c r="DB5916" s="110"/>
      <c r="DC5916" s="110"/>
    </row>
    <row r="5917" spans="106:107">
      <c r="DB5917" s="110"/>
      <c r="DC5917" s="110"/>
    </row>
    <row r="5918" spans="106:107">
      <c r="DB5918" s="110"/>
      <c r="DC5918" s="110"/>
    </row>
    <row r="5919" spans="106:107">
      <c r="DB5919" s="110"/>
      <c r="DC5919" s="110"/>
    </row>
    <row r="5920" spans="106:107">
      <c r="DB5920" s="110"/>
      <c r="DC5920" s="110"/>
    </row>
    <row r="5921" spans="106:107">
      <c r="DB5921" s="110"/>
      <c r="DC5921" s="110"/>
    </row>
    <row r="5922" spans="106:107">
      <c r="DB5922" s="110"/>
      <c r="DC5922" s="110"/>
    </row>
    <row r="5923" spans="106:107">
      <c r="DB5923" s="110"/>
      <c r="DC5923" s="110"/>
    </row>
    <row r="5924" spans="106:107">
      <c r="DB5924" s="110"/>
      <c r="DC5924" s="110"/>
    </row>
    <row r="5925" spans="106:107">
      <c r="DB5925" s="110"/>
      <c r="DC5925" s="110"/>
    </row>
    <row r="5926" spans="106:107">
      <c r="DB5926" s="110"/>
      <c r="DC5926" s="110"/>
    </row>
    <row r="5927" spans="106:107">
      <c r="DB5927" s="110"/>
      <c r="DC5927" s="110"/>
    </row>
    <row r="5928" spans="106:107">
      <c r="DB5928" s="110"/>
      <c r="DC5928" s="110"/>
    </row>
    <row r="5929" spans="106:107">
      <c r="DB5929" s="110"/>
      <c r="DC5929" s="110"/>
    </row>
    <row r="5930" spans="106:107">
      <c r="DB5930" s="110"/>
      <c r="DC5930" s="110"/>
    </row>
    <row r="5931" spans="106:107">
      <c r="DB5931" s="110"/>
      <c r="DC5931" s="110"/>
    </row>
    <row r="5932" spans="106:107">
      <c r="DB5932" s="110"/>
      <c r="DC5932" s="110"/>
    </row>
    <row r="5933" spans="106:107">
      <c r="DB5933" s="110"/>
      <c r="DC5933" s="110"/>
    </row>
    <row r="5934" spans="106:107">
      <c r="DB5934" s="110"/>
      <c r="DC5934" s="110"/>
    </row>
    <row r="5935" spans="106:107">
      <c r="DB5935" s="110"/>
      <c r="DC5935" s="110"/>
    </row>
    <row r="5936" spans="106:107">
      <c r="DB5936" s="110"/>
      <c r="DC5936" s="110"/>
    </row>
    <row r="5937" spans="106:107">
      <c r="DB5937" s="110"/>
      <c r="DC5937" s="110"/>
    </row>
    <row r="5938" spans="106:107">
      <c r="DB5938" s="110"/>
      <c r="DC5938" s="110"/>
    </row>
    <row r="5939" spans="106:107">
      <c r="DB5939" s="110"/>
      <c r="DC5939" s="110"/>
    </row>
    <row r="5940" spans="106:107">
      <c r="DB5940" s="110"/>
      <c r="DC5940" s="110"/>
    </row>
    <row r="5941" spans="106:107">
      <c r="DB5941" s="110"/>
      <c r="DC5941" s="110"/>
    </row>
    <row r="5942" spans="106:107">
      <c r="DB5942" s="110"/>
      <c r="DC5942" s="110"/>
    </row>
    <row r="5943" spans="106:107">
      <c r="DB5943" s="110"/>
      <c r="DC5943" s="110"/>
    </row>
    <row r="5944" spans="106:107">
      <c r="DB5944" s="110"/>
      <c r="DC5944" s="110"/>
    </row>
    <row r="5945" spans="106:107">
      <c r="DB5945" s="110"/>
      <c r="DC5945" s="110"/>
    </row>
    <row r="5946" spans="106:107">
      <c r="DB5946" s="110"/>
      <c r="DC5946" s="110"/>
    </row>
    <row r="5947" spans="106:107">
      <c r="DB5947" s="110"/>
      <c r="DC5947" s="110"/>
    </row>
    <row r="5948" spans="106:107">
      <c r="DB5948" s="110"/>
      <c r="DC5948" s="110"/>
    </row>
    <row r="5949" spans="106:107">
      <c r="DB5949" s="110"/>
      <c r="DC5949" s="110"/>
    </row>
    <row r="5950" spans="106:107">
      <c r="DB5950" s="110"/>
      <c r="DC5950" s="110"/>
    </row>
    <row r="5951" spans="106:107">
      <c r="DB5951" s="110"/>
      <c r="DC5951" s="110"/>
    </row>
    <row r="5952" spans="106:107">
      <c r="DB5952" s="110"/>
      <c r="DC5952" s="110"/>
    </row>
    <row r="5953" spans="106:107">
      <c r="DB5953" s="110"/>
      <c r="DC5953" s="110"/>
    </row>
    <row r="5954" spans="106:107">
      <c r="DB5954" s="110"/>
      <c r="DC5954" s="110"/>
    </row>
    <row r="5955" spans="106:107">
      <c r="DB5955" s="110"/>
      <c r="DC5955" s="110"/>
    </row>
    <row r="5956" spans="106:107">
      <c r="DB5956" s="110"/>
      <c r="DC5956" s="110"/>
    </row>
    <row r="5957" spans="106:107">
      <c r="DB5957" s="110"/>
      <c r="DC5957" s="110"/>
    </row>
    <row r="5958" spans="106:107">
      <c r="DB5958" s="110"/>
      <c r="DC5958" s="110"/>
    </row>
    <row r="5959" spans="106:107">
      <c r="DB5959" s="110"/>
      <c r="DC5959" s="110"/>
    </row>
    <row r="5960" spans="106:107">
      <c r="DB5960" s="110"/>
      <c r="DC5960" s="110"/>
    </row>
    <row r="5961" spans="106:107">
      <c r="DB5961" s="110"/>
      <c r="DC5961" s="110"/>
    </row>
    <row r="5962" spans="106:107">
      <c r="DB5962" s="110"/>
      <c r="DC5962" s="110"/>
    </row>
    <row r="5963" spans="106:107">
      <c r="DB5963" s="110"/>
      <c r="DC5963" s="110"/>
    </row>
    <row r="5964" spans="106:107">
      <c r="DB5964" s="110"/>
      <c r="DC5964" s="110"/>
    </row>
    <row r="5965" spans="106:107">
      <c r="DB5965" s="110"/>
      <c r="DC5965" s="110"/>
    </row>
    <row r="5966" spans="106:107">
      <c r="DB5966" s="110"/>
      <c r="DC5966" s="110"/>
    </row>
    <row r="5967" spans="106:107">
      <c r="DB5967" s="110"/>
      <c r="DC5967" s="110"/>
    </row>
    <row r="5968" spans="106:107">
      <c r="DB5968" s="110"/>
      <c r="DC5968" s="110"/>
    </row>
    <row r="5969" spans="106:107">
      <c r="DB5969" s="110"/>
      <c r="DC5969" s="110"/>
    </row>
    <row r="5970" spans="106:107">
      <c r="DB5970" s="110"/>
      <c r="DC5970" s="110"/>
    </row>
    <row r="5971" spans="106:107">
      <c r="DB5971" s="110"/>
      <c r="DC5971" s="110"/>
    </row>
    <row r="5972" spans="106:107">
      <c r="DB5972" s="110"/>
      <c r="DC5972" s="110"/>
    </row>
    <row r="5973" spans="106:107">
      <c r="DB5973" s="110"/>
      <c r="DC5973" s="110"/>
    </row>
    <row r="5974" spans="106:107">
      <c r="DB5974" s="110"/>
      <c r="DC5974" s="110"/>
    </row>
    <row r="5975" spans="106:107">
      <c r="DB5975" s="110"/>
      <c r="DC5975" s="110"/>
    </row>
    <row r="5976" spans="106:107">
      <c r="DB5976" s="110"/>
      <c r="DC5976" s="110"/>
    </row>
    <row r="5977" spans="106:107">
      <c r="DB5977" s="110"/>
      <c r="DC5977" s="110"/>
    </row>
    <row r="5978" spans="106:107">
      <c r="DB5978" s="110"/>
      <c r="DC5978" s="110"/>
    </row>
    <row r="5979" spans="106:107">
      <c r="DB5979" s="110"/>
      <c r="DC5979" s="110"/>
    </row>
    <row r="5980" spans="106:107">
      <c r="DB5980" s="110"/>
      <c r="DC5980" s="110"/>
    </row>
    <row r="5981" spans="106:107">
      <c r="DB5981" s="110"/>
      <c r="DC5981" s="110"/>
    </row>
    <row r="5982" spans="106:107">
      <c r="DB5982" s="110"/>
      <c r="DC5982" s="110"/>
    </row>
    <row r="5983" spans="106:107">
      <c r="DB5983" s="110"/>
      <c r="DC5983" s="110"/>
    </row>
    <row r="5984" spans="106:107">
      <c r="DB5984" s="110"/>
      <c r="DC5984" s="110"/>
    </row>
    <row r="5985" spans="106:107">
      <c r="DB5985" s="110"/>
      <c r="DC5985" s="110"/>
    </row>
    <row r="5986" spans="106:107">
      <c r="DB5986" s="110"/>
      <c r="DC5986" s="110"/>
    </row>
    <row r="5987" spans="106:107">
      <c r="DB5987" s="110"/>
      <c r="DC5987" s="110"/>
    </row>
    <row r="5988" spans="106:107">
      <c r="DB5988" s="110"/>
      <c r="DC5988" s="110"/>
    </row>
    <row r="5989" spans="106:107">
      <c r="DB5989" s="110"/>
      <c r="DC5989" s="110"/>
    </row>
    <row r="5990" spans="106:107">
      <c r="DB5990" s="110"/>
      <c r="DC5990" s="110"/>
    </row>
    <row r="5991" spans="106:107">
      <c r="DB5991" s="110"/>
      <c r="DC5991" s="110"/>
    </row>
    <row r="5992" spans="106:107">
      <c r="DB5992" s="110"/>
      <c r="DC5992" s="110"/>
    </row>
    <row r="5993" spans="106:107">
      <c r="DB5993" s="110"/>
      <c r="DC5993" s="110"/>
    </row>
    <row r="5994" spans="106:107">
      <c r="DB5994" s="110"/>
      <c r="DC5994" s="110"/>
    </row>
    <row r="5995" spans="106:107">
      <c r="DB5995" s="110"/>
      <c r="DC5995" s="110"/>
    </row>
    <row r="5996" spans="106:107">
      <c r="DB5996" s="110"/>
      <c r="DC5996" s="110"/>
    </row>
    <row r="5997" spans="106:107">
      <c r="DB5997" s="110"/>
      <c r="DC5997" s="110"/>
    </row>
    <row r="5998" spans="106:107">
      <c r="DB5998" s="110"/>
      <c r="DC5998" s="110"/>
    </row>
    <row r="5999" spans="106:107">
      <c r="DB5999" s="110"/>
      <c r="DC5999" s="110"/>
    </row>
    <row r="6000" spans="106:107">
      <c r="DB6000" s="110"/>
      <c r="DC6000" s="110"/>
    </row>
    <row r="6001" spans="106:107">
      <c r="DB6001" s="110"/>
      <c r="DC6001" s="110"/>
    </row>
    <row r="6002" spans="106:107">
      <c r="DB6002" s="110"/>
      <c r="DC6002" s="110"/>
    </row>
    <row r="6003" spans="106:107">
      <c r="DB6003" s="110"/>
      <c r="DC6003" s="110"/>
    </row>
    <row r="6004" spans="106:107">
      <c r="DB6004" s="110"/>
      <c r="DC6004" s="110"/>
    </row>
    <row r="6005" spans="106:107">
      <c r="DB6005" s="110"/>
      <c r="DC6005" s="110"/>
    </row>
    <row r="6006" spans="106:107">
      <c r="DB6006" s="110"/>
      <c r="DC6006" s="110"/>
    </row>
    <row r="6007" spans="106:107">
      <c r="DB6007" s="110"/>
      <c r="DC6007" s="110"/>
    </row>
    <row r="6008" spans="106:107">
      <c r="DB6008" s="110"/>
      <c r="DC6008" s="110"/>
    </row>
    <row r="6009" spans="106:107">
      <c r="DB6009" s="110"/>
      <c r="DC6009" s="110"/>
    </row>
    <row r="6010" spans="106:107">
      <c r="DB6010" s="110"/>
      <c r="DC6010" s="110"/>
    </row>
    <row r="6011" spans="106:107">
      <c r="DB6011" s="110"/>
      <c r="DC6011" s="110"/>
    </row>
    <row r="6012" spans="106:107">
      <c r="DB6012" s="110"/>
      <c r="DC6012" s="110"/>
    </row>
    <row r="6013" spans="106:107">
      <c r="DB6013" s="110"/>
      <c r="DC6013" s="110"/>
    </row>
    <row r="6014" spans="106:107">
      <c r="DB6014" s="110"/>
      <c r="DC6014" s="110"/>
    </row>
    <row r="6015" spans="106:107">
      <c r="DB6015" s="110"/>
      <c r="DC6015" s="110"/>
    </row>
    <row r="6016" spans="106:107">
      <c r="DB6016" s="110"/>
      <c r="DC6016" s="110"/>
    </row>
    <row r="6017" spans="106:107">
      <c r="DB6017" s="110"/>
      <c r="DC6017" s="110"/>
    </row>
    <row r="6018" spans="106:107">
      <c r="DB6018" s="110"/>
      <c r="DC6018" s="110"/>
    </row>
    <row r="6019" spans="106:107">
      <c r="DB6019" s="110"/>
      <c r="DC6019" s="110"/>
    </row>
    <row r="6020" spans="106:107">
      <c r="DB6020" s="110"/>
      <c r="DC6020" s="110"/>
    </row>
    <row r="6021" spans="106:107">
      <c r="DB6021" s="110"/>
      <c r="DC6021" s="110"/>
    </row>
    <row r="6022" spans="106:107">
      <c r="DB6022" s="110"/>
      <c r="DC6022" s="110"/>
    </row>
    <row r="6023" spans="106:107">
      <c r="DB6023" s="110"/>
      <c r="DC6023" s="110"/>
    </row>
    <row r="6024" spans="106:107">
      <c r="DB6024" s="110"/>
      <c r="DC6024" s="110"/>
    </row>
    <row r="6025" spans="106:107">
      <c r="DB6025" s="110"/>
      <c r="DC6025" s="110"/>
    </row>
    <row r="6026" spans="106:107">
      <c r="DB6026" s="110"/>
      <c r="DC6026" s="110"/>
    </row>
    <row r="6027" spans="106:107">
      <c r="DB6027" s="110"/>
      <c r="DC6027" s="110"/>
    </row>
    <row r="6028" spans="106:107">
      <c r="DB6028" s="110"/>
      <c r="DC6028" s="110"/>
    </row>
    <row r="6029" spans="106:107">
      <c r="DB6029" s="110"/>
      <c r="DC6029" s="110"/>
    </row>
    <row r="6030" spans="106:107">
      <c r="DB6030" s="110"/>
      <c r="DC6030" s="110"/>
    </row>
    <row r="6031" spans="106:107">
      <c r="DB6031" s="110"/>
      <c r="DC6031" s="110"/>
    </row>
    <row r="6032" spans="106:107">
      <c r="DB6032" s="110"/>
      <c r="DC6032" s="110"/>
    </row>
    <row r="6033" spans="106:107">
      <c r="DB6033" s="110"/>
      <c r="DC6033" s="110"/>
    </row>
    <row r="6034" spans="106:107">
      <c r="DB6034" s="110"/>
      <c r="DC6034" s="110"/>
    </row>
    <row r="6035" spans="106:107">
      <c r="DB6035" s="110"/>
      <c r="DC6035" s="110"/>
    </row>
    <row r="6036" spans="106:107">
      <c r="DB6036" s="110"/>
      <c r="DC6036" s="110"/>
    </row>
    <row r="6037" spans="106:107">
      <c r="DB6037" s="110"/>
      <c r="DC6037" s="110"/>
    </row>
    <row r="6038" spans="106:107">
      <c r="DB6038" s="110"/>
      <c r="DC6038" s="110"/>
    </row>
    <row r="6039" spans="106:107">
      <c r="DB6039" s="110"/>
      <c r="DC6039" s="110"/>
    </row>
    <row r="6040" spans="106:107">
      <c r="DB6040" s="110"/>
      <c r="DC6040" s="110"/>
    </row>
    <row r="6041" spans="106:107">
      <c r="DB6041" s="110"/>
      <c r="DC6041" s="110"/>
    </row>
    <row r="6042" spans="106:107">
      <c r="DB6042" s="110"/>
      <c r="DC6042" s="110"/>
    </row>
    <row r="6043" spans="106:107">
      <c r="DB6043" s="110"/>
      <c r="DC6043" s="110"/>
    </row>
    <row r="6044" spans="106:107">
      <c r="DB6044" s="110"/>
      <c r="DC6044" s="110"/>
    </row>
    <row r="6045" spans="106:107">
      <c r="DB6045" s="110"/>
      <c r="DC6045" s="110"/>
    </row>
    <row r="6046" spans="106:107">
      <c r="DB6046" s="110"/>
      <c r="DC6046" s="110"/>
    </row>
    <row r="6047" spans="106:107">
      <c r="DB6047" s="110"/>
      <c r="DC6047" s="110"/>
    </row>
    <row r="6048" spans="106:107">
      <c r="DB6048" s="110"/>
      <c r="DC6048" s="110"/>
    </row>
    <row r="6049" spans="106:107">
      <c r="DB6049" s="110"/>
      <c r="DC6049" s="110"/>
    </row>
    <row r="6050" spans="106:107">
      <c r="DB6050" s="110"/>
      <c r="DC6050" s="110"/>
    </row>
    <row r="6051" spans="106:107">
      <c r="DB6051" s="110"/>
      <c r="DC6051" s="110"/>
    </row>
    <row r="6052" spans="106:107">
      <c r="DB6052" s="110"/>
      <c r="DC6052" s="110"/>
    </row>
    <row r="6053" spans="106:107">
      <c r="DB6053" s="110"/>
      <c r="DC6053" s="110"/>
    </row>
    <row r="6054" spans="106:107">
      <c r="DB6054" s="110"/>
      <c r="DC6054" s="110"/>
    </row>
    <row r="6055" spans="106:107">
      <c r="DB6055" s="110"/>
      <c r="DC6055" s="110"/>
    </row>
    <row r="6056" spans="106:107">
      <c r="DB6056" s="110"/>
      <c r="DC6056" s="110"/>
    </row>
    <row r="6057" spans="106:107">
      <c r="DB6057" s="110"/>
      <c r="DC6057" s="110"/>
    </row>
    <row r="6058" spans="106:107">
      <c r="DB6058" s="110"/>
      <c r="DC6058" s="110"/>
    </row>
    <row r="6059" spans="106:107">
      <c r="DB6059" s="110"/>
      <c r="DC6059" s="110"/>
    </row>
    <row r="6060" spans="106:107">
      <c r="DB6060" s="110"/>
      <c r="DC6060" s="110"/>
    </row>
    <row r="6061" spans="106:107">
      <c r="DB6061" s="110"/>
      <c r="DC6061" s="110"/>
    </row>
    <row r="6062" spans="106:107">
      <c r="DB6062" s="110"/>
      <c r="DC6062" s="110"/>
    </row>
    <row r="6063" spans="106:107">
      <c r="DB6063" s="110"/>
      <c r="DC6063" s="110"/>
    </row>
    <row r="6064" spans="106:107">
      <c r="DB6064" s="110"/>
      <c r="DC6064" s="110"/>
    </row>
    <row r="6065" spans="106:107">
      <c r="DB6065" s="110"/>
      <c r="DC6065" s="110"/>
    </row>
    <row r="6066" spans="106:107">
      <c r="DB6066" s="110"/>
      <c r="DC6066" s="110"/>
    </row>
    <row r="6067" spans="106:107">
      <c r="DB6067" s="110"/>
      <c r="DC6067" s="110"/>
    </row>
    <row r="6068" spans="106:107">
      <c r="DB6068" s="110"/>
      <c r="DC6068" s="110"/>
    </row>
    <row r="6069" spans="106:107">
      <c r="DB6069" s="110"/>
      <c r="DC6069" s="110"/>
    </row>
    <row r="6070" spans="106:107">
      <c r="DB6070" s="110"/>
      <c r="DC6070" s="110"/>
    </row>
    <row r="6071" spans="106:107">
      <c r="DB6071" s="110"/>
      <c r="DC6071" s="110"/>
    </row>
    <row r="6072" spans="106:107">
      <c r="DB6072" s="110"/>
      <c r="DC6072" s="110"/>
    </row>
    <row r="6073" spans="106:107">
      <c r="DB6073" s="110"/>
      <c r="DC6073" s="110"/>
    </row>
    <row r="6074" spans="106:107">
      <c r="DB6074" s="110"/>
      <c r="DC6074" s="110"/>
    </row>
    <row r="6075" spans="106:107">
      <c r="DB6075" s="110"/>
      <c r="DC6075" s="110"/>
    </row>
    <row r="6076" spans="106:107">
      <c r="DB6076" s="110"/>
      <c r="DC6076" s="110"/>
    </row>
    <row r="6077" spans="106:107">
      <c r="DB6077" s="110"/>
      <c r="DC6077" s="110"/>
    </row>
    <row r="6078" spans="106:107">
      <c r="DB6078" s="110"/>
      <c r="DC6078" s="110"/>
    </row>
    <row r="6079" spans="106:107">
      <c r="DB6079" s="110"/>
      <c r="DC6079" s="110"/>
    </row>
    <row r="6080" spans="106:107">
      <c r="DB6080" s="110"/>
      <c r="DC6080" s="110"/>
    </row>
    <row r="6081" spans="106:107">
      <c r="DB6081" s="110"/>
      <c r="DC6081" s="110"/>
    </row>
    <row r="6082" spans="106:107">
      <c r="DB6082" s="110"/>
      <c r="DC6082" s="110"/>
    </row>
    <row r="6083" spans="106:107">
      <c r="DB6083" s="110"/>
      <c r="DC6083" s="110"/>
    </row>
    <row r="6084" spans="106:107">
      <c r="DB6084" s="110"/>
      <c r="DC6084" s="110"/>
    </row>
    <row r="6085" spans="106:107">
      <c r="DB6085" s="110"/>
      <c r="DC6085" s="110"/>
    </row>
    <row r="6086" spans="106:107">
      <c r="DB6086" s="110"/>
      <c r="DC6086" s="110"/>
    </row>
    <row r="6087" spans="106:107">
      <c r="DB6087" s="110"/>
      <c r="DC6087" s="110"/>
    </row>
    <row r="6088" spans="106:107">
      <c r="DB6088" s="110"/>
      <c r="DC6088" s="110"/>
    </row>
    <row r="6089" spans="106:107">
      <c r="DB6089" s="110"/>
      <c r="DC6089" s="110"/>
    </row>
    <row r="6090" spans="106:107">
      <c r="DB6090" s="110"/>
      <c r="DC6090" s="110"/>
    </row>
    <row r="6091" spans="106:107">
      <c r="DB6091" s="110"/>
      <c r="DC6091" s="110"/>
    </row>
    <row r="6092" spans="106:107">
      <c r="DB6092" s="110"/>
      <c r="DC6092" s="110"/>
    </row>
    <row r="6093" spans="106:107">
      <c r="DB6093" s="110"/>
      <c r="DC6093" s="110"/>
    </row>
    <row r="6094" spans="106:107">
      <c r="DB6094" s="110"/>
      <c r="DC6094" s="110"/>
    </row>
    <row r="6095" spans="106:107">
      <c r="DB6095" s="110"/>
      <c r="DC6095" s="110"/>
    </row>
    <row r="6096" spans="106:107">
      <c r="DB6096" s="110"/>
      <c r="DC6096" s="110"/>
    </row>
    <row r="6097" spans="106:107">
      <c r="DB6097" s="110"/>
      <c r="DC6097" s="110"/>
    </row>
    <row r="6098" spans="106:107">
      <c r="DB6098" s="110"/>
      <c r="DC6098" s="110"/>
    </row>
    <row r="6099" spans="106:107">
      <c r="DB6099" s="110"/>
      <c r="DC6099" s="110"/>
    </row>
    <row r="6100" spans="106:107">
      <c r="DB6100" s="110"/>
      <c r="DC6100" s="110"/>
    </row>
    <row r="6101" spans="106:107">
      <c r="DB6101" s="110"/>
      <c r="DC6101" s="110"/>
    </row>
    <row r="6102" spans="106:107">
      <c r="DB6102" s="110"/>
      <c r="DC6102" s="110"/>
    </row>
    <row r="6103" spans="106:107">
      <c r="DB6103" s="110"/>
      <c r="DC6103" s="110"/>
    </row>
    <row r="6104" spans="106:107">
      <c r="DB6104" s="110"/>
      <c r="DC6104" s="110"/>
    </row>
    <row r="6105" spans="106:107">
      <c r="DB6105" s="110"/>
      <c r="DC6105" s="110"/>
    </row>
    <row r="6106" spans="106:107">
      <c r="DB6106" s="110"/>
      <c r="DC6106" s="110"/>
    </row>
    <row r="6107" spans="106:107">
      <c r="DB6107" s="110"/>
      <c r="DC6107" s="110"/>
    </row>
    <row r="6108" spans="106:107">
      <c r="DB6108" s="110"/>
      <c r="DC6108" s="110"/>
    </row>
    <row r="6109" spans="106:107">
      <c r="DB6109" s="110"/>
      <c r="DC6109" s="110"/>
    </row>
    <row r="6110" spans="106:107">
      <c r="DB6110" s="110"/>
      <c r="DC6110" s="110"/>
    </row>
    <row r="6111" spans="106:107">
      <c r="DB6111" s="110"/>
      <c r="DC6111" s="110"/>
    </row>
    <row r="6112" spans="106:107">
      <c r="DB6112" s="110"/>
      <c r="DC6112" s="110"/>
    </row>
    <row r="6113" spans="106:107">
      <c r="DB6113" s="110"/>
      <c r="DC6113" s="110"/>
    </row>
    <row r="6114" spans="106:107">
      <c r="DB6114" s="110"/>
      <c r="DC6114" s="110"/>
    </row>
    <row r="6115" spans="106:107">
      <c r="DB6115" s="110"/>
      <c r="DC6115" s="110"/>
    </row>
    <row r="6116" spans="106:107">
      <c r="DB6116" s="110"/>
      <c r="DC6116" s="110"/>
    </row>
    <row r="6117" spans="106:107">
      <c r="DB6117" s="110"/>
      <c r="DC6117" s="110"/>
    </row>
    <row r="6118" spans="106:107">
      <c r="DB6118" s="110"/>
      <c r="DC6118" s="110"/>
    </row>
    <row r="6119" spans="106:107">
      <c r="DB6119" s="110"/>
      <c r="DC6119" s="110"/>
    </row>
    <row r="6120" spans="106:107">
      <c r="DB6120" s="110"/>
      <c r="DC6120" s="110"/>
    </row>
    <row r="6121" spans="106:107">
      <c r="DB6121" s="110"/>
      <c r="DC6121" s="110"/>
    </row>
    <row r="6122" spans="106:107">
      <c r="DB6122" s="110"/>
      <c r="DC6122" s="110"/>
    </row>
    <row r="6123" spans="106:107">
      <c r="DB6123" s="110"/>
      <c r="DC6123" s="110"/>
    </row>
    <row r="6124" spans="106:107">
      <c r="DB6124" s="110"/>
      <c r="DC6124" s="110"/>
    </row>
    <row r="6125" spans="106:107">
      <c r="DB6125" s="110"/>
      <c r="DC6125" s="110"/>
    </row>
    <row r="6126" spans="106:107">
      <c r="DB6126" s="110"/>
      <c r="DC6126" s="110"/>
    </row>
    <row r="6127" spans="106:107">
      <c r="DB6127" s="110"/>
      <c r="DC6127" s="110"/>
    </row>
    <row r="6128" spans="106:107">
      <c r="DB6128" s="110"/>
      <c r="DC6128" s="110"/>
    </row>
    <row r="6129" spans="106:107">
      <c r="DB6129" s="110"/>
      <c r="DC6129" s="110"/>
    </row>
    <row r="6130" spans="106:107">
      <c r="DB6130" s="110"/>
      <c r="DC6130" s="110"/>
    </row>
    <row r="6131" spans="106:107">
      <c r="DB6131" s="110"/>
      <c r="DC6131" s="110"/>
    </row>
    <row r="6132" spans="106:107">
      <c r="DB6132" s="110"/>
      <c r="DC6132" s="110"/>
    </row>
    <row r="6133" spans="106:107">
      <c r="DB6133" s="110"/>
      <c r="DC6133" s="110"/>
    </row>
    <row r="6134" spans="106:107">
      <c r="DB6134" s="110"/>
      <c r="DC6134" s="110"/>
    </row>
    <row r="6135" spans="106:107">
      <c r="DB6135" s="110"/>
      <c r="DC6135" s="110"/>
    </row>
    <row r="6136" spans="106:107">
      <c r="DB6136" s="110"/>
      <c r="DC6136" s="110"/>
    </row>
    <row r="6137" spans="106:107">
      <c r="DB6137" s="110"/>
      <c r="DC6137" s="110"/>
    </row>
    <row r="6138" spans="106:107">
      <c r="DB6138" s="110"/>
      <c r="DC6138" s="110"/>
    </row>
    <row r="6139" spans="106:107">
      <c r="DB6139" s="110"/>
      <c r="DC6139" s="110"/>
    </row>
    <row r="6140" spans="106:107">
      <c r="DB6140" s="110"/>
      <c r="DC6140" s="110"/>
    </row>
    <row r="6141" spans="106:107">
      <c r="DB6141" s="110"/>
      <c r="DC6141" s="110"/>
    </row>
    <row r="6142" spans="106:107">
      <c r="DB6142" s="110"/>
      <c r="DC6142" s="110"/>
    </row>
    <row r="6143" spans="106:107">
      <c r="DB6143" s="110"/>
      <c r="DC6143" s="110"/>
    </row>
    <row r="6144" spans="106:107">
      <c r="DB6144" s="110"/>
      <c r="DC6144" s="110"/>
    </row>
    <row r="6145" spans="106:107">
      <c r="DB6145" s="110"/>
      <c r="DC6145" s="110"/>
    </row>
    <row r="6146" spans="106:107">
      <c r="DB6146" s="110"/>
      <c r="DC6146" s="110"/>
    </row>
    <row r="6147" spans="106:107">
      <c r="DB6147" s="110"/>
      <c r="DC6147" s="110"/>
    </row>
    <row r="6148" spans="106:107">
      <c r="DB6148" s="110"/>
      <c r="DC6148" s="110"/>
    </row>
    <row r="6149" spans="106:107">
      <c r="DB6149" s="110"/>
      <c r="DC6149" s="110"/>
    </row>
    <row r="6150" spans="106:107">
      <c r="DB6150" s="110"/>
      <c r="DC6150" s="110"/>
    </row>
    <row r="6151" spans="106:107">
      <c r="DB6151" s="110"/>
      <c r="DC6151" s="110"/>
    </row>
    <row r="6152" spans="106:107">
      <c r="DB6152" s="110"/>
      <c r="DC6152" s="110"/>
    </row>
    <row r="6153" spans="106:107">
      <c r="DB6153" s="110"/>
      <c r="DC6153" s="110"/>
    </row>
    <row r="6154" spans="106:107">
      <c r="DB6154" s="110"/>
      <c r="DC6154" s="110"/>
    </row>
    <row r="6155" spans="106:107">
      <c r="DB6155" s="110"/>
      <c r="DC6155" s="110"/>
    </row>
    <row r="6156" spans="106:107">
      <c r="DB6156" s="110"/>
      <c r="DC6156" s="110"/>
    </row>
    <row r="6157" spans="106:107">
      <c r="DB6157" s="110"/>
      <c r="DC6157" s="110"/>
    </row>
    <row r="6158" spans="106:107">
      <c r="DB6158" s="110"/>
      <c r="DC6158" s="110"/>
    </row>
    <row r="6159" spans="106:107">
      <c r="DB6159" s="110"/>
      <c r="DC6159" s="110"/>
    </row>
    <row r="6160" spans="106:107">
      <c r="DB6160" s="110"/>
      <c r="DC6160" s="110"/>
    </row>
    <row r="6161" spans="106:107">
      <c r="DB6161" s="110"/>
      <c r="DC6161" s="110"/>
    </row>
    <row r="6162" spans="106:107">
      <c r="DB6162" s="110"/>
      <c r="DC6162" s="110"/>
    </row>
    <row r="6163" spans="106:107">
      <c r="DB6163" s="110"/>
      <c r="DC6163" s="110"/>
    </row>
    <row r="6164" spans="106:107">
      <c r="DB6164" s="110"/>
      <c r="DC6164" s="110"/>
    </row>
    <row r="6165" spans="106:107">
      <c r="DB6165" s="110"/>
      <c r="DC6165" s="110"/>
    </row>
    <row r="6166" spans="106:107">
      <c r="DB6166" s="110"/>
      <c r="DC6166" s="110"/>
    </row>
    <row r="6167" spans="106:107">
      <c r="DB6167" s="110"/>
      <c r="DC6167" s="110"/>
    </row>
    <row r="6168" spans="106:107">
      <c r="DB6168" s="110"/>
      <c r="DC6168" s="110"/>
    </row>
    <row r="6169" spans="106:107">
      <c r="DB6169" s="110"/>
      <c r="DC6169" s="110"/>
    </row>
    <row r="6170" spans="106:107">
      <c r="DB6170" s="110"/>
      <c r="DC6170" s="110"/>
    </row>
    <row r="6171" spans="106:107">
      <c r="DB6171" s="110"/>
      <c r="DC6171" s="110"/>
    </row>
    <row r="6172" spans="106:107">
      <c r="DB6172" s="110"/>
      <c r="DC6172" s="110"/>
    </row>
    <row r="6173" spans="106:107">
      <c r="DB6173" s="110"/>
      <c r="DC6173" s="110"/>
    </row>
    <row r="6174" spans="106:107">
      <c r="DB6174" s="110"/>
      <c r="DC6174" s="110"/>
    </row>
    <row r="6175" spans="106:107">
      <c r="DB6175" s="110"/>
      <c r="DC6175" s="110"/>
    </row>
    <row r="6176" spans="106:107">
      <c r="DB6176" s="110"/>
      <c r="DC6176" s="110"/>
    </row>
    <row r="6177" spans="106:107">
      <c r="DB6177" s="110"/>
      <c r="DC6177" s="110"/>
    </row>
    <row r="6178" spans="106:107">
      <c r="DB6178" s="110"/>
      <c r="DC6178" s="110"/>
    </row>
    <row r="6179" spans="106:107">
      <c r="DB6179" s="110"/>
      <c r="DC6179" s="110"/>
    </row>
    <row r="6180" spans="106:107">
      <c r="DB6180" s="110"/>
      <c r="DC6180" s="110"/>
    </row>
    <row r="6181" spans="106:107">
      <c r="DB6181" s="110"/>
      <c r="DC6181" s="110"/>
    </row>
    <row r="6182" spans="106:107">
      <c r="DB6182" s="110"/>
      <c r="DC6182" s="110"/>
    </row>
    <row r="6183" spans="106:107">
      <c r="DB6183" s="110"/>
      <c r="DC6183" s="110"/>
    </row>
    <row r="6184" spans="106:107">
      <c r="DB6184" s="110"/>
      <c r="DC6184" s="110"/>
    </row>
    <row r="6185" spans="106:107">
      <c r="DB6185" s="110"/>
      <c r="DC6185" s="110"/>
    </row>
    <row r="6186" spans="106:107">
      <c r="DB6186" s="110"/>
      <c r="DC6186" s="110"/>
    </row>
    <row r="6187" spans="106:107">
      <c r="DB6187" s="110"/>
      <c r="DC6187" s="110"/>
    </row>
    <row r="6188" spans="106:107">
      <c r="DB6188" s="110"/>
      <c r="DC6188" s="110"/>
    </row>
    <row r="6189" spans="106:107">
      <c r="DB6189" s="110"/>
      <c r="DC6189" s="110"/>
    </row>
    <row r="6190" spans="106:107">
      <c r="DB6190" s="110"/>
      <c r="DC6190" s="110"/>
    </row>
    <row r="6191" spans="106:107">
      <c r="DB6191" s="110"/>
      <c r="DC6191" s="110"/>
    </row>
    <row r="6192" spans="106:107">
      <c r="DB6192" s="110"/>
      <c r="DC6192" s="110"/>
    </row>
    <row r="6193" spans="106:107">
      <c r="DB6193" s="110"/>
      <c r="DC6193" s="110"/>
    </row>
    <row r="6194" spans="106:107">
      <c r="DB6194" s="110"/>
      <c r="DC6194" s="110"/>
    </row>
    <row r="6195" spans="106:107">
      <c r="DB6195" s="110"/>
      <c r="DC6195" s="110"/>
    </row>
    <row r="6196" spans="106:107">
      <c r="DB6196" s="110"/>
      <c r="DC6196" s="110"/>
    </row>
    <row r="6197" spans="106:107">
      <c r="DB6197" s="110"/>
      <c r="DC6197" s="110"/>
    </row>
    <row r="6198" spans="106:107">
      <c r="DB6198" s="110"/>
      <c r="DC6198" s="110"/>
    </row>
    <row r="6199" spans="106:107">
      <c r="DB6199" s="110"/>
      <c r="DC6199" s="110"/>
    </row>
    <row r="6200" spans="106:107">
      <c r="DB6200" s="110"/>
      <c r="DC6200" s="110"/>
    </row>
    <row r="6201" spans="106:107">
      <c r="DB6201" s="110"/>
      <c r="DC6201" s="110"/>
    </row>
    <row r="6202" spans="106:107">
      <c r="DB6202" s="110"/>
      <c r="DC6202" s="110"/>
    </row>
    <row r="6203" spans="106:107">
      <c r="DB6203" s="110"/>
      <c r="DC6203" s="110"/>
    </row>
    <row r="6204" spans="106:107">
      <c r="DB6204" s="110"/>
      <c r="DC6204" s="110"/>
    </row>
    <row r="6205" spans="106:107">
      <c r="DB6205" s="110"/>
      <c r="DC6205" s="110"/>
    </row>
    <row r="6206" spans="106:107">
      <c r="DB6206" s="110"/>
      <c r="DC6206" s="110"/>
    </row>
    <row r="6207" spans="106:107">
      <c r="DB6207" s="110"/>
      <c r="DC6207" s="110"/>
    </row>
    <row r="6208" spans="106:107">
      <c r="DB6208" s="110"/>
      <c r="DC6208" s="110"/>
    </row>
    <row r="6209" spans="106:107">
      <c r="DB6209" s="110"/>
      <c r="DC6209" s="110"/>
    </row>
    <row r="6210" spans="106:107">
      <c r="DB6210" s="110"/>
      <c r="DC6210" s="110"/>
    </row>
    <row r="6211" spans="106:107">
      <c r="DB6211" s="110"/>
      <c r="DC6211" s="110"/>
    </row>
    <row r="6212" spans="106:107">
      <c r="DB6212" s="110"/>
      <c r="DC6212" s="110"/>
    </row>
    <row r="6213" spans="106:107">
      <c r="DB6213" s="110"/>
      <c r="DC6213" s="110"/>
    </row>
    <row r="6214" spans="106:107">
      <c r="DB6214" s="110"/>
      <c r="DC6214" s="110"/>
    </row>
    <row r="6215" spans="106:107">
      <c r="DB6215" s="110"/>
      <c r="DC6215" s="110"/>
    </row>
    <row r="6216" spans="106:107">
      <c r="DB6216" s="110"/>
      <c r="DC6216" s="110"/>
    </row>
    <row r="6217" spans="106:107">
      <c r="DB6217" s="110"/>
      <c r="DC6217" s="110"/>
    </row>
    <row r="6218" spans="106:107">
      <c r="DB6218" s="110"/>
      <c r="DC6218" s="110"/>
    </row>
    <row r="6219" spans="106:107">
      <c r="DB6219" s="110"/>
      <c r="DC6219" s="110"/>
    </row>
    <row r="6220" spans="106:107">
      <c r="DB6220" s="110"/>
      <c r="DC6220" s="110"/>
    </row>
    <row r="6221" spans="106:107">
      <c r="DB6221" s="110"/>
      <c r="DC6221" s="110"/>
    </row>
    <row r="6222" spans="106:107">
      <c r="DB6222" s="110"/>
      <c r="DC6222" s="110"/>
    </row>
    <row r="6223" spans="106:107">
      <c r="DB6223" s="110"/>
      <c r="DC6223" s="110"/>
    </row>
    <row r="6224" spans="106:107">
      <c r="DB6224" s="110"/>
      <c r="DC6224" s="110"/>
    </row>
    <row r="6225" spans="106:107">
      <c r="DB6225" s="110"/>
      <c r="DC6225" s="110"/>
    </row>
    <row r="6226" spans="106:107">
      <c r="DB6226" s="110"/>
      <c r="DC6226" s="110"/>
    </row>
    <row r="6227" spans="106:107">
      <c r="DB6227" s="110"/>
      <c r="DC6227" s="110"/>
    </row>
    <row r="6228" spans="106:107">
      <c r="DB6228" s="110"/>
      <c r="DC6228" s="110"/>
    </row>
    <row r="6229" spans="106:107">
      <c r="DB6229" s="110"/>
      <c r="DC6229" s="110"/>
    </row>
    <row r="6230" spans="106:107">
      <c r="DB6230" s="110"/>
      <c r="DC6230" s="110"/>
    </row>
    <row r="6231" spans="106:107">
      <c r="DB6231" s="110"/>
      <c r="DC6231" s="110"/>
    </row>
    <row r="6232" spans="106:107">
      <c r="DB6232" s="110"/>
      <c r="DC6232" s="110"/>
    </row>
    <row r="6233" spans="106:107">
      <c r="DB6233" s="110"/>
      <c r="DC6233" s="110"/>
    </row>
    <row r="6234" spans="106:107">
      <c r="DB6234" s="110"/>
      <c r="DC6234" s="110"/>
    </row>
    <row r="6235" spans="106:107">
      <c r="DB6235" s="110"/>
      <c r="DC6235" s="110"/>
    </row>
    <row r="6236" spans="106:107">
      <c r="DB6236" s="110"/>
      <c r="DC6236" s="110"/>
    </row>
    <row r="6237" spans="106:107">
      <c r="DB6237" s="110"/>
      <c r="DC6237" s="110"/>
    </row>
    <row r="6238" spans="106:107">
      <c r="DB6238" s="110"/>
      <c r="DC6238" s="110"/>
    </row>
    <row r="6239" spans="106:107">
      <c r="DB6239" s="110"/>
      <c r="DC6239" s="110"/>
    </row>
    <row r="6240" spans="106:107">
      <c r="DB6240" s="110"/>
      <c r="DC6240" s="110"/>
    </row>
    <row r="6241" spans="106:107">
      <c r="DB6241" s="110"/>
      <c r="DC6241" s="110"/>
    </row>
    <row r="6242" spans="106:107">
      <c r="DB6242" s="110"/>
      <c r="DC6242" s="110"/>
    </row>
    <row r="6243" spans="106:107">
      <c r="DB6243" s="110"/>
      <c r="DC6243" s="110"/>
    </row>
    <row r="6244" spans="106:107">
      <c r="DB6244" s="110"/>
      <c r="DC6244" s="110"/>
    </row>
    <row r="6245" spans="106:107">
      <c r="DB6245" s="110"/>
      <c r="DC6245" s="110"/>
    </row>
    <row r="6246" spans="106:107">
      <c r="DB6246" s="110"/>
      <c r="DC6246" s="110"/>
    </row>
    <row r="6247" spans="106:107">
      <c r="DB6247" s="110"/>
      <c r="DC6247" s="110"/>
    </row>
    <row r="6248" spans="106:107">
      <c r="DB6248" s="110"/>
      <c r="DC6248" s="110"/>
    </row>
    <row r="6249" spans="106:107">
      <c r="DB6249" s="110"/>
      <c r="DC6249" s="110"/>
    </row>
    <row r="6250" spans="106:107">
      <c r="DB6250" s="110"/>
      <c r="DC6250" s="110"/>
    </row>
    <row r="6251" spans="106:107">
      <c r="DB6251" s="110"/>
      <c r="DC6251" s="110"/>
    </row>
    <row r="6252" spans="106:107">
      <c r="DB6252" s="110"/>
      <c r="DC6252" s="110"/>
    </row>
    <row r="6253" spans="106:107">
      <c r="DB6253" s="110"/>
      <c r="DC6253" s="110"/>
    </row>
    <row r="6254" spans="106:107">
      <c r="DB6254" s="110"/>
      <c r="DC6254" s="110"/>
    </row>
    <row r="6255" spans="106:107">
      <c r="DB6255" s="110"/>
      <c r="DC6255" s="110"/>
    </row>
    <row r="6256" spans="106:107">
      <c r="DB6256" s="110"/>
      <c r="DC6256" s="110"/>
    </row>
    <row r="6257" spans="106:107">
      <c r="DB6257" s="110"/>
      <c r="DC6257" s="110"/>
    </row>
    <row r="6258" spans="106:107">
      <c r="DB6258" s="110"/>
      <c r="DC6258" s="110"/>
    </row>
    <row r="6259" spans="106:107">
      <c r="DB6259" s="110"/>
      <c r="DC6259" s="110"/>
    </row>
    <row r="6260" spans="106:107">
      <c r="DB6260" s="110"/>
      <c r="DC6260" s="110"/>
    </row>
    <row r="6261" spans="106:107">
      <c r="DB6261" s="110"/>
      <c r="DC6261" s="110"/>
    </row>
    <row r="6262" spans="106:107">
      <c r="DB6262" s="110"/>
      <c r="DC6262" s="110"/>
    </row>
    <row r="6263" spans="106:107">
      <c r="DB6263" s="110"/>
      <c r="DC6263" s="110"/>
    </row>
    <row r="6264" spans="106:107">
      <c r="DB6264" s="110"/>
      <c r="DC6264" s="110"/>
    </row>
    <row r="6265" spans="106:107">
      <c r="DB6265" s="110"/>
      <c r="DC6265" s="110"/>
    </row>
    <row r="6266" spans="106:107">
      <c r="DB6266" s="110"/>
      <c r="DC6266" s="110"/>
    </row>
    <row r="6267" spans="106:107">
      <c r="DB6267" s="110"/>
      <c r="DC6267" s="110"/>
    </row>
    <row r="6268" spans="106:107">
      <c r="DB6268" s="110"/>
      <c r="DC6268" s="110"/>
    </row>
    <row r="6269" spans="106:107">
      <c r="DB6269" s="110"/>
      <c r="DC6269" s="110"/>
    </row>
    <row r="6270" spans="106:107">
      <c r="DB6270" s="110"/>
      <c r="DC6270" s="110"/>
    </row>
    <row r="6271" spans="106:107">
      <c r="DB6271" s="110"/>
      <c r="DC6271" s="110"/>
    </row>
    <row r="6272" spans="106:107">
      <c r="DB6272" s="110"/>
      <c r="DC6272" s="110"/>
    </row>
    <row r="6273" spans="106:107">
      <c r="DB6273" s="110"/>
      <c r="DC6273" s="110"/>
    </row>
    <row r="6274" spans="106:107">
      <c r="DB6274" s="110"/>
      <c r="DC6274" s="110"/>
    </row>
    <row r="6275" spans="106:107">
      <c r="DB6275" s="110"/>
      <c r="DC6275" s="110"/>
    </row>
    <row r="6276" spans="106:107">
      <c r="DB6276" s="110"/>
      <c r="DC6276" s="110"/>
    </row>
    <row r="6277" spans="106:107">
      <c r="DB6277" s="110"/>
      <c r="DC6277" s="110"/>
    </row>
    <row r="6278" spans="106:107">
      <c r="DB6278" s="110"/>
      <c r="DC6278" s="110"/>
    </row>
    <row r="6279" spans="106:107">
      <c r="DB6279" s="110"/>
      <c r="DC6279" s="110"/>
    </row>
    <row r="6280" spans="106:107">
      <c r="DB6280" s="110"/>
      <c r="DC6280" s="110"/>
    </row>
    <row r="6281" spans="106:107">
      <c r="DB6281" s="110"/>
      <c r="DC6281" s="110"/>
    </row>
    <row r="6282" spans="106:107">
      <c r="DB6282" s="110"/>
      <c r="DC6282" s="110"/>
    </row>
    <row r="6283" spans="106:107">
      <c r="DB6283" s="110"/>
      <c r="DC6283" s="110"/>
    </row>
    <row r="6284" spans="106:107">
      <c r="DB6284" s="110"/>
      <c r="DC6284" s="110"/>
    </row>
    <row r="6285" spans="106:107">
      <c r="DB6285" s="110"/>
      <c r="DC6285" s="110"/>
    </row>
    <row r="6286" spans="106:107">
      <c r="DB6286" s="110"/>
      <c r="DC6286" s="110"/>
    </row>
    <row r="6287" spans="106:107">
      <c r="DB6287" s="110"/>
      <c r="DC6287" s="110"/>
    </row>
    <row r="6288" spans="106:107">
      <c r="DB6288" s="110"/>
      <c r="DC6288" s="110"/>
    </row>
    <row r="6289" spans="106:107">
      <c r="DB6289" s="110"/>
      <c r="DC6289" s="110"/>
    </row>
    <row r="6290" spans="106:107">
      <c r="DB6290" s="110"/>
      <c r="DC6290" s="110"/>
    </row>
    <row r="6291" spans="106:107">
      <c r="DB6291" s="110"/>
      <c r="DC6291" s="110"/>
    </row>
    <row r="6292" spans="106:107">
      <c r="DB6292" s="110"/>
      <c r="DC6292" s="110"/>
    </row>
    <row r="6293" spans="106:107">
      <c r="DB6293" s="110"/>
      <c r="DC6293" s="110"/>
    </row>
    <row r="6294" spans="106:107">
      <c r="DB6294" s="110"/>
      <c r="DC6294" s="110"/>
    </row>
    <row r="6295" spans="106:107">
      <c r="DB6295" s="110"/>
      <c r="DC6295" s="110"/>
    </row>
    <row r="6296" spans="106:107">
      <c r="DB6296" s="110"/>
      <c r="DC6296" s="110"/>
    </row>
    <row r="6297" spans="106:107">
      <c r="DB6297" s="110"/>
      <c r="DC6297" s="110"/>
    </row>
    <row r="6298" spans="106:107">
      <c r="DB6298" s="110"/>
      <c r="DC6298" s="110"/>
    </row>
    <row r="6299" spans="106:107">
      <c r="DB6299" s="110"/>
      <c r="DC6299" s="110"/>
    </row>
    <row r="6300" spans="106:107">
      <c r="DB6300" s="110"/>
      <c r="DC6300" s="110"/>
    </row>
    <row r="6301" spans="106:107">
      <c r="DB6301" s="110"/>
      <c r="DC6301" s="110"/>
    </row>
    <row r="6302" spans="106:107">
      <c r="DB6302" s="110"/>
      <c r="DC6302" s="110"/>
    </row>
    <row r="6303" spans="106:107">
      <c r="DB6303" s="110"/>
      <c r="DC6303" s="110"/>
    </row>
    <row r="6304" spans="106:107">
      <c r="DB6304" s="110"/>
      <c r="DC6304" s="110"/>
    </row>
    <row r="6305" spans="106:107">
      <c r="DB6305" s="110"/>
      <c r="DC6305" s="110"/>
    </row>
    <row r="6306" spans="106:107">
      <c r="DB6306" s="110"/>
      <c r="DC6306" s="110"/>
    </row>
    <row r="6307" spans="106:107">
      <c r="DB6307" s="110"/>
      <c r="DC6307" s="110"/>
    </row>
    <row r="6308" spans="106:107">
      <c r="DB6308" s="110"/>
      <c r="DC6308" s="110"/>
    </row>
    <row r="6309" spans="106:107">
      <c r="DB6309" s="110"/>
      <c r="DC6309" s="110"/>
    </row>
    <row r="6310" spans="106:107">
      <c r="DB6310" s="110"/>
      <c r="DC6310" s="110"/>
    </row>
    <row r="6311" spans="106:107">
      <c r="DB6311" s="110"/>
      <c r="DC6311" s="110"/>
    </row>
    <row r="6312" spans="106:107">
      <c r="DB6312" s="110"/>
      <c r="DC6312" s="110"/>
    </row>
    <row r="6313" spans="106:107">
      <c r="DB6313" s="110"/>
      <c r="DC6313" s="110"/>
    </row>
    <row r="6314" spans="106:107">
      <c r="DB6314" s="110"/>
      <c r="DC6314" s="110"/>
    </row>
    <row r="6315" spans="106:107">
      <c r="DB6315" s="110"/>
      <c r="DC6315" s="110"/>
    </row>
    <row r="6316" spans="106:107">
      <c r="DB6316" s="110"/>
      <c r="DC6316" s="110"/>
    </row>
    <row r="6317" spans="106:107">
      <c r="DB6317" s="110"/>
      <c r="DC6317" s="110"/>
    </row>
    <row r="6318" spans="106:107">
      <c r="DB6318" s="110"/>
      <c r="DC6318" s="110"/>
    </row>
    <row r="6319" spans="106:107">
      <c r="DB6319" s="110"/>
      <c r="DC6319" s="110"/>
    </row>
    <row r="6320" spans="106:107">
      <c r="DB6320" s="110"/>
      <c r="DC6320" s="110"/>
    </row>
    <row r="6321" spans="106:107">
      <c r="DB6321" s="110"/>
      <c r="DC6321" s="110"/>
    </row>
    <row r="6322" spans="106:107">
      <c r="DB6322" s="110"/>
      <c r="DC6322" s="110"/>
    </row>
    <row r="6323" spans="106:107">
      <c r="DB6323" s="110"/>
      <c r="DC6323" s="110"/>
    </row>
    <row r="6324" spans="106:107">
      <c r="DB6324" s="110"/>
      <c r="DC6324" s="110"/>
    </row>
    <row r="6325" spans="106:107">
      <c r="DB6325" s="110"/>
      <c r="DC6325" s="110"/>
    </row>
    <row r="6326" spans="106:107">
      <c r="DB6326" s="110"/>
      <c r="DC6326" s="110"/>
    </row>
    <row r="6327" spans="106:107">
      <c r="DB6327" s="110"/>
      <c r="DC6327" s="110"/>
    </row>
    <row r="6328" spans="106:107">
      <c r="DB6328" s="110"/>
      <c r="DC6328" s="110"/>
    </row>
    <row r="6329" spans="106:107">
      <c r="DB6329" s="110"/>
      <c r="DC6329" s="110"/>
    </row>
    <row r="6330" spans="106:107">
      <c r="DB6330" s="110"/>
      <c r="DC6330" s="110"/>
    </row>
    <row r="6331" spans="106:107">
      <c r="DB6331" s="110"/>
      <c r="DC6331" s="110"/>
    </row>
    <row r="6332" spans="106:107">
      <c r="DB6332" s="110"/>
      <c r="DC6332" s="110"/>
    </row>
    <row r="6333" spans="106:107">
      <c r="DB6333" s="110"/>
      <c r="DC6333" s="110"/>
    </row>
    <row r="6334" spans="106:107">
      <c r="DB6334" s="110"/>
      <c r="DC6334" s="110"/>
    </row>
    <row r="6335" spans="106:107">
      <c r="DB6335" s="110"/>
      <c r="DC6335" s="110"/>
    </row>
    <row r="6336" spans="106:107">
      <c r="DB6336" s="110"/>
      <c r="DC6336" s="110"/>
    </row>
    <row r="6337" spans="106:107">
      <c r="DB6337" s="110"/>
      <c r="DC6337" s="110"/>
    </row>
    <row r="6338" spans="106:107">
      <c r="DB6338" s="110"/>
      <c r="DC6338" s="110"/>
    </row>
    <row r="6339" spans="106:107">
      <c r="DB6339" s="110"/>
      <c r="DC6339" s="110"/>
    </row>
    <row r="6340" spans="106:107">
      <c r="DB6340" s="110"/>
      <c r="DC6340" s="110"/>
    </row>
    <row r="6341" spans="106:107">
      <c r="DB6341" s="110"/>
      <c r="DC6341" s="110"/>
    </row>
    <row r="6342" spans="106:107">
      <c r="DB6342" s="110"/>
      <c r="DC6342" s="110"/>
    </row>
    <row r="6343" spans="106:107">
      <c r="DB6343" s="110"/>
      <c r="DC6343" s="110"/>
    </row>
    <row r="6344" spans="106:107">
      <c r="DB6344" s="110"/>
      <c r="DC6344" s="110"/>
    </row>
    <row r="6345" spans="106:107">
      <c r="DB6345" s="110"/>
      <c r="DC6345" s="110"/>
    </row>
    <row r="6346" spans="106:107">
      <c r="DB6346" s="110"/>
      <c r="DC6346" s="110"/>
    </row>
    <row r="6347" spans="106:107">
      <c r="DB6347" s="110"/>
      <c r="DC6347" s="110"/>
    </row>
    <row r="6348" spans="106:107">
      <c r="DB6348" s="110"/>
      <c r="DC6348" s="110"/>
    </row>
    <row r="6349" spans="106:107">
      <c r="DB6349" s="110"/>
      <c r="DC6349" s="110"/>
    </row>
    <row r="6350" spans="106:107">
      <c r="DB6350" s="110"/>
      <c r="DC6350" s="110"/>
    </row>
    <row r="6351" spans="106:107">
      <c r="DB6351" s="110"/>
      <c r="DC6351" s="110"/>
    </row>
    <row r="6352" spans="106:107">
      <c r="DB6352" s="110"/>
      <c r="DC6352" s="110"/>
    </row>
    <row r="6353" spans="106:107">
      <c r="DB6353" s="110"/>
      <c r="DC6353" s="110"/>
    </row>
    <row r="6354" spans="106:107">
      <c r="DB6354" s="110"/>
      <c r="DC6354" s="110"/>
    </row>
    <row r="6355" spans="106:107">
      <c r="DB6355" s="110"/>
      <c r="DC6355" s="110"/>
    </row>
    <row r="6356" spans="106:107">
      <c r="DB6356" s="110"/>
      <c r="DC6356" s="110"/>
    </row>
    <row r="6357" spans="106:107">
      <c r="DB6357" s="110"/>
      <c r="DC6357" s="110"/>
    </row>
    <row r="6358" spans="106:107">
      <c r="DB6358" s="110"/>
      <c r="DC6358" s="110"/>
    </row>
    <row r="6359" spans="106:107">
      <c r="DB6359" s="110"/>
      <c r="DC6359" s="110"/>
    </row>
    <row r="6360" spans="106:107">
      <c r="DB6360" s="110"/>
      <c r="DC6360" s="110"/>
    </row>
    <row r="6361" spans="106:107">
      <c r="DB6361" s="110"/>
      <c r="DC6361" s="110"/>
    </row>
    <row r="6362" spans="106:107">
      <c r="DB6362" s="110"/>
      <c r="DC6362" s="110"/>
    </row>
    <row r="6363" spans="106:107">
      <c r="DB6363" s="110"/>
      <c r="DC6363" s="110"/>
    </row>
    <row r="6364" spans="106:107">
      <c r="DB6364" s="110"/>
      <c r="DC6364" s="110"/>
    </row>
    <row r="6365" spans="106:107">
      <c r="DB6365" s="110"/>
      <c r="DC6365" s="110"/>
    </row>
    <row r="6366" spans="106:107">
      <c r="DB6366" s="110"/>
      <c r="DC6366" s="110"/>
    </row>
    <row r="6367" spans="106:107">
      <c r="DB6367" s="110"/>
      <c r="DC6367" s="110"/>
    </row>
    <row r="6368" spans="106:107">
      <c r="DB6368" s="110"/>
      <c r="DC6368" s="110"/>
    </row>
    <row r="6369" spans="106:107">
      <c r="DB6369" s="110"/>
      <c r="DC6369" s="110"/>
    </row>
    <row r="6370" spans="106:107">
      <c r="DB6370" s="110"/>
      <c r="DC6370" s="110"/>
    </row>
    <row r="6371" spans="106:107">
      <c r="DB6371" s="110"/>
      <c r="DC6371" s="110"/>
    </row>
    <row r="6372" spans="106:107">
      <c r="DB6372" s="110"/>
      <c r="DC6372" s="110"/>
    </row>
    <row r="6373" spans="106:107">
      <c r="DB6373" s="110"/>
      <c r="DC6373" s="110"/>
    </row>
    <row r="6374" spans="106:107">
      <c r="DB6374" s="110"/>
      <c r="DC6374" s="110"/>
    </row>
    <row r="6375" spans="106:107">
      <c r="DB6375" s="110"/>
      <c r="DC6375" s="110"/>
    </row>
    <row r="6376" spans="106:107">
      <c r="DB6376" s="110"/>
      <c r="DC6376" s="110"/>
    </row>
    <row r="6377" spans="106:107">
      <c r="DB6377" s="110"/>
      <c r="DC6377" s="110"/>
    </row>
    <row r="6378" spans="106:107">
      <c r="DB6378" s="110"/>
      <c r="DC6378" s="110"/>
    </row>
    <row r="6379" spans="106:107">
      <c r="DB6379" s="110"/>
      <c r="DC6379" s="110"/>
    </row>
    <row r="6380" spans="106:107">
      <c r="DB6380" s="110"/>
      <c r="DC6380" s="110"/>
    </row>
    <row r="6381" spans="106:107">
      <c r="DB6381" s="110"/>
      <c r="DC6381" s="110"/>
    </row>
    <row r="6382" spans="106:107">
      <c r="DB6382" s="110"/>
      <c r="DC6382" s="110"/>
    </row>
    <row r="6383" spans="106:107">
      <c r="DB6383" s="110"/>
      <c r="DC6383" s="110"/>
    </row>
    <row r="6384" spans="106:107">
      <c r="DB6384" s="110"/>
      <c r="DC6384" s="110"/>
    </row>
    <row r="6385" spans="106:107">
      <c r="DB6385" s="110"/>
      <c r="DC6385" s="110"/>
    </row>
    <row r="6386" spans="106:107">
      <c r="DB6386" s="110"/>
      <c r="DC6386" s="110"/>
    </row>
    <row r="6387" spans="106:107">
      <c r="DB6387" s="110"/>
      <c r="DC6387" s="110"/>
    </row>
    <row r="6388" spans="106:107">
      <c r="DB6388" s="110"/>
      <c r="DC6388" s="110"/>
    </row>
    <row r="6389" spans="106:107">
      <c r="DB6389" s="110"/>
      <c r="DC6389" s="110"/>
    </row>
    <row r="6390" spans="106:107">
      <c r="DB6390" s="110"/>
      <c r="DC6390" s="110"/>
    </row>
    <row r="6391" spans="106:107">
      <c r="DB6391" s="110"/>
      <c r="DC6391" s="110"/>
    </row>
    <row r="6392" spans="106:107">
      <c r="DB6392" s="110"/>
      <c r="DC6392" s="110"/>
    </row>
    <row r="6393" spans="106:107">
      <c r="DB6393" s="110"/>
      <c r="DC6393" s="110"/>
    </row>
    <row r="6394" spans="106:107">
      <c r="DB6394" s="110"/>
      <c r="DC6394" s="110"/>
    </row>
    <row r="6395" spans="106:107">
      <c r="DB6395" s="110"/>
      <c r="DC6395" s="110"/>
    </row>
    <row r="6396" spans="106:107">
      <c r="DB6396" s="110"/>
      <c r="DC6396" s="110"/>
    </row>
    <row r="6397" spans="106:107">
      <c r="DB6397" s="110"/>
      <c r="DC6397" s="110"/>
    </row>
    <row r="6398" spans="106:107">
      <c r="DB6398" s="110"/>
      <c r="DC6398" s="110"/>
    </row>
    <row r="6399" spans="106:107">
      <c r="DB6399" s="110"/>
      <c r="DC6399" s="110"/>
    </row>
    <row r="6400" spans="106:107">
      <c r="DB6400" s="110"/>
      <c r="DC6400" s="110"/>
    </row>
    <row r="6401" spans="106:107">
      <c r="DB6401" s="110"/>
      <c r="DC6401" s="110"/>
    </row>
    <row r="6402" spans="106:107">
      <c r="DB6402" s="110"/>
      <c r="DC6402" s="110"/>
    </row>
    <row r="6403" spans="106:107">
      <c r="DB6403" s="110"/>
      <c r="DC6403" s="110"/>
    </row>
    <row r="6404" spans="106:107">
      <c r="DB6404" s="110"/>
      <c r="DC6404" s="110"/>
    </row>
    <row r="6405" spans="106:107">
      <c r="DB6405" s="110"/>
      <c r="DC6405" s="110"/>
    </row>
    <row r="6406" spans="106:107">
      <c r="DB6406" s="110"/>
      <c r="DC6406" s="110"/>
    </row>
    <row r="6407" spans="106:107">
      <c r="DB6407" s="110"/>
      <c r="DC6407" s="110"/>
    </row>
    <row r="6408" spans="106:107">
      <c r="DB6408" s="110"/>
      <c r="DC6408" s="110"/>
    </row>
    <row r="6409" spans="106:107">
      <c r="DB6409" s="110"/>
      <c r="DC6409" s="110"/>
    </row>
    <row r="6410" spans="106:107">
      <c r="DB6410" s="110"/>
      <c r="DC6410" s="110"/>
    </row>
    <row r="6411" spans="106:107">
      <c r="DB6411" s="110"/>
      <c r="DC6411" s="110"/>
    </row>
    <row r="6412" spans="106:107">
      <c r="DB6412" s="110"/>
      <c r="DC6412" s="110"/>
    </row>
    <row r="6413" spans="106:107">
      <c r="DB6413" s="110"/>
      <c r="DC6413" s="110"/>
    </row>
    <row r="6414" spans="106:107">
      <c r="DB6414" s="110"/>
      <c r="DC6414" s="110"/>
    </row>
    <row r="6415" spans="106:107">
      <c r="DB6415" s="110"/>
      <c r="DC6415" s="110"/>
    </row>
    <row r="6416" spans="106:107">
      <c r="DB6416" s="110"/>
      <c r="DC6416" s="110"/>
    </row>
    <row r="6417" spans="106:107">
      <c r="DB6417" s="110"/>
      <c r="DC6417" s="110"/>
    </row>
    <row r="6418" spans="106:107">
      <c r="DB6418" s="110"/>
      <c r="DC6418" s="110"/>
    </row>
    <row r="6419" spans="106:107">
      <c r="DB6419" s="110"/>
      <c r="DC6419" s="110"/>
    </row>
    <row r="6420" spans="106:107">
      <c r="DB6420" s="110"/>
      <c r="DC6420" s="110"/>
    </row>
    <row r="6421" spans="106:107">
      <c r="DB6421" s="110"/>
      <c r="DC6421" s="110"/>
    </row>
    <row r="6422" spans="106:107">
      <c r="DB6422" s="110"/>
      <c r="DC6422" s="110"/>
    </row>
    <row r="6423" spans="106:107">
      <c r="DB6423" s="110"/>
      <c r="DC6423" s="110"/>
    </row>
    <row r="6424" spans="106:107">
      <c r="DB6424" s="110"/>
      <c r="DC6424" s="110"/>
    </row>
    <row r="6425" spans="106:107">
      <c r="DB6425" s="110"/>
      <c r="DC6425" s="110"/>
    </row>
    <row r="6426" spans="106:107">
      <c r="DB6426" s="110"/>
      <c r="DC6426" s="110"/>
    </row>
    <row r="6427" spans="106:107">
      <c r="DB6427" s="110"/>
      <c r="DC6427" s="110"/>
    </row>
    <row r="6428" spans="106:107">
      <c r="DB6428" s="110"/>
      <c r="DC6428" s="110"/>
    </row>
    <row r="6429" spans="106:107">
      <c r="DB6429" s="110"/>
      <c r="DC6429" s="110"/>
    </row>
    <row r="6430" spans="106:107">
      <c r="DB6430" s="110"/>
      <c r="DC6430" s="110"/>
    </row>
    <row r="6431" spans="106:107">
      <c r="DB6431" s="110"/>
      <c r="DC6431" s="110"/>
    </row>
    <row r="6432" spans="106:107">
      <c r="DB6432" s="110"/>
      <c r="DC6432" s="110"/>
    </row>
    <row r="6433" spans="106:107">
      <c r="DB6433" s="110"/>
      <c r="DC6433" s="110"/>
    </row>
    <row r="6434" spans="106:107">
      <c r="DB6434" s="110"/>
      <c r="DC6434" s="110"/>
    </row>
    <row r="6435" spans="106:107">
      <c r="DB6435" s="110"/>
      <c r="DC6435" s="110"/>
    </row>
    <row r="6436" spans="106:107">
      <c r="DB6436" s="110"/>
      <c r="DC6436" s="110"/>
    </row>
    <row r="6437" spans="106:107">
      <c r="DB6437" s="110"/>
      <c r="DC6437" s="110"/>
    </row>
    <row r="6438" spans="106:107">
      <c r="DB6438" s="110"/>
      <c r="DC6438" s="110"/>
    </row>
    <row r="6439" spans="106:107">
      <c r="DB6439" s="110"/>
      <c r="DC6439" s="110"/>
    </row>
    <row r="6440" spans="106:107">
      <c r="DB6440" s="110"/>
      <c r="DC6440" s="110"/>
    </row>
    <row r="6441" spans="106:107">
      <c r="DB6441" s="110"/>
      <c r="DC6441" s="110"/>
    </row>
    <row r="6442" spans="106:107">
      <c r="DB6442" s="110"/>
      <c r="DC6442" s="110"/>
    </row>
    <row r="6443" spans="106:107">
      <c r="DB6443" s="110"/>
      <c r="DC6443" s="110"/>
    </row>
    <row r="6444" spans="106:107">
      <c r="DB6444" s="110"/>
      <c r="DC6444" s="110"/>
    </row>
    <row r="6445" spans="106:107">
      <c r="DB6445" s="110"/>
      <c r="DC6445" s="110"/>
    </row>
    <row r="6446" spans="106:107">
      <c r="DB6446" s="110"/>
      <c r="DC6446" s="110"/>
    </row>
    <row r="6447" spans="106:107">
      <c r="DB6447" s="110"/>
      <c r="DC6447" s="110"/>
    </row>
    <row r="6448" spans="106:107">
      <c r="DB6448" s="110"/>
      <c r="DC6448" s="110"/>
    </row>
    <row r="6449" spans="106:107">
      <c r="DB6449" s="110"/>
      <c r="DC6449" s="110"/>
    </row>
    <row r="6450" spans="106:107">
      <c r="DB6450" s="110"/>
      <c r="DC6450" s="110"/>
    </row>
    <row r="6451" spans="106:107">
      <c r="DB6451" s="110"/>
      <c r="DC6451" s="110"/>
    </row>
    <row r="6452" spans="106:107">
      <c r="DB6452" s="110"/>
      <c r="DC6452" s="110"/>
    </row>
    <row r="6453" spans="106:107">
      <c r="DB6453" s="110"/>
      <c r="DC6453" s="110"/>
    </row>
    <row r="6454" spans="106:107">
      <c r="DB6454" s="110"/>
      <c r="DC6454" s="110"/>
    </row>
    <row r="6455" spans="106:107">
      <c r="DB6455" s="110"/>
      <c r="DC6455" s="110"/>
    </row>
    <row r="6456" spans="106:107">
      <c r="DB6456" s="110"/>
      <c r="DC6456" s="110"/>
    </row>
    <row r="6457" spans="106:107">
      <c r="DB6457" s="110"/>
      <c r="DC6457" s="110"/>
    </row>
    <row r="6458" spans="106:107">
      <c r="DB6458" s="110"/>
      <c r="DC6458" s="110"/>
    </row>
    <row r="6459" spans="106:107">
      <c r="DB6459" s="110"/>
      <c r="DC6459" s="110"/>
    </row>
    <row r="6460" spans="106:107">
      <c r="DB6460" s="110"/>
      <c r="DC6460" s="110"/>
    </row>
    <row r="6461" spans="106:107">
      <c r="DB6461" s="110"/>
      <c r="DC6461" s="110"/>
    </row>
    <row r="6462" spans="106:107">
      <c r="DB6462" s="110"/>
      <c r="DC6462" s="110"/>
    </row>
    <row r="6463" spans="106:107">
      <c r="DB6463" s="110"/>
      <c r="DC6463" s="110"/>
    </row>
    <row r="6464" spans="106:107">
      <c r="DB6464" s="110"/>
      <c r="DC6464" s="110"/>
    </row>
    <row r="6465" spans="106:107">
      <c r="DB6465" s="110"/>
      <c r="DC6465" s="110"/>
    </row>
    <row r="6466" spans="106:107">
      <c r="DB6466" s="110"/>
      <c r="DC6466" s="110"/>
    </row>
    <row r="6467" spans="106:107">
      <c r="DB6467" s="110"/>
      <c r="DC6467" s="110"/>
    </row>
    <row r="6468" spans="106:107">
      <c r="DB6468" s="110"/>
      <c r="DC6468" s="110"/>
    </row>
    <row r="6469" spans="106:107">
      <c r="DB6469" s="110"/>
      <c r="DC6469" s="110"/>
    </row>
    <row r="6470" spans="106:107">
      <c r="DB6470" s="110"/>
      <c r="DC6470" s="110"/>
    </row>
    <row r="6471" spans="106:107">
      <c r="DB6471" s="110"/>
      <c r="DC6471" s="110"/>
    </row>
    <row r="6472" spans="106:107">
      <c r="DB6472" s="110"/>
      <c r="DC6472" s="110"/>
    </row>
    <row r="6473" spans="106:107">
      <c r="DB6473" s="110"/>
      <c r="DC6473" s="110"/>
    </row>
    <row r="6474" spans="106:107">
      <c r="DB6474" s="110"/>
      <c r="DC6474" s="110"/>
    </row>
    <row r="6475" spans="106:107">
      <c r="DB6475" s="110"/>
      <c r="DC6475" s="110"/>
    </row>
    <row r="6476" spans="106:107">
      <c r="DB6476" s="110"/>
      <c r="DC6476" s="110"/>
    </row>
    <row r="6477" spans="106:107">
      <c r="DB6477" s="110"/>
      <c r="DC6477" s="110"/>
    </row>
    <row r="6478" spans="106:107">
      <c r="DB6478" s="110"/>
      <c r="DC6478" s="110"/>
    </row>
    <row r="6479" spans="106:107">
      <c r="DB6479" s="110"/>
      <c r="DC6479" s="110"/>
    </row>
    <row r="6480" spans="106:107">
      <c r="DB6480" s="110"/>
      <c r="DC6480" s="110"/>
    </row>
    <row r="6481" spans="106:107">
      <c r="DB6481" s="110"/>
      <c r="DC6481" s="110"/>
    </row>
    <row r="6482" spans="106:107">
      <c r="DB6482" s="110"/>
      <c r="DC6482" s="110"/>
    </row>
    <row r="6483" spans="106:107">
      <c r="DB6483" s="110"/>
      <c r="DC6483" s="110"/>
    </row>
    <row r="6484" spans="106:107">
      <c r="DB6484" s="110"/>
      <c r="DC6484" s="110"/>
    </row>
    <row r="6485" spans="106:107">
      <c r="DB6485" s="110"/>
      <c r="DC6485" s="110"/>
    </row>
    <row r="6486" spans="106:107">
      <c r="DB6486" s="110"/>
      <c r="DC6486" s="110"/>
    </row>
    <row r="6487" spans="106:107">
      <c r="DB6487" s="110"/>
      <c r="DC6487" s="110"/>
    </row>
    <row r="6488" spans="106:107">
      <c r="DB6488" s="110"/>
      <c r="DC6488" s="110"/>
    </row>
    <row r="6489" spans="106:107">
      <c r="DB6489" s="110"/>
      <c r="DC6489" s="110"/>
    </row>
    <row r="6490" spans="106:107">
      <c r="DB6490" s="110"/>
      <c r="DC6490" s="110"/>
    </row>
    <row r="6491" spans="106:107">
      <c r="DB6491" s="110"/>
      <c r="DC6491" s="110"/>
    </row>
    <row r="6492" spans="106:107">
      <c r="DB6492" s="110"/>
      <c r="DC6492" s="110"/>
    </row>
    <row r="6493" spans="106:107">
      <c r="DB6493" s="110"/>
      <c r="DC6493" s="110"/>
    </row>
    <row r="6494" spans="106:107">
      <c r="DB6494" s="110"/>
      <c r="DC6494" s="110"/>
    </row>
    <row r="6495" spans="106:107">
      <c r="DB6495" s="110"/>
      <c r="DC6495" s="110"/>
    </row>
    <row r="6496" spans="106:107">
      <c r="DB6496" s="110"/>
      <c r="DC6496" s="110"/>
    </row>
    <row r="6497" spans="106:107">
      <c r="DB6497" s="110"/>
      <c r="DC6497" s="110"/>
    </row>
    <row r="6498" spans="106:107">
      <c r="DB6498" s="110"/>
      <c r="DC6498" s="110"/>
    </row>
    <row r="6499" spans="106:107">
      <c r="DB6499" s="110"/>
      <c r="DC6499" s="110"/>
    </row>
    <row r="6500" spans="106:107">
      <c r="DB6500" s="110"/>
      <c r="DC6500" s="110"/>
    </row>
    <row r="6501" spans="106:107">
      <c r="DB6501" s="110"/>
      <c r="DC6501" s="110"/>
    </row>
    <row r="6502" spans="106:107">
      <c r="DB6502" s="110"/>
      <c r="DC6502" s="110"/>
    </row>
    <row r="6503" spans="106:107">
      <c r="DB6503" s="110"/>
      <c r="DC6503" s="110"/>
    </row>
    <row r="6504" spans="106:107">
      <c r="DB6504" s="110"/>
      <c r="DC6504" s="110"/>
    </row>
    <row r="6505" spans="106:107">
      <c r="DB6505" s="110"/>
      <c r="DC6505" s="110"/>
    </row>
    <row r="6506" spans="106:107">
      <c r="DB6506" s="110"/>
      <c r="DC6506" s="110"/>
    </row>
    <row r="6507" spans="106:107">
      <c r="DB6507" s="110"/>
      <c r="DC6507" s="110"/>
    </row>
    <row r="6508" spans="106:107">
      <c r="DB6508" s="110"/>
      <c r="DC6508" s="110"/>
    </row>
    <row r="6509" spans="106:107">
      <c r="DB6509" s="110"/>
      <c r="DC6509" s="110"/>
    </row>
    <row r="6510" spans="106:107">
      <c r="DB6510" s="110"/>
      <c r="DC6510" s="110"/>
    </row>
    <row r="6511" spans="106:107">
      <c r="DB6511" s="110"/>
      <c r="DC6511" s="110"/>
    </row>
    <row r="6512" spans="106:107">
      <c r="DB6512" s="110"/>
      <c r="DC6512" s="110"/>
    </row>
    <row r="6513" spans="106:107">
      <c r="DB6513" s="110"/>
      <c r="DC6513" s="110"/>
    </row>
    <row r="6514" spans="106:107">
      <c r="DB6514" s="110"/>
      <c r="DC6514" s="110"/>
    </row>
    <row r="6515" spans="106:107">
      <c r="DB6515" s="110"/>
      <c r="DC6515" s="110"/>
    </row>
    <row r="6516" spans="106:107">
      <c r="DB6516" s="110"/>
      <c r="DC6516" s="110"/>
    </row>
    <row r="6517" spans="106:107">
      <c r="DB6517" s="110"/>
      <c r="DC6517" s="110"/>
    </row>
    <row r="6518" spans="106:107">
      <c r="DB6518" s="110"/>
      <c r="DC6518" s="110"/>
    </row>
    <row r="6519" spans="106:107">
      <c r="DB6519" s="110"/>
      <c r="DC6519" s="110"/>
    </row>
    <row r="6520" spans="106:107">
      <c r="DB6520" s="110"/>
      <c r="DC6520" s="110"/>
    </row>
    <row r="6521" spans="106:107">
      <c r="DB6521" s="110"/>
      <c r="DC6521" s="110"/>
    </row>
    <row r="6522" spans="106:107">
      <c r="DB6522" s="110"/>
      <c r="DC6522" s="110"/>
    </row>
    <row r="6523" spans="106:107">
      <c r="DB6523" s="110"/>
      <c r="DC6523" s="110"/>
    </row>
    <row r="6524" spans="106:107">
      <c r="DB6524" s="110"/>
      <c r="DC6524" s="110"/>
    </row>
    <row r="6525" spans="106:107">
      <c r="DB6525" s="110"/>
      <c r="DC6525" s="110"/>
    </row>
    <row r="6526" spans="106:107">
      <c r="DB6526" s="110"/>
      <c r="DC6526" s="110"/>
    </row>
    <row r="6527" spans="106:107">
      <c r="DB6527" s="110"/>
      <c r="DC6527" s="110"/>
    </row>
    <row r="6528" spans="106:107">
      <c r="DB6528" s="110"/>
      <c r="DC6528" s="110"/>
    </row>
    <row r="6529" spans="106:107">
      <c r="DB6529" s="110"/>
      <c r="DC6529" s="110"/>
    </row>
    <row r="6530" spans="106:107">
      <c r="DB6530" s="110"/>
      <c r="DC6530" s="110"/>
    </row>
    <row r="6531" spans="106:107">
      <c r="DB6531" s="110"/>
      <c r="DC6531" s="110"/>
    </row>
    <row r="6532" spans="106:107">
      <c r="DB6532" s="110"/>
      <c r="DC6532" s="110"/>
    </row>
    <row r="6533" spans="106:107">
      <c r="DB6533" s="110"/>
      <c r="DC6533" s="110"/>
    </row>
    <row r="6534" spans="106:107">
      <c r="DB6534" s="110"/>
      <c r="DC6534" s="110"/>
    </row>
    <row r="6535" spans="106:107">
      <c r="DB6535" s="110"/>
      <c r="DC6535" s="110"/>
    </row>
    <row r="6536" spans="106:107">
      <c r="DB6536" s="110"/>
      <c r="DC6536" s="110"/>
    </row>
    <row r="6537" spans="106:107">
      <c r="DB6537" s="110"/>
      <c r="DC6537" s="110"/>
    </row>
    <row r="6538" spans="106:107">
      <c r="DB6538" s="110"/>
      <c r="DC6538" s="110"/>
    </row>
    <row r="6539" spans="106:107">
      <c r="DB6539" s="110"/>
      <c r="DC6539" s="110"/>
    </row>
    <row r="6540" spans="106:107">
      <c r="DB6540" s="110"/>
      <c r="DC6540" s="110"/>
    </row>
    <row r="6541" spans="106:107">
      <c r="DB6541" s="110"/>
      <c r="DC6541" s="110"/>
    </row>
    <row r="6542" spans="106:107">
      <c r="DB6542" s="110"/>
      <c r="DC6542" s="110"/>
    </row>
    <row r="6543" spans="106:107">
      <c r="DB6543" s="110"/>
      <c r="DC6543" s="110"/>
    </row>
    <row r="6544" spans="106:107">
      <c r="DB6544" s="110"/>
      <c r="DC6544" s="110"/>
    </row>
    <row r="6545" spans="106:107">
      <c r="DB6545" s="110"/>
      <c r="DC6545" s="110"/>
    </row>
    <row r="6546" spans="106:107">
      <c r="DB6546" s="110"/>
      <c r="DC6546" s="110"/>
    </row>
    <row r="6547" spans="106:107">
      <c r="DB6547" s="110"/>
      <c r="DC6547" s="110"/>
    </row>
    <row r="6548" spans="106:107">
      <c r="DB6548" s="110"/>
      <c r="DC6548" s="110"/>
    </row>
    <row r="6549" spans="106:107">
      <c r="DB6549" s="110"/>
      <c r="DC6549" s="110"/>
    </row>
    <row r="6550" spans="106:107">
      <c r="DB6550" s="110"/>
      <c r="DC6550" s="110"/>
    </row>
    <row r="6551" spans="106:107">
      <c r="DB6551" s="110"/>
      <c r="DC6551" s="110"/>
    </row>
    <row r="6552" spans="106:107">
      <c r="DB6552" s="110"/>
      <c r="DC6552" s="110"/>
    </row>
    <row r="6553" spans="106:107">
      <c r="DB6553" s="110"/>
      <c r="DC6553" s="110"/>
    </row>
    <row r="6554" spans="106:107">
      <c r="DB6554" s="110"/>
      <c r="DC6554" s="110"/>
    </row>
    <row r="6555" spans="106:107">
      <c r="DB6555" s="110"/>
      <c r="DC6555" s="110"/>
    </row>
    <row r="6556" spans="106:107">
      <c r="DB6556" s="110"/>
      <c r="DC6556" s="110"/>
    </row>
    <row r="6557" spans="106:107">
      <c r="DB6557" s="110"/>
      <c r="DC6557" s="110"/>
    </row>
    <row r="6558" spans="106:107">
      <c r="DB6558" s="110"/>
      <c r="DC6558" s="110"/>
    </row>
    <row r="6559" spans="106:107">
      <c r="DB6559" s="110"/>
      <c r="DC6559" s="110"/>
    </row>
    <row r="6560" spans="106:107">
      <c r="DB6560" s="110"/>
      <c r="DC6560" s="110"/>
    </row>
    <row r="6561" spans="106:107">
      <c r="DB6561" s="110"/>
      <c r="DC6561" s="110"/>
    </row>
    <row r="6562" spans="106:107">
      <c r="DB6562" s="110"/>
      <c r="DC6562" s="110"/>
    </row>
    <row r="6563" spans="106:107">
      <c r="DB6563" s="110"/>
      <c r="DC6563" s="110"/>
    </row>
    <row r="6564" spans="106:107">
      <c r="DB6564" s="110"/>
      <c r="DC6564" s="110"/>
    </row>
    <row r="6565" spans="106:107">
      <c r="DB6565" s="110"/>
      <c r="DC6565" s="110"/>
    </row>
    <row r="6566" spans="106:107">
      <c r="DB6566" s="110"/>
      <c r="DC6566" s="110"/>
    </row>
    <row r="6567" spans="106:107">
      <c r="DB6567" s="110"/>
      <c r="DC6567" s="110"/>
    </row>
    <row r="6568" spans="106:107">
      <c r="DB6568" s="110"/>
      <c r="DC6568" s="110"/>
    </row>
    <row r="6569" spans="106:107">
      <c r="DB6569" s="110"/>
      <c r="DC6569" s="110"/>
    </row>
    <row r="6570" spans="106:107">
      <c r="DB6570" s="110"/>
      <c r="DC6570" s="110"/>
    </row>
    <row r="6571" spans="106:107">
      <c r="DB6571" s="110"/>
      <c r="DC6571" s="110"/>
    </row>
    <row r="6572" spans="106:107">
      <c r="DB6572" s="110"/>
      <c r="DC6572" s="110"/>
    </row>
    <row r="6573" spans="106:107">
      <c r="DB6573" s="110"/>
      <c r="DC6573" s="110"/>
    </row>
    <row r="6574" spans="106:107">
      <c r="DB6574" s="110"/>
      <c r="DC6574" s="110"/>
    </row>
    <row r="6575" spans="106:107">
      <c r="DB6575" s="110"/>
      <c r="DC6575" s="110"/>
    </row>
    <row r="6576" spans="106:107">
      <c r="DB6576" s="110"/>
      <c r="DC6576" s="110"/>
    </row>
    <row r="6577" spans="106:107">
      <c r="DB6577" s="110"/>
      <c r="DC6577" s="110"/>
    </row>
    <row r="6578" spans="106:107">
      <c r="DB6578" s="110"/>
      <c r="DC6578" s="110"/>
    </row>
    <row r="6579" spans="106:107">
      <c r="DB6579" s="110"/>
      <c r="DC6579" s="110"/>
    </row>
    <row r="6580" spans="106:107">
      <c r="DB6580" s="110"/>
      <c r="DC6580" s="110"/>
    </row>
    <row r="6581" spans="106:107">
      <c r="DB6581" s="110"/>
      <c r="DC6581" s="110"/>
    </row>
    <row r="6582" spans="106:107">
      <c r="DB6582" s="110"/>
      <c r="DC6582" s="110"/>
    </row>
    <row r="6583" spans="106:107">
      <c r="DB6583" s="110"/>
      <c r="DC6583" s="110"/>
    </row>
    <row r="6584" spans="106:107">
      <c r="DB6584" s="110"/>
      <c r="DC6584" s="110"/>
    </row>
    <row r="6585" spans="106:107">
      <c r="DB6585" s="110"/>
      <c r="DC6585" s="110"/>
    </row>
    <row r="6586" spans="106:107">
      <c r="DB6586" s="110"/>
      <c r="DC6586" s="110"/>
    </row>
    <row r="6587" spans="106:107">
      <c r="DB6587" s="110"/>
      <c r="DC6587" s="110"/>
    </row>
    <row r="6588" spans="106:107">
      <c r="DB6588" s="110"/>
      <c r="DC6588" s="110"/>
    </row>
    <row r="6589" spans="106:107">
      <c r="DB6589" s="110"/>
      <c r="DC6589" s="110"/>
    </row>
    <row r="6590" spans="106:107">
      <c r="DB6590" s="110"/>
      <c r="DC6590" s="110"/>
    </row>
    <row r="6591" spans="106:107">
      <c r="DB6591" s="110"/>
      <c r="DC6591" s="110"/>
    </row>
    <row r="6592" spans="106:107">
      <c r="DB6592" s="110"/>
      <c r="DC6592" s="110"/>
    </row>
    <row r="6593" spans="106:107">
      <c r="DB6593" s="110"/>
      <c r="DC6593" s="110"/>
    </row>
    <row r="6594" spans="106:107">
      <c r="DB6594" s="110"/>
      <c r="DC6594" s="110"/>
    </row>
    <row r="6595" spans="106:107">
      <c r="DB6595" s="110"/>
      <c r="DC6595" s="110"/>
    </row>
    <row r="6596" spans="106:107">
      <c r="DB6596" s="110"/>
      <c r="DC6596" s="110"/>
    </row>
    <row r="6597" spans="106:107">
      <c r="DB6597" s="110"/>
      <c r="DC6597" s="110"/>
    </row>
    <row r="6598" spans="106:107">
      <c r="DB6598" s="110"/>
      <c r="DC6598" s="110"/>
    </row>
    <row r="6599" spans="106:107">
      <c r="DB6599" s="110"/>
      <c r="DC6599" s="110"/>
    </row>
    <row r="6600" spans="106:107">
      <c r="DB6600" s="110"/>
      <c r="DC6600" s="110"/>
    </row>
    <row r="6601" spans="106:107">
      <c r="DB6601" s="110"/>
      <c r="DC6601" s="110"/>
    </row>
    <row r="6602" spans="106:107">
      <c r="DB6602" s="110"/>
      <c r="DC6602" s="110"/>
    </row>
    <row r="6603" spans="106:107">
      <c r="DB6603" s="110"/>
      <c r="DC6603" s="110"/>
    </row>
    <row r="6604" spans="106:107">
      <c r="DB6604" s="110"/>
      <c r="DC6604" s="110"/>
    </row>
    <row r="6605" spans="106:107">
      <c r="DB6605" s="110"/>
      <c r="DC6605" s="110"/>
    </row>
    <row r="6606" spans="106:107">
      <c r="DB6606" s="110"/>
      <c r="DC6606" s="110"/>
    </row>
    <row r="6607" spans="106:107">
      <c r="DB6607" s="110"/>
      <c r="DC6607" s="110"/>
    </row>
    <row r="6608" spans="106:107">
      <c r="DB6608" s="110"/>
      <c r="DC6608" s="110"/>
    </row>
    <row r="6609" spans="106:107">
      <c r="DB6609" s="110"/>
      <c r="DC6609" s="110"/>
    </row>
    <row r="6610" spans="106:107">
      <c r="DB6610" s="110"/>
      <c r="DC6610" s="110"/>
    </row>
    <row r="6611" spans="106:107">
      <c r="DB6611" s="110"/>
      <c r="DC6611" s="110"/>
    </row>
    <row r="6612" spans="106:107">
      <c r="DB6612" s="110"/>
      <c r="DC6612" s="110"/>
    </row>
    <row r="6613" spans="106:107">
      <c r="DB6613" s="110"/>
      <c r="DC6613" s="110"/>
    </row>
    <row r="6614" spans="106:107">
      <c r="DB6614" s="110"/>
      <c r="DC6614" s="110"/>
    </row>
    <row r="6615" spans="106:107">
      <c r="DB6615" s="110"/>
      <c r="DC6615" s="110"/>
    </row>
    <row r="6616" spans="106:107">
      <c r="DB6616" s="110"/>
      <c r="DC6616" s="110"/>
    </row>
    <row r="6617" spans="106:107">
      <c r="DB6617" s="110"/>
      <c r="DC6617" s="110"/>
    </row>
    <row r="6618" spans="106:107">
      <c r="DB6618" s="110"/>
      <c r="DC6618" s="110"/>
    </row>
    <row r="6619" spans="106:107">
      <c r="DB6619" s="110"/>
      <c r="DC6619" s="110"/>
    </row>
    <row r="6620" spans="106:107">
      <c r="DB6620" s="110"/>
      <c r="DC6620" s="110"/>
    </row>
    <row r="6621" spans="106:107">
      <c r="DB6621" s="110"/>
      <c r="DC6621" s="110"/>
    </row>
    <row r="6622" spans="106:107">
      <c r="DB6622" s="110"/>
      <c r="DC6622" s="110"/>
    </row>
    <row r="6623" spans="106:107">
      <c r="DB6623" s="110"/>
      <c r="DC6623" s="110"/>
    </row>
    <row r="6624" spans="106:107">
      <c r="DB6624" s="110"/>
      <c r="DC6624" s="110"/>
    </row>
    <row r="6625" spans="106:107">
      <c r="DB6625" s="110"/>
      <c r="DC6625" s="110"/>
    </row>
    <row r="6626" spans="106:107">
      <c r="DB6626" s="110"/>
      <c r="DC6626" s="110"/>
    </row>
    <row r="6627" spans="106:107">
      <c r="DB6627" s="110"/>
      <c r="DC6627" s="110"/>
    </row>
    <row r="6628" spans="106:107">
      <c r="DB6628" s="110"/>
      <c r="DC6628" s="110"/>
    </row>
    <row r="6629" spans="106:107">
      <c r="DB6629" s="110"/>
      <c r="DC6629" s="110"/>
    </row>
    <row r="6630" spans="106:107">
      <c r="DB6630" s="110"/>
      <c r="DC6630" s="110"/>
    </row>
    <row r="6631" spans="106:107">
      <c r="DB6631" s="110"/>
      <c r="DC6631" s="110"/>
    </row>
    <row r="6632" spans="106:107">
      <c r="DB6632" s="110"/>
      <c r="DC6632" s="110"/>
    </row>
    <row r="6633" spans="106:107">
      <c r="DB6633" s="110"/>
      <c r="DC6633" s="110"/>
    </row>
    <row r="6634" spans="106:107">
      <c r="DB6634" s="110"/>
      <c r="DC6634" s="110"/>
    </row>
    <row r="6635" spans="106:107">
      <c r="DB6635" s="110"/>
      <c r="DC6635" s="110"/>
    </row>
    <row r="6636" spans="106:107">
      <c r="DB6636" s="110"/>
      <c r="DC6636" s="110"/>
    </row>
    <row r="6637" spans="106:107">
      <c r="DB6637" s="110"/>
      <c r="DC6637" s="110"/>
    </row>
    <row r="6638" spans="106:107">
      <c r="DB6638" s="110"/>
      <c r="DC6638" s="110"/>
    </row>
    <row r="6639" spans="106:107">
      <c r="DB6639" s="110"/>
      <c r="DC6639" s="110"/>
    </row>
    <row r="6640" spans="106:107">
      <c r="DB6640" s="110"/>
      <c r="DC6640" s="110"/>
    </row>
    <row r="6641" spans="106:107">
      <c r="DB6641" s="110"/>
      <c r="DC6641" s="110"/>
    </row>
    <row r="6642" spans="106:107">
      <c r="DB6642" s="110"/>
      <c r="DC6642" s="110"/>
    </row>
    <row r="6643" spans="106:107">
      <c r="DB6643" s="110"/>
      <c r="DC6643" s="110"/>
    </row>
    <row r="6644" spans="106:107">
      <c r="DB6644" s="110"/>
      <c r="DC6644" s="110"/>
    </row>
    <row r="6645" spans="106:107">
      <c r="DB6645" s="110"/>
      <c r="DC6645" s="110"/>
    </row>
    <row r="6646" spans="106:107">
      <c r="DB6646" s="110"/>
      <c r="DC6646" s="110"/>
    </row>
    <row r="6647" spans="106:107">
      <c r="DB6647" s="110"/>
      <c r="DC6647" s="110"/>
    </row>
    <row r="6648" spans="106:107">
      <c r="DB6648" s="110"/>
      <c r="DC6648" s="110"/>
    </row>
    <row r="6649" spans="106:107">
      <c r="DB6649" s="110"/>
      <c r="DC6649" s="110"/>
    </row>
    <row r="6650" spans="106:107">
      <c r="DB6650" s="110"/>
      <c r="DC6650" s="110"/>
    </row>
    <row r="6651" spans="106:107">
      <c r="DB6651" s="110"/>
      <c r="DC6651" s="110"/>
    </row>
    <row r="6652" spans="106:107">
      <c r="DB6652" s="110"/>
      <c r="DC6652" s="110"/>
    </row>
    <row r="6653" spans="106:107">
      <c r="DB6653" s="110"/>
      <c r="DC6653" s="110"/>
    </row>
    <row r="6654" spans="106:107">
      <c r="DB6654" s="110"/>
      <c r="DC6654" s="110"/>
    </row>
    <row r="6655" spans="106:107">
      <c r="DB6655" s="110"/>
      <c r="DC6655" s="110"/>
    </row>
    <row r="6656" spans="106:107">
      <c r="DB6656" s="110"/>
      <c r="DC6656" s="110"/>
    </row>
    <row r="6657" spans="106:107">
      <c r="DB6657" s="110"/>
      <c r="DC6657" s="110"/>
    </row>
    <row r="6658" spans="106:107">
      <c r="DB6658" s="110"/>
      <c r="DC6658" s="110"/>
    </row>
    <row r="6659" spans="106:107">
      <c r="DB6659" s="110"/>
      <c r="DC6659" s="110"/>
    </row>
    <row r="6660" spans="106:107">
      <c r="DB6660" s="110"/>
      <c r="DC6660" s="110"/>
    </row>
    <row r="6661" spans="106:107">
      <c r="DB6661" s="110"/>
      <c r="DC6661" s="110"/>
    </row>
    <row r="6662" spans="106:107">
      <c r="DB6662" s="110"/>
      <c r="DC6662" s="110"/>
    </row>
    <row r="6663" spans="106:107">
      <c r="DB6663" s="110"/>
      <c r="DC6663" s="110"/>
    </row>
    <row r="6664" spans="106:107">
      <c r="DB6664" s="110"/>
      <c r="DC6664" s="110"/>
    </row>
    <row r="6665" spans="106:107">
      <c r="DB6665" s="110"/>
      <c r="DC6665" s="110"/>
    </row>
    <row r="6666" spans="106:107">
      <c r="DB6666" s="110"/>
      <c r="DC6666" s="110"/>
    </row>
    <row r="6667" spans="106:107">
      <c r="DB6667" s="110"/>
      <c r="DC6667" s="110"/>
    </row>
    <row r="6668" spans="106:107">
      <c r="DB6668" s="110"/>
      <c r="DC6668" s="110"/>
    </row>
    <row r="6669" spans="106:107">
      <c r="DB6669" s="110"/>
      <c r="DC6669" s="110"/>
    </row>
    <row r="6670" spans="106:107">
      <c r="DB6670" s="110"/>
      <c r="DC6670" s="110"/>
    </row>
    <row r="6671" spans="106:107">
      <c r="DB6671" s="110"/>
      <c r="DC6671" s="110"/>
    </row>
    <row r="6672" spans="106:107">
      <c r="DB6672" s="110"/>
      <c r="DC6672" s="110"/>
    </row>
    <row r="6673" spans="106:107">
      <c r="DB6673" s="110"/>
      <c r="DC6673" s="110"/>
    </row>
    <row r="6674" spans="106:107">
      <c r="DB6674" s="110"/>
      <c r="DC6674" s="110"/>
    </row>
    <row r="6675" spans="106:107">
      <c r="DB6675" s="110"/>
      <c r="DC6675" s="110"/>
    </row>
    <row r="6676" spans="106:107">
      <c r="DB6676" s="110"/>
      <c r="DC6676" s="110"/>
    </row>
    <row r="6677" spans="106:107">
      <c r="DB6677" s="110"/>
      <c r="DC6677" s="110"/>
    </row>
    <row r="6678" spans="106:107">
      <c r="DB6678" s="110"/>
      <c r="DC6678" s="110"/>
    </row>
    <row r="6679" spans="106:107">
      <c r="DB6679" s="110"/>
      <c r="DC6679" s="110"/>
    </row>
    <row r="6680" spans="106:107">
      <c r="DB6680" s="110"/>
      <c r="DC6680" s="110"/>
    </row>
    <row r="6681" spans="106:107">
      <c r="DB6681" s="110"/>
      <c r="DC6681" s="110"/>
    </row>
    <row r="6682" spans="106:107">
      <c r="DB6682" s="110"/>
      <c r="DC6682" s="110"/>
    </row>
    <row r="6683" spans="106:107">
      <c r="DB6683" s="110"/>
      <c r="DC6683" s="110"/>
    </row>
    <row r="6684" spans="106:107">
      <c r="DB6684" s="110"/>
      <c r="DC6684" s="110"/>
    </row>
    <row r="6685" spans="106:107">
      <c r="DB6685" s="110"/>
      <c r="DC6685" s="110"/>
    </row>
    <row r="6686" spans="106:107">
      <c r="DB6686" s="110"/>
      <c r="DC6686" s="110"/>
    </row>
    <row r="6687" spans="106:107">
      <c r="DB6687" s="110"/>
      <c r="DC6687" s="110"/>
    </row>
    <row r="6688" spans="106:107">
      <c r="DB6688" s="110"/>
      <c r="DC6688" s="110"/>
    </row>
    <row r="6689" spans="106:107">
      <c r="DB6689" s="110"/>
      <c r="DC6689" s="110"/>
    </row>
    <row r="6690" spans="106:107">
      <c r="DB6690" s="110"/>
      <c r="DC6690" s="110"/>
    </row>
    <row r="6691" spans="106:107">
      <c r="DB6691" s="110"/>
      <c r="DC6691" s="110"/>
    </row>
    <row r="6692" spans="106:107">
      <c r="DB6692" s="110"/>
      <c r="DC6692" s="110"/>
    </row>
    <row r="6693" spans="106:107">
      <c r="DB6693" s="110"/>
      <c r="DC6693" s="110"/>
    </row>
    <row r="6694" spans="106:107">
      <c r="DB6694" s="110"/>
      <c r="DC6694" s="110"/>
    </row>
    <row r="6695" spans="106:107">
      <c r="DB6695" s="110"/>
      <c r="DC6695" s="110"/>
    </row>
    <row r="6696" spans="106:107">
      <c r="DB6696" s="110"/>
      <c r="DC6696" s="110"/>
    </row>
    <row r="6697" spans="106:107">
      <c r="DB6697" s="110"/>
      <c r="DC6697" s="110"/>
    </row>
    <row r="6698" spans="106:107">
      <c r="DB6698" s="110"/>
      <c r="DC6698" s="110"/>
    </row>
    <row r="6699" spans="106:107">
      <c r="DB6699" s="110"/>
      <c r="DC6699" s="110"/>
    </row>
    <row r="6700" spans="106:107">
      <c r="DB6700" s="110"/>
      <c r="DC6700" s="110"/>
    </row>
    <row r="6701" spans="106:107">
      <c r="DB6701" s="110"/>
      <c r="DC6701" s="110"/>
    </row>
    <row r="6702" spans="106:107">
      <c r="DB6702" s="110"/>
      <c r="DC6702" s="110"/>
    </row>
    <row r="6703" spans="106:107">
      <c r="DB6703" s="110"/>
      <c r="DC6703" s="110"/>
    </row>
    <row r="6704" spans="106:107">
      <c r="DB6704" s="110"/>
      <c r="DC6704" s="110"/>
    </row>
    <row r="6705" spans="106:107">
      <c r="DB6705" s="110"/>
      <c r="DC6705" s="110"/>
    </row>
    <row r="6706" spans="106:107">
      <c r="DB6706" s="110"/>
      <c r="DC6706" s="110"/>
    </row>
    <row r="6707" spans="106:107">
      <c r="DB6707" s="110"/>
      <c r="DC6707" s="110"/>
    </row>
    <row r="6708" spans="106:107">
      <c r="DB6708" s="110"/>
      <c r="DC6708" s="110"/>
    </row>
    <row r="6709" spans="106:107">
      <c r="DB6709" s="110"/>
      <c r="DC6709" s="110"/>
    </row>
    <row r="6710" spans="106:107">
      <c r="DB6710" s="110"/>
      <c r="DC6710" s="110"/>
    </row>
    <row r="6711" spans="106:107">
      <c r="DB6711" s="110"/>
      <c r="DC6711" s="110"/>
    </row>
    <row r="6712" spans="106:107">
      <c r="DB6712" s="110"/>
      <c r="DC6712" s="110"/>
    </row>
    <row r="6713" spans="106:107">
      <c r="DB6713" s="110"/>
      <c r="DC6713" s="110"/>
    </row>
    <row r="6714" spans="106:107">
      <c r="DB6714" s="110"/>
      <c r="DC6714" s="110"/>
    </row>
    <row r="6715" spans="106:107">
      <c r="DB6715" s="110"/>
      <c r="DC6715" s="110"/>
    </row>
    <row r="6716" spans="106:107">
      <c r="DB6716" s="110"/>
      <c r="DC6716" s="110"/>
    </row>
    <row r="6717" spans="106:107">
      <c r="DB6717" s="110"/>
      <c r="DC6717" s="110"/>
    </row>
    <row r="6718" spans="106:107">
      <c r="DB6718" s="110"/>
      <c r="DC6718" s="110"/>
    </row>
    <row r="6719" spans="106:107">
      <c r="DB6719" s="110"/>
      <c r="DC6719" s="110"/>
    </row>
    <row r="6720" spans="106:107">
      <c r="DB6720" s="110"/>
      <c r="DC6720" s="110"/>
    </row>
    <row r="6721" spans="106:107">
      <c r="DB6721" s="110"/>
      <c r="DC6721" s="110"/>
    </row>
    <row r="6722" spans="106:107">
      <c r="DB6722" s="110"/>
      <c r="DC6722" s="110"/>
    </row>
    <row r="6723" spans="106:107">
      <c r="DB6723" s="110"/>
      <c r="DC6723" s="110"/>
    </row>
    <row r="6724" spans="106:107">
      <c r="DB6724" s="110"/>
      <c r="DC6724" s="110"/>
    </row>
    <row r="6725" spans="106:107">
      <c r="DB6725" s="110"/>
      <c r="DC6725" s="110"/>
    </row>
    <row r="6726" spans="106:107">
      <c r="DB6726" s="110"/>
      <c r="DC6726" s="110"/>
    </row>
    <row r="6727" spans="106:107">
      <c r="DB6727" s="110"/>
      <c r="DC6727" s="110"/>
    </row>
    <row r="6728" spans="106:107">
      <c r="DB6728" s="110"/>
      <c r="DC6728" s="110"/>
    </row>
    <row r="6729" spans="106:107">
      <c r="DB6729" s="110"/>
      <c r="DC6729" s="110"/>
    </row>
    <row r="6730" spans="106:107">
      <c r="DB6730" s="110"/>
      <c r="DC6730" s="110"/>
    </row>
    <row r="6731" spans="106:107">
      <c r="DB6731" s="110"/>
      <c r="DC6731" s="110"/>
    </row>
    <row r="6732" spans="106:107">
      <c r="DB6732" s="110"/>
      <c r="DC6732" s="110"/>
    </row>
    <row r="6733" spans="106:107">
      <c r="DB6733" s="110"/>
      <c r="DC6733" s="110"/>
    </row>
    <row r="6734" spans="106:107">
      <c r="DB6734" s="110"/>
      <c r="DC6734" s="110"/>
    </row>
    <row r="6735" spans="106:107">
      <c r="DB6735" s="110"/>
      <c r="DC6735" s="110"/>
    </row>
    <row r="6736" spans="106:107">
      <c r="DB6736" s="110"/>
      <c r="DC6736" s="110"/>
    </row>
    <row r="6737" spans="106:107">
      <c r="DB6737" s="110"/>
      <c r="DC6737" s="110"/>
    </row>
    <row r="6738" spans="106:107">
      <c r="DB6738" s="110"/>
      <c r="DC6738" s="110"/>
    </row>
    <row r="6739" spans="106:107">
      <c r="DB6739" s="110"/>
      <c r="DC6739" s="110"/>
    </row>
    <row r="6740" spans="106:107">
      <c r="DB6740" s="110"/>
      <c r="DC6740" s="110"/>
    </row>
    <row r="6741" spans="106:107">
      <c r="DB6741" s="110"/>
      <c r="DC6741" s="110"/>
    </row>
    <row r="6742" spans="106:107">
      <c r="DB6742" s="110"/>
      <c r="DC6742" s="110"/>
    </row>
    <row r="6743" spans="106:107">
      <c r="DB6743" s="110"/>
      <c r="DC6743" s="110"/>
    </row>
    <row r="6744" spans="106:107">
      <c r="DB6744" s="110"/>
      <c r="DC6744" s="110"/>
    </row>
    <row r="6745" spans="106:107">
      <c r="DB6745" s="110"/>
      <c r="DC6745" s="110"/>
    </row>
    <row r="6746" spans="106:107">
      <c r="DB6746" s="110"/>
      <c r="DC6746" s="110"/>
    </row>
    <row r="6747" spans="106:107">
      <c r="DB6747" s="110"/>
      <c r="DC6747" s="110"/>
    </row>
    <row r="6748" spans="106:107">
      <c r="DB6748" s="110"/>
      <c r="DC6748" s="110"/>
    </row>
    <row r="6749" spans="106:107">
      <c r="DB6749" s="110"/>
      <c r="DC6749" s="110"/>
    </row>
    <row r="6750" spans="106:107">
      <c r="DB6750" s="110"/>
      <c r="DC6750" s="110"/>
    </row>
    <row r="6751" spans="106:107">
      <c r="DB6751" s="110"/>
      <c r="DC6751" s="110"/>
    </row>
    <row r="6752" spans="106:107">
      <c r="DB6752" s="110"/>
      <c r="DC6752" s="110"/>
    </row>
    <row r="6753" spans="106:107">
      <c r="DB6753" s="110"/>
      <c r="DC6753" s="110"/>
    </row>
    <row r="6754" spans="106:107">
      <c r="DB6754" s="110"/>
      <c r="DC6754" s="110"/>
    </row>
    <row r="6755" spans="106:107">
      <c r="DB6755" s="110"/>
      <c r="DC6755" s="110"/>
    </row>
    <row r="6756" spans="106:107">
      <c r="DB6756" s="110"/>
      <c r="DC6756" s="110"/>
    </row>
    <row r="6757" spans="106:107">
      <c r="DB6757" s="110"/>
      <c r="DC6757" s="110"/>
    </row>
    <row r="6758" spans="106:107">
      <c r="DB6758" s="110"/>
      <c r="DC6758" s="110"/>
    </row>
    <row r="6759" spans="106:107">
      <c r="DB6759" s="110"/>
      <c r="DC6759" s="110"/>
    </row>
    <row r="6760" spans="106:107">
      <c r="DB6760" s="110"/>
      <c r="DC6760" s="110"/>
    </row>
    <row r="6761" spans="106:107">
      <c r="DB6761" s="110"/>
      <c r="DC6761" s="110"/>
    </row>
    <row r="6762" spans="106:107">
      <c r="DB6762" s="110"/>
      <c r="DC6762" s="110"/>
    </row>
    <row r="6763" spans="106:107">
      <c r="DB6763" s="110"/>
      <c r="DC6763" s="110"/>
    </row>
    <row r="6764" spans="106:107">
      <c r="DB6764" s="110"/>
      <c r="DC6764" s="110"/>
    </row>
    <row r="6765" spans="106:107">
      <c r="DB6765" s="110"/>
      <c r="DC6765" s="110"/>
    </row>
    <row r="6766" spans="106:107">
      <c r="DB6766" s="110"/>
      <c r="DC6766" s="110"/>
    </row>
    <row r="6767" spans="106:107">
      <c r="DB6767" s="110"/>
      <c r="DC6767" s="110"/>
    </row>
    <row r="6768" spans="106:107">
      <c r="DB6768" s="110"/>
      <c r="DC6768" s="110"/>
    </row>
    <row r="6769" spans="106:107">
      <c r="DB6769" s="110"/>
      <c r="DC6769" s="110"/>
    </row>
    <row r="6770" spans="106:107">
      <c r="DB6770" s="110"/>
      <c r="DC6770" s="110"/>
    </row>
    <row r="6771" spans="106:107">
      <c r="DB6771" s="110"/>
      <c r="DC6771" s="110"/>
    </row>
    <row r="6772" spans="106:107">
      <c r="DB6772" s="110"/>
      <c r="DC6772" s="110"/>
    </row>
    <row r="6773" spans="106:107">
      <c r="DB6773" s="110"/>
      <c r="DC6773" s="110"/>
    </row>
    <row r="6774" spans="106:107">
      <c r="DB6774" s="110"/>
      <c r="DC6774" s="110"/>
    </row>
    <row r="6775" spans="106:107">
      <c r="DB6775" s="110"/>
      <c r="DC6775" s="110"/>
    </row>
    <row r="6776" spans="106:107">
      <c r="DB6776" s="110"/>
      <c r="DC6776" s="110"/>
    </row>
    <row r="6777" spans="106:107">
      <c r="DB6777" s="110"/>
      <c r="DC6777" s="110"/>
    </row>
    <row r="6778" spans="106:107">
      <c r="DB6778" s="110"/>
      <c r="DC6778" s="110"/>
    </row>
    <row r="6779" spans="106:107">
      <c r="DB6779" s="110"/>
      <c r="DC6779" s="110"/>
    </row>
    <row r="6780" spans="106:107">
      <c r="DB6780" s="110"/>
      <c r="DC6780" s="110"/>
    </row>
    <row r="6781" spans="106:107">
      <c r="DB6781" s="110"/>
      <c r="DC6781" s="110"/>
    </row>
    <row r="6782" spans="106:107">
      <c r="DB6782" s="110"/>
      <c r="DC6782" s="110"/>
    </row>
    <row r="6783" spans="106:107">
      <c r="DB6783" s="110"/>
      <c r="DC6783" s="110"/>
    </row>
    <row r="6784" spans="106:107">
      <c r="DB6784" s="110"/>
      <c r="DC6784" s="110"/>
    </row>
    <row r="6785" spans="106:107">
      <c r="DB6785" s="110"/>
      <c r="DC6785" s="110"/>
    </row>
    <row r="6786" spans="106:107">
      <c r="DB6786" s="110"/>
      <c r="DC6786" s="110"/>
    </row>
    <row r="6787" spans="106:107">
      <c r="DB6787" s="110"/>
      <c r="DC6787" s="110"/>
    </row>
    <row r="6788" spans="106:107">
      <c r="DB6788" s="110"/>
      <c r="DC6788" s="110"/>
    </row>
    <row r="6789" spans="106:107">
      <c r="DB6789" s="110"/>
      <c r="DC6789" s="110"/>
    </row>
    <row r="6790" spans="106:107">
      <c r="DB6790" s="110"/>
      <c r="DC6790" s="110"/>
    </row>
    <row r="6791" spans="106:107">
      <c r="DB6791" s="110"/>
      <c r="DC6791" s="110"/>
    </row>
    <row r="6792" spans="106:107">
      <c r="DB6792" s="110"/>
      <c r="DC6792" s="110"/>
    </row>
    <row r="6793" spans="106:107">
      <c r="DB6793" s="110"/>
      <c r="DC6793" s="110"/>
    </row>
    <row r="6794" spans="106:107">
      <c r="DB6794" s="110"/>
      <c r="DC6794" s="110"/>
    </row>
    <row r="6795" spans="106:107">
      <c r="DB6795" s="110"/>
      <c r="DC6795" s="110"/>
    </row>
    <row r="6796" spans="106:107">
      <c r="DB6796" s="110"/>
      <c r="DC6796" s="110"/>
    </row>
    <row r="6797" spans="106:107">
      <c r="DB6797" s="110"/>
      <c r="DC6797" s="110"/>
    </row>
    <row r="6798" spans="106:107">
      <c r="DB6798" s="110"/>
      <c r="DC6798" s="110"/>
    </row>
    <row r="6799" spans="106:107">
      <c r="DB6799" s="110"/>
      <c r="DC6799" s="110"/>
    </row>
    <row r="6800" spans="106:107">
      <c r="DB6800" s="110"/>
      <c r="DC6800" s="110"/>
    </row>
    <row r="6801" spans="106:107">
      <c r="DB6801" s="110"/>
      <c r="DC6801" s="110"/>
    </row>
    <row r="6802" spans="106:107">
      <c r="DB6802" s="110"/>
      <c r="DC6802" s="110"/>
    </row>
    <row r="6803" spans="106:107">
      <c r="DB6803" s="110"/>
      <c r="DC6803" s="110"/>
    </row>
    <row r="6804" spans="106:107">
      <c r="DB6804" s="110"/>
      <c r="DC6804" s="110"/>
    </row>
    <row r="6805" spans="106:107">
      <c r="DB6805" s="110"/>
      <c r="DC6805" s="110"/>
    </row>
    <row r="6806" spans="106:107">
      <c r="DB6806" s="110"/>
      <c r="DC6806" s="110"/>
    </row>
    <row r="6807" spans="106:107">
      <c r="DB6807" s="110"/>
      <c r="DC6807" s="110"/>
    </row>
    <row r="6808" spans="106:107">
      <c r="DB6808" s="110"/>
      <c r="DC6808" s="110"/>
    </row>
    <row r="6809" spans="106:107">
      <c r="DB6809" s="110"/>
      <c r="DC6809" s="110"/>
    </row>
    <row r="6810" spans="106:107">
      <c r="DB6810" s="110"/>
      <c r="DC6810" s="110"/>
    </row>
    <row r="6811" spans="106:107">
      <c r="DB6811" s="110"/>
      <c r="DC6811" s="110"/>
    </row>
    <row r="6812" spans="106:107">
      <c r="DB6812" s="110"/>
      <c r="DC6812" s="110"/>
    </row>
    <row r="6813" spans="106:107">
      <c r="DB6813" s="110"/>
      <c r="DC6813" s="110"/>
    </row>
    <row r="6814" spans="106:107">
      <c r="DB6814" s="110"/>
      <c r="DC6814" s="110"/>
    </row>
    <row r="6815" spans="106:107">
      <c r="DB6815" s="110"/>
      <c r="DC6815" s="110"/>
    </row>
    <row r="6816" spans="106:107">
      <c r="DB6816" s="110"/>
      <c r="DC6816" s="110"/>
    </row>
    <row r="6817" spans="106:107">
      <c r="DB6817" s="110"/>
      <c r="DC6817" s="110"/>
    </row>
    <row r="6818" spans="106:107">
      <c r="DB6818" s="110"/>
      <c r="DC6818" s="110"/>
    </row>
    <row r="6819" spans="106:107">
      <c r="DB6819" s="110"/>
      <c r="DC6819" s="110"/>
    </row>
    <row r="6820" spans="106:107">
      <c r="DB6820" s="110"/>
      <c r="DC6820" s="110"/>
    </row>
    <row r="6821" spans="106:107">
      <c r="DB6821" s="110"/>
      <c r="DC6821" s="110"/>
    </row>
    <row r="6822" spans="106:107">
      <c r="DB6822" s="110"/>
      <c r="DC6822" s="110"/>
    </row>
    <row r="6823" spans="106:107">
      <c r="DB6823" s="110"/>
      <c r="DC6823" s="110"/>
    </row>
    <row r="6824" spans="106:107">
      <c r="DB6824" s="110"/>
      <c r="DC6824" s="110"/>
    </row>
    <row r="6825" spans="106:107">
      <c r="DB6825" s="110"/>
      <c r="DC6825" s="110"/>
    </row>
    <row r="6826" spans="106:107">
      <c r="DB6826" s="110"/>
      <c r="DC6826" s="110"/>
    </row>
    <row r="6827" spans="106:107">
      <c r="DB6827" s="110"/>
      <c r="DC6827" s="110"/>
    </row>
    <row r="6828" spans="106:107">
      <c r="DB6828" s="110"/>
      <c r="DC6828" s="110"/>
    </row>
    <row r="6829" spans="106:107">
      <c r="DB6829" s="110"/>
      <c r="DC6829" s="110"/>
    </row>
    <row r="6830" spans="106:107">
      <c r="DB6830" s="110"/>
      <c r="DC6830" s="110"/>
    </row>
    <row r="6831" spans="106:107">
      <c r="DB6831" s="110"/>
      <c r="DC6831" s="110"/>
    </row>
    <row r="6832" spans="106:107">
      <c r="DB6832" s="110"/>
      <c r="DC6832" s="110"/>
    </row>
    <row r="6833" spans="106:107">
      <c r="DB6833" s="110"/>
      <c r="DC6833" s="110"/>
    </row>
    <row r="6834" spans="106:107">
      <c r="DB6834" s="110"/>
      <c r="DC6834" s="110"/>
    </row>
    <row r="6835" spans="106:107">
      <c r="DB6835" s="110"/>
      <c r="DC6835" s="110"/>
    </row>
    <row r="6836" spans="106:107">
      <c r="DB6836" s="110"/>
      <c r="DC6836" s="110"/>
    </row>
    <row r="6837" spans="106:107">
      <c r="DB6837" s="110"/>
      <c r="DC6837" s="110"/>
    </row>
    <row r="6838" spans="106:107">
      <c r="DB6838" s="110"/>
      <c r="DC6838" s="110"/>
    </row>
    <row r="6839" spans="106:107">
      <c r="DB6839" s="110"/>
      <c r="DC6839" s="110"/>
    </row>
    <row r="6840" spans="106:107">
      <c r="DB6840" s="110"/>
      <c r="DC6840" s="110"/>
    </row>
    <row r="6841" spans="106:107">
      <c r="DB6841" s="110"/>
      <c r="DC6841" s="110"/>
    </row>
    <row r="6842" spans="106:107">
      <c r="DB6842" s="110"/>
      <c r="DC6842" s="110"/>
    </row>
    <row r="6843" spans="106:107">
      <c r="DB6843" s="110"/>
      <c r="DC6843" s="110"/>
    </row>
    <row r="6844" spans="106:107">
      <c r="DB6844" s="110"/>
      <c r="DC6844" s="110"/>
    </row>
    <row r="6845" spans="106:107">
      <c r="DB6845" s="110"/>
      <c r="DC6845" s="110"/>
    </row>
    <row r="6846" spans="106:107">
      <c r="DB6846" s="110"/>
      <c r="DC6846" s="110"/>
    </row>
    <row r="6847" spans="106:107">
      <c r="DB6847" s="110"/>
      <c r="DC6847" s="110"/>
    </row>
    <row r="6848" spans="106:107">
      <c r="DB6848" s="110"/>
      <c r="DC6848" s="110"/>
    </row>
    <row r="6849" spans="106:107">
      <c r="DB6849" s="110"/>
      <c r="DC6849" s="110"/>
    </row>
    <row r="6850" spans="106:107">
      <c r="DB6850" s="110"/>
      <c r="DC6850" s="110"/>
    </row>
    <row r="6851" spans="106:107">
      <c r="DB6851" s="110"/>
      <c r="DC6851" s="110"/>
    </row>
    <row r="6852" spans="106:107">
      <c r="DB6852" s="110"/>
      <c r="DC6852" s="110"/>
    </row>
    <row r="6853" spans="106:107">
      <c r="DB6853" s="110"/>
      <c r="DC6853" s="110"/>
    </row>
    <row r="6854" spans="106:107">
      <c r="DB6854" s="110"/>
      <c r="DC6854" s="110"/>
    </row>
    <row r="6855" spans="106:107">
      <c r="DB6855" s="110"/>
      <c r="DC6855" s="110"/>
    </row>
    <row r="6856" spans="106:107">
      <c r="DB6856" s="110"/>
      <c r="DC6856" s="110"/>
    </row>
    <row r="6857" spans="106:107">
      <c r="DB6857" s="110"/>
      <c r="DC6857" s="110"/>
    </row>
    <row r="6858" spans="106:107">
      <c r="DB6858" s="110"/>
      <c r="DC6858" s="110"/>
    </row>
    <row r="6859" spans="106:107">
      <c r="DB6859" s="110"/>
      <c r="DC6859" s="110"/>
    </row>
    <row r="6860" spans="106:107">
      <c r="DB6860" s="110"/>
      <c r="DC6860" s="110"/>
    </row>
    <row r="6861" spans="106:107">
      <c r="DB6861" s="110"/>
      <c r="DC6861" s="110"/>
    </row>
    <row r="6862" spans="106:107">
      <c r="DB6862" s="110"/>
      <c r="DC6862" s="110"/>
    </row>
    <row r="6863" spans="106:107">
      <c r="DB6863" s="110"/>
      <c r="DC6863" s="110"/>
    </row>
    <row r="6864" spans="106:107">
      <c r="DB6864" s="110"/>
      <c r="DC6864" s="110"/>
    </row>
    <row r="6865" spans="106:107">
      <c r="DB6865" s="110"/>
      <c r="DC6865" s="110"/>
    </row>
    <row r="6866" spans="106:107">
      <c r="DB6866" s="110"/>
      <c r="DC6866" s="110"/>
    </row>
    <row r="6867" spans="106:107">
      <c r="DB6867" s="110"/>
      <c r="DC6867" s="110"/>
    </row>
    <row r="6868" spans="106:107">
      <c r="DB6868" s="110"/>
      <c r="DC6868" s="110"/>
    </row>
    <row r="6869" spans="106:107">
      <c r="DB6869" s="110"/>
      <c r="DC6869" s="110"/>
    </row>
    <row r="6870" spans="106:107">
      <c r="DB6870" s="110"/>
      <c r="DC6870" s="110"/>
    </row>
    <row r="6871" spans="106:107">
      <c r="DB6871" s="110"/>
      <c r="DC6871" s="110"/>
    </row>
    <row r="6872" spans="106:107">
      <c r="DB6872" s="110"/>
      <c r="DC6872" s="110"/>
    </row>
    <row r="6873" spans="106:107">
      <c r="DB6873" s="110"/>
      <c r="DC6873" s="110"/>
    </row>
    <row r="6874" spans="106:107">
      <c r="DB6874" s="110"/>
      <c r="DC6874" s="110"/>
    </row>
    <row r="6875" spans="106:107">
      <c r="DB6875" s="110"/>
      <c r="DC6875" s="110"/>
    </row>
    <row r="6876" spans="106:107">
      <c r="DB6876" s="110"/>
      <c r="DC6876" s="110"/>
    </row>
    <row r="6877" spans="106:107">
      <c r="DB6877" s="110"/>
      <c r="DC6877" s="110"/>
    </row>
    <row r="6878" spans="106:107">
      <c r="DB6878" s="110"/>
      <c r="DC6878" s="110"/>
    </row>
    <row r="6879" spans="106:107">
      <c r="DB6879" s="110"/>
      <c r="DC6879" s="110"/>
    </row>
    <row r="6880" spans="106:107">
      <c r="DB6880" s="110"/>
      <c r="DC6880" s="110"/>
    </row>
    <row r="6881" spans="106:107">
      <c r="DB6881" s="110"/>
      <c r="DC6881" s="110"/>
    </row>
    <row r="6882" spans="106:107">
      <c r="DB6882" s="110"/>
      <c r="DC6882" s="110"/>
    </row>
    <row r="6883" spans="106:107">
      <c r="DB6883" s="110"/>
      <c r="DC6883" s="110"/>
    </row>
    <row r="6884" spans="106:107">
      <c r="DB6884" s="110"/>
      <c r="DC6884" s="110"/>
    </row>
    <row r="6885" spans="106:107">
      <c r="DB6885" s="110"/>
      <c r="DC6885" s="110"/>
    </row>
    <row r="6886" spans="106:107">
      <c r="DB6886" s="110"/>
      <c r="DC6886" s="110"/>
    </row>
    <row r="6887" spans="106:107">
      <c r="DB6887" s="110"/>
      <c r="DC6887" s="110"/>
    </row>
    <row r="6888" spans="106:107">
      <c r="DB6888" s="110"/>
      <c r="DC6888" s="110"/>
    </row>
    <row r="6889" spans="106:107">
      <c r="DB6889" s="110"/>
      <c r="DC6889" s="110"/>
    </row>
    <row r="6890" spans="106:107">
      <c r="DB6890" s="110"/>
      <c r="DC6890" s="110"/>
    </row>
    <row r="6891" spans="106:107">
      <c r="DB6891" s="110"/>
      <c r="DC6891" s="110"/>
    </row>
    <row r="6892" spans="106:107">
      <c r="DB6892" s="110"/>
      <c r="DC6892" s="110"/>
    </row>
    <row r="6893" spans="106:107">
      <c r="DB6893" s="110"/>
      <c r="DC6893" s="110"/>
    </row>
    <row r="6894" spans="106:107">
      <c r="DB6894" s="110"/>
      <c r="DC6894" s="110"/>
    </row>
    <row r="6895" spans="106:107">
      <c r="DB6895" s="110"/>
      <c r="DC6895" s="110"/>
    </row>
    <row r="6896" spans="106:107">
      <c r="DB6896" s="110"/>
      <c r="DC6896" s="110"/>
    </row>
    <row r="6897" spans="106:107">
      <c r="DB6897" s="110"/>
      <c r="DC6897" s="110"/>
    </row>
    <row r="6898" spans="106:107">
      <c r="DB6898" s="110"/>
      <c r="DC6898" s="110"/>
    </row>
    <row r="6899" spans="106:107">
      <c r="DB6899" s="110"/>
      <c r="DC6899" s="110"/>
    </row>
    <row r="6900" spans="106:107">
      <c r="DB6900" s="110"/>
      <c r="DC6900" s="110"/>
    </row>
    <row r="6901" spans="106:107">
      <c r="DB6901" s="110"/>
      <c r="DC6901" s="110"/>
    </row>
    <row r="6902" spans="106:107">
      <c r="DB6902" s="110"/>
      <c r="DC6902" s="110"/>
    </row>
    <row r="6903" spans="106:107">
      <c r="DB6903" s="110"/>
      <c r="DC6903" s="110"/>
    </row>
    <row r="6904" spans="106:107">
      <c r="DB6904" s="110"/>
      <c r="DC6904" s="110"/>
    </row>
    <row r="6905" spans="106:107">
      <c r="DB6905" s="110"/>
      <c r="DC6905" s="110"/>
    </row>
    <row r="6906" spans="106:107">
      <c r="DB6906" s="110"/>
      <c r="DC6906" s="110"/>
    </row>
    <row r="6907" spans="106:107">
      <c r="DB6907" s="110"/>
      <c r="DC6907" s="110"/>
    </row>
    <row r="6908" spans="106:107">
      <c r="DB6908" s="110"/>
      <c r="DC6908" s="110"/>
    </row>
    <row r="6909" spans="106:107">
      <c r="DB6909" s="110"/>
      <c r="DC6909" s="110"/>
    </row>
    <row r="6910" spans="106:107">
      <c r="DB6910" s="110"/>
      <c r="DC6910" s="110"/>
    </row>
    <row r="6911" spans="106:107">
      <c r="DB6911" s="110"/>
      <c r="DC6911" s="110"/>
    </row>
    <row r="6912" spans="106:107">
      <c r="DB6912" s="110"/>
      <c r="DC6912" s="110"/>
    </row>
    <row r="6913" spans="106:107">
      <c r="DB6913" s="110"/>
      <c r="DC6913" s="110"/>
    </row>
    <row r="6914" spans="106:107">
      <c r="DB6914" s="110"/>
      <c r="DC6914" s="110"/>
    </row>
    <row r="6915" spans="106:107">
      <c r="DB6915" s="110"/>
      <c r="DC6915" s="110"/>
    </row>
    <row r="6916" spans="106:107">
      <c r="DB6916" s="110"/>
      <c r="DC6916" s="110"/>
    </row>
    <row r="6917" spans="106:107">
      <c r="DB6917" s="110"/>
      <c r="DC6917" s="110"/>
    </row>
    <row r="6918" spans="106:107">
      <c r="DB6918" s="110"/>
      <c r="DC6918" s="110"/>
    </row>
    <row r="6919" spans="106:107">
      <c r="DB6919" s="110"/>
      <c r="DC6919" s="110"/>
    </row>
    <row r="6920" spans="106:107">
      <c r="DB6920" s="110"/>
      <c r="DC6920" s="110"/>
    </row>
    <row r="6921" spans="106:107">
      <c r="DB6921" s="110"/>
      <c r="DC6921" s="110"/>
    </row>
    <row r="6922" spans="106:107">
      <c r="DB6922" s="110"/>
      <c r="DC6922" s="110"/>
    </row>
    <row r="6923" spans="106:107">
      <c r="DB6923" s="110"/>
      <c r="DC6923" s="110"/>
    </row>
    <row r="6924" spans="106:107">
      <c r="DB6924" s="110"/>
      <c r="DC6924" s="110"/>
    </row>
    <row r="6925" spans="106:107">
      <c r="DB6925" s="110"/>
      <c r="DC6925" s="110"/>
    </row>
    <row r="6926" spans="106:107">
      <c r="DB6926" s="110"/>
      <c r="DC6926" s="110"/>
    </row>
    <row r="6927" spans="106:107">
      <c r="DB6927" s="110"/>
      <c r="DC6927" s="110"/>
    </row>
    <row r="6928" spans="106:107">
      <c r="DB6928" s="110"/>
      <c r="DC6928" s="110"/>
    </row>
    <row r="6929" spans="106:107">
      <c r="DB6929" s="110"/>
      <c r="DC6929" s="110"/>
    </row>
    <row r="6930" spans="106:107">
      <c r="DB6930" s="110"/>
      <c r="DC6930" s="110"/>
    </row>
    <row r="6931" spans="106:107">
      <c r="DB6931" s="110"/>
      <c r="DC6931" s="110"/>
    </row>
    <row r="6932" spans="106:107">
      <c r="DB6932" s="110"/>
      <c r="DC6932" s="110"/>
    </row>
    <row r="6933" spans="106:107">
      <c r="DB6933" s="110"/>
      <c r="DC6933" s="110"/>
    </row>
    <row r="6934" spans="106:107">
      <c r="DB6934" s="110"/>
      <c r="DC6934" s="110"/>
    </row>
    <row r="6935" spans="106:107">
      <c r="DB6935" s="110"/>
      <c r="DC6935" s="110"/>
    </row>
    <row r="6936" spans="106:107">
      <c r="DB6936" s="110"/>
      <c r="DC6936" s="110"/>
    </row>
    <row r="6937" spans="106:107">
      <c r="DB6937" s="110"/>
      <c r="DC6937" s="110"/>
    </row>
    <row r="6938" spans="106:107">
      <c r="DB6938" s="110"/>
      <c r="DC6938" s="110"/>
    </row>
    <row r="6939" spans="106:107">
      <c r="DB6939" s="110"/>
      <c r="DC6939" s="110"/>
    </row>
    <row r="6940" spans="106:107">
      <c r="DB6940" s="110"/>
      <c r="DC6940" s="110"/>
    </row>
    <row r="6941" spans="106:107">
      <c r="DB6941" s="110"/>
      <c r="DC6941" s="110"/>
    </row>
    <row r="6942" spans="106:107">
      <c r="DB6942" s="110"/>
      <c r="DC6942" s="110"/>
    </row>
    <row r="6943" spans="106:107">
      <c r="DB6943" s="110"/>
      <c r="DC6943" s="110"/>
    </row>
    <row r="6944" spans="106:107">
      <c r="DB6944" s="110"/>
      <c r="DC6944" s="110"/>
    </row>
    <row r="6945" spans="106:107">
      <c r="DB6945" s="110"/>
      <c r="DC6945" s="110"/>
    </row>
    <row r="6946" spans="106:107">
      <c r="DB6946" s="110"/>
      <c r="DC6946" s="110"/>
    </row>
    <row r="6947" spans="106:107">
      <c r="DB6947" s="110"/>
      <c r="DC6947" s="110"/>
    </row>
    <row r="6948" spans="106:107">
      <c r="DB6948" s="110"/>
      <c r="DC6948" s="110"/>
    </row>
    <row r="6949" spans="106:107">
      <c r="DB6949" s="110"/>
      <c r="DC6949" s="110"/>
    </row>
    <row r="6950" spans="106:107">
      <c r="DB6950" s="110"/>
      <c r="DC6950" s="110"/>
    </row>
    <row r="6951" spans="106:107">
      <c r="DB6951" s="110"/>
      <c r="DC6951" s="110"/>
    </row>
    <row r="6952" spans="106:107">
      <c r="DB6952" s="110"/>
      <c r="DC6952" s="110"/>
    </row>
    <row r="6953" spans="106:107">
      <c r="DB6953" s="110"/>
      <c r="DC6953" s="110"/>
    </row>
    <row r="6954" spans="106:107">
      <c r="DB6954" s="110"/>
      <c r="DC6954" s="110"/>
    </row>
    <row r="6955" spans="106:107">
      <c r="DB6955" s="110"/>
      <c r="DC6955" s="110"/>
    </row>
    <row r="6956" spans="106:107">
      <c r="DB6956" s="110"/>
      <c r="DC6956" s="110"/>
    </row>
    <row r="6957" spans="106:107">
      <c r="DB6957" s="110"/>
      <c r="DC6957" s="110"/>
    </row>
    <row r="6958" spans="106:107">
      <c r="DB6958" s="110"/>
      <c r="DC6958" s="110"/>
    </row>
    <row r="6959" spans="106:107">
      <c r="DB6959" s="110"/>
      <c r="DC6959" s="110"/>
    </row>
    <row r="6960" spans="106:107">
      <c r="DB6960" s="110"/>
      <c r="DC6960" s="110"/>
    </row>
    <row r="6961" spans="106:107">
      <c r="DB6961" s="110"/>
      <c r="DC6961" s="110"/>
    </row>
    <row r="6962" spans="106:107">
      <c r="DB6962" s="110"/>
      <c r="DC6962" s="110"/>
    </row>
    <row r="6963" spans="106:107">
      <c r="DB6963" s="110"/>
      <c r="DC6963" s="110"/>
    </row>
    <row r="6964" spans="106:107">
      <c r="DB6964" s="110"/>
      <c r="DC6964" s="110"/>
    </row>
    <row r="6965" spans="106:107">
      <c r="DB6965" s="110"/>
      <c r="DC6965" s="110"/>
    </row>
    <row r="6966" spans="106:107">
      <c r="DB6966" s="110"/>
      <c r="DC6966" s="110"/>
    </row>
    <row r="6967" spans="106:107">
      <c r="DB6967" s="110"/>
      <c r="DC6967" s="110"/>
    </row>
    <row r="6968" spans="106:107">
      <c r="DB6968" s="110"/>
      <c r="DC6968" s="110"/>
    </row>
    <row r="6969" spans="106:107">
      <c r="DB6969" s="110"/>
      <c r="DC6969" s="110"/>
    </row>
    <row r="6970" spans="106:107">
      <c r="DB6970" s="110"/>
      <c r="DC6970" s="110"/>
    </row>
    <row r="6971" spans="106:107">
      <c r="DB6971" s="110"/>
      <c r="DC6971" s="110"/>
    </row>
    <row r="6972" spans="106:107">
      <c r="DB6972" s="110"/>
      <c r="DC6972" s="110"/>
    </row>
    <row r="6973" spans="106:107">
      <c r="DB6973" s="110"/>
      <c r="DC6973" s="110"/>
    </row>
    <row r="6974" spans="106:107">
      <c r="DB6974" s="110"/>
      <c r="DC6974" s="110"/>
    </row>
    <row r="6975" spans="106:107">
      <c r="DB6975" s="110"/>
      <c r="DC6975" s="110"/>
    </row>
    <row r="6976" spans="106:107">
      <c r="DB6976" s="110"/>
      <c r="DC6976" s="110"/>
    </row>
    <row r="6977" spans="106:107">
      <c r="DB6977" s="110"/>
      <c r="DC6977" s="110"/>
    </row>
    <row r="6978" spans="106:107">
      <c r="DB6978" s="110"/>
      <c r="DC6978" s="110"/>
    </row>
    <row r="6979" spans="106:107">
      <c r="DB6979" s="110"/>
      <c r="DC6979" s="110"/>
    </row>
    <row r="6980" spans="106:107">
      <c r="DB6980" s="110"/>
      <c r="DC6980" s="110"/>
    </row>
    <row r="6981" spans="106:107">
      <c r="DB6981" s="110"/>
      <c r="DC6981" s="110"/>
    </row>
    <row r="6982" spans="106:107">
      <c r="DB6982" s="110"/>
      <c r="DC6982" s="110"/>
    </row>
    <row r="6983" spans="106:107">
      <c r="DB6983" s="110"/>
      <c r="DC6983" s="110"/>
    </row>
    <row r="6984" spans="106:107">
      <c r="DB6984" s="110"/>
      <c r="DC6984" s="110"/>
    </row>
    <row r="6985" spans="106:107">
      <c r="DB6985" s="110"/>
      <c r="DC6985" s="110"/>
    </row>
    <row r="6986" spans="106:107">
      <c r="DB6986" s="110"/>
      <c r="DC6986" s="110"/>
    </row>
    <row r="6987" spans="106:107">
      <c r="DB6987" s="110"/>
      <c r="DC6987" s="110"/>
    </row>
    <row r="6988" spans="106:107">
      <c r="DB6988" s="110"/>
      <c r="DC6988" s="110"/>
    </row>
    <row r="6989" spans="106:107">
      <c r="DB6989" s="110"/>
      <c r="DC6989" s="110"/>
    </row>
    <row r="6990" spans="106:107">
      <c r="DB6990" s="110"/>
      <c r="DC6990" s="110"/>
    </row>
    <row r="6991" spans="106:107">
      <c r="DB6991" s="110"/>
      <c r="DC6991" s="110"/>
    </row>
    <row r="6992" spans="106:107">
      <c r="DB6992" s="110"/>
      <c r="DC6992" s="110"/>
    </row>
    <row r="6993" spans="106:107">
      <c r="DB6993" s="110"/>
      <c r="DC6993" s="110"/>
    </row>
    <row r="6994" spans="106:107">
      <c r="DB6994" s="110"/>
      <c r="DC6994" s="110"/>
    </row>
    <row r="6995" spans="106:107">
      <c r="DB6995" s="110"/>
      <c r="DC6995" s="110"/>
    </row>
    <row r="6996" spans="106:107">
      <c r="DB6996" s="110"/>
      <c r="DC6996" s="110"/>
    </row>
    <row r="6997" spans="106:107">
      <c r="DB6997" s="110"/>
      <c r="DC6997" s="110"/>
    </row>
    <row r="6998" spans="106:107">
      <c r="DB6998" s="110"/>
      <c r="DC6998" s="110"/>
    </row>
    <row r="6999" spans="106:107">
      <c r="DB6999" s="110"/>
      <c r="DC6999" s="110"/>
    </row>
    <row r="7000" spans="106:107">
      <c r="DB7000" s="110"/>
      <c r="DC7000" s="110"/>
    </row>
    <row r="7001" spans="106:107">
      <c r="DB7001" s="110"/>
      <c r="DC7001" s="110"/>
    </row>
    <row r="7002" spans="106:107">
      <c r="DB7002" s="110"/>
      <c r="DC7002" s="110"/>
    </row>
    <row r="7003" spans="106:107">
      <c r="DB7003" s="110"/>
      <c r="DC7003" s="110"/>
    </row>
    <row r="7004" spans="106:107">
      <c r="DB7004" s="110"/>
      <c r="DC7004" s="110"/>
    </row>
    <row r="7005" spans="106:107">
      <c r="DB7005" s="110"/>
      <c r="DC7005" s="110"/>
    </row>
    <row r="7006" spans="106:107">
      <c r="DB7006" s="110"/>
      <c r="DC7006" s="110"/>
    </row>
    <row r="7007" spans="106:107">
      <c r="DB7007" s="110"/>
      <c r="DC7007" s="110"/>
    </row>
    <row r="7008" spans="106:107">
      <c r="DB7008" s="110"/>
      <c r="DC7008" s="110"/>
    </row>
    <row r="7009" spans="106:107">
      <c r="DB7009" s="110"/>
      <c r="DC7009" s="110"/>
    </row>
    <row r="7010" spans="106:107">
      <c r="DB7010" s="110"/>
      <c r="DC7010" s="110"/>
    </row>
    <row r="7011" spans="106:107">
      <c r="DB7011" s="110"/>
      <c r="DC7011" s="110"/>
    </row>
    <row r="7012" spans="106:107">
      <c r="DB7012" s="110"/>
      <c r="DC7012" s="110"/>
    </row>
    <row r="7013" spans="106:107">
      <c r="DB7013" s="110"/>
      <c r="DC7013" s="110"/>
    </row>
    <row r="7014" spans="106:107">
      <c r="DB7014" s="110"/>
      <c r="DC7014" s="110"/>
    </row>
    <row r="7015" spans="106:107">
      <c r="DB7015" s="110"/>
      <c r="DC7015" s="110"/>
    </row>
    <row r="7016" spans="106:107">
      <c r="DB7016" s="110"/>
      <c r="DC7016" s="110"/>
    </row>
    <row r="7017" spans="106:107">
      <c r="DB7017" s="110"/>
      <c r="DC7017" s="110"/>
    </row>
    <row r="7018" spans="106:107">
      <c r="DB7018" s="110"/>
      <c r="DC7018" s="110"/>
    </row>
    <row r="7019" spans="106:107">
      <c r="DB7019" s="110"/>
      <c r="DC7019" s="110"/>
    </row>
    <row r="7020" spans="106:107">
      <c r="DB7020" s="110"/>
      <c r="DC7020" s="110"/>
    </row>
    <row r="7021" spans="106:107">
      <c r="DB7021" s="110"/>
      <c r="DC7021" s="110"/>
    </row>
    <row r="7022" spans="106:107">
      <c r="DB7022" s="110"/>
      <c r="DC7022" s="110"/>
    </row>
    <row r="7023" spans="106:107">
      <c r="DB7023" s="110"/>
      <c r="DC7023" s="110"/>
    </row>
    <row r="7024" spans="106:107">
      <c r="DB7024" s="110"/>
      <c r="DC7024" s="110"/>
    </row>
    <row r="7025" spans="106:107">
      <c r="DB7025" s="110"/>
      <c r="DC7025" s="110"/>
    </row>
    <row r="7026" spans="106:107">
      <c r="DB7026" s="110"/>
      <c r="DC7026" s="110"/>
    </row>
    <row r="7027" spans="106:107">
      <c r="DB7027" s="110"/>
      <c r="DC7027" s="110"/>
    </row>
    <row r="7028" spans="106:107">
      <c r="DB7028" s="110"/>
      <c r="DC7028" s="110"/>
    </row>
    <row r="7029" spans="106:107">
      <c r="DB7029" s="110"/>
      <c r="DC7029" s="110"/>
    </row>
    <row r="7030" spans="106:107">
      <c r="DB7030" s="110"/>
      <c r="DC7030" s="110"/>
    </row>
    <row r="7031" spans="106:107">
      <c r="DB7031" s="110"/>
      <c r="DC7031" s="110"/>
    </row>
    <row r="7032" spans="106:107">
      <c r="DB7032" s="110"/>
      <c r="DC7032" s="110"/>
    </row>
    <row r="7033" spans="106:107">
      <c r="DB7033" s="110"/>
      <c r="DC7033" s="110"/>
    </row>
    <row r="7034" spans="106:107">
      <c r="DB7034" s="110"/>
      <c r="DC7034" s="110"/>
    </row>
    <row r="7035" spans="106:107">
      <c r="DB7035" s="110"/>
      <c r="DC7035" s="110"/>
    </row>
    <row r="7036" spans="106:107">
      <c r="DB7036" s="110"/>
      <c r="DC7036" s="110"/>
    </row>
    <row r="7037" spans="106:107">
      <c r="DB7037" s="110"/>
      <c r="DC7037" s="110"/>
    </row>
    <row r="7038" spans="106:107">
      <c r="DB7038" s="110"/>
      <c r="DC7038" s="110"/>
    </row>
    <row r="7039" spans="106:107">
      <c r="DB7039" s="110"/>
      <c r="DC7039" s="110"/>
    </row>
    <row r="7040" spans="106:107">
      <c r="DB7040" s="110"/>
      <c r="DC7040" s="110"/>
    </row>
    <row r="7041" spans="106:107">
      <c r="DB7041" s="110"/>
      <c r="DC7041" s="110"/>
    </row>
    <row r="7042" spans="106:107">
      <c r="DB7042" s="110"/>
      <c r="DC7042" s="110"/>
    </row>
    <row r="7043" spans="106:107">
      <c r="DB7043" s="110"/>
      <c r="DC7043" s="110"/>
    </row>
    <row r="7044" spans="106:107">
      <c r="DB7044" s="110"/>
      <c r="DC7044" s="110"/>
    </row>
    <row r="7045" spans="106:107">
      <c r="DB7045" s="110"/>
      <c r="DC7045" s="110"/>
    </row>
    <row r="7046" spans="106:107">
      <c r="DB7046" s="110"/>
      <c r="DC7046" s="110"/>
    </row>
    <row r="7047" spans="106:107">
      <c r="DB7047" s="110"/>
      <c r="DC7047" s="110"/>
    </row>
    <row r="7048" spans="106:107">
      <c r="DB7048" s="110"/>
      <c r="DC7048" s="110"/>
    </row>
    <row r="7049" spans="106:107">
      <c r="DB7049" s="110"/>
      <c r="DC7049" s="110"/>
    </row>
    <row r="7050" spans="106:107">
      <c r="DB7050" s="110"/>
      <c r="DC7050" s="110"/>
    </row>
    <row r="7051" spans="106:107">
      <c r="DB7051" s="110"/>
      <c r="DC7051" s="110"/>
    </row>
    <row r="7052" spans="106:107">
      <c r="DB7052" s="110"/>
      <c r="DC7052" s="110"/>
    </row>
    <row r="7053" spans="106:107">
      <c r="DB7053" s="110"/>
      <c r="DC7053" s="110"/>
    </row>
    <row r="7054" spans="106:107">
      <c r="DB7054" s="110"/>
      <c r="DC7054" s="110"/>
    </row>
    <row r="7055" spans="106:107">
      <c r="DB7055" s="110"/>
      <c r="DC7055" s="110"/>
    </row>
    <row r="7056" spans="106:107">
      <c r="DB7056" s="110"/>
      <c r="DC7056" s="110"/>
    </row>
    <row r="7057" spans="106:107">
      <c r="DB7057" s="110"/>
      <c r="DC7057" s="110"/>
    </row>
    <row r="7058" spans="106:107">
      <c r="DB7058" s="110"/>
      <c r="DC7058" s="110"/>
    </row>
    <row r="7059" spans="106:107">
      <c r="DB7059" s="110"/>
      <c r="DC7059" s="110"/>
    </row>
    <row r="7060" spans="106:107">
      <c r="DB7060" s="110"/>
      <c r="DC7060" s="110"/>
    </row>
    <row r="7061" spans="106:107">
      <c r="DB7061" s="110"/>
      <c r="DC7061" s="110"/>
    </row>
    <row r="7062" spans="106:107">
      <c r="DB7062" s="110"/>
      <c r="DC7062" s="110"/>
    </row>
    <row r="7063" spans="106:107">
      <c r="DB7063" s="110"/>
      <c r="DC7063" s="110"/>
    </row>
    <row r="7064" spans="106:107">
      <c r="DB7064" s="110"/>
      <c r="DC7064" s="110"/>
    </row>
    <row r="7065" spans="106:107">
      <c r="DB7065" s="110"/>
      <c r="DC7065" s="110"/>
    </row>
    <row r="7066" spans="106:107">
      <c r="DB7066" s="110"/>
      <c r="DC7066" s="110"/>
    </row>
    <row r="7067" spans="106:107">
      <c r="DB7067" s="110"/>
      <c r="DC7067" s="110"/>
    </row>
    <row r="7068" spans="106:107">
      <c r="DB7068" s="110"/>
      <c r="DC7068" s="110"/>
    </row>
    <row r="7069" spans="106:107">
      <c r="DB7069" s="110"/>
      <c r="DC7069" s="110"/>
    </row>
    <row r="7070" spans="106:107">
      <c r="DB7070" s="110"/>
      <c r="DC7070" s="110"/>
    </row>
    <row r="7071" spans="106:107">
      <c r="DB7071" s="110"/>
      <c r="DC7071" s="110"/>
    </row>
    <row r="7072" spans="106:107">
      <c r="DB7072" s="110"/>
      <c r="DC7072" s="110"/>
    </row>
    <row r="7073" spans="106:107">
      <c r="DB7073" s="110"/>
      <c r="DC7073" s="110"/>
    </row>
    <row r="7074" spans="106:107">
      <c r="DB7074" s="110"/>
      <c r="DC7074" s="110"/>
    </row>
    <row r="7075" spans="106:107">
      <c r="DB7075" s="110"/>
      <c r="DC7075" s="110"/>
    </row>
    <row r="7076" spans="106:107">
      <c r="DB7076" s="110"/>
      <c r="DC7076" s="110"/>
    </row>
    <row r="7077" spans="106:107">
      <c r="DB7077" s="110"/>
      <c r="DC7077" s="110"/>
    </row>
    <row r="7078" spans="106:107">
      <c r="DB7078" s="110"/>
      <c r="DC7078" s="110"/>
    </row>
    <row r="7079" spans="106:107">
      <c r="DB7079" s="110"/>
      <c r="DC7079" s="110"/>
    </row>
    <row r="7080" spans="106:107">
      <c r="DB7080" s="110"/>
      <c r="DC7080" s="110"/>
    </row>
    <row r="7081" spans="106:107">
      <c r="DB7081" s="110"/>
      <c r="DC7081" s="110"/>
    </row>
    <row r="7082" spans="106:107">
      <c r="DB7082" s="110"/>
      <c r="DC7082" s="110"/>
    </row>
    <row r="7083" spans="106:107">
      <c r="DB7083" s="110"/>
      <c r="DC7083" s="110"/>
    </row>
    <row r="7084" spans="106:107">
      <c r="DB7084" s="110"/>
      <c r="DC7084" s="110"/>
    </row>
    <row r="7085" spans="106:107">
      <c r="DB7085" s="110"/>
      <c r="DC7085" s="110"/>
    </row>
    <row r="7086" spans="106:107">
      <c r="DB7086" s="110"/>
      <c r="DC7086" s="110"/>
    </row>
    <row r="7087" spans="106:107">
      <c r="DB7087" s="110"/>
      <c r="DC7087" s="110"/>
    </row>
    <row r="7088" spans="106:107">
      <c r="DB7088" s="110"/>
      <c r="DC7088" s="110"/>
    </row>
    <row r="7089" spans="106:107">
      <c r="DB7089" s="110"/>
      <c r="DC7089" s="110"/>
    </row>
    <row r="7090" spans="106:107">
      <c r="DB7090" s="110"/>
      <c r="DC7090" s="110"/>
    </row>
    <row r="7091" spans="106:107">
      <c r="DB7091" s="110"/>
      <c r="DC7091" s="110"/>
    </row>
    <row r="7092" spans="106:107">
      <c r="DB7092" s="110"/>
      <c r="DC7092" s="110"/>
    </row>
    <row r="7093" spans="106:107">
      <c r="DB7093" s="110"/>
      <c r="DC7093" s="110"/>
    </row>
    <row r="7094" spans="106:107">
      <c r="DB7094" s="110"/>
      <c r="DC7094" s="110"/>
    </row>
    <row r="7095" spans="106:107">
      <c r="DB7095" s="110"/>
      <c r="DC7095" s="110"/>
    </row>
    <row r="7096" spans="106:107">
      <c r="DB7096" s="110"/>
      <c r="DC7096" s="110"/>
    </row>
    <row r="7097" spans="106:107">
      <c r="DB7097" s="110"/>
      <c r="DC7097" s="110"/>
    </row>
    <row r="7098" spans="106:107">
      <c r="DB7098" s="110"/>
      <c r="DC7098" s="110"/>
    </row>
    <row r="7099" spans="106:107">
      <c r="DB7099" s="110"/>
      <c r="DC7099" s="110"/>
    </row>
    <row r="7100" spans="106:107">
      <c r="DB7100" s="110"/>
      <c r="DC7100" s="110"/>
    </row>
    <row r="7101" spans="106:107">
      <c r="DB7101" s="110"/>
      <c r="DC7101" s="110"/>
    </row>
    <row r="7102" spans="106:107">
      <c r="DB7102" s="110"/>
      <c r="DC7102" s="110"/>
    </row>
    <row r="7103" spans="106:107">
      <c r="DB7103" s="110"/>
      <c r="DC7103" s="110"/>
    </row>
    <row r="7104" spans="106:107">
      <c r="DB7104" s="110"/>
      <c r="DC7104" s="110"/>
    </row>
    <row r="7105" spans="106:107">
      <c r="DB7105" s="110"/>
      <c r="DC7105" s="110"/>
    </row>
    <row r="7106" spans="106:107">
      <c r="DB7106" s="110"/>
      <c r="DC7106" s="110"/>
    </row>
    <row r="7107" spans="106:107">
      <c r="DB7107" s="110"/>
      <c r="DC7107" s="110"/>
    </row>
    <row r="7108" spans="106:107">
      <c r="DB7108" s="110"/>
      <c r="DC7108" s="110"/>
    </row>
    <row r="7109" spans="106:107">
      <c r="DB7109" s="110"/>
      <c r="DC7109" s="110"/>
    </row>
    <row r="7110" spans="106:107">
      <c r="DB7110" s="110"/>
      <c r="DC7110" s="110"/>
    </row>
    <row r="7111" spans="106:107">
      <c r="DB7111" s="110"/>
      <c r="DC7111" s="110"/>
    </row>
    <row r="7112" spans="106:107">
      <c r="DB7112" s="110"/>
      <c r="DC7112" s="110"/>
    </row>
    <row r="7113" spans="106:107">
      <c r="DB7113" s="110"/>
      <c r="DC7113" s="110"/>
    </row>
    <row r="7114" spans="106:107">
      <c r="DB7114" s="110"/>
      <c r="DC7114" s="110"/>
    </row>
    <row r="7115" spans="106:107">
      <c r="DB7115" s="110"/>
      <c r="DC7115" s="110"/>
    </row>
    <row r="7116" spans="106:107">
      <c r="DB7116" s="110"/>
      <c r="DC7116" s="110"/>
    </row>
    <row r="7117" spans="106:107">
      <c r="DB7117" s="110"/>
      <c r="DC7117" s="110"/>
    </row>
    <row r="7118" spans="106:107">
      <c r="DB7118" s="110"/>
      <c r="DC7118" s="110"/>
    </row>
    <row r="7119" spans="106:107">
      <c r="DB7119" s="110"/>
      <c r="DC7119" s="110"/>
    </row>
    <row r="7120" spans="106:107">
      <c r="DB7120" s="110"/>
      <c r="DC7120" s="110"/>
    </row>
    <row r="7121" spans="106:107">
      <c r="DB7121" s="110"/>
      <c r="DC7121" s="110"/>
    </row>
    <row r="7122" spans="106:107">
      <c r="DB7122" s="110"/>
      <c r="DC7122" s="110"/>
    </row>
    <row r="7123" spans="106:107">
      <c r="DB7123" s="110"/>
      <c r="DC7123" s="110"/>
    </row>
    <row r="7124" spans="106:107">
      <c r="DB7124" s="110"/>
      <c r="DC7124" s="110"/>
    </row>
    <row r="7125" spans="106:107">
      <c r="DB7125" s="110"/>
      <c r="DC7125" s="110"/>
    </row>
    <row r="7126" spans="106:107">
      <c r="DB7126" s="110"/>
      <c r="DC7126" s="110"/>
    </row>
    <row r="7127" spans="106:107">
      <c r="DB7127" s="110"/>
      <c r="DC7127" s="110"/>
    </row>
    <row r="7128" spans="106:107">
      <c r="DB7128" s="110"/>
      <c r="DC7128" s="110"/>
    </row>
    <row r="7129" spans="106:107">
      <c r="DB7129" s="110"/>
      <c r="DC7129" s="110"/>
    </row>
    <row r="7130" spans="106:107">
      <c r="DB7130" s="110"/>
      <c r="DC7130" s="110"/>
    </row>
    <row r="7131" spans="106:107">
      <c r="DB7131" s="110"/>
      <c r="DC7131" s="110"/>
    </row>
    <row r="7132" spans="106:107">
      <c r="DB7132" s="110"/>
      <c r="DC7132" s="110"/>
    </row>
    <row r="7133" spans="106:107">
      <c r="DB7133" s="110"/>
      <c r="DC7133" s="110"/>
    </row>
    <row r="7134" spans="106:107">
      <c r="DB7134" s="110"/>
      <c r="DC7134" s="110"/>
    </row>
    <row r="7135" spans="106:107">
      <c r="DB7135" s="110"/>
      <c r="DC7135" s="110"/>
    </row>
    <row r="7136" spans="106:107">
      <c r="DB7136" s="110"/>
      <c r="DC7136" s="110"/>
    </row>
    <row r="7137" spans="106:107">
      <c r="DB7137" s="110"/>
      <c r="DC7137" s="110"/>
    </row>
    <row r="7138" spans="106:107">
      <c r="DB7138" s="110"/>
      <c r="DC7138" s="110"/>
    </row>
    <row r="7139" spans="106:107">
      <c r="DB7139" s="110"/>
      <c r="DC7139" s="110"/>
    </row>
    <row r="7140" spans="106:107">
      <c r="DB7140" s="110"/>
      <c r="DC7140" s="110"/>
    </row>
    <row r="7141" spans="106:107">
      <c r="DB7141" s="110"/>
      <c r="DC7141" s="110"/>
    </row>
    <row r="7142" spans="106:107">
      <c r="DB7142" s="110"/>
      <c r="DC7142" s="110"/>
    </row>
    <row r="7143" spans="106:107">
      <c r="DB7143" s="110"/>
      <c r="DC7143" s="110"/>
    </row>
    <row r="7144" spans="106:107">
      <c r="DB7144" s="110"/>
      <c r="DC7144" s="110"/>
    </row>
    <row r="7145" spans="106:107">
      <c r="DB7145" s="110"/>
      <c r="DC7145" s="110"/>
    </row>
    <row r="7146" spans="106:107">
      <c r="DB7146" s="110"/>
      <c r="DC7146" s="110"/>
    </row>
    <row r="7147" spans="106:107">
      <c r="DB7147" s="110"/>
      <c r="DC7147" s="110"/>
    </row>
    <row r="7148" spans="106:107">
      <c r="DB7148" s="110"/>
      <c r="DC7148" s="110"/>
    </row>
    <row r="7149" spans="106:107">
      <c r="DB7149" s="110"/>
      <c r="DC7149" s="110"/>
    </row>
    <row r="7150" spans="106:107">
      <c r="DB7150" s="110"/>
      <c r="DC7150" s="110"/>
    </row>
    <row r="7151" spans="106:107">
      <c r="DB7151" s="110"/>
      <c r="DC7151" s="110"/>
    </row>
    <row r="7152" spans="106:107">
      <c r="DB7152" s="110"/>
      <c r="DC7152" s="110"/>
    </row>
    <row r="7153" spans="106:107">
      <c r="DB7153" s="110"/>
      <c r="DC7153" s="110"/>
    </row>
    <row r="7154" spans="106:107">
      <c r="DB7154" s="110"/>
      <c r="DC7154" s="110"/>
    </row>
    <row r="7155" spans="106:107">
      <c r="DB7155" s="110"/>
      <c r="DC7155" s="110"/>
    </row>
    <row r="7156" spans="106:107">
      <c r="DB7156" s="110"/>
      <c r="DC7156" s="110"/>
    </row>
    <row r="7157" spans="106:107">
      <c r="DB7157" s="110"/>
      <c r="DC7157" s="110"/>
    </row>
    <row r="7158" spans="106:107">
      <c r="DB7158" s="110"/>
      <c r="DC7158" s="110"/>
    </row>
    <row r="7159" spans="106:107">
      <c r="DB7159" s="110"/>
      <c r="DC7159" s="110"/>
    </row>
    <row r="7160" spans="106:107">
      <c r="DB7160" s="110"/>
      <c r="DC7160" s="110"/>
    </row>
    <row r="7161" spans="106:107">
      <c r="DB7161" s="110"/>
      <c r="DC7161" s="110"/>
    </row>
    <row r="7162" spans="106:107">
      <c r="DB7162" s="110"/>
      <c r="DC7162" s="110"/>
    </row>
    <row r="7163" spans="106:107">
      <c r="DB7163" s="110"/>
      <c r="DC7163" s="110"/>
    </row>
    <row r="7164" spans="106:107">
      <c r="DB7164" s="110"/>
      <c r="DC7164" s="110"/>
    </row>
    <row r="7165" spans="106:107">
      <c r="DB7165" s="110"/>
      <c r="DC7165" s="110"/>
    </row>
    <row r="7166" spans="106:107">
      <c r="DB7166" s="110"/>
      <c r="DC7166" s="110"/>
    </row>
    <row r="7167" spans="106:107">
      <c r="DB7167" s="110"/>
      <c r="DC7167" s="110"/>
    </row>
    <row r="7168" spans="106:107">
      <c r="DB7168" s="110"/>
      <c r="DC7168" s="110"/>
    </row>
    <row r="7169" spans="106:107">
      <c r="DB7169" s="110"/>
      <c r="DC7169" s="110"/>
    </row>
    <row r="7170" spans="106:107">
      <c r="DB7170" s="110"/>
      <c r="DC7170" s="110"/>
    </row>
    <row r="7171" spans="106:107">
      <c r="DB7171" s="110"/>
      <c r="DC7171" s="110"/>
    </row>
    <row r="7172" spans="106:107">
      <c r="DB7172" s="110"/>
      <c r="DC7172" s="110"/>
    </row>
    <row r="7173" spans="106:107">
      <c r="DB7173" s="110"/>
      <c r="DC7173" s="110"/>
    </row>
    <row r="7174" spans="106:107">
      <c r="DB7174" s="110"/>
      <c r="DC7174" s="110"/>
    </row>
    <row r="7175" spans="106:107">
      <c r="DB7175" s="110"/>
      <c r="DC7175" s="110"/>
    </row>
    <row r="7176" spans="106:107">
      <c r="DB7176" s="110"/>
      <c r="DC7176" s="110"/>
    </row>
    <row r="7177" spans="106:107">
      <c r="DB7177" s="110"/>
      <c r="DC7177" s="110"/>
    </row>
    <row r="7178" spans="106:107">
      <c r="DB7178" s="110"/>
      <c r="DC7178" s="110"/>
    </row>
    <row r="7179" spans="106:107">
      <c r="DB7179" s="110"/>
      <c r="DC7179" s="110"/>
    </row>
    <row r="7180" spans="106:107">
      <c r="DB7180" s="110"/>
      <c r="DC7180" s="110"/>
    </row>
    <row r="7181" spans="106:107">
      <c r="DB7181" s="110"/>
      <c r="DC7181" s="110"/>
    </row>
    <row r="7182" spans="106:107">
      <c r="DB7182" s="110"/>
      <c r="DC7182" s="110"/>
    </row>
    <row r="7183" spans="106:107">
      <c r="DB7183" s="110"/>
      <c r="DC7183" s="110"/>
    </row>
    <row r="7184" spans="106:107">
      <c r="DB7184" s="110"/>
      <c r="DC7184" s="110"/>
    </row>
    <row r="7185" spans="106:107">
      <c r="DB7185" s="110"/>
      <c r="DC7185" s="110"/>
    </row>
    <row r="7186" spans="106:107">
      <c r="DB7186" s="110"/>
      <c r="DC7186" s="110"/>
    </row>
    <row r="7187" spans="106:107">
      <c r="DB7187" s="110"/>
      <c r="DC7187" s="110"/>
    </row>
    <row r="7188" spans="106:107">
      <c r="DB7188" s="110"/>
      <c r="DC7188" s="110"/>
    </row>
    <row r="7189" spans="106:107">
      <c r="DB7189" s="110"/>
      <c r="DC7189" s="110"/>
    </row>
    <row r="7190" spans="106:107">
      <c r="DB7190" s="110"/>
      <c r="DC7190" s="110"/>
    </row>
    <row r="7191" spans="106:107">
      <c r="DB7191" s="110"/>
      <c r="DC7191" s="110"/>
    </row>
    <row r="7192" spans="106:107">
      <c r="DB7192" s="110"/>
      <c r="DC7192" s="110"/>
    </row>
    <row r="7193" spans="106:107">
      <c r="DB7193" s="110"/>
      <c r="DC7193" s="110"/>
    </row>
    <row r="7194" spans="106:107">
      <c r="DB7194" s="110"/>
      <c r="DC7194" s="110"/>
    </row>
    <row r="7195" spans="106:107">
      <c r="DB7195" s="110"/>
      <c r="DC7195" s="110"/>
    </row>
    <row r="7196" spans="106:107">
      <c r="DB7196" s="110"/>
      <c r="DC7196" s="110"/>
    </row>
    <row r="7197" spans="106:107">
      <c r="DB7197" s="110"/>
      <c r="DC7197" s="110"/>
    </row>
    <row r="7198" spans="106:107">
      <c r="DB7198" s="110"/>
      <c r="DC7198" s="110"/>
    </row>
    <row r="7199" spans="106:107">
      <c r="DB7199" s="110"/>
      <c r="DC7199" s="110"/>
    </row>
    <row r="7200" spans="106:107">
      <c r="DB7200" s="110"/>
      <c r="DC7200" s="110"/>
    </row>
    <row r="7201" spans="106:107">
      <c r="DB7201" s="110"/>
      <c r="DC7201" s="110"/>
    </row>
    <row r="7202" spans="106:107">
      <c r="DB7202" s="110"/>
      <c r="DC7202" s="110"/>
    </row>
    <row r="7203" spans="106:107">
      <c r="DB7203" s="110"/>
      <c r="DC7203" s="110"/>
    </row>
    <row r="7204" spans="106:107">
      <c r="DB7204" s="110"/>
      <c r="DC7204" s="110"/>
    </row>
    <row r="7205" spans="106:107">
      <c r="DB7205" s="110"/>
      <c r="DC7205" s="110"/>
    </row>
    <row r="7206" spans="106:107">
      <c r="DB7206" s="110"/>
      <c r="DC7206" s="110"/>
    </row>
    <row r="7207" spans="106:107">
      <c r="DB7207" s="110"/>
      <c r="DC7207" s="110"/>
    </row>
    <row r="7208" spans="106:107">
      <c r="DB7208" s="110"/>
      <c r="DC7208" s="110"/>
    </row>
    <row r="7209" spans="106:107">
      <c r="DB7209" s="110"/>
      <c r="DC7209" s="110"/>
    </row>
    <row r="7210" spans="106:107">
      <c r="DB7210" s="110"/>
      <c r="DC7210" s="110"/>
    </row>
    <row r="7211" spans="106:107">
      <c r="DB7211" s="110"/>
      <c r="DC7211" s="110"/>
    </row>
    <row r="7212" spans="106:107">
      <c r="DB7212" s="110"/>
      <c r="DC7212" s="110"/>
    </row>
    <row r="7213" spans="106:107">
      <c r="DB7213" s="110"/>
      <c r="DC7213" s="110"/>
    </row>
    <row r="7214" spans="106:107">
      <c r="DB7214" s="110"/>
      <c r="DC7214" s="110"/>
    </row>
    <row r="7215" spans="106:107">
      <c r="DB7215" s="110"/>
      <c r="DC7215" s="110"/>
    </row>
    <row r="7216" spans="106:107">
      <c r="DB7216" s="110"/>
      <c r="DC7216" s="110"/>
    </row>
    <row r="7217" spans="106:107">
      <c r="DB7217" s="110"/>
      <c r="DC7217" s="110"/>
    </row>
    <row r="7218" spans="106:107">
      <c r="DB7218" s="110"/>
      <c r="DC7218" s="110"/>
    </row>
    <row r="7219" spans="106:107">
      <c r="DB7219" s="110"/>
      <c r="DC7219" s="110"/>
    </row>
    <row r="7220" spans="106:107">
      <c r="DB7220" s="110"/>
      <c r="DC7220" s="110"/>
    </row>
    <row r="7221" spans="106:107">
      <c r="DB7221" s="110"/>
      <c r="DC7221" s="110"/>
    </row>
    <row r="7222" spans="106:107">
      <c r="DB7222" s="110"/>
      <c r="DC7222" s="110"/>
    </row>
    <row r="7223" spans="106:107">
      <c r="DB7223" s="110"/>
      <c r="DC7223" s="110"/>
    </row>
    <row r="7224" spans="106:107">
      <c r="DB7224" s="110"/>
      <c r="DC7224" s="110"/>
    </row>
    <row r="7225" spans="106:107">
      <c r="DB7225" s="110"/>
      <c r="DC7225" s="110"/>
    </row>
    <row r="7226" spans="106:107">
      <c r="DB7226" s="110"/>
      <c r="DC7226" s="110"/>
    </row>
    <row r="7227" spans="106:107">
      <c r="DB7227" s="110"/>
      <c r="DC7227" s="110"/>
    </row>
    <row r="7228" spans="106:107">
      <c r="DB7228" s="110"/>
      <c r="DC7228" s="110"/>
    </row>
    <row r="7229" spans="106:107">
      <c r="DB7229" s="110"/>
      <c r="DC7229" s="110"/>
    </row>
    <row r="7230" spans="106:107">
      <c r="DB7230" s="110"/>
      <c r="DC7230" s="110"/>
    </row>
    <row r="7231" spans="106:107">
      <c r="DB7231" s="110"/>
      <c r="DC7231" s="110"/>
    </row>
    <row r="7232" spans="106:107">
      <c r="DB7232" s="110"/>
      <c r="DC7232" s="110"/>
    </row>
    <row r="7233" spans="106:107">
      <c r="DB7233" s="110"/>
      <c r="DC7233" s="110"/>
    </row>
    <row r="7234" spans="106:107">
      <c r="DB7234" s="110"/>
      <c r="DC7234" s="110"/>
    </row>
    <row r="7235" spans="106:107">
      <c r="DB7235" s="110"/>
      <c r="DC7235" s="110"/>
    </row>
    <row r="7236" spans="106:107">
      <c r="DB7236" s="110"/>
      <c r="DC7236" s="110"/>
    </row>
    <row r="7237" spans="106:107">
      <c r="DB7237" s="110"/>
      <c r="DC7237" s="110"/>
    </row>
    <row r="7238" spans="106:107">
      <c r="DB7238" s="110"/>
      <c r="DC7238" s="110"/>
    </row>
    <row r="7239" spans="106:107">
      <c r="DB7239" s="110"/>
      <c r="DC7239" s="110"/>
    </row>
    <row r="7240" spans="106:107">
      <c r="DB7240" s="110"/>
      <c r="DC7240" s="110"/>
    </row>
    <row r="7241" spans="106:107">
      <c r="DB7241" s="110"/>
      <c r="DC7241" s="110"/>
    </row>
    <row r="7242" spans="106:107">
      <c r="DB7242" s="110"/>
      <c r="DC7242" s="110"/>
    </row>
    <row r="7243" spans="106:107">
      <c r="DB7243" s="110"/>
      <c r="DC7243" s="110"/>
    </row>
    <row r="7244" spans="106:107">
      <c r="DB7244" s="110"/>
      <c r="DC7244" s="110"/>
    </row>
    <row r="7245" spans="106:107">
      <c r="DB7245" s="110"/>
      <c r="DC7245" s="110"/>
    </row>
    <row r="7246" spans="106:107">
      <c r="DB7246" s="110"/>
      <c r="DC7246" s="110"/>
    </row>
    <row r="7247" spans="106:107">
      <c r="DB7247" s="110"/>
      <c r="DC7247" s="110"/>
    </row>
    <row r="7248" spans="106:107">
      <c r="DB7248" s="110"/>
      <c r="DC7248" s="110"/>
    </row>
    <row r="7249" spans="106:107">
      <c r="DB7249" s="110"/>
      <c r="DC7249" s="110"/>
    </row>
    <row r="7250" spans="106:107">
      <c r="DB7250" s="110"/>
      <c r="DC7250" s="110"/>
    </row>
    <row r="7251" spans="106:107">
      <c r="DB7251" s="110"/>
      <c r="DC7251" s="110"/>
    </row>
    <row r="7252" spans="106:107">
      <c r="DB7252" s="110"/>
      <c r="DC7252" s="110"/>
    </row>
    <row r="7253" spans="106:107">
      <c r="DB7253" s="110"/>
      <c r="DC7253" s="110"/>
    </row>
    <row r="7254" spans="106:107">
      <c r="DB7254" s="110"/>
      <c r="DC7254" s="110"/>
    </row>
    <row r="7255" spans="106:107">
      <c r="DB7255" s="110"/>
      <c r="DC7255" s="110"/>
    </row>
    <row r="7256" spans="106:107">
      <c r="DB7256" s="110"/>
      <c r="DC7256" s="110"/>
    </row>
    <row r="7257" spans="106:107">
      <c r="DB7257" s="110"/>
      <c r="DC7257" s="110"/>
    </row>
    <row r="7258" spans="106:107">
      <c r="DB7258" s="110"/>
      <c r="DC7258" s="110"/>
    </row>
    <row r="7259" spans="106:107">
      <c r="DB7259" s="110"/>
      <c r="DC7259" s="110"/>
    </row>
    <row r="7260" spans="106:107">
      <c r="DB7260" s="110"/>
      <c r="DC7260" s="110"/>
    </row>
    <row r="7261" spans="106:107">
      <c r="DB7261" s="110"/>
      <c r="DC7261" s="110"/>
    </row>
    <row r="7262" spans="106:107">
      <c r="DB7262" s="110"/>
      <c r="DC7262" s="110"/>
    </row>
    <row r="7263" spans="106:107">
      <c r="DB7263" s="110"/>
      <c r="DC7263" s="110"/>
    </row>
    <row r="7264" spans="106:107">
      <c r="DB7264" s="110"/>
      <c r="DC7264" s="110"/>
    </row>
    <row r="7265" spans="106:107">
      <c r="DB7265" s="110"/>
      <c r="DC7265" s="110"/>
    </row>
    <row r="7266" spans="106:107">
      <c r="DB7266" s="110"/>
      <c r="DC7266" s="110"/>
    </row>
    <row r="7267" spans="106:107">
      <c r="DB7267" s="110"/>
      <c r="DC7267" s="110"/>
    </row>
    <row r="7268" spans="106:107">
      <c r="DB7268" s="110"/>
      <c r="DC7268" s="110"/>
    </row>
    <row r="7269" spans="106:107">
      <c r="DB7269" s="110"/>
      <c r="DC7269" s="110"/>
    </row>
    <row r="7270" spans="106:107">
      <c r="DB7270" s="110"/>
      <c r="DC7270" s="110"/>
    </row>
    <row r="7271" spans="106:107">
      <c r="DB7271" s="110"/>
      <c r="DC7271" s="110"/>
    </row>
    <row r="7272" spans="106:107">
      <c r="DB7272" s="110"/>
      <c r="DC7272" s="110"/>
    </row>
    <row r="7273" spans="106:107">
      <c r="DB7273" s="110"/>
      <c r="DC7273" s="110"/>
    </row>
    <row r="7274" spans="106:107">
      <c r="DB7274" s="110"/>
      <c r="DC7274" s="110"/>
    </row>
    <row r="7275" spans="106:107">
      <c r="DB7275" s="110"/>
      <c r="DC7275" s="110"/>
    </row>
    <row r="7276" spans="106:107">
      <c r="DB7276" s="110"/>
      <c r="DC7276" s="110"/>
    </row>
    <row r="7277" spans="106:107">
      <c r="DB7277" s="110"/>
      <c r="DC7277" s="110"/>
    </row>
    <row r="7278" spans="106:107">
      <c r="DB7278" s="110"/>
      <c r="DC7278" s="110"/>
    </row>
    <row r="7279" spans="106:107">
      <c r="DB7279" s="110"/>
      <c r="DC7279" s="110"/>
    </row>
    <row r="7280" spans="106:107">
      <c r="DB7280" s="110"/>
      <c r="DC7280" s="110"/>
    </row>
    <row r="7281" spans="106:107">
      <c r="DB7281" s="110"/>
      <c r="DC7281" s="110"/>
    </row>
    <row r="7282" spans="106:107">
      <c r="DB7282" s="110"/>
      <c r="DC7282" s="110"/>
    </row>
    <row r="7283" spans="106:107">
      <c r="DB7283" s="110"/>
      <c r="DC7283" s="110"/>
    </row>
    <row r="7284" spans="106:107">
      <c r="DB7284" s="110"/>
      <c r="DC7284" s="110"/>
    </row>
    <row r="7285" spans="106:107">
      <c r="DB7285" s="110"/>
      <c r="DC7285" s="110"/>
    </row>
    <row r="7286" spans="106:107">
      <c r="DB7286" s="110"/>
      <c r="DC7286" s="110"/>
    </row>
    <row r="7287" spans="106:107">
      <c r="DB7287" s="110"/>
      <c r="DC7287" s="110"/>
    </row>
    <row r="7288" spans="106:107">
      <c r="DB7288" s="110"/>
      <c r="DC7288" s="110"/>
    </row>
    <row r="7289" spans="106:107">
      <c r="DB7289" s="110"/>
      <c r="DC7289" s="110"/>
    </row>
    <row r="7290" spans="106:107">
      <c r="DB7290" s="110"/>
      <c r="DC7290" s="110"/>
    </row>
    <row r="7291" spans="106:107">
      <c r="DB7291" s="110"/>
      <c r="DC7291" s="110"/>
    </row>
    <row r="7292" spans="106:107">
      <c r="DB7292" s="110"/>
      <c r="DC7292" s="110"/>
    </row>
    <row r="7293" spans="106:107">
      <c r="DB7293" s="110"/>
      <c r="DC7293" s="110"/>
    </row>
    <row r="7294" spans="106:107">
      <c r="DB7294" s="110"/>
      <c r="DC7294" s="110"/>
    </row>
    <row r="7295" spans="106:107">
      <c r="DB7295" s="110"/>
      <c r="DC7295" s="110"/>
    </row>
    <row r="7296" spans="106:107">
      <c r="DB7296" s="110"/>
      <c r="DC7296" s="110"/>
    </row>
    <row r="7297" spans="106:107">
      <c r="DB7297" s="110"/>
      <c r="DC7297" s="110"/>
    </row>
    <row r="7298" spans="106:107">
      <c r="DB7298" s="110"/>
      <c r="DC7298" s="110"/>
    </row>
    <row r="7299" spans="106:107">
      <c r="DB7299" s="110"/>
      <c r="DC7299" s="110"/>
    </row>
    <row r="7300" spans="106:107">
      <c r="DB7300" s="110"/>
      <c r="DC7300" s="110"/>
    </row>
    <row r="7301" spans="106:107">
      <c r="DB7301" s="110"/>
      <c r="DC7301" s="110"/>
    </row>
    <row r="7302" spans="106:107">
      <c r="DB7302" s="110"/>
      <c r="DC7302" s="110"/>
    </row>
    <row r="7303" spans="106:107">
      <c r="DB7303" s="110"/>
      <c r="DC7303" s="110"/>
    </row>
    <row r="7304" spans="106:107">
      <c r="DB7304" s="110"/>
      <c r="DC7304" s="110"/>
    </row>
    <row r="7305" spans="106:107">
      <c r="DB7305" s="110"/>
      <c r="DC7305" s="110"/>
    </row>
    <row r="7306" spans="106:107">
      <c r="DB7306" s="110"/>
      <c r="DC7306" s="110"/>
    </row>
    <row r="7307" spans="106:107">
      <c r="DB7307" s="110"/>
      <c r="DC7307" s="110"/>
    </row>
    <row r="7308" spans="106:107">
      <c r="DB7308" s="110"/>
      <c r="DC7308" s="110"/>
    </row>
    <row r="7309" spans="106:107">
      <c r="DB7309" s="110"/>
      <c r="DC7309" s="110"/>
    </row>
    <row r="7310" spans="106:107">
      <c r="DB7310" s="110"/>
      <c r="DC7310" s="110"/>
    </row>
    <row r="7311" spans="106:107">
      <c r="DB7311" s="110"/>
      <c r="DC7311" s="110"/>
    </row>
    <row r="7312" spans="106:107">
      <c r="DB7312" s="110"/>
      <c r="DC7312" s="110"/>
    </row>
    <row r="7313" spans="106:107">
      <c r="DB7313" s="110"/>
      <c r="DC7313" s="110"/>
    </row>
    <row r="7314" spans="106:107">
      <c r="DB7314" s="110"/>
      <c r="DC7314" s="110"/>
    </row>
    <row r="7315" spans="106:107">
      <c r="DB7315" s="110"/>
      <c r="DC7315" s="110"/>
    </row>
    <row r="7316" spans="106:107">
      <c r="DB7316" s="110"/>
      <c r="DC7316" s="110"/>
    </row>
    <row r="7317" spans="106:107">
      <c r="DB7317" s="110"/>
      <c r="DC7317" s="110"/>
    </row>
    <row r="7318" spans="106:107">
      <c r="DB7318" s="110"/>
      <c r="DC7318" s="110"/>
    </row>
    <row r="7319" spans="106:107">
      <c r="DB7319" s="110"/>
      <c r="DC7319" s="110"/>
    </row>
    <row r="7320" spans="106:107">
      <c r="DB7320" s="110"/>
      <c r="DC7320" s="110"/>
    </row>
    <row r="7321" spans="106:107">
      <c r="DB7321" s="110"/>
      <c r="DC7321" s="110"/>
    </row>
    <row r="7322" spans="106:107">
      <c r="DB7322" s="110"/>
      <c r="DC7322" s="110"/>
    </row>
    <row r="7323" spans="106:107">
      <c r="DB7323" s="110"/>
      <c r="DC7323" s="110"/>
    </row>
    <row r="7324" spans="106:107">
      <c r="DB7324" s="110"/>
      <c r="DC7324" s="110"/>
    </row>
    <row r="7325" spans="106:107">
      <c r="DB7325" s="110"/>
      <c r="DC7325" s="110"/>
    </row>
    <row r="7326" spans="106:107">
      <c r="DB7326" s="110"/>
      <c r="DC7326" s="110"/>
    </row>
    <row r="7327" spans="106:107">
      <c r="DB7327" s="110"/>
      <c r="DC7327" s="110"/>
    </row>
    <row r="7328" spans="106:107">
      <c r="DB7328" s="110"/>
      <c r="DC7328" s="110"/>
    </row>
    <row r="7329" spans="106:107">
      <c r="DB7329" s="110"/>
      <c r="DC7329" s="110"/>
    </row>
    <row r="7330" spans="106:107">
      <c r="DB7330" s="110"/>
      <c r="DC7330" s="110"/>
    </row>
    <row r="7331" spans="106:107">
      <c r="DB7331" s="110"/>
      <c r="DC7331" s="110"/>
    </row>
    <row r="7332" spans="106:107">
      <c r="DB7332" s="110"/>
      <c r="DC7332" s="110"/>
    </row>
    <row r="7333" spans="106:107">
      <c r="DB7333" s="110"/>
      <c r="DC7333" s="110"/>
    </row>
    <row r="7334" spans="106:107">
      <c r="DB7334" s="110"/>
      <c r="DC7334" s="110"/>
    </row>
    <row r="7335" spans="106:107">
      <c r="DB7335" s="110"/>
      <c r="DC7335" s="110"/>
    </row>
    <row r="7336" spans="106:107">
      <c r="DB7336" s="110"/>
      <c r="DC7336" s="110"/>
    </row>
    <row r="7337" spans="106:107">
      <c r="DB7337" s="110"/>
      <c r="DC7337" s="110"/>
    </row>
    <row r="7338" spans="106:107">
      <c r="DB7338" s="110"/>
      <c r="DC7338" s="110"/>
    </row>
    <row r="7339" spans="106:107">
      <c r="DB7339" s="110"/>
      <c r="DC7339" s="110"/>
    </row>
    <row r="7340" spans="106:107">
      <c r="DB7340" s="110"/>
      <c r="DC7340" s="110"/>
    </row>
    <row r="7341" spans="106:107">
      <c r="DB7341" s="110"/>
      <c r="DC7341" s="110"/>
    </row>
    <row r="7342" spans="106:107">
      <c r="DB7342" s="110"/>
      <c r="DC7342" s="110"/>
    </row>
    <row r="7343" spans="106:107">
      <c r="DB7343" s="110"/>
      <c r="DC7343" s="110"/>
    </row>
    <row r="7344" spans="106:107">
      <c r="DB7344" s="110"/>
      <c r="DC7344" s="110"/>
    </row>
    <row r="7345" spans="106:107">
      <c r="DB7345" s="110"/>
      <c r="DC7345" s="110"/>
    </row>
    <row r="7346" spans="106:107">
      <c r="DB7346" s="110"/>
      <c r="DC7346" s="110"/>
    </row>
    <row r="7347" spans="106:107">
      <c r="DB7347" s="110"/>
      <c r="DC7347" s="110"/>
    </row>
    <row r="7348" spans="106:107">
      <c r="DB7348" s="110"/>
      <c r="DC7348" s="110"/>
    </row>
    <row r="7349" spans="106:107">
      <c r="DB7349" s="110"/>
      <c r="DC7349" s="110"/>
    </row>
    <row r="7350" spans="106:107">
      <c r="DB7350" s="110"/>
      <c r="DC7350" s="110"/>
    </row>
    <row r="7351" spans="106:107">
      <c r="DB7351" s="110"/>
      <c r="DC7351" s="110"/>
    </row>
    <row r="7352" spans="106:107">
      <c r="DB7352" s="110"/>
      <c r="DC7352" s="110"/>
    </row>
    <row r="7353" spans="106:107">
      <c r="DB7353" s="110"/>
      <c r="DC7353" s="110"/>
    </row>
    <row r="7354" spans="106:107">
      <c r="DB7354" s="110"/>
      <c r="DC7354" s="110"/>
    </row>
    <row r="7355" spans="106:107">
      <c r="DB7355" s="110"/>
      <c r="DC7355" s="110"/>
    </row>
    <row r="7356" spans="106:107">
      <c r="DB7356" s="110"/>
      <c r="DC7356" s="110"/>
    </row>
    <row r="7357" spans="106:107">
      <c r="DB7357" s="110"/>
      <c r="DC7357" s="110"/>
    </row>
    <row r="7358" spans="106:107">
      <c r="DB7358" s="110"/>
      <c r="DC7358" s="110"/>
    </row>
    <row r="7359" spans="106:107">
      <c r="DB7359" s="110"/>
      <c r="DC7359" s="110"/>
    </row>
    <row r="7360" spans="106:107">
      <c r="DB7360" s="110"/>
      <c r="DC7360" s="110"/>
    </row>
    <row r="7361" spans="106:107">
      <c r="DB7361" s="110"/>
      <c r="DC7361" s="110"/>
    </row>
    <row r="7362" spans="106:107">
      <c r="DB7362" s="110"/>
      <c r="DC7362" s="110"/>
    </row>
    <row r="7363" spans="106:107">
      <c r="DB7363" s="110"/>
      <c r="DC7363" s="110"/>
    </row>
    <row r="7364" spans="106:107">
      <c r="DB7364" s="110"/>
      <c r="DC7364" s="110"/>
    </row>
    <row r="7365" spans="106:107">
      <c r="DB7365" s="110"/>
      <c r="DC7365" s="110"/>
    </row>
    <row r="7366" spans="106:107">
      <c r="DB7366" s="110"/>
      <c r="DC7366" s="110"/>
    </row>
    <row r="7367" spans="106:107">
      <c r="DB7367" s="110"/>
      <c r="DC7367" s="110"/>
    </row>
    <row r="7368" spans="106:107">
      <c r="DB7368" s="110"/>
      <c r="DC7368" s="110"/>
    </row>
    <row r="7369" spans="106:107">
      <c r="DB7369" s="110"/>
      <c r="DC7369" s="110"/>
    </row>
    <row r="7370" spans="106:107">
      <c r="DB7370" s="110"/>
      <c r="DC7370" s="110"/>
    </row>
    <row r="7371" spans="106:107">
      <c r="DB7371" s="110"/>
      <c r="DC7371" s="110"/>
    </row>
    <row r="7372" spans="106:107">
      <c r="DB7372" s="110"/>
      <c r="DC7372" s="110"/>
    </row>
    <row r="7373" spans="106:107">
      <c r="DB7373" s="110"/>
      <c r="DC7373" s="110"/>
    </row>
    <row r="7374" spans="106:107">
      <c r="DB7374" s="110"/>
      <c r="DC7374" s="110"/>
    </row>
    <row r="7375" spans="106:107">
      <c r="DB7375" s="110"/>
      <c r="DC7375" s="110"/>
    </row>
    <row r="7376" spans="106:107">
      <c r="DB7376" s="110"/>
      <c r="DC7376" s="110"/>
    </row>
    <row r="7377" spans="106:107">
      <c r="DB7377" s="110"/>
      <c r="DC7377" s="110"/>
    </row>
    <row r="7378" spans="106:107">
      <c r="DB7378" s="110"/>
      <c r="DC7378" s="110"/>
    </row>
    <row r="7379" spans="106:107">
      <c r="DB7379" s="110"/>
      <c r="DC7379" s="110"/>
    </row>
    <row r="7380" spans="106:107">
      <c r="DB7380" s="110"/>
      <c r="DC7380" s="110"/>
    </row>
    <row r="7381" spans="106:107">
      <c r="DB7381" s="110"/>
      <c r="DC7381" s="110"/>
    </row>
    <row r="7382" spans="106:107">
      <c r="DB7382" s="110"/>
      <c r="DC7382" s="110"/>
    </row>
    <row r="7383" spans="106:107">
      <c r="DB7383" s="110"/>
      <c r="DC7383" s="110"/>
    </row>
    <row r="7384" spans="106:107">
      <c r="DB7384" s="110"/>
      <c r="DC7384" s="110"/>
    </row>
    <row r="7385" spans="106:107">
      <c r="DB7385" s="110"/>
      <c r="DC7385" s="110"/>
    </row>
    <row r="7386" spans="106:107">
      <c r="DB7386" s="110"/>
      <c r="DC7386" s="110"/>
    </row>
    <row r="7387" spans="106:107">
      <c r="DB7387" s="110"/>
      <c r="DC7387" s="110"/>
    </row>
    <row r="7388" spans="106:107">
      <c r="DB7388" s="110"/>
      <c r="DC7388" s="110"/>
    </row>
    <row r="7389" spans="106:107">
      <c r="DB7389" s="110"/>
      <c r="DC7389" s="110"/>
    </row>
    <row r="7390" spans="106:107">
      <c r="DB7390" s="110"/>
      <c r="DC7390" s="110"/>
    </row>
    <row r="7391" spans="106:107">
      <c r="DB7391" s="110"/>
      <c r="DC7391" s="110"/>
    </row>
    <row r="7392" spans="106:107">
      <c r="DB7392" s="110"/>
      <c r="DC7392" s="110"/>
    </row>
    <row r="7393" spans="106:107">
      <c r="DB7393" s="110"/>
      <c r="DC7393" s="110"/>
    </row>
    <row r="7394" spans="106:107">
      <c r="DB7394" s="110"/>
      <c r="DC7394" s="110"/>
    </row>
    <row r="7395" spans="106:107">
      <c r="DB7395" s="110"/>
      <c r="DC7395" s="110"/>
    </row>
    <row r="7396" spans="106:107">
      <c r="DB7396" s="110"/>
      <c r="DC7396" s="110"/>
    </row>
    <row r="7397" spans="106:107">
      <c r="DB7397" s="110"/>
      <c r="DC7397" s="110"/>
    </row>
    <row r="7398" spans="106:107">
      <c r="DB7398" s="110"/>
      <c r="DC7398" s="110"/>
    </row>
    <row r="7399" spans="106:107">
      <c r="DB7399" s="110"/>
      <c r="DC7399" s="110"/>
    </row>
    <row r="7400" spans="106:107">
      <c r="DB7400" s="110"/>
      <c r="DC7400" s="110"/>
    </row>
    <row r="7401" spans="106:107">
      <c r="DB7401" s="110"/>
      <c r="DC7401" s="110"/>
    </row>
    <row r="7402" spans="106:107">
      <c r="DB7402" s="110"/>
      <c r="DC7402" s="110"/>
    </row>
    <row r="7403" spans="106:107">
      <c r="DB7403" s="110"/>
      <c r="DC7403" s="110"/>
    </row>
    <row r="7404" spans="106:107">
      <c r="DB7404" s="110"/>
      <c r="DC7404" s="110"/>
    </row>
    <row r="7405" spans="106:107">
      <c r="DB7405" s="110"/>
      <c r="DC7405" s="110"/>
    </row>
    <row r="7406" spans="106:107">
      <c r="DB7406" s="110"/>
      <c r="DC7406" s="110"/>
    </row>
    <row r="7407" spans="106:107">
      <c r="DB7407" s="110"/>
      <c r="DC7407" s="110"/>
    </row>
    <row r="7408" spans="106:107">
      <c r="DB7408" s="110"/>
      <c r="DC7408" s="110"/>
    </row>
    <row r="7409" spans="106:107">
      <c r="DB7409" s="110"/>
      <c r="DC7409" s="110"/>
    </row>
    <row r="7410" spans="106:107">
      <c r="DB7410" s="110"/>
      <c r="DC7410" s="110"/>
    </row>
    <row r="7411" spans="106:107">
      <c r="DB7411" s="110"/>
      <c r="DC7411" s="110"/>
    </row>
    <row r="7412" spans="106:107">
      <c r="DB7412" s="110"/>
      <c r="DC7412" s="110"/>
    </row>
    <row r="7413" spans="106:107">
      <c r="DB7413" s="110"/>
      <c r="DC7413" s="110"/>
    </row>
    <row r="7414" spans="106:107">
      <c r="DB7414" s="110"/>
      <c r="DC7414" s="110"/>
    </row>
    <row r="7415" spans="106:107">
      <c r="DB7415" s="110"/>
      <c r="DC7415" s="110"/>
    </row>
    <row r="7416" spans="106:107">
      <c r="DB7416" s="110"/>
      <c r="DC7416" s="110"/>
    </row>
    <row r="7417" spans="106:107">
      <c r="DB7417" s="110"/>
      <c r="DC7417" s="110"/>
    </row>
    <row r="7418" spans="106:107">
      <c r="DB7418" s="110"/>
      <c r="DC7418" s="110"/>
    </row>
    <row r="7419" spans="106:107">
      <c r="DB7419" s="110"/>
      <c r="DC7419" s="110"/>
    </row>
    <row r="7420" spans="106:107">
      <c r="DB7420" s="110"/>
      <c r="DC7420" s="110"/>
    </row>
    <row r="7421" spans="106:107">
      <c r="DB7421" s="110"/>
      <c r="DC7421" s="110"/>
    </row>
    <row r="7422" spans="106:107">
      <c r="DB7422" s="110"/>
      <c r="DC7422" s="110"/>
    </row>
    <row r="7423" spans="106:107">
      <c r="DB7423" s="110"/>
      <c r="DC7423" s="110"/>
    </row>
    <row r="7424" spans="106:107">
      <c r="DB7424" s="110"/>
      <c r="DC7424" s="110"/>
    </row>
    <row r="7425" spans="106:107">
      <c r="DB7425" s="110"/>
      <c r="DC7425" s="110"/>
    </row>
    <row r="7426" spans="106:107">
      <c r="DB7426" s="110"/>
      <c r="DC7426" s="110"/>
    </row>
    <row r="7427" spans="106:107">
      <c r="DB7427" s="110"/>
      <c r="DC7427" s="110"/>
    </row>
    <row r="7428" spans="106:107">
      <c r="DB7428" s="110"/>
      <c r="DC7428" s="110"/>
    </row>
    <row r="7429" spans="106:107">
      <c r="DB7429" s="110"/>
      <c r="DC7429" s="110"/>
    </row>
    <row r="7430" spans="106:107">
      <c r="DB7430" s="110"/>
      <c r="DC7430" s="110"/>
    </row>
    <row r="7431" spans="106:107">
      <c r="DB7431" s="110"/>
      <c r="DC7431" s="110"/>
    </row>
    <row r="7432" spans="106:107">
      <c r="DB7432" s="110"/>
      <c r="DC7432" s="110"/>
    </row>
    <row r="7433" spans="106:107">
      <c r="DB7433" s="110"/>
      <c r="DC7433" s="110"/>
    </row>
    <row r="7434" spans="106:107">
      <c r="DB7434" s="110"/>
      <c r="DC7434" s="110"/>
    </row>
    <row r="7435" spans="106:107">
      <c r="DB7435" s="110"/>
      <c r="DC7435" s="110"/>
    </row>
    <row r="7436" spans="106:107">
      <c r="DB7436" s="110"/>
      <c r="DC7436" s="110"/>
    </row>
    <row r="7437" spans="106:107">
      <c r="DB7437" s="110"/>
      <c r="DC7437" s="110"/>
    </row>
    <row r="7438" spans="106:107">
      <c r="DB7438" s="110"/>
      <c r="DC7438" s="110"/>
    </row>
    <row r="7439" spans="106:107">
      <c r="DB7439" s="110"/>
      <c r="DC7439" s="110"/>
    </row>
    <row r="7440" spans="106:107">
      <c r="DB7440" s="110"/>
      <c r="DC7440" s="110"/>
    </row>
    <row r="7441" spans="106:107">
      <c r="DB7441" s="110"/>
      <c r="DC7441" s="110"/>
    </row>
    <row r="7442" spans="106:107">
      <c r="DB7442" s="110"/>
      <c r="DC7442" s="110"/>
    </row>
    <row r="7443" spans="106:107">
      <c r="DB7443" s="110"/>
      <c r="DC7443" s="110"/>
    </row>
    <row r="7444" spans="106:107">
      <c r="DB7444" s="110"/>
      <c r="DC7444" s="110"/>
    </row>
    <row r="7445" spans="106:107">
      <c r="DB7445" s="110"/>
      <c r="DC7445" s="110"/>
    </row>
    <row r="7446" spans="106:107">
      <c r="DB7446" s="110"/>
      <c r="DC7446" s="110"/>
    </row>
    <row r="7447" spans="106:107">
      <c r="DB7447" s="110"/>
      <c r="DC7447" s="110"/>
    </row>
    <row r="7448" spans="106:107">
      <c r="DB7448" s="110"/>
      <c r="DC7448" s="110"/>
    </row>
    <row r="7449" spans="106:107">
      <c r="DB7449" s="110"/>
      <c r="DC7449" s="110"/>
    </row>
    <row r="7450" spans="106:107">
      <c r="DB7450" s="110"/>
      <c r="DC7450" s="110"/>
    </row>
    <row r="7451" spans="106:107">
      <c r="DB7451" s="110"/>
      <c r="DC7451" s="110"/>
    </row>
    <row r="7452" spans="106:107">
      <c r="DB7452" s="110"/>
      <c r="DC7452" s="110"/>
    </row>
    <row r="7453" spans="106:107">
      <c r="DB7453" s="110"/>
      <c r="DC7453" s="110"/>
    </row>
    <row r="7454" spans="106:107">
      <c r="DB7454" s="110"/>
      <c r="DC7454" s="110"/>
    </row>
    <row r="7455" spans="106:107">
      <c r="DB7455" s="110"/>
      <c r="DC7455" s="110"/>
    </row>
    <row r="7456" spans="106:107">
      <c r="DB7456" s="110"/>
      <c r="DC7456" s="110"/>
    </row>
    <row r="7457" spans="106:107">
      <c r="DB7457" s="110"/>
      <c r="DC7457" s="110"/>
    </row>
    <row r="7458" spans="106:107">
      <c r="DB7458" s="110"/>
      <c r="DC7458" s="110"/>
    </row>
    <row r="7459" spans="106:107">
      <c r="DB7459" s="110"/>
      <c r="DC7459" s="110"/>
    </row>
    <row r="7460" spans="106:107">
      <c r="DB7460" s="110"/>
      <c r="DC7460" s="110"/>
    </row>
    <row r="7461" spans="106:107">
      <c r="DB7461" s="110"/>
      <c r="DC7461" s="110"/>
    </row>
    <row r="7462" spans="106:107">
      <c r="DB7462" s="110"/>
      <c r="DC7462" s="110"/>
    </row>
    <row r="7463" spans="106:107">
      <c r="DB7463" s="110"/>
      <c r="DC7463" s="110"/>
    </row>
    <row r="7464" spans="106:107">
      <c r="DB7464" s="110"/>
      <c r="DC7464" s="110"/>
    </row>
    <row r="7465" spans="106:107">
      <c r="DB7465" s="110"/>
      <c r="DC7465" s="110"/>
    </row>
    <row r="7466" spans="106:107">
      <c r="DB7466" s="110"/>
      <c r="DC7466" s="110"/>
    </row>
    <row r="7467" spans="106:107">
      <c r="DB7467" s="110"/>
      <c r="DC7467" s="110"/>
    </row>
    <row r="7468" spans="106:107">
      <c r="DB7468" s="110"/>
      <c r="DC7468" s="110"/>
    </row>
    <row r="7469" spans="106:107">
      <c r="DB7469" s="110"/>
      <c r="DC7469" s="110"/>
    </row>
    <row r="7470" spans="106:107">
      <c r="DB7470" s="110"/>
      <c r="DC7470" s="110"/>
    </row>
    <row r="7471" spans="106:107">
      <c r="DB7471" s="110"/>
      <c r="DC7471" s="110"/>
    </row>
    <row r="7472" spans="106:107">
      <c r="DB7472" s="110"/>
      <c r="DC7472" s="110"/>
    </row>
    <row r="7473" spans="106:107">
      <c r="DB7473" s="110"/>
      <c r="DC7473" s="110"/>
    </row>
    <row r="7474" spans="106:107">
      <c r="DB7474" s="110"/>
      <c r="DC7474" s="110"/>
    </row>
    <row r="7475" spans="106:107">
      <c r="DB7475" s="110"/>
      <c r="DC7475" s="110"/>
    </row>
    <row r="7476" spans="106:107">
      <c r="DB7476" s="110"/>
      <c r="DC7476" s="110"/>
    </row>
    <row r="7477" spans="106:107">
      <c r="DB7477" s="110"/>
      <c r="DC7477" s="110"/>
    </row>
    <row r="7478" spans="106:107">
      <c r="DB7478" s="110"/>
      <c r="DC7478" s="110"/>
    </row>
    <row r="7479" spans="106:107">
      <c r="DB7479" s="110"/>
      <c r="DC7479" s="110"/>
    </row>
    <row r="7480" spans="106:107">
      <c r="DB7480" s="110"/>
      <c r="DC7480" s="110"/>
    </row>
    <row r="7481" spans="106:107">
      <c r="DB7481" s="110"/>
      <c r="DC7481" s="110"/>
    </row>
    <row r="7482" spans="106:107">
      <c r="DB7482" s="110"/>
      <c r="DC7482" s="110"/>
    </row>
    <row r="7483" spans="106:107">
      <c r="DB7483" s="110"/>
      <c r="DC7483" s="110"/>
    </row>
    <row r="7484" spans="106:107">
      <c r="DB7484" s="110"/>
      <c r="DC7484" s="110"/>
    </row>
    <row r="7485" spans="106:107">
      <c r="DB7485" s="110"/>
      <c r="DC7485" s="110"/>
    </row>
    <row r="7486" spans="106:107">
      <c r="DB7486" s="110"/>
      <c r="DC7486" s="110"/>
    </row>
    <row r="7487" spans="106:107">
      <c r="DB7487" s="110"/>
      <c r="DC7487" s="110"/>
    </row>
    <row r="7488" spans="106:107">
      <c r="DB7488" s="110"/>
      <c r="DC7488" s="110"/>
    </row>
    <row r="7489" spans="106:107">
      <c r="DB7489" s="110"/>
      <c r="DC7489" s="110"/>
    </row>
    <row r="7490" spans="106:107">
      <c r="DB7490" s="110"/>
      <c r="DC7490" s="110"/>
    </row>
    <row r="7491" spans="106:107">
      <c r="DB7491" s="110"/>
      <c r="DC7491" s="110"/>
    </row>
    <row r="7492" spans="106:107">
      <c r="DB7492" s="110"/>
      <c r="DC7492" s="110"/>
    </row>
    <row r="7493" spans="106:107">
      <c r="DB7493" s="110"/>
      <c r="DC7493" s="110"/>
    </row>
    <row r="7494" spans="106:107">
      <c r="DB7494" s="110"/>
      <c r="DC7494" s="110"/>
    </row>
    <row r="7495" spans="106:107">
      <c r="DB7495" s="110"/>
      <c r="DC7495" s="110"/>
    </row>
    <row r="7496" spans="106:107">
      <c r="DB7496" s="110"/>
      <c r="DC7496" s="110"/>
    </row>
    <row r="7497" spans="106:107">
      <c r="DB7497" s="110"/>
      <c r="DC7497" s="110"/>
    </row>
    <row r="7498" spans="106:107">
      <c r="DB7498" s="110"/>
      <c r="DC7498" s="110"/>
    </row>
    <row r="7499" spans="106:107">
      <c r="DB7499" s="110"/>
      <c r="DC7499" s="110"/>
    </row>
    <row r="7500" spans="106:107">
      <c r="DB7500" s="110"/>
      <c r="DC7500" s="110"/>
    </row>
    <row r="7501" spans="106:107">
      <c r="DB7501" s="110"/>
      <c r="DC7501" s="110"/>
    </row>
    <row r="7502" spans="106:107">
      <c r="DB7502" s="110"/>
      <c r="DC7502" s="110"/>
    </row>
    <row r="7503" spans="106:107">
      <c r="DB7503" s="110"/>
      <c r="DC7503" s="110"/>
    </row>
    <row r="7504" spans="106:107">
      <c r="DB7504" s="110"/>
      <c r="DC7504" s="110"/>
    </row>
    <row r="7505" spans="106:107">
      <c r="DB7505" s="110"/>
      <c r="DC7505" s="110"/>
    </row>
    <row r="7506" spans="106:107">
      <c r="DB7506" s="110"/>
      <c r="DC7506" s="110"/>
    </row>
    <row r="7507" spans="106:107">
      <c r="DB7507" s="110"/>
      <c r="DC7507" s="110"/>
    </row>
    <row r="7508" spans="106:107">
      <c r="DB7508" s="110"/>
      <c r="DC7508" s="110"/>
    </row>
    <row r="7509" spans="106:107">
      <c r="DB7509" s="110"/>
      <c r="DC7509" s="110"/>
    </row>
    <row r="7510" spans="106:107">
      <c r="DB7510" s="110"/>
      <c r="DC7510" s="110"/>
    </row>
    <row r="7511" spans="106:107">
      <c r="DB7511" s="110"/>
      <c r="DC7511" s="110"/>
    </row>
    <row r="7512" spans="106:107">
      <c r="DB7512" s="110"/>
      <c r="DC7512" s="110"/>
    </row>
    <row r="7513" spans="106:107">
      <c r="DB7513" s="110"/>
      <c r="DC7513" s="110"/>
    </row>
    <row r="7514" spans="106:107">
      <c r="DB7514" s="110"/>
      <c r="DC7514" s="110"/>
    </row>
    <row r="7515" spans="106:107">
      <c r="DB7515" s="110"/>
      <c r="DC7515" s="110"/>
    </row>
    <row r="7516" spans="106:107">
      <c r="DB7516" s="110"/>
      <c r="DC7516" s="110"/>
    </row>
    <row r="7517" spans="106:107">
      <c r="DB7517" s="110"/>
      <c r="DC7517" s="110"/>
    </row>
    <row r="7518" spans="106:107">
      <c r="DB7518" s="110"/>
      <c r="DC7518" s="110"/>
    </row>
    <row r="7519" spans="106:107">
      <c r="DB7519" s="110"/>
      <c r="DC7519" s="110"/>
    </row>
    <row r="7520" spans="106:107">
      <c r="DB7520" s="110"/>
      <c r="DC7520" s="110"/>
    </row>
    <row r="7521" spans="106:107">
      <c r="DB7521" s="110"/>
      <c r="DC7521" s="110"/>
    </row>
    <row r="7522" spans="106:107">
      <c r="DB7522" s="110"/>
      <c r="DC7522" s="110"/>
    </row>
    <row r="7523" spans="106:107">
      <c r="DB7523" s="110"/>
      <c r="DC7523" s="110"/>
    </row>
    <row r="7524" spans="106:107">
      <c r="DB7524" s="110"/>
      <c r="DC7524" s="110"/>
    </row>
    <row r="7525" spans="106:107">
      <c r="DB7525" s="110"/>
      <c r="DC7525" s="110"/>
    </row>
    <row r="7526" spans="106:107">
      <c r="DB7526" s="110"/>
      <c r="DC7526" s="110"/>
    </row>
    <row r="7527" spans="106:107">
      <c r="DB7527" s="110"/>
      <c r="DC7527" s="110"/>
    </row>
    <row r="7528" spans="106:107">
      <c r="DB7528" s="110"/>
      <c r="DC7528" s="110"/>
    </row>
    <row r="7529" spans="106:107">
      <c r="DB7529" s="110"/>
      <c r="DC7529" s="110"/>
    </row>
    <row r="7530" spans="106:107">
      <c r="DB7530" s="110"/>
      <c r="DC7530" s="110"/>
    </row>
    <row r="7531" spans="106:107">
      <c r="DB7531" s="110"/>
      <c r="DC7531" s="110"/>
    </row>
    <row r="7532" spans="106:107">
      <c r="DB7532" s="110"/>
      <c r="DC7532" s="110"/>
    </row>
    <row r="7533" spans="106:107">
      <c r="DB7533" s="110"/>
      <c r="DC7533" s="110"/>
    </row>
    <row r="7534" spans="106:107">
      <c r="DB7534" s="110"/>
      <c r="DC7534" s="110"/>
    </row>
    <row r="7535" spans="106:107">
      <c r="DB7535" s="110"/>
      <c r="DC7535" s="110"/>
    </row>
    <row r="7536" spans="106:107">
      <c r="DB7536" s="110"/>
      <c r="DC7536" s="110"/>
    </row>
    <row r="7537" spans="106:107">
      <c r="DB7537" s="110"/>
      <c r="DC7537" s="110"/>
    </row>
    <row r="7538" spans="106:107">
      <c r="DB7538" s="110"/>
      <c r="DC7538" s="110"/>
    </row>
    <row r="7539" spans="106:107">
      <c r="DB7539" s="110"/>
      <c r="DC7539" s="110"/>
    </row>
    <row r="7540" spans="106:107">
      <c r="DB7540" s="110"/>
      <c r="DC7540" s="110"/>
    </row>
    <row r="7541" spans="106:107">
      <c r="DB7541" s="110"/>
      <c r="DC7541" s="110"/>
    </row>
    <row r="7542" spans="106:107">
      <c r="DB7542" s="110"/>
      <c r="DC7542" s="110"/>
    </row>
    <row r="7543" spans="106:107">
      <c r="DB7543" s="110"/>
      <c r="DC7543" s="110"/>
    </row>
    <row r="7544" spans="106:107">
      <c r="DB7544" s="110"/>
      <c r="DC7544" s="110"/>
    </row>
    <row r="7545" spans="106:107">
      <c r="DB7545" s="110"/>
      <c r="DC7545" s="110"/>
    </row>
    <row r="7546" spans="106:107">
      <c r="DB7546" s="110"/>
      <c r="DC7546" s="110"/>
    </row>
    <row r="7547" spans="106:107">
      <c r="DB7547" s="110"/>
      <c r="DC7547" s="110"/>
    </row>
    <row r="7548" spans="106:107">
      <c r="DB7548" s="110"/>
      <c r="DC7548" s="110"/>
    </row>
    <row r="7549" spans="106:107">
      <c r="DB7549" s="110"/>
      <c r="DC7549" s="110"/>
    </row>
    <row r="7550" spans="106:107">
      <c r="DB7550" s="110"/>
      <c r="DC7550" s="110"/>
    </row>
    <row r="7551" spans="106:107">
      <c r="DB7551" s="110"/>
      <c r="DC7551" s="110"/>
    </row>
    <row r="7552" spans="106:107">
      <c r="DB7552" s="110"/>
      <c r="DC7552" s="110"/>
    </row>
    <row r="7553" spans="106:107">
      <c r="DB7553" s="110"/>
      <c r="DC7553" s="110"/>
    </row>
    <row r="7554" spans="106:107">
      <c r="DB7554" s="110"/>
      <c r="DC7554" s="110"/>
    </row>
    <row r="7555" spans="106:107">
      <c r="DB7555" s="110"/>
      <c r="DC7555" s="110"/>
    </row>
    <row r="7556" spans="106:107">
      <c r="DB7556" s="110"/>
      <c r="DC7556" s="110"/>
    </row>
    <row r="7557" spans="106:107">
      <c r="DB7557" s="110"/>
      <c r="DC7557" s="110"/>
    </row>
    <row r="7558" spans="106:107">
      <c r="DB7558" s="110"/>
      <c r="DC7558" s="110"/>
    </row>
    <row r="7559" spans="106:107">
      <c r="DB7559" s="110"/>
      <c r="DC7559" s="110"/>
    </row>
    <row r="7560" spans="106:107">
      <c r="DB7560" s="110"/>
      <c r="DC7560" s="110"/>
    </row>
    <row r="7561" spans="106:107">
      <c r="DB7561" s="110"/>
      <c r="DC7561" s="110"/>
    </row>
    <row r="7562" spans="106:107">
      <c r="DB7562" s="110"/>
      <c r="DC7562" s="110"/>
    </row>
    <row r="7563" spans="106:107">
      <c r="DB7563" s="110"/>
      <c r="DC7563" s="110"/>
    </row>
    <row r="7564" spans="106:107">
      <c r="DB7564" s="110"/>
      <c r="DC7564" s="110"/>
    </row>
    <row r="7565" spans="106:107">
      <c r="DB7565" s="110"/>
      <c r="DC7565" s="110"/>
    </row>
    <row r="7566" spans="106:107">
      <c r="DB7566" s="110"/>
      <c r="DC7566" s="110"/>
    </row>
    <row r="7567" spans="106:107">
      <c r="DB7567" s="110"/>
      <c r="DC7567" s="110"/>
    </row>
    <row r="7568" spans="106:107">
      <c r="DB7568" s="110"/>
      <c r="DC7568" s="110"/>
    </row>
    <row r="7569" spans="106:107">
      <c r="DB7569" s="110"/>
      <c r="DC7569" s="110"/>
    </row>
    <row r="7570" spans="106:107">
      <c r="DB7570" s="110"/>
      <c r="DC7570" s="110"/>
    </row>
    <row r="7571" spans="106:107">
      <c r="DB7571" s="110"/>
      <c r="DC7571" s="110"/>
    </row>
    <row r="7572" spans="106:107">
      <c r="DB7572" s="110"/>
      <c r="DC7572" s="110"/>
    </row>
    <row r="7573" spans="106:107">
      <c r="DB7573" s="110"/>
      <c r="DC7573" s="110"/>
    </row>
    <row r="7574" spans="106:107">
      <c r="DB7574" s="110"/>
      <c r="DC7574" s="110"/>
    </row>
    <row r="7575" spans="106:107">
      <c r="DB7575" s="110"/>
      <c r="DC7575" s="110"/>
    </row>
    <row r="7576" spans="106:107">
      <c r="DB7576" s="110"/>
      <c r="DC7576" s="110"/>
    </row>
    <row r="7577" spans="106:107">
      <c r="DB7577" s="110"/>
      <c r="DC7577" s="110"/>
    </row>
    <row r="7578" spans="106:107">
      <c r="DB7578" s="110"/>
      <c r="DC7578" s="110"/>
    </row>
    <row r="7579" spans="106:107">
      <c r="DB7579" s="110"/>
      <c r="DC7579" s="110"/>
    </row>
    <row r="7580" spans="106:107">
      <c r="DB7580" s="110"/>
      <c r="DC7580" s="110"/>
    </row>
    <row r="7581" spans="106:107">
      <c r="DB7581" s="110"/>
      <c r="DC7581" s="110"/>
    </row>
    <row r="7582" spans="106:107">
      <c r="DB7582" s="110"/>
      <c r="DC7582" s="110"/>
    </row>
    <row r="7583" spans="106:107">
      <c r="DB7583" s="110"/>
      <c r="DC7583" s="110"/>
    </row>
    <row r="7584" spans="106:107">
      <c r="DB7584" s="110"/>
      <c r="DC7584" s="110"/>
    </row>
    <row r="7585" spans="106:107">
      <c r="DB7585" s="110"/>
      <c r="DC7585" s="110"/>
    </row>
    <row r="7586" spans="106:107">
      <c r="DB7586" s="110"/>
      <c r="DC7586" s="110"/>
    </row>
    <row r="7587" spans="106:107">
      <c r="DB7587" s="110"/>
      <c r="DC7587" s="110"/>
    </row>
    <row r="7588" spans="106:107">
      <c r="DB7588" s="110"/>
      <c r="DC7588" s="110"/>
    </row>
    <row r="7589" spans="106:107">
      <c r="DB7589" s="110"/>
      <c r="DC7589" s="110"/>
    </row>
    <row r="7590" spans="106:107">
      <c r="DB7590" s="110"/>
      <c r="DC7590" s="110"/>
    </row>
    <row r="7591" spans="106:107">
      <c r="DB7591" s="110"/>
      <c r="DC7591" s="110"/>
    </row>
    <row r="7592" spans="106:107">
      <c r="DB7592" s="110"/>
      <c r="DC7592" s="110"/>
    </row>
    <row r="7593" spans="106:107">
      <c r="DB7593" s="110"/>
      <c r="DC7593" s="110"/>
    </row>
    <row r="7594" spans="106:107">
      <c r="DB7594" s="110"/>
      <c r="DC7594" s="110"/>
    </row>
    <row r="7595" spans="106:107">
      <c r="DB7595" s="110"/>
      <c r="DC7595" s="110"/>
    </row>
    <row r="7596" spans="106:107">
      <c r="DB7596" s="110"/>
      <c r="DC7596" s="110"/>
    </row>
    <row r="7597" spans="106:107">
      <c r="DB7597" s="110"/>
      <c r="DC7597" s="110"/>
    </row>
    <row r="7598" spans="106:107">
      <c r="DB7598" s="110"/>
      <c r="DC7598" s="110"/>
    </row>
    <row r="7599" spans="106:107">
      <c r="DB7599" s="110"/>
      <c r="DC7599" s="110"/>
    </row>
    <row r="7600" spans="106:107">
      <c r="DB7600" s="110"/>
      <c r="DC7600" s="110"/>
    </row>
    <row r="7601" spans="106:107">
      <c r="DB7601" s="110"/>
      <c r="DC7601" s="110"/>
    </row>
    <row r="7602" spans="106:107">
      <c r="DB7602" s="110"/>
      <c r="DC7602" s="110"/>
    </row>
    <row r="7603" spans="106:107">
      <c r="DB7603" s="110"/>
      <c r="DC7603" s="110"/>
    </row>
    <row r="7604" spans="106:107">
      <c r="DB7604" s="110"/>
      <c r="DC7604" s="110"/>
    </row>
    <row r="7605" spans="106:107">
      <c r="DB7605" s="110"/>
      <c r="DC7605" s="110"/>
    </row>
    <row r="7606" spans="106:107">
      <c r="DB7606" s="110"/>
      <c r="DC7606" s="110"/>
    </row>
    <row r="7607" spans="106:107">
      <c r="DB7607" s="110"/>
      <c r="DC7607" s="110"/>
    </row>
    <row r="7608" spans="106:107">
      <c r="DB7608" s="110"/>
      <c r="DC7608" s="110"/>
    </row>
    <row r="7609" spans="106:107">
      <c r="DB7609" s="110"/>
      <c r="DC7609" s="110"/>
    </row>
    <row r="7610" spans="106:107">
      <c r="DB7610" s="110"/>
      <c r="DC7610" s="110"/>
    </row>
    <row r="7611" spans="106:107">
      <c r="DB7611" s="110"/>
      <c r="DC7611" s="110"/>
    </row>
    <row r="7612" spans="106:107">
      <c r="DB7612" s="110"/>
      <c r="DC7612" s="110"/>
    </row>
    <row r="7613" spans="106:107">
      <c r="DB7613" s="110"/>
      <c r="DC7613" s="110"/>
    </row>
    <row r="7614" spans="106:107">
      <c r="DB7614" s="110"/>
      <c r="DC7614" s="110"/>
    </row>
    <row r="7615" spans="106:107">
      <c r="DB7615" s="110"/>
      <c r="DC7615" s="110"/>
    </row>
    <row r="7616" spans="106:107">
      <c r="DB7616" s="110"/>
      <c r="DC7616" s="110"/>
    </row>
    <row r="7617" spans="106:107">
      <c r="DB7617" s="110"/>
      <c r="DC7617" s="110"/>
    </row>
    <row r="7618" spans="106:107">
      <c r="DB7618" s="110"/>
      <c r="DC7618" s="110"/>
    </row>
    <row r="7619" spans="106:107">
      <c r="DB7619" s="110"/>
      <c r="DC7619" s="110"/>
    </row>
    <row r="7620" spans="106:107">
      <c r="DB7620" s="110"/>
      <c r="DC7620" s="110"/>
    </row>
    <row r="7621" spans="106:107">
      <c r="DB7621" s="110"/>
      <c r="DC7621" s="110"/>
    </row>
    <row r="7622" spans="106:107">
      <c r="DB7622" s="110"/>
      <c r="DC7622" s="110"/>
    </row>
    <row r="7623" spans="106:107">
      <c r="DB7623" s="110"/>
      <c r="DC7623" s="110"/>
    </row>
    <row r="7624" spans="106:107">
      <c r="DB7624" s="110"/>
      <c r="DC7624" s="110"/>
    </row>
    <row r="7625" spans="106:107">
      <c r="DB7625" s="110"/>
      <c r="DC7625" s="110"/>
    </row>
    <row r="7626" spans="106:107">
      <c r="DB7626" s="110"/>
      <c r="DC7626" s="110"/>
    </row>
    <row r="7627" spans="106:107">
      <c r="DB7627" s="110"/>
      <c r="DC7627" s="110"/>
    </row>
    <row r="7628" spans="106:107">
      <c r="DB7628" s="110"/>
      <c r="DC7628" s="110"/>
    </row>
    <row r="7629" spans="106:107">
      <c r="DB7629" s="110"/>
      <c r="DC7629" s="110"/>
    </row>
    <row r="7630" spans="106:107">
      <c r="DB7630" s="110"/>
      <c r="DC7630" s="110"/>
    </row>
    <row r="7631" spans="106:107">
      <c r="DB7631" s="110"/>
      <c r="DC7631" s="110"/>
    </row>
    <row r="7632" spans="106:107">
      <c r="DB7632" s="110"/>
      <c r="DC7632" s="110"/>
    </row>
    <row r="7633" spans="106:107">
      <c r="DB7633" s="110"/>
      <c r="DC7633" s="110"/>
    </row>
    <row r="7634" spans="106:107">
      <c r="DB7634" s="110"/>
      <c r="DC7634" s="110"/>
    </row>
    <row r="7635" spans="106:107">
      <c r="DB7635" s="110"/>
      <c r="DC7635" s="110"/>
    </row>
    <row r="7636" spans="106:107">
      <c r="DB7636" s="110"/>
      <c r="DC7636" s="110"/>
    </row>
    <row r="7637" spans="106:107">
      <c r="DB7637" s="110"/>
      <c r="DC7637" s="110"/>
    </row>
    <row r="7638" spans="106:107">
      <c r="DB7638" s="110"/>
      <c r="DC7638" s="110"/>
    </row>
    <row r="7639" spans="106:107">
      <c r="DB7639" s="110"/>
      <c r="DC7639" s="110"/>
    </row>
    <row r="7640" spans="106:107">
      <c r="DB7640" s="110"/>
      <c r="DC7640" s="110"/>
    </row>
    <row r="7641" spans="106:107">
      <c r="DB7641" s="110"/>
      <c r="DC7641" s="110"/>
    </row>
    <row r="7642" spans="106:107">
      <c r="DB7642" s="110"/>
      <c r="DC7642" s="110"/>
    </row>
    <row r="7643" spans="106:107">
      <c r="DB7643" s="110"/>
      <c r="DC7643" s="110"/>
    </row>
    <row r="7644" spans="106:107">
      <c r="DB7644" s="110"/>
      <c r="DC7644" s="110"/>
    </row>
    <row r="7645" spans="106:107">
      <c r="DB7645" s="110"/>
      <c r="DC7645" s="110"/>
    </row>
    <row r="7646" spans="106:107">
      <c r="DB7646" s="110"/>
      <c r="DC7646" s="110"/>
    </row>
    <row r="7647" spans="106:107">
      <c r="DB7647" s="110"/>
      <c r="DC7647" s="110"/>
    </row>
    <row r="7648" spans="106:107">
      <c r="DB7648" s="110"/>
      <c r="DC7648" s="110"/>
    </row>
    <row r="7649" spans="106:107">
      <c r="DB7649" s="110"/>
      <c r="DC7649" s="110"/>
    </row>
    <row r="7650" spans="106:107">
      <c r="DB7650" s="110"/>
      <c r="DC7650" s="110"/>
    </row>
    <row r="7651" spans="106:107">
      <c r="DB7651" s="110"/>
      <c r="DC7651" s="110"/>
    </row>
    <row r="7652" spans="106:107">
      <c r="DB7652" s="110"/>
      <c r="DC7652" s="110"/>
    </row>
    <row r="7653" spans="106:107">
      <c r="DB7653" s="110"/>
      <c r="DC7653" s="110"/>
    </row>
    <row r="7654" spans="106:107">
      <c r="DB7654" s="110"/>
      <c r="DC7654" s="110"/>
    </row>
    <row r="7655" spans="106:107">
      <c r="DB7655" s="110"/>
      <c r="DC7655" s="110"/>
    </row>
    <row r="7656" spans="106:107">
      <c r="DB7656" s="110"/>
      <c r="DC7656" s="110"/>
    </row>
    <row r="7657" spans="106:107">
      <c r="DB7657" s="110"/>
      <c r="DC7657" s="110"/>
    </row>
    <row r="7658" spans="106:107">
      <c r="DB7658" s="110"/>
      <c r="DC7658" s="110"/>
    </row>
    <row r="7659" spans="106:107">
      <c r="DB7659" s="110"/>
      <c r="DC7659" s="110"/>
    </row>
    <row r="7660" spans="106:107">
      <c r="DB7660" s="110"/>
      <c r="DC7660" s="110"/>
    </row>
    <row r="7661" spans="106:107">
      <c r="DB7661" s="110"/>
      <c r="DC7661" s="110"/>
    </row>
    <row r="7662" spans="106:107">
      <c r="DB7662" s="110"/>
      <c r="DC7662" s="110"/>
    </row>
    <row r="7663" spans="106:107">
      <c r="DB7663" s="110"/>
      <c r="DC7663" s="110"/>
    </row>
    <row r="7664" spans="106:107">
      <c r="DB7664" s="110"/>
      <c r="DC7664" s="110"/>
    </row>
    <row r="7665" spans="106:107">
      <c r="DB7665" s="110"/>
      <c r="DC7665" s="110"/>
    </row>
    <row r="7666" spans="106:107">
      <c r="DB7666" s="110"/>
      <c r="DC7666" s="110"/>
    </row>
    <row r="7667" spans="106:107">
      <c r="DB7667" s="110"/>
      <c r="DC7667" s="110"/>
    </row>
    <row r="7668" spans="106:107">
      <c r="DB7668" s="110"/>
      <c r="DC7668" s="110"/>
    </row>
    <row r="7669" spans="106:107">
      <c r="DB7669" s="110"/>
      <c r="DC7669" s="110"/>
    </row>
    <row r="7670" spans="106:107">
      <c r="DB7670" s="110"/>
      <c r="DC7670" s="110"/>
    </row>
    <row r="7671" spans="106:107">
      <c r="DB7671" s="110"/>
      <c r="DC7671" s="110"/>
    </row>
    <row r="7672" spans="106:107">
      <c r="DB7672" s="110"/>
      <c r="DC7672" s="110"/>
    </row>
    <row r="7673" spans="106:107">
      <c r="DB7673" s="110"/>
      <c r="DC7673" s="110"/>
    </row>
    <row r="7674" spans="106:107">
      <c r="DB7674" s="110"/>
      <c r="DC7674" s="110"/>
    </row>
    <row r="7675" spans="106:107">
      <c r="DB7675" s="110"/>
      <c r="DC7675" s="110"/>
    </row>
    <row r="7676" spans="106:107">
      <c r="DB7676" s="110"/>
      <c r="DC7676" s="110"/>
    </row>
    <row r="7677" spans="106:107">
      <c r="DB7677" s="110"/>
      <c r="DC7677" s="110"/>
    </row>
    <row r="7678" spans="106:107">
      <c r="DB7678" s="110"/>
      <c r="DC7678" s="110"/>
    </row>
    <row r="7679" spans="106:107">
      <c r="DB7679" s="110"/>
      <c r="DC7679" s="110"/>
    </row>
    <row r="7680" spans="106:107">
      <c r="DB7680" s="110"/>
      <c r="DC7680" s="110"/>
    </row>
    <row r="7681" spans="106:107">
      <c r="DB7681" s="110"/>
      <c r="DC7681" s="110"/>
    </row>
    <row r="7682" spans="106:107">
      <c r="DB7682" s="110"/>
      <c r="DC7682" s="110"/>
    </row>
    <row r="7683" spans="106:107">
      <c r="DB7683" s="110"/>
      <c r="DC7683" s="110"/>
    </row>
    <row r="7684" spans="106:107">
      <c r="DB7684" s="110"/>
      <c r="DC7684" s="110"/>
    </row>
    <row r="7685" spans="106:107">
      <c r="DB7685" s="110"/>
      <c r="DC7685" s="110"/>
    </row>
    <row r="7686" spans="106:107">
      <c r="DB7686" s="110"/>
      <c r="DC7686" s="110"/>
    </row>
    <row r="7687" spans="106:107">
      <c r="DB7687" s="110"/>
      <c r="DC7687" s="110"/>
    </row>
    <row r="7688" spans="106:107">
      <c r="DB7688" s="110"/>
      <c r="DC7688" s="110"/>
    </row>
    <row r="7689" spans="106:107">
      <c r="DB7689" s="110"/>
      <c r="DC7689" s="110"/>
    </row>
    <row r="7690" spans="106:107">
      <c r="DB7690" s="110"/>
      <c r="DC7690" s="110"/>
    </row>
    <row r="7691" spans="106:107">
      <c r="DB7691" s="110"/>
      <c r="DC7691" s="110"/>
    </row>
    <row r="7692" spans="106:107">
      <c r="DB7692" s="110"/>
      <c r="DC7692" s="110"/>
    </row>
    <row r="7693" spans="106:107">
      <c r="DB7693" s="110"/>
      <c r="DC7693" s="110"/>
    </row>
    <row r="7694" spans="106:107">
      <c r="DB7694" s="110"/>
      <c r="DC7694" s="110"/>
    </row>
    <row r="7695" spans="106:107">
      <c r="DB7695" s="110"/>
      <c r="DC7695" s="110"/>
    </row>
    <row r="7696" spans="106:107">
      <c r="DB7696" s="110"/>
      <c r="DC7696" s="110"/>
    </row>
    <row r="7697" spans="106:107">
      <c r="DB7697" s="110"/>
      <c r="DC7697" s="110"/>
    </row>
    <row r="7698" spans="106:107">
      <c r="DB7698" s="110"/>
      <c r="DC7698" s="110"/>
    </row>
    <row r="7699" spans="106:107">
      <c r="DB7699" s="110"/>
      <c r="DC7699" s="110"/>
    </row>
    <row r="7700" spans="106:107">
      <c r="DB7700" s="110"/>
      <c r="DC7700" s="110"/>
    </row>
    <row r="7701" spans="106:107">
      <c r="DB7701" s="110"/>
      <c r="DC7701" s="110"/>
    </row>
    <row r="7702" spans="106:107">
      <c r="DB7702" s="110"/>
      <c r="DC7702" s="110"/>
    </row>
    <row r="7703" spans="106:107">
      <c r="DB7703" s="110"/>
      <c r="DC7703" s="110"/>
    </row>
    <row r="7704" spans="106:107">
      <c r="DB7704" s="110"/>
      <c r="DC7704" s="110"/>
    </row>
    <row r="7705" spans="106:107">
      <c r="DB7705" s="110"/>
      <c r="DC7705" s="110"/>
    </row>
    <row r="7706" spans="106:107">
      <c r="DB7706" s="110"/>
      <c r="DC7706" s="110"/>
    </row>
    <row r="7707" spans="106:107">
      <c r="DB7707" s="110"/>
      <c r="DC7707" s="110"/>
    </row>
    <row r="7708" spans="106:107">
      <c r="DB7708" s="110"/>
      <c r="DC7708" s="110"/>
    </row>
    <row r="7709" spans="106:107">
      <c r="DB7709" s="110"/>
      <c r="DC7709" s="110"/>
    </row>
    <row r="7710" spans="106:107">
      <c r="DB7710" s="110"/>
      <c r="DC7710" s="110"/>
    </row>
    <row r="7711" spans="106:107">
      <c r="DB7711" s="110"/>
      <c r="DC7711" s="110"/>
    </row>
    <row r="7712" spans="106:107">
      <c r="DB7712" s="110"/>
      <c r="DC7712" s="110"/>
    </row>
    <row r="7713" spans="106:107">
      <c r="DB7713" s="110"/>
      <c r="DC7713" s="110"/>
    </row>
    <row r="7714" spans="106:107">
      <c r="DB7714" s="110"/>
      <c r="DC7714" s="110"/>
    </row>
    <row r="7715" spans="106:107">
      <c r="DB7715" s="110"/>
      <c r="DC7715" s="110"/>
    </row>
    <row r="7716" spans="106:107">
      <c r="DB7716" s="110"/>
      <c r="DC7716" s="110"/>
    </row>
    <row r="7717" spans="106:107">
      <c r="DB7717" s="110"/>
      <c r="DC7717" s="110"/>
    </row>
    <row r="7718" spans="106:107">
      <c r="DB7718" s="110"/>
      <c r="DC7718" s="110"/>
    </row>
    <row r="7719" spans="106:107">
      <c r="DB7719" s="110"/>
      <c r="DC7719" s="110"/>
    </row>
    <row r="7720" spans="106:107">
      <c r="DB7720" s="110"/>
      <c r="DC7720" s="110"/>
    </row>
    <row r="7721" spans="106:107">
      <c r="DB7721" s="110"/>
      <c r="DC7721" s="110"/>
    </row>
    <row r="7722" spans="106:107">
      <c r="DB7722" s="110"/>
      <c r="DC7722" s="110"/>
    </row>
    <row r="7723" spans="106:107">
      <c r="DB7723" s="110"/>
      <c r="DC7723" s="110"/>
    </row>
    <row r="7724" spans="106:107">
      <c r="DB7724" s="110"/>
      <c r="DC7724" s="110"/>
    </row>
    <row r="7725" spans="106:107">
      <c r="DB7725" s="110"/>
      <c r="DC7725" s="110"/>
    </row>
    <row r="7726" spans="106:107">
      <c r="DB7726" s="110"/>
      <c r="DC7726" s="110"/>
    </row>
    <row r="7727" spans="106:107">
      <c r="DB7727" s="110"/>
      <c r="DC7727" s="110"/>
    </row>
    <row r="7728" spans="106:107">
      <c r="DB7728" s="110"/>
      <c r="DC7728" s="110"/>
    </row>
    <row r="7729" spans="106:107">
      <c r="DB7729" s="110"/>
      <c r="DC7729" s="110"/>
    </row>
    <row r="7730" spans="106:107">
      <c r="DB7730" s="110"/>
      <c r="DC7730" s="110"/>
    </row>
    <row r="7731" spans="106:107">
      <c r="DB7731" s="110"/>
      <c r="DC7731" s="110"/>
    </row>
    <row r="7732" spans="106:107">
      <c r="DB7732" s="110"/>
      <c r="DC7732" s="110"/>
    </row>
    <row r="7733" spans="106:107">
      <c r="DB7733" s="110"/>
      <c r="DC7733" s="110"/>
    </row>
    <row r="7734" spans="106:107">
      <c r="DB7734" s="110"/>
      <c r="DC7734" s="110"/>
    </row>
    <row r="7735" spans="106:107">
      <c r="DB7735" s="110"/>
      <c r="DC7735" s="110"/>
    </row>
    <row r="7736" spans="106:107">
      <c r="DB7736" s="110"/>
      <c r="DC7736" s="110"/>
    </row>
    <row r="7737" spans="106:107">
      <c r="DB7737" s="110"/>
      <c r="DC7737" s="110"/>
    </row>
    <row r="7738" spans="106:107">
      <c r="DB7738" s="110"/>
      <c r="DC7738" s="110"/>
    </row>
    <row r="7739" spans="106:107">
      <c r="DB7739" s="110"/>
      <c r="DC7739" s="110"/>
    </row>
    <row r="7740" spans="106:107">
      <c r="DB7740" s="110"/>
      <c r="DC7740" s="110"/>
    </row>
    <row r="7741" spans="106:107">
      <c r="DB7741" s="110"/>
      <c r="DC7741" s="110"/>
    </row>
    <row r="7742" spans="106:107">
      <c r="DB7742" s="110"/>
      <c r="DC7742" s="110"/>
    </row>
    <row r="7743" spans="106:107">
      <c r="DB7743" s="110"/>
      <c r="DC7743" s="110"/>
    </row>
    <row r="7744" spans="106:107">
      <c r="DB7744" s="110"/>
      <c r="DC7744" s="110"/>
    </row>
    <row r="7745" spans="106:107">
      <c r="DB7745" s="110"/>
      <c r="DC7745" s="110"/>
    </row>
    <row r="7746" spans="106:107">
      <c r="DB7746" s="110"/>
      <c r="DC7746" s="110"/>
    </row>
    <row r="7747" spans="106:107">
      <c r="DB7747" s="110"/>
      <c r="DC7747" s="110"/>
    </row>
    <row r="7748" spans="106:107">
      <c r="DB7748" s="110"/>
      <c r="DC7748" s="110"/>
    </row>
    <row r="7749" spans="106:107">
      <c r="DB7749" s="110"/>
      <c r="DC7749" s="110"/>
    </row>
    <row r="7750" spans="106:107">
      <c r="DB7750" s="110"/>
      <c r="DC7750" s="110"/>
    </row>
    <row r="7751" spans="106:107">
      <c r="DB7751" s="110"/>
      <c r="DC7751" s="110"/>
    </row>
    <row r="7752" spans="106:107">
      <c r="DB7752" s="110"/>
      <c r="DC7752" s="110"/>
    </row>
    <row r="7753" spans="106:107">
      <c r="DB7753" s="110"/>
      <c r="DC7753" s="110"/>
    </row>
    <row r="7754" spans="106:107">
      <c r="DB7754" s="110"/>
      <c r="DC7754" s="110"/>
    </row>
    <row r="7755" spans="106:107">
      <c r="DB7755" s="110"/>
      <c r="DC7755" s="110"/>
    </row>
    <row r="7756" spans="106:107">
      <c r="DB7756" s="110"/>
      <c r="DC7756" s="110"/>
    </row>
    <row r="7757" spans="106:107">
      <c r="DB7757" s="110"/>
      <c r="DC7757" s="110"/>
    </row>
    <row r="7758" spans="106:107">
      <c r="DB7758" s="110"/>
      <c r="DC7758" s="110"/>
    </row>
    <row r="7759" spans="106:107">
      <c r="DB7759" s="110"/>
      <c r="DC7759" s="110"/>
    </row>
    <row r="7760" spans="106:107">
      <c r="DB7760" s="110"/>
      <c r="DC7760" s="110"/>
    </row>
    <row r="7761" spans="106:107">
      <c r="DB7761" s="110"/>
      <c r="DC7761" s="110"/>
    </row>
    <row r="7762" spans="106:107">
      <c r="DB7762" s="110"/>
      <c r="DC7762" s="110"/>
    </row>
    <row r="7763" spans="106:107">
      <c r="DB7763" s="110"/>
      <c r="DC7763" s="110"/>
    </row>
    <row r="7764" spans="106:107">
      <c r="DB7764" s="110"/>
      <c r="DC7764" s="110"/>
    </row>
    <row r="7765" spans="106:107">
      <c r="DB7765" s="110"/>
      <c r="DC7765" s="110"/>
    </row>
    <row r="7766" spans="106:107">
      <c r="DB7766" s="110"/>
      <c r="DC7766" s="110"/>
    </row>
    <row r="7767" spans="106:107">
      <c r="DB7767" s="110"/>
      <c r="DC7767" s="110"/>
    </row>
    <row r="7768" spans="106:107">
      <c r="DB7768" s="110"/>
      <c r="DC7768" s="110"/>
    </row>
    <row r="7769" spans="106:107">
      <c r="DB7769" s="110"/>
      <c r="DC7769" s="110"/>
    </row>
    <row r="7770" spans="106:107">
      <c r="DB7770" s="110"/>
      <c r="DC7770" s="110"/>
    </row>
    <row r="7771" spans="106:107">
      <c r="DB7771" s="110"/>
      <c r="DC7771" s="110"/>
    </row>
    <row r="7772" spans="106:107">
      <c r="DB7772" s="110"/>
      <c r="DC7772" s="110"/>
    </row>
    <row r="7773" spans="106:107">
      <c r="DB7773" s="110"/>
      <c r="DC7773" s="110"/>
    </row>
    <row r="7774" spans="106:107">
      <c r="DB7774" s="110"/>
      <c r="DC7774" s="110"/>
    </row>
    <row r="7775" spans="106:107">
      <c r="DB7775" s="110"/>
      <c r="DC7775" s="110"/>
    </row>
    <row r="7776" spans="106:107">
      <c r="DB7776" s="110"/>
      <c r="DC7776" s="110"/>
    </row>
    <row r="7777" spans="106:107">
      <c r="DB7777" s="110"/>
      <c r="DC7777" s="110"/>
    </row>
    <row r="7778" spans="106:107">
      <c r="DB7778" s="110"/>
      <c r="DC7778" s="110"/>
    </row>
    <row r="7779" spans="106:107">
      <c r="DB7779" s="110"/>
      <c r="DC7779" s="110"/>
    </row>
    <row r="7780" spans="106:107">
      <c r="DB7780" s="110"/>
      <c r="DC7780" s="110"/>
    </row>
    <row r="7781" spans="106:107">
      <c r="DB7781" s="110"/>
      <c r="DC7781" s="110"/>
    </row>
    <row r="7782" spans="106:107">
      <c r="DB7782" s="110"/>
      <c r="DC7782" s="110"/>
    </row>
    <row r="7783" spans="106:107">
      <c r="DB7783" s="110"/>
      <c r="DC7783" s="110"/>
    </row>
    <row r="7784" spans="106:107">
      <c r="DB7784" s="110"/>
      <c r="DC7784" s="110"/>
    </row>
    <row r="7785" spans="106:107">
      <c r="DB7785" s="110"/>
      <c r="DC7785" s="110"/>
    </row>
    <row r="7786" spans="106:107">
      <c r="DB7786" s="110"/>
      <c r="DC7786" s="110"/>
    </row>
    <row r="7787" spans="106:107">
      <c r="DB7787" s="110"/>
      <c r="DC7787" s="110"/>
    </row>
    <row r="7788" spans="106:107">
      <c r="DB7788" s="110"/>
      <c r="DC7788" s="110"/>
    </row>
    <row r="7789" spans="106:107">
      <c r="DB7789" s="110"/>
      <c r="DC7789" s="110"/>
    </row>
    <row r="7790" spans="106:107">
      <c r="DB7790" s="110"/>
      <c r="DC7790" s="110"/>
    </row>
    <row r="7791" spans="106:107">
      <c r="DB7791" s="110"/>
      <c r="DC7791" s="110"/>
    </row>
    <row r="7792" spans="106:107">
      <c r="DB7792" s="110"/>
      <c r="DC7792" s="110"/>
    </row>
    <row r="7793" spans="106:107">
      <c r="DB7793" s="110"/>
      <c r="DC7793" s="110"/>
    </row>
    <row r="7794" spans="106:107">
      <c r="DB7794" s="110"/>
      <c r="DC7794" s="110"/>
    </row>
    <row r="7795" spans="106:107">
      <c r="DB7795" s="110"/>
      <c r="DC7795" s="110"/>
    </row>
    <row r="7796" spans="106:107">
      <c r="DB7796" s="110"/>
      <c r="DC7796" s="110"/>
    </row>
    <row r="7797" spans="106:107">
      <c r="DB7797" s="110"/>
      <c r="DC7797" s="110"/>
    </row>
    <row r="7798" spans="106:107">
      <c r="DB7798" s="110"/>
      <c r="DC7798" s="110"/>
    </row>
    <row r="7799" spans="106:107">
      <c r="DB7799" s="110"/>
      <c r="DC7799" s="110"/>
    </row>
    <row r="7800" spans="106:107">
      <c r="DB7800" s="110"/>
      <c r="DC7800" s="110"/>
    </row>
    <row r="7801" spans="106:107">
      <c r="DB7801" s="110"/>
      <c r="DC7801" s="110"/>
    </row>
    <row r="7802" spans="106:107">
      <c r="DB7802" s="110"/>
      <c r="DC7802" s="110"/>
    </row>
    <row r="7803" spans="106:107">
      <c r="DB7803" s="110"/>
      <c r="DC7803" s="110"/>
    </row>
    <row r="7804" spans="106:107">
      <c r="DB7804" s="110"/>
      <c r="DC7804" s="110"/>
    </row>
    <row r="7805" spans="106:107">
      <c r="DB7805" s="110"/>
      <c r="DC7805" s="110"/>
    </row>
    <row r="7806" spans="106:107">
      <c r="DB7806" s="110"/>
      <c r="DC7806" s="110"/>
    </row>
    <row r="7807" spans="106:107">
      <c r="DB7807" s="110"/>
      <c r="DC7807" s="110"/>
    </row>
    <row r="7808" spans="106:107">
      <c r="DB7808" s="110"/>
      <c r="DC7808" s="110"/>
    </row>
    <row r="7809" spans="106:107">
      <c r="DB7809" s="110"/>
      <c r="DC7809" s="110"/>
    </row>
    <row r="7810" spans="106:107">
      <c r="DB7810" s="110"/>
      <c r="DC7810" s="110"/>
    </row>
    <row r="7811" spans="106:107">
      <c r="DB7811" s="110"/>
      <c r="DC7811" s="110"/>
    </row>
    <row r="7812" spans="106:107">
      <c r="DB7812" s="110"/>
      <c r="DC7812" s="110"/>
    </row>
    <row r="7813" spans="106:107">
      <c r="DB7813" s="110"/>
      <c r="DC7813" s="110"/>
    </row>
    <row r="7814" spans="106:107">
      <c r="DB7814" s="110"/>
      <c r="DC7814" s="110"/>
    </row>
    <row r="7815" spans="106:107">
      <c r="DB7815" s="110"/>
      <c r="DC7815" s="110"/>
    </row>
    <row r="7816" spans="106:107">
      <c r="DB7816" s="110"/>
      <c r="DC7816" s="110"/>
    </row>
    <row r="7817" spans="106:107">
      <c r="DB7817" s="110"/>
      <c r="DC7817" s="110"/>
    </row>
    <row r="7818" spans="106:107">
      <c r="DB7818" s="110"/>
      <c r="DC7818" s="110"/>
    </row>
    <row r="7819" spans="106:107">
      <c r="DB7819" s="110"/>
      <c r="DC7819" s="110"/>
    </row>
    <row r="7820" spans="106:107">
      <c r="DB7820" s="110"/>
      <c r="DC7820" s="110"/>
    </row>
    <row r="7821" spans="106:107">
      <c r="DB7821" s="110"/>
      <c r="DC7821" s="110"/>
    </row>
    <row r="7822" spans="106:107">
      <c r="DB7822" s="110"/>
      <c r="DC7822" s="110"/>
    </row>
    <row r="7823" spans="106:107">
      <c r="DB7823" s="110"/>
      <c r="DC7823" s="110"/>
    </row>
    <row r="7824" spans="106:107">
      <c r="DB7824" s="110"/>
      <c r="DC7824" s="110"/>
    </row>
    <row r="7825" spans="106:107">
      <c r="DB7825" s="110"/>
      <c r="DC7825" s="110"/>
    </row>
    <row r="7826" spans="106:107">
      <c r="DB7826" s="110"/>
      <c r="DC7826" s="110"/>
    </row>
    <row r="7827" spans="106:107">
      <c r="DB7827" s="110"/>
      <c r="DC7827" s="110"/>
    </row>
    <row r="7828" spans="106:107">
      <c r="DB7828" s="110"/>
      <c r="DC7828" s="110"/>
    </row>
    <row r="7829" spans="106:107">
      <c r="DB7829" s="110"/>
      <c r="DC7829" s="110"/>
    </row>
    <row r="7830" spans="106:107">
      <c r="DB7830" s="110"/>
      <c r="DC7830" s="110"/>
    </row>
    <row r="7831" spans="106:107">
      <c r="DB7831" s="110"/>
      <c r="DC7831" s="110"/>
    </row>
    <row r="7832" spans="106:107">
      <c r="DB7832" s="110"/>
      <c r="DC7832" s="110"/>
    </row>
    <row r="7833" spans="106:107">
      <c r="DB7833" s="110"/>
      <c r="DC7833" s="110"/>
    </row>
    <row r="7834" spans="106:107">
      <c r="DB7834" s="110"/>
      <c r="DC7834" s="110"/>
    </row>
    <row r="7835" spans="106:107">
      <c r="DB7835" s="110"/>
      <c r="DC7835" s="110"/>
    </row>
    <row r="7836" spans="106:107">
      <c r="DB7836" s="110"/>
      <c r="DC7836" s="110"/>
    </row>
    <row r="7837" spans="106:107">
      <c r="DB7837" s="110"/>
      <c r="DC7837" s="110"/>
    </row>
    <row r="7838" spans="106:107">
      <c r="DB7838" s="110"/>
      <c r="DC7838" s="110"/>
    </row>
    <row r="7839" spans="106:107">
      <c r="DB7839" s="110"/>
      <c r="DC7839" s="110"/>
    </row>
    <row r="7840" spans="106:107">
      <c r="DB7840" s="110"/>
      <c r="DC7840" s="110"/>
    </row>
    <row r="7841" spans="106:107">
      <c r="DB7841" s="110"/>
      <c r="DC7841" s="110"/>
    </row>
    <row r="7842" spans="106:107">
      <c r="DB7842" s="110"/>
      <c r="DC7842" s="110"/>
    </row>
    <row r="7843" spans="106:107">
      <c r="DB7843" s="110"/>
      <c r="DC7843" s="110"/>
    </row>
    <row r="7844" spans="106:107">
      <c r="DB7844" s="110"/>
      <c r="DC7844" s="110"/>
    </row>
    <row r="7845" spans="106:107">
      <c r="DB7845" s="110"/>
      <c r="DC7845" s="110"/>
    </row>
    <row r="7846" spans="106:107">
      <c r="DB7846" s="110"/>
      <c r="DC7846" s="110"/>
    </row>
    <row r="7847" spans="106:107">
      <c r="DB7847" s="110"/>
      <c r="DC7847" s="110"/>
    </row>
    <row r="7848" spans="106:107">
      <c r="DB7848" s="110"/>
      <c r="DC7848" s="110"/>
    </row>
    <row r="7849" spans="106:107">
      <c r="DB7849" s="110"/>
      <c r="DC7849" s="110"/>
    </row>
    <row r="7850" spans="106:107">
      <c r="DB7850" s="110"/>
      <c r="DC7850" s="110"/>
    </row>
    <row r="7851" spans="106:107">
      <c r="DB7851" s="110"/>
      <c r="DC7851" s="110"/>
    </row>
    <row r="7852" spans="106:107">
      <c r="DB7852" s="110"/>
      <c r="DC7852" s="110"/>
    </row>
    <row r="7853" spans="106:107">
      <c r="DB7853" s="110"/>
      <c r="DC7853" s="110"/>
    </row>
    <row r="7854" spans="106:107">
      <c r="DB7854" s="110"/>
      <c r="DC7854" s="110"/>
    </row>
    <row r="7855" spans="106:107">
      <c r="DB7855" s="110"/>
      <c r="DC7855" s="110"/>
    </row>
    <row r="7856" spans="106:107">
      <c r="DB7856" s="110"/>
      <c r="DC7856" s="110"/>
    </row>
    <row r="7857" spans="106:107">
      <c r="DB7857" s="110"/>
      <c r="DC7857" s="110"/>
    </row>
    <row r="7858" spans="106:107">
      <c r="DB7858" s="110"/>
      <c r="DC7858" s="110"/>
    </row>
    <row r="7859" spans="106:107">
      <c r="DB7859" s="110"/>
      <c r="DC7859" s="110"/>
    </row>
    <row r="7860" spans="106:107">
      <c r="DB7860" s="110"/>
      <c r="DC7860" s="110"/>
    </row>
    <row r="7861" spans="106:107">
      <c r="DB7861" s="110"/>
      <c r="DC7861" s="110"/>
    </row>
    <row r="7862" spans="106:107">
      <c r="DB7862" s="110"/>
      <c r="DC7862" s="110"/>
    </row>
    <row r="7863" spans="106:107">
      <c r="DB7863" s="110"/>
      <c r="DC7863" s="110"/>
    </row>
    <row r="7864" spans="106:107">
      <c r="DB7864" s="110"/>
      <c r="DC7864" s="110"/>
    </row>
    <row r="7865" spans="106:107">
      <c r="DB7865" s="110"/>
      <c r="DC7865" s="110"/>
    </row>
    <row r="7866" spans="106:107">
      <c r="DB7866" s="110"/>
      <c r="DC7866" s="110"/>
    </row>
    <row r="7867" spans="106:107">
      <c r="DB7867" s="110"/>
      <c r="DC7867" s="110"/>
    </row>
    <row r="7868" spans="106:107">
      <c r="DB7868" s="110"/>
      <c r="DC7868" s="110"/>
    </row>
    <row r="7869" spans="106:107">
      <c r="DB7869" s="110"/>
      <c r="DC7869" s="110"/>
    </row>
    <row r="7870" spans="106:107">
      <c r="DB7870" s="110"/>
      <c r="DC7870" s="110"/>
    </row>
    <row r="7871" spans="106:107">
      <c r="DB7871" s="110"/>
      <c r="DC7871" s="110"/>
    </row>
    <row r="7872" spans="106:107">
      <c r="DB7872" s="110"/>
      <c r="DC7872" s="110"/>
    </row>
    <row r="7873" spans="106:107">
      <c r="DB7873" s="110"/>
      <c r="DC7873" s="110"/>
    </row>
    <row r="7874" spans="106:107">
      <c r="DB7874" s="110"/>
      <c r="DC7874" s="110"/>
    </row>
    <row r="7875" spans="106:107">
      <c r="DB7875" s="110"/>
      <c r="DC7875" s="110"/>
    </row>
    <row r="7876" spans="106:107">
      <c r="DB7876" s="110"/>
      <c r="DC7876" s="110"/>
    </row>
    <row r="7877" spans="106:107">
      <c r="DB7877" s="110"/>
      <c r="DC7877" s="110"/>
    </row>
    <row r="7878" spans="106:107">
      <c r="DB7878" s="110"/>
      <c r="DC7878" s="110"/>
    </row>
    <row r="7879" spans="106:107">
      <c r="DB7879" s="110"/>
      <c r="DC7879" s="110"/>
    </row>
    <row r="7880" spans="106:107">
      <c r="DB7880" s="110"/>
      <c r="DC7880" s="110"/>
    </row>
    <row r="7881" spans="106:107">
      <c r="DB7881" s="110"/>
      <c r="DC7881" s="110"/>
    </row>
    <row r="7882" spans="106:107">
      <c r="DB7882" s="110"/>
      <c r="DC7882" s="110"/>
    </row>
    <row r="7883" spans="106:107">
      <c r="DB7883" s="110"/>
      <c r="DC7883" s="110"/>
    </row>
    <row r="7884" spans="106:107">
      <c r="DB7884" s="110"/>
      <c r="DC7884" s="110"/>
    </row>
    <row r="7885" spans="106:107">
      <c r="DB7885" s="110"/>
      <c r="DC7885" s="110"/>
    </row>
    <row r="7886" spans="106:107">
      <c r="DB7886" s="110"/>
      <c r="DC7886" s="110"/>
    </row>
    <row r="7887" spans="106:107">
      <c r="DB7887" s="110"/>
      <c r="DC7887" s="110"/>
    </row>
    <row r="7888" spans="106:107">
      <c r="DB7888" s="110"/>
      <c r="DC7888" s="110"/>
    </row>
    <row r="7889" spans="106:107">
      <c r="DB7889" s="110"/>
      <c r="DC7889" s="110"/>
    </row>
    <row r="7890" spans="106:107">
      <c r="DB7890" s="110"/>
      <c r="DC7890" s="110"/>
    </row>
    <row r="7891" spans="106:107">
      <c r="DB7891" s="110"/>
      <c r="DC7891" s="110"/>
    </row>
    <row r="7892" spans="106:107">
      <c r="DB7892" s="110"/>
      <c r="DC7892" s="110"/>
    </row>
    <row r="7893" spans="106:107">
      <c r="DB7893" s="110"/>
      <c r="DC7893" s="110"/>
    </row>
    <row r="7894" spans="106:107">
      <c r="DB7894" s="110"/>
      <c r="DC7894" s="110"/>
    </row>
    <row r="7895" spans="106:107">
      <c r="DB7895" s="110"/>
      <c r="DC7895" s="110"/>
    </row>
    <row r="7896" spans="106:107">
      <c r="DB7896" s="110"/>
      <c r="DC7896" s="110"/>
    </row>
    <row r="7897" spans="106:107">
      <c r="DB7897" s="110"/>
      <c r="DC7897" s="110"/>
    </row>
    <row r="7898" spans="106:107">
      <c r="DB7898" s="110"/>
      <c r="DC7898" s="110"/>
    </row>
    <row r="7899" spans="106:107">
      <c r="DB7899" s="110"/>
      <c r="DC7899" s="110"/>
    </row>
    <row r="7900" spans="106:107">
      <c r="DB7900" s="110"/>
      <c r="DC7900" s="110"/>
    </row>
    <row r="7901" spans="106:107">
      <c r="DB7901" s="110"/>
      <c r="DC7901" s="110"/>
    </row>
    <row r="7902" spans="106:107">
      <c r="DB7902" s="110"/>
      <c r="DC7902" s="110"/>
    </row>
    <row r="7903" spans="106:107">
      <c r="DB7903" s="110"/>
      <c r="DC7903" s="110"/>
    </row>
    <row r="7904" spans="106:107">
      <c r="DB7904" s="110"/>
      <c r="DC7904" s="110"/>
    </row>
    <row r="7905" spans="106:107">
      <c r="DB7905" s="110"/>
      <c r="DC7905" s="110"/>
    </row>
    <row r="7906" spans="106:107">
      <c r="DB7906" s="110"/>
      <c r="DC7906" s="110"/>
    </row>
    <row r="7907" spans="106:107">
      <c r="DB7907" s="110"/>
      <c r="DC7907" s="110"/>
    </row>
    <row r="7908" spans="106:107">
      <c r="DB7908" s="110"/>
      <c r="DC7908" s="110"/>
    </row>
    <row r="7909" spans="106:107">
      <c r="DB7909" s="110"/>
      <c r="DC7909" s="110"/>
    </row>
    <row r="7910" spans="106:107">
      <c r="DB7910" s="110"/>
      <c r="DC7910" s="110"/>
    </row>
    <row r="7911" spans="106:107">
      <c r="DB7911" s="110"/>
      <c r="DC7911" s="110"/>
    </row>
    <row r="7912" spans="106:107">
      <c r="DB7912" s="110"/>
      <c r="DC7912" s="110"/>
    </row>
    <row r="7913" spans="106:107">
      <c r="DB7913" s="110"/>
      <c r="DC7913" s="110"/>
    </row>
    <row r="7914" spans="106:107">
      <c r="DB7914" s="110"/>
      <c r="DC7914" s="110"/>
    </row>
    <row r="7915" spans="106:107">
      <c r="DB7915" s="110"/>
      <c r="DC7915" s="110"/>
    </row>
    <row r="7916" spans="106:107">
      <c r="DB7916" s="110"/>
      <c r="DC7916" s="110"/>
    </row>
    <row r="7917" spans="106:107">
      <c r="DB7917" s="110"/>
      <c r="DC7917" s="110"/>
    </row>
    <row r="7918" spans="106:107">
      <c r="DB7918" s="110"/>
      <c r="DC7918" s="110"/>
    </row>
    <row r="7919" spans="106:107">
      <c r="DB7919" s="110"/>
      <c r="DC7919" s="110"/>
    </row>
    <row r="7920" spans="106:107">
      <c r="DB7920" s="110"/>
      <c r="DC7920" s="110"/>
    </row>
    <row r="7921" spans="106:107">
      <c r="DB7921" s="110"/>
      <c r="DC7921" s="110"/>
    </row>
    <row r="7922" spans="106:107">
      <c r="DB7922" s="110"/>
      <c r="DC7922" s="110"/>
    </row>
    <row r="7923" spans="106:107">
      <c r="DB7923" s="110"/>
      <c r="DC7923" s="110"/>
    </row>
    <row r="7924" spans="106:107">
      <c r="DB7924" s="110"/>
      <c r="DC7924" s="110"/>
    </row>
    <row r="7925" spans="106:107">
      <c r="DB7925" s="110"/>
      <c r="DC7925" s="110"/>
    </row>
    <row r="7926" spans="106:107">
      <c r="DB7926" s="110"/>
      <c r="DC7926" s="110"/>
    </row>
    <row r="7927" spans="106:107">
      <c r="DB7927" s="110"/>
      <c r="DC7927" s="110"/>
    </row>
    <row r="7928" spans="106:107">
      <c r="DB7928" s="110"/>
      <c r="DC7928" s="110"/>
    </row>
    <row r="7929" spans="106:107">
      <c r="DB7929" s="110"/>
      <c r="DC7929" s="110"/>
    </row>
    <row r="7930" spans="106:107">
      <c r="DB7930" s="110"/>
      <c r="DC7930" s="110"/>
    </row>
    <row r="7931" spans="106:107">
      <c r="DB7931" s="110"/>
      <c r="DC7931" s="110"/>
    </row>
    <row r="7932" spans="106:107">
      <c r="DB7932" s="110"/>
      <c r="DC7932" s="110"/>
    </row>
    <row r="7933" spans="106:107">
      <c r="DB7933" s="110"/>
      <c r="DC7933" s="110"/>
    </row>
    <row r="7934" spans="106:107">
      <c r="DB7934" s="110"/>
      <c r="DC7934" s="110"/>
    </row>
    <row r="7935" spans="106:107">
      <c r="DB7935" s="110"/>
      <c r="DC7935" s="110"/>
    </row>
    <row r="7936" spans="106:107">
      <c r="DB7936" s="110"/>
      <c r="DC7936" s="110"/>
    </row>
    <row r="7937" spans="106:107">
      <c r="DB7937" s="110"/>
      <c r="DC7937" s="110"/>
    </row>
    <row r="7938" spans="106:107">
      <c r="DB7938" s="110"/>
      <c r="DC7938" s="110"/>
    </row>
    <row r="7939" spans="106:107">
      <c r="DB7939" s="110"/>
      <c r="DC7939" s="110"/>
    </row>
    <row r="7940" spans="106:107">
      <c r="DB7940" s="110"/>
      <c r="DC7940" s="110"/>
    </row>
    <row r="7941" spans="106:107">
      <c r="DB7941" s="110"/>
      <c r="DC7941" s="110"/>
    </row>
    <row r="7942" spans="106:107">
      <c r="DB7942" s="110"/>
      <c r="DC7942" s="110"/>
    </row>
    <row r="7943" spans="106:107">
      <c r="DB7943" s="110"/>
      <c r="DC7943" s="110"/>
    </row>
    <row r="7944" spans="106:107">
      <c r="DB7944" s="110"/>
      <c r="DC7944" s="110"/>
    </row>
    <row r="7945" spans="106:107">
      <c r="DB7945" s="110"/>
      <c r="DC7945" s="110"/>
    </row>
    <row r="7946" spans="106:107">
      <c r="DB7946" s="110"/>
      <c r="DC7946" s="110"/>
    </row>
    <row r="7947" spans="106:107">
      <c r="DB7947" s="110"/>
      <c r="DC7947" s="110"/>
    </row>
    <row r="7948" spans="106:107">
      <c r="DB7948" s="110"/>
      <c r="DC7948" s="110"/>
    </row>
    <row r="7949" spans="106:107">
      <c r="DB7949" s="110"/>
      <c r="DC7949" s="110"/>
    </row>
    <row r="7950" spans="106:107">
      <c r="DB7950" s="110"/>
      <c r="DC7950" s="110"/>
    </row>
    <row r="7951" spans="106:107">
      <c r="DB7951" s="110"/>
      <c r="DC7951" s="110"/>
    </row>
    <row r="7952" spans="106:107">
      <c r="DB7952" s="110"/>
      <c r="DC7952" s="110"/>
    </row>
    <row r="7953" spans="106:107">
      <c r="DB7953" s="110"/>
      <c r="DC7953" s="110"/>
    </row>
    <row r="7954" spans="106:107">
      <c r="DB7954" s="110"/>
      <c r="DC7954" s="110"/>
    </row>
    <row r="7955" spans="106:107">
      <c r="DB7955" s="110"/>
      <c r="DC7955" s="110"/>
    </row>
    <row r="7956" spans="106:107">
      <c r="DB7956" s="110"/>
      <c r="DC7956" s="110"/>
    </row>
    <row r="7957" spans="106:107">
      <c r="DB7957" s="110"/>
      <c r="DC7957" s="110"/>
    </row>
    <row r="7958" spans="106:107">
      <c r="DB7958" s="110"/>
      <c r="DC7958" s="110"/>
    </row>
    <row r="7959" spans="106:107">
      <c r="DB7959" s="110"/>
      <c r="DC7959" s="110"/>
    </row>
    <row r="7960" spans="106:107">
      <c r="DB7960" s="110"/>
      <c r="DC7960" s="110"/>
    </row>
    <row r="7961" spans="106:107">
      <c r="DB7961" s="110"/>
      <c r="DC7961" s="110"/>
    </row>
    <row r="7962" spans="106:107">
      <c r="DB7962" s="110"/>
      <c r="DC7962" s="110"/>
    </row>
    <row r="7963" spans="106:107">
      <c r="DB7963" s="110"/>
      <c r="DC7963" s="110"/>
    </row>
    <row r="7964" spans="106:107">
      <c r="DB7964" s="110"/>
      <c r="DC7964" s="110"/>
    </row>
    <row r="7965" spans="106:107">
      <c r="DB7965" s="110"/>
      <c r="DC7965" s="110"/>
    </row>
    <row r="7966" spans="106:107">
      <c r="DB7966" s="110"/>
      <c r="DC7966" s="110"/>
    </row>
    <row r="7967" spans="106:107">
      <c r="DB7967" s="110"/>
      <c r="DC7967" s="110"/>
    </row>
    <row r="7968" spans="106:107">
      <c r="DB7968" s="110"/>
      <c r="DC7968" s="110"/>
    </row>
    <row r="7969" spans="106:107">
      <c r="DB7969" s="110"/>
      <c r="DC7969" s="110"/>
    </row>
    <row r="7970" spans="106:107">
      <c r="DB7970" s="110"/>
      <c r="DC7970" s="110"/>
    </row>
    <row r="7971" spans="106:107">
      <c r="DB7971" s="110"/>
      <c r="DC7971" s="110"/>
    </row>
    <row r="7972" spans="106:107">
      <c r="DB7972" s="110"/>
      <c r="DC7972" s="110"/>
    </row>
    <row r="7973" spans="106:107">
      <c r="DB7973" s="110"/>
      <c r="DC7973" s="110"/>
    </row>
    <row r="7974" spans="106:107">
      <c r="DB7974" s="110"/>
      <c r="DC7974" s="110"/>
    </row>
    <row r="7975" spans="106:107">
      <c r="DB7975" s="110"/>
      <c r="DC7975" s="110"/>
    </row>
    <row r="7976" spans="106:107">
      <c r="DB7976" s="110"/>
      <c r="DC7976" s="110"/>
    </row>
    <row r="7977" spans="106:107">
      <c r="DB7977" s="110"/>
      <c r="DC7977" s="110"/>
    </row>
    <row r="7978" spans="106:107">
      <c r="DB7978" s="110"/>
      <c r="DC7978" s="110"/>
    </row>
    <row r="7979" spans="106:107">
      <c r="DB7979" s="110"/>
      <c r="DC7979" s="110"/>
    </row>
    <row r="7980" spans="106:107">
      <c r="DB7980" s="110"/>
      <c r="DC7980" s="110"/>
    </row>
    <row r="7981" spans="106:107">
      <c r="DB7981" s="110"/>
      <c r="DC7981" s="110"/>
    </row>
    <row r="7982" spans="106:107">
      <c r="DB7982" s="110"/>
      <c r="DC7982" s="110"/>
    </row>
    <row r="7983" spans="106:107">
      <c r="DB7983" s="110"/>
      <c r="DC7983" s="110"/>
    </row>
    <row r="7984" spans="106:107">
      <c r="DB7984" s="110"/>
      <c r="DC7984" s="110"/>
    </row>
    <row r="7985" spans="106:107">
      <c r="DB7985" s="110"/>
      <c r="DC7985" s="110"/>
    </row>
    <row r="7986" spans="106:107">
      <c r="DB7986" s="110"/>
      <c r="DC7986" s="110"/>
    </row>
    <row r="7987" spans="106:107">
      <c r="DB7987" s="110"/>
      <c r="DC7987" s="110"/>
    </row>
    <row r="7988" spans="106:107">
      <c r="DB7988" s="110"/>
      <c r="DC7988" s="110"/>
    </row>
    <row r="7989" spans="106:107">
      <c r="DB7989" s="110"/>
      <c r="DC7989" s="110"/>
    </row>
    <row r="7990" spans="106:107">
      <c r="DB7990" s="110"/>
      <c r="DC7990" s="110"/>
    </row>
    <row r="7991" spans="106:107">
      <c r="DB7991" s="110"/>
      <c r="DC7991" s="110"/>
    </row>
    <row r="7992" spans="106:107">
      <c r="DB7992" s="110"/>
      <c r="DC7992" s="110"/>
    </row>
    <row r="7993" spans="106:107">
      <c r="DB7993" s="110"/>
      <c r="DC7993" s="110"/>
    </row>
    <row r="7994" spans="106:107">
      <c r="DB7994" s="110"/>
      <c r="DC7994" s="110"/>
    </row>
    <row r="7995" spans="106:107">
      <c r="DB7995" s="110"/>
      <c r="DC7995" s="110"/>
    </row>
    <row r="7996" spans="106:107">
      <c r="DB7996" s="110"/>
      <c r="DC7996" s="110"/>
    </row>
    <row r="7997" spans="106:107">
      <c r="DB7997" s="110"/>
      <c r="DC7997" s="110"/>
    </row>
    <row r="7998" spans="106:107">
      <c r="DB7998" s="110"/>
      <c r="DC7998" s="110"/>
    </row>
    <row r="7999" spans="106:107">
      <c r="DB7999" s="110"/>
      <c r="DC7999" s="110"/>
    </row>
    <row r="8000" spans="106:107">
      <c r="DB8000" s="110"/>
      <c r="DC8000" s="110"/>
    </row>
    <row r="8001" spans="106:107">
      <c r="DB8001" s="110"/>
      <c r="DC8001" s="110"/>
    </row>
    <row r="8002" spans="106:107">
      <c r="DB8002" s="110"/>
      <c r="DC8002" s="110"/>
    </row>
    <row r="8003" spans="106:107">
      <c r="DB8003" s="110"/>
      <c r="DC8003" s="110"/>
    </row>
    <row r="8004" spans="106:107">
      <c r="DB8004" s="110"/>
      <c r="DC8004" s="110"/>
    </row>
    <row r="8005" spans="106:107">
      <c r="DB8005" s="110"/>
      <c r="DC8005" s="110"/>
    </row>
    <row r="8006" spans="106:107">
      <c r="DB8006" s="110"/>
      <c r="DC8006" s="110"/>
    </row>
    <row r="8007" spans="106:107">
      <c r="DB8007" s="110"/>
      <c r="DC8007" s="110"/>
    </row>
    <row r="8008" spans="106:107">
      <c r="DB8008" s="110"/>
      <c r="DC8008" s="110"/>
    </row>
    <row r="8009" spans="106:107">
      <c r="DB8009" s="110"/>
      <c r="DC8009" s="110"/>
    </row>
    <row r="8010" spans="106:107">
      <c r="DB8010" s="110"/>
      <c r="DC8010" s="110"/>
    </row>
    <row r="8011" spans="106:107">
      <c r="DB8011" s="110"/>
      <c r="DC8011" s="110"/>
    </row>
    <row r="8012" spans="106:107">
      <c r="DB8012" s="110"/>
      <c r="DC8012" s="110"/>
    </row>
    <row r="8013" spans="106:107">
      <c r="DB8013" s="110"/>
      <c r="DC8013" s="110"/>
    </row>
    <row r="8014" spans="106:107">
      <c r="DB8014" s="110"/>
      <c r="DC8014" s="110"/>
    </row>
    <row r="8015" spans="106:107">
      <c r="DB8015" s="110"/>
      <c r="DC8015" s="110"/>
    </row>
    <row r="8016" spans="106:107">
      <c r="DB8016" s="110"/>
      <c r="DC8016" s="110"/>
    </row>
    <row r="8017" spans="106:107">
      <c r="DB8017" s="110"/>
      <c r="DC8017" s="110"/>
    </row>
    <row r="8018" spans="106:107">
      <c r="DB8018" s="110"/>
      <c r="DC8018" s="110"/>
    </row>
    <row r="8019" spans="106:107">
      <c r="DB8019" s="110"/>
      <c r="DC8019" s="110"/>
    </row>
    <row r="8020" spans="106:107">
      <c r="DB8020" s="110"/>
      <c r="DC8020" s="110"/>
    </row>
    <row r="8021" spans="106:107">
      <c r="DB8021" s="110"/>
      <c r="DC8021" s="110"/>
    </row>
    <row r="8022" spans="106:107">
      <c r="DB8022" s="110"/>
      <c r="DC8022" s="110"/>
    </row>
    <row r="8023" spans="106:107">
      <c r="DB8023" s="110"/>
      <c r="DC8023" s="110"/>
    </row>
    <row r="8024" spans="106:107">
      <c r="DB8024" s="110"/>
      <c r="DC8024" s="110"/>
    </row>
    <row r="8025" spans="106:107">
      <c r="DB8025" s="110"/>
      <c r="DC8025" s="110"/>
    </row>
    <row r="8026" spans="106:107">
      <c r="DB8026" s="110"/>
      <c r="DC8026" s="110"/>
    </row>
    <row r="8027" spans="106:107">
      <c r="DB8027" s="110"/>
      <c r="DC8027" s="110"/>
    </row>
    <row r="8028" spans="106:107">
      <c r="DB8028" s="110"/>
      <c r="DC8028" s="110"/>
    </row>
    <row r="8029" spans="106:107">
      <c r="DB8029" s="110"/>
      <c r="DC8029" s="110"/>
    </row>
    <row r="8030" spans="106:107">
      <c r="DB8030" s="110"/>
      <c r="DC8030" s="110"/>
    </row>
    <row r="8031" spans="106:107">
      <c r="DB8031" s="110"/>
      <c r="DC8031" s="110"/>
    </row>
    <row r="8032" spans="106:107">
      <c r="DB8032" s="110"/>
      <c r="DC8032" s="110"/>
    </row>
    <row r="8033" spans="106:107">
      <c r="DB8033" s="110"/>
      <c r="DC8033" s="110"/>
    </row>
    <row r="8034" spans="106:107">
      <c r="DB8034" s="110"/>
      <c r="DC8034" s="110"/>
    </row>
    <row r="8035" spans="106:107">
      <c r="DB8035" s="110"/>
      <c r="DC8035" s="110"/>
    </row>
    <row r="8036" spans="106:107">
      <c r="DB8036" s="110"/>
      <c r="DC8036" s="110"/>
    </row>
    <row r="8037" spans="106:107">
      <c r="DB8037" s="110"/>
      <c r="DC8037" s="110"/>
    </row>
    <row r="8038" spans="106:107">
      <c r="DB8038" s="110"/>
      <c r="DC8038" s="110"/>
    </row>
    <row r="8039" spans="106:107">
      <c r="DB8039" s="110"/>
      <c r="DC8039" s="110"/>
    </row>
    <row r="8040" spans="106:107">
      <c r="DB8040" s="110"/>
      <c r="DC8040" s="110"/>
    </row>
    <row r="8041" spans="106:107">
      <c r="DB8041" s="110"/>
      <c r="DC8041" s="110"/>
    </row>
    <row r="8042" spans="106:107">
      <c r="DB8042" s="110"/>
      <c r="DC8042" s="110"/>
    </row>
    <row r="8043" spans="106:107">
      <c r="DB8043" s="110"/>
      <c r="DC8043" s="110"/>
    </row>
    <row r="8044" spans="106:107">
      <c r="DB8044" s="110"/>
      <c r="DC8044" s="110"/>
    </row>
    <row r="8045" spans="106:107">
      <c r="DB8045" s="110"/>
      <c r="DC8045" s="110"/>
    </row>
    <row r="8046" spans="106:107">
      <c r="DB8046" s="110"/>
      <c r="DC8046" s="110"/>
    </row>
    <row r="8047" spans="106:107">
      <c r="DB8047" s="110"/>
      <c r="DC8047" s="110"/>
    </row>
    <row r="8048" spans="106:107">
      <c r="DB8048" s="110"/>
      <c r="DC8048" s="110"/>
    </row>
    <row r="8049" spans="106:107">
      <c r="DB8049" s="110"/>
      <c r="DC8049" s="110"/>
    </row>
    <row r="8050" spans="106:107">
      <c r="DB8050" s="110"/>
      <c r="DC8050" s="110"/>
    </row>
    <row r="8051" spans="106:107">
      <c r="DB8051" s="110"/>
      <c r="DC8051" s="110"/>
    </row>
    <row r="8052" spans="106:107">
      <c r="DB8052" s="110"/>
      <c r="DC8052" s="110"/>
    </row>
    <row r="8053" spans="106:107">
      <c r="DB8053" s="110"/>
      <c r="DC8053" s="110"/>
    </row>
    <row r="8054" spans="106:107">
      <c r="DB8054" s="110"/>
      <c r="DC8054" s="110"/>
    </row>
    <row r="8055" spans="106:107">
      <c r="DB8055" s="110"/>
      <c r="DC8055" s="110"/>
    </row>
    <row r="8056" spans="106:107">
      <c r="DB8056" s="110"/>
      <c r="DC8056" s="110"/>
    </row>
    <row r="8057" spans="106:107">
      <c r="DB8057" s="110"/>
      <c r="DC8057" s="110"/>
    </row>
    <row r="8058" spans="106:107">
      <c r="DB8058" s="110"/>
      <c r="DC8058" s="110"/>
    </row>
    <row r="8059" spans="106:107">
      <c r="DB8059" s="110"/>
      <c r="DC8059" s="110"/>
    </row>
    <row r="8060" spans="106:107">
      <c r="DB8060" s="110"/>
      <c r="DC8060" s="110"/>
    </row>
    <row r="8061" spans="106:107">
      <c r="DB8061" s="110"/>
      <c r="DC8061" s="110"/>
    </row>
    <row r="8062" spans="106:107">
      <c r="DB8062" s="110"/>
      <c r="DC8062" s="110"/>
    </row>
    <row r="8063" spans="106:107">
      <c r="DB8063" s="110"/>
      <c r="DC8063" s="110"/>
    </row>
    <row r="8064" spans="106:107">
      <c r="DB8064" s="110"/>
      <c r="DC8064" s="110"/>
    </row>
    <row r="8065" spans="106:107">
      <c r="DB8065" s="110"/>
      <c r="DC8065" s="110"/>
    </row>
    <row r="8066" spans="106:107">
      <c r="DB8066" s="110"/>
      <c r="DC8066" s="110"/>
    </row>
    <row r="8067" spans="106:107">
      <c r="DB8067" s="110"/>
      <c r="DC8067" s="110"/>
    </row>
    <row r="8068" spans="106:107">
      <c r="DB8068" s="110"/>
      <c r="DC8068" s="110"/>
    </row>
    <row r="8069" spans="106:107">
      <c r="DB8069" s="110"/>
      <c r="DC8069" s="110"/>
    </row>
    <row r="8070" spans="106:107">
      <c r="DB8070" s="110"/>
      <c r="DC8070" s="110"/>
    </row>
    <row r="8071" spans="106:107">
      <c r="DB8071" s="110"/>
      <c r="DC8071" s="110"/>
    </row>
    <row r="8072" spans="106:107">
      <c r="DB8072" s="110"/>
      <c r="DC8072" s="110"/>
    </row>
    <row r="8073" spans="106:107">
      <c r="DB8073" s="110"/>
      <c r="DC8073" s="110"/>
    </row>
    <row r="8074" spans="106:107">
      <c r="DB8074" s="110"/>
      <c r="DC8074" s="110"/>
    </row>
    <row r="8075" spans="106:107">
      <c r="DB8075" s="110"/>
      <c r="DC8075" s="110"/>
    </row>
    <row r="8076" spans="106:107">
      <c r="DB8076" s="110"/>
      <c r="DC8076" s="110"/>
    </row>
    <row r="8077" spans="106:107">
      <c r="DB8077" s="110"/>
      <c r="DC8077" s="110"/>
    </row>
    <row r="8078" spans="106:107">
      <c r="DB8078" s="110"/>
      <c r="DC8078" s="110"/>
    </row>
    <row r="8079" spans="106:107">
      <c r="DB8079" s="110"/>
      <c r="DC8079" s="110"/>
    </row>
    <row r="8080" spans="106:107">
      <c r="DB8080" s="110"/>
      <c r="DC8080" s="110"/>
    </row>
    <row r="8081" spans="106:107">
      <c r="DB8081" s="110"/>
      <c r="DC8081" s="110"/>
    </row>
    <row r="8082" spans="106:107">
      <c r="DB8082" s="110"/>
      <c r="DC8082" s="110"/>
    </row>
    <row r="8083" spans="106:107">
      <c r="DB8083" s="110"/>
      <c r="DC8083" s="110"/>
    </row>
    <row r="8084" spans="106:107">
      <c r="DB8084" s="110"/>
      <c r="DC8084" s="110"/>
    </row>
    <row r="8085" spans="106:107">
      <c r="DB8085" s="110"/>
      <c r="DC8085" s="110"/>
    </row>
    <row r="8086" spans="106:107">
      <c r="DB8086" s="110"/>
      <c r="DC8086" s="110"/>
    </row>
    <row r="8087" spans="106:107">
      <c r="DB8087" s="110"/>
      <c r="DC8087" s="110"/>
    </row>
    <row r="8088" spans="106:107">
      <c r="DB8088" s="110"/>
      <c r="DC8088" s="110"/>
    </row>
    <row r="8089" spans="106:107">
      <c r="DB8089" s="110"/>
      <c r="DC8089" s="110"/>
    </row>
    <row r="8090" spans="106:107">
      <c r="DB8090" s="110"/>
      <c r="DC8090" s="110"/>
    </row>
    <row r="8091" spans="106:107">
      <c r="DB8091" s="110"/>
      <c r="DC8091" s="110"/>
    </row>
    <row r="8092" spans="106:107">
      <c r="DB8092" s="110"/>
      <c r="DC8092" s="110"/>
    </row>
    <row r="8093" spans="106:107">
      <c r="DB8093" s="110"/>
      <c r="DC8093" s="110"/>
    </row>
    <row r="8094" spans="106:107">
      <c r="DB8094" s="110"/>
      <c r="DC8094" s="110"/>
    </row>
    <row r="8095" spans="106:107">
      <c r="DB8095" s="110"/>
      <c r="DC8095" s="110"/>
    </row>
    <row r="8096" spans="106:107">
      <c r="DB8096" s="110"/>
      <c r="DC8096" s="110"/>
    </row>
    <row r="8097" spans="106:107">
      <c r="DB8097" s="110"/>
      <c r="DC8097" s="110"/>
    </row>
    <row r="8098" spans="106:107">
      <c r="DB8098" s="110"/>
      <c r="DC8098" s="110"/>
    </row>
    <row r="8099" spans="106:107">
      <c r="DB8099" s="110"/>
      <c r="DC8099" s="110"/>
    </row>
    <row r="8100" spans="106:107">
      <c r="DB8100" s="110"/>
      <c r="DC8100" s="110"/>
    </row>
    <row r="8101" spans="106:107">
      <c r="DB8101" s="110"/>
      <c r="DC8101" s="110"/>
    </row>
    <row r="8102" spans="106:107">
      <c r="DB8102" s="110"/>
      <c r="DC8102" s="110"/>
    </row>
    <row r="8103" spans="106:107">
      <c r="DB8103" s="110"/>
      <c r="DC8103" s="110"/>
    </row>
    <row r="8104" spans="106:107">
      <c r="DB8104" s="110"/>
      <c r="DC8104" s="110"/>
    </row>
    <row r="8105" spans="106:107">
      <c r="DB8105" s="110"/>
      <c r="DC8105" s="110"/>
    </row>
    <row r="8106" spans="106:107">
      <c r="DB8106" s="110"/>
      <c r="DC8106" s="110"/>
    </row>
    <row r="8107" spans="106:107">
      <c r="DB8107" s="110"/>
      <c r="DC8107" s="110"/>
    </row>
    <row r="8108" spans="106:107">
      <c r="DB8108" s="110"/>
      <c r="DC8108" s="110"/>
    </row>
    <row r="8109" spans="106:107">
      <c r="DB8109" s="110"/>
      <c r="DC8109" s="110"/>
    </row>
    <row r="8110" spans="106:107">
      <c r="DB8110" s="110"/>
      <c r="DC8110" s="110"/>
    </row>
    <row r="8111" spans="106:107">
      <c r="DB8111" s="110"/>
      <c r="DC8111" s="110"/>
    </row>
    <row r="8112" spans="106:107">
      <c r="DB8112" s="110"/>
      <c r="DC8112" s="110"/>
    </row>
    <row r="8113" spans="106:107">
      <c r="DB8113" s="110"/>
      <c r="DC8113" s="110"/>
    </row>
    <row r="8114" spans="106:107">
      <c r="DB8114" s="110"/>
      <c r="DC8114" s="110"/>
    </row>
    <row r="8115" spans="106:107">
      <c r="DB8115" s="110"/>
      <c r="DC8115" s="110"/>
    </row>
    <row r="8116" spans="106:107">
      <c r="DB8116" s="110"/>
      <c r="DC8116" s="110"/>
    </row>
    <row r="8117" spans="106:107">
      <c r="DB8117" s="110"/>
      <c r="DC8117" s="110"/>
    </row>
    <row r="8118" spans="106:107">
      <c r="DB8118" s="110"/>
      <c r="DC8118" s="110"/>
    </row>
    <row r="8119" spans="106:107">
      <c r="DB8119" s="110"/>
      <c r="DC8119" s="110"/>
    </row>
    <row r="8120" spans="106:107">
      <c r="DB8120" s="110"/>
      <c r="DC8120" s="110"/>
    </row>
    <row r="8121" spans="106:107">
      <c r="DB8121" s="110"/>
      <c r="DC8121" s="110"/>
    </row>
    <row r="8122" spans="106:107">
      <c r="DB8122" s="110"/>
      <c r="DC8122" s="110"/>
    </row>
    <row r="8123" spans="106:107">
      <c r="DB8123" s="110"/>
      <c r="DC8123" s="110"/>
    </row>
    <row r="8124" spans="106:107">
      <c r="DB8124" s="110"/>
      <c r="DC8124" s="110"/>
    </row>
    <row r="8125" spans="106:107">
      <c r="DB8125" s="110"/>
      <c r="DC8125" s="110"/>
    </row>
    <row r="8126" spans="106:107">
      <c r="DB8126" s="110"/>
      <c r="DC8126" s="110"/>
    </row>
    <row r="8127" spans="106:107">
      <c r="DB8127" s="110"/>
      <c r="DC8127" s="110"/>
    </row>
    <row r="8128" spans="106:107">
      <c r="DB8128" s="110"/>
      <c r="DC8128" s="110"/>
    </row>
    <row r="8129" spans="106:107">
      <c r="DB8129" s="110"/>
      <c r="DC8129" s="110"/>
    </row>
    <row r="8130" spans="106:107">
      <c r="DB8130" s="110"/>
      <c r="DC8130" s="110"/>
    </row>
    <row r="8131" spans="106:107">
      <c r="DB8131" s="110"/>
      <c r="DC8131" s="110"/>
    </row>
    <row r="8132" spans="106:107">
      <c r="DB8132" s="110"/>
      <c r="DC8132" s="110"/>
    </row>
    <row r="8133" spans="106:107">
      <c r="DB8133" s="110"/>
      <c r="DC8133" s="110"/>
    </row>
    <row r="8134" spans="106:107">
      <c r="DB8134" s="110"/>
      <c r="DC8134" s="110"/>
    </row>
    <row r="8135" spans="106:107">
      <c r="DB8135" s="110"/>
      <c r="DC8135" s="110"/>
    </row>
    <row r="8136" spans="106:107">
      <c r="DB8136" s="110"/>
      <c r="DC8136" s="110"/>
    </row>
    <row r="8137" spans="106:107">
      <c r="DB8137" s="110"/>
      <c r="DC8137" s="110"/>
    </row>
    <row r="8138" spans="106:107">
      <c r="DB8138" s="110"/>
      <c r="DC8138" s="110"/>
    </row>
    <row r="8139" spans="106:107">
      <c r="DB8139" s="110"/>
      <c r="DC8139" s="110"/>
    </row>
    <row r="8140" spans="106:107">
      <c r="DB8140" s="110"/>
      <c r="DC8140" s="110"/>
    </row>
    <row r="8141" spans="106:107">
      <c r="DB8141" s="110"/>
      <c r="DC8141" s="110"/>
    </row>
    <row r="8142" spans="106:107">
      <c r="DB8142" s="110"/>
      <c r="DC8142" s="110"/>
    </row>
    <row r="8143" spans="106:107">
      <c r="DB8143" s="110"/>
      <c r="DC8143" s="110"/>
    </row>
    <row r="8144" spans="106:107">
      <c r="DB8144" s="110"/>
      <c r="DC8144" s="110"/>
    </row>
    <row r="8145" spans="106:107">
      <c r="DB8145" s="110"/>
      <c r="DC8145" s="110"/>
    </row>
    <row r="8146" spans="106:107">
      <c r="DB8146" s="110"/>
      <c r="DC8146" s="110"/>
    </row>
    <row r="8147" spans="106:107">
      <c r="DB8147" s="110"/>
      <c r="DC8147" s="110"/>
    </row>
    <row r="8148" spans="106:107">
      <c r="DB8148" s="110"/>
      <c r="DC8148" s="110"/>
    </row>
    <row r="8149" spans="106:107">
      <c r="DB8149" s="110"/>
      <c r="DC8149" s="110"/>
    </row>
    <row r="8150" spans="106:107">
      <c r="DB8150" s="110"/>
      <c r="DC8150" s="110"/>
    </row>
    <row r="8151" spans="106:107">
      <c r="DB8151" s="110"/>
      <c r="DC8151" s="110"/>
    </row>
    <row r="8152" spans="106:107">
      <c r="DB8152" s="110"/>
      <c r="DC8152" s="110"/>
    </row>
    <row r="8153" spans="106:107">
      <c r="DB8153" s="110"/>
      <c r="DC8153" s="110"/>
    </row>
    <row r="8154" spans="106:107">
      <c r="DB8154" s="110"/>
      <c r="DC8154" s="110"/>
    </row>
    <row r="8155" spans="106:107">
      <c r="DB8155" s="110"/>
      <c r="DC8155" s="110"/>
    </row>
    <row r="8156" spans="106:107">
      <c r="DB8156" s="110"/>
      <c r="DC8156" s="110"/>
    </row>
    <row r="8157" spans="106:107">
      <c r="DB8157" s="110"/>
      <c r="DC8157" s="110"/>
    </row>
    <row r="8158" spans="106:107">
      <c r="DB8158" s="110"/>
      <c r="DC8158" s="110"/>
    </row>
    <row r="8159" spans="106:107">
      <c r="DB8159" s="110"/>
      <c r="DC8159" s="110"/>
    </row>
    <row r="8160" spans="106:107">
      <c r="DB8160" s="110"/>
      <c r="DC8160" s="110"/>
    </row>
    <row r="8161" spans="106:107">
      <c r="DB8161" s="110"/>
      <c r="DC8161" s="110"/>
    </row>
    <row r="8162" spans="106:107">
      <c r="DB8162" s="110"/>
      <c r="DC8162" s="110"/>
    </row>
    <row r="8163" spans="106:107">
      <c r="DB8163" s="110"/>
      <c r="DC8163" s="110"/>
    </row>
    <row r="8164" spans="106:107">
      <c r="DB8164" s="110"/>
      <c r="DC8164" s="110"/>
    </row>
    <row r="8165" spans="106:107">
      <c r="DB8165" s="110"/>
      <c r="DC8165" s="110"/>
    </row>
    <row r="8166" spans="106:107">
      <c r="DB8166" s="110"/>
      <c r="DC8166" s="110"/>
    </row>
    <row r="8167" spans="106:107">
      <c r="DB8167" s="110"/>
      <c r="DC8167" s="110"/>
    </row>
    <row r="8168" spans="106:107">
      <c r="DB8168" s="110"/>
      <c r="DC8168" s="110"/>
    </row>
    <row r="8169" spans="106:107">
      <c r="DB8169" s="110"/>
      <c r="DC8169" s="110"/>
    </row>
    <row r="8170" spans="106:107">
      <c r="DB8170" s="110"/>
      <c r="DC8170" s="110"/>
    </row>
    <row r="8171" spans="106:107">
      <c r="DB8171" s="110"/>
      <c r="DC8171" s="110"/>
    </row>
    <row r="8172" spans="106:107">
      <c r="DB8172" s="110"/>
      <c r="DC8172" s="110"/>
    </row>
    <row r="8173" spans="106:107">
      <c r="DB8173" s="110"/>
      <c r="DC8173" s="110"/>
    </row>
    <row r="8174" spans="106:107">
      <c r="DB8174" s="110"/>
      <c r="DC8174" s="110"/>
    </row>
    <row r="8175" spans="106:107">
      <c r="DB8175" s="110"/>
      <c r="DC8175" s="110"/>
    </row>
    <row r="8176" spans="106:107">
      <c r="DB8176" s="110"/>
      <c r="DC8176" s="110"/>
    </row>
    <row r="8177" spans="106:107">
      <c r="DB8177" s="110"/>
      <c r="DC8177" s="110"/>
    </row>
    <row r="8178" spans="106:107">
      <c r="DB8178" s="110"/>
      <c r="DC8178" s="110"/>
    </row>
    <row r="8179" spans="106:107">
      <c r="DB8179" s="110"/>
      <c r="DC8179" s="110"/>
    </row>
    <row r="8180" spans="106:107">
      <c r="DB8180" s="110"/>
      <c r="DC8180" s="110"/>
    </row>
    <row r="8181" spans="106:107">
      <c r="DB8181" s="110"/>
      <c r="DC8181" s="110"/>
    </row>
    <row r="8182" spans="106:107">
      <c r="DB8182" s="110"/>
      <c r="DC8182" s="110"/>
    </row>
    <row r="8183" spans="106:107">
      <c r="DB8183" s="110"/>
      <c r="DC8183" s="110"/>
    </row>
    <row r="8184" spans="106:107">
      <c r="DB8184" s="110"/>
      <c r="DC8184" s="110"/>
    </row>
    <row r="8185" spans="106:107">
      <c r="DB8185" s="110"/>
      <c r="DC8185" s="110"/>
    </row>
    <row r="8186" spans="106:107">
      <c r="DB8186" s="110"/>
      <c r="DC8186" s="110"/>
    </row>
    <row r="8187" spans="106:107">
      <c r="DB8187" s="110"/>
      <c r="DC8187" s="110"/>
    </row>
    <row r="8188" spans="106:107">
      <c r="DB8188" s="110"/>
      <c r="DC8188" s="110"/>
    </row>
    <row r="8189" spans="106:107">
      <c r="DB8189" s="110"/>
      <c r="DC8189" s="110"/>
    </row>
    <row r="8190" spans="106:107">
      <c r="DB8190" s="110"/>
      <c r="DC8190" s="110"/>
    </row>
    <row r="8191" spans="106:107">
      <c r="DB8191" s="110"/>
      <c r="DC8191" s="110"/>
    </row>
    <row r="8192" spans="106:107">
      <c r="DB8192" s="110"/>
      <c r="DC8192" s="110"/>
    </row>
    <row r="8193" spans="106:107">
      <c r="DB8193" s="110"/>
      <c r="DC8193" s="110"/>
    </row>
    <row r="8194" spans="106:107">
      <c r="DB8194" s="110"/>
      <c r="DC8194" s="110"/>
    </row>
    <row r="8195" spans="106:107">
      <c r="DB8195" s="110"/>
      <c r="DC8195" s="110"/>
    </row>
    <row r="8196" spans="106:107">
      <c r="DB8196" s="110"/>
      <c r="DC8196" s="110"/>
    </row>
    <row r="8197" spans="106:107">
      <c r="DB8197" s="110"/>
      <c r="DC8197" s="110"/>
    </row>
    <row r="8198" spans="106:107">
      <c r="DB8198" s="110"/>
      <c r="DC8198" s="110"/>
    </row>
    <row r="8199" spans="106:107">
      <c r="DB8199" s="110"/>
      <c r="DC8199" s="110"/>
    </row>
    <row r="8200" spans="106:107">
      <c r="DB8200" s="110"/>
      <c r="DC8200" s="110"/>
    </row>
    <row r="8201" spans="106:107">
      <c r="DB8201" s="110"/>
      <c r="DC8201" s="110"/>
    </row>
    <row r="8202" spans="106:107">
      <c r="DB8202" s="110"/>
      <c r="DC8202" s="110"/>
    </row>
    <row r="8203" spans="106:107">
      <c r="DB8203" s="110"/>
      <c r="DC8203" s="110"/>
    </row>
    <row r="8204" spans="106:107">
      <c r="DB8204" s="110"/>
      <c r="DC8204" s="110"/>
    </row>
    <row r="8205" spans="106:107">
      <c r="DB8205" s="110"/>
      <c r="DC8205" s="110"/>
    </row>
    <row r="8206" spans="106:107">
      <c r="DB8206" s="110"/>
      <c r="DC8206" s="110"/>
    </row>
    <row r="8207" spans="106:107">
      <c r="DB8207" s="110"/>
      <c r="DC8207" s="110"/>
    </row>
    <row r="8208" spans="106:107">
      <c r="DB8208" s="110"/>
      <c r="DC8208" s="110"/>
    </row>
    <row r="8209" spans="106:107">
      <c r="DB8209" s="110"/>
      <c r="DC8209" s="110"/>
    </row>
    <row r="8210" spans="106:107">
      <c r="DB8210" s="110"/>
      <c r="DC8210" s="110"/>
    </row>
    <row r="8211" spans="106:107">
      <c r="DB8211" s="110"/>
      <c r="DC8211" s="110"/>
    </row>
    <row r="8212" spans="106:107">
      <c r="DB8212" s="110"/>
      <c r="DC8212" s="110"/>
    </row>
    <row r="8213" spans="106:107">
      <c r="DB8213" s="110"/>
      <c r="DC8213" s="110"/>
    </row>
    <row r="8214" spans="106:107">
      <c r="DB8214" s="110"/>
      <c r="DC8214" s="110"/>
    </row>
    <row r="8215" spans="106:107">
      <c r="DB8215" s="110"/>
      <c r="DC8215" s="110"/>
    </row>
    <row r="8216" spans="106:107">
      <c r="DB8216" s="110"/>
      <c r="DC8216" s="110"/>
    </row>
    <row r="8217" spans="106:107">
      <c r="DB8217" s="110"/>
      <c r="DC8217" s="110"/>
    </row>
    <row r="8218" spans="106:107">
      <c r="DB8218" s="110"/>
      <c r="DC8218" s="110"/>
    </row>
    <row r="8219" spans="106:107">
      <c r="DB8219" s="110"/>
      <c r="DC8219" s="110"/>
    </row>
    <row r="8220" spans="106:107">
      <c r="DB8220" s="110"/>
      <c r="DC8220" s="110"/>
    </row>
    <row r="8221" spans="106:107">
      <c r="DB8221" s="110"/>
      <c r="DC8221" s="110"/>
    </row>
    <row r="8222" spans="106:107">
      <c r="DB8222" s="110"/>
      <c r="DC8222" s="110"/>
    </row>
    <row r="8223" spans="106:107">
      <c r="DB8223" s="110"/>
      <c r="DC8223" s="110"/>
    </row>
    <row r="8224" spans="106:107">
      <c r="DB8224" s="110"/>
      <c r="DC8224" s="110"/>
    </row>
    <row r="8225" spans="106:107">
      <c r="DB8225" s="110"/>
      <c r="DC8225" s="110"/>
    </row>
    <row r="8226" spans="106:107">
      <c r="DB8226" s="110"/>
      <c r="DC8226" s="110"/>
    </row>
    <row r="8227" spans="106:107">
      <c r="DB8227" s="110"/>
      <c r="DC8227" s="110"/>
    </row>
    <row r="8228" spans="106:107">
      <c r="DB8228" s="110"/>
      <c r="DC8228" s="110"/>
    </row>
    <row r="8229" spans="106:107">
      <c r="DB8229" s="110"/>
      <c r="DC8229" s="110"/>
    </row>
    <row r="8230" spans="106:107">
      <c r="DB8230" s="110"/>
      <c r="DC8230" s="110"/>
    </row>
    <row r="8231" spans="106:107">
      <c r="DB8231" s="110"/>
      <c r="DC8231" s="110"/>
    </row>
    <row r="8232" spans="106:107">
      <c r="DB8232" s="110"/>
      <c r="DC8232" s="110"/>
    </row>
    <row r="8233" spans="106:107">
      <c r="DB8233" s="110"/>
      <c r="DC8233" s="110"/>
    </row>
    <row r="8234" spans="106:107">
      <c r="DB8234" s="110"/>
      <c r="DC8234" s="110"/>
    </row>
    <row r="8235" spans="106:107">
      <c r="DB8235" s="110"/>
      <c r="DC8235" s="110"/>
    </row>
    <row r="8236" spans="106:107">
      <c r="DB8236" s="110"/>
      <c r="DC8236" s="110"/>
    </row>
    <row r="8237" spans="106:107">
      <c r="DB8237" s="110"/>
      <c r="DC8237" s="110"/>
    </row>
    <row r="8238" spans="106:107">
      <c r="DB8238" s="110"/>
      <c r="DC8238" s="110"/>
    </row>
    <row r="8239" spans="106:107">
      <c r="DB8239" s="110"/>
      <c r="DC8239" s="110"/>
    </row>
    <row r="8240" spans="106:107">
      <c r="DB8240" s="110"/>
      <c r="DC8240" s="110"/>
    </row>
    <row r="8241" spans="106:107">
      <c r="DB8241" s="110"/>
      <c r="DC8241" s="110"/>
    </row>
    <row r="8242" spans="106:107">
      <c r="DB8242" s="110"/>
      <c r="DC8242" s="110"/>
    </row>
    <row r="8243" spans="106:107">
      <c r="DB8243" s="110"/>
      <c r="DC8243" s="110"/>
    </row>
    <row r="8244" spans="106:107">
      <c r="DB8244" s="110"/>
      <c r="DC8244" s="110"/>
    </row>
    <row r="8245" spans="106:107">
      <c r="DB8245" s="110"/>
      <c r="DC8245" s="110"/>
    </row>
    <row r="8246" spans="106:107">
      <c r="DB8246" s="110"/>
      <c r="DC8246" s="110"/>
    </row>
    <row r="8247" spans="106:107">
      <c r="DB8247" s="110"/>
      <c r="DC8247" s="110"/>
    </row>
    <row r="8248" spans="106:107">
      <c r="DB8248" s="110"/>
      <c r="DC8248" s="110"/>
    </row>
    <row r="8249" spans="106:107">
      <c r="DB8249" s="110"/>
      <c r="DC8249" s="110"/>
    </row>
    <row r="8250" spans="106:107">
      <c r="DB8250" s="110"/>
      <c r="DC8250" s="110"/>
    </row>
    <row r="8251" spans="106:107">
      <c r="DB8251" s="110"/>
      <c r="DC8251" s="110"/>
    </row>
    <row r="8252" spans="106:107">
      <c r="DB8252" s="110"/>
      <c r="DC8252" s="110"/>
    </row>
    <row r="8253" spans="106:107">
      <c r="DB8253" s="110"/>
      <c r="DC8253" s="110"/>
    </row>
    <row r="8254" spans="106:107">
      <c r="DB8254" s="110"/>
      <c r="DC8254" s="110"/>
    </row>
    <row r="8255" spans="106:107">
      <c r="DB8255" s="110"/>
      <c r="DC8255" s="110"/>
    </row>
    <row r="8256" spans="106:107">
      <c r="DB8256" s="110"/>
      <c r="DC8256" s="110"/>
    </row>
    <row r="8257" spans="106:107">
      <c r="DB8257" s="110"/>
      <c r="DC8257" s="110"/>
    </row>
    <row r="8258" spans="106:107">
      <c r="DB8258" s="110"/>
      <c r="DC8258" s="110"/>
    </row>
    <row r="8259" spans="106:107">
      <c r="DB8259" s="110"/>
      <c r="DC8259" s="110"/>
    </row>
    <row r="8260" spans="106:107">
      <c r="DB8260" s="110"/>
      <c r="DC8260" s="110"/>
    </row>
    <row r="8261" spans="106:107">
      <c r="DB8261" s="110"/>
      <c r="DC8261" s="110"/>
    </row>
    <row r="8262" spans="106:107">
      <c r="DB8262" s="110"/>
      <c r="DC8262" s="110"/>
    </row>
    <row r="8263" spans="106:107">
      <c r="DB8263" s="110"/>
      <c r="DC8263" s="110"/>
    </row>
    <row r="8264" spans="106:107">
      <c r="DB8264" s="110"/>
      <c r="DC8264" s="110"/>
    </row>
    <row r="8265" spans="106:107">
      <c r="DB8265" s="110"/>
      <c r="DC8265" s="110"/>
    </row>
    <row r="8266" spans="106:107">
      <c r="DB8266" s="110"/>
      <c r="DC8266" s="110"/>
    </row>
    <row r="8267" spans="106:107">
      <c r="DB8267" s="110"/>
      <c r="DC8267" s="110"/>
    </row>
    <row r="8268" spans="106:107">
      <c r="DB8268" s="110"/>
      <c r="DC8268" s="110"/>
    </row>
    <row r="8269" spans="106:107">
      <c r="DB8269" s="110"/>
      <c r="DC8269" s="110"/>
    </row>
    <row r="8270" spans="106:107">
      <c r="DB8270" s="110"/>
      <c r="DC8270" s="110"/>
    </row>
    <row r="8271" spans="106:107">
      <c r="DB8271" s="110"/>
      <c r="DC8271" s="110"/>
    </row>
    <row r="8272" spans="106:107">
      <c r="DB8272" s="110"/>
      <c r="DC8272" s="110"/>
    </row>
    <row r="8273" spans="106:107">
      <c r="DB8273" s="110"/>
      <c r="DC8273" s="110"/>
    </row>
    <row r="8274" spans="106:107">
      <c r="DB8274" s="110"/>
      <c r="DC8274" s="110"/>
    </row>
    <row r="8275" spans="106:107">
      <c r="DB8275" s="110"/>
      <c r="DC8275" s="110"/>
    </row>
    <row r="8276" spans="106:107">
      <c r="DB8276" s="110"/>
      <c r="DC8276" s="110"/>
    </row>
    <row r="8277" spans="106:107">
      <c r="DB8277" s="110"/>
      <c r="DC8277" s="110"/>
    </row>
    <row r="8278" spans="106:107">
      <c r="DB8278" s="110"/>
      <c r="DC8278" s="110"/>
    </row>
    <row r="8279" spans="106:107">
      <c r="DB8279" s="110"/>
      <c r="DC8279" s="110"/>
    </row>
    <row r="8280" spans="106:107">
      <c r="DB8280" s="110"/>
      <c r="DC8280" s="110"/>
    </row>
    <row r="8281" spans="106:107">
      <c r="DB8281" s="110"/>
      <c r="DC8281" s="110"/>
    </row>
    <row r="8282" spans="106:107">
      <c r="DB8282" s="110"/>
      <c r="DC8282" s="110"/>
    </row>
    <row r="8283" spans="106:107">
      <c r="DB8283" s="110"/>
      <c r="DC8283" s="110"/>
    </row>
    <row r="8284" spans="106:107">
      <c r="DB8284" s="110"/>
      <c r="DC8284" s="110"/>
    </row>
    <row r="8285" spans="106:107">
      <c r="DB8285" s="110"/>
      <c r="DC8285" s="110"/>
    </row>
    <row r="8286" spans="106:107">
      <c r="DB8286" s="110"/>
      <c r="DC8286" s="110"/>
    </row>
    <row r="8287" spans="106:107">
      <c r="DB8287" s="110"/>
      <c r="DC8287" s="110"/>
    </row>
    <row r="8288" spans="106:107">
      <c r="DB8288" s="110"/>
      <c r="DC8288" s="110"/>
    </row>
    <row r="8289" spans="106:107">
      <c r="DB8289" s="110"/>
      <c r="DC8289" s="110"/>
    </row>
    <row r="8290" spans="106:107">
      <c r="DB8290" s="110"/>
      <c r="DC8290" s="110"/>
    </row>
    <row r="8291" spans="106:107">
      <c r="DB8291" s="110"/>
      <c r="DC8291" s="110"/>
    </row>
    <row r="8292" spans="106:107">
      <c r="DB8292" s="110"/>
      <c r="DC8292" s="110"/>
    </row>
    <row r="8293" spans="106:107">
      <c r="DB8293" s="110"/>
      <c r="DC8293" s="110"/>
    </row>
    <row r="8294" spans="106:107">
      <c r="DB8294" s="110"/>
      <c r="DC8294" s="110"/>
    </row>
    <row r="8295" spans="106:107">
      <c r="DB8295" s="110"/>
      <c r="DC8295" s="110"/>
    </row>
    <row r="8296" spans="106:107">
      <c r="DB8296" s="110"/>
      <c r="DC8296" s="110"/>
    </row>
    <row r="8297" spans="106:107">
      <c r="DB8297" s="110"/>
      <c r="DC8297" s="110"/>
    </row>
    <row r="8298" spans="106:107">
      <c r="DB8298" s="110"/>
      <c r="DC8298" s="110"/>
    </row>
    <row r="8299" spans="106:107">
      <c r="DB8299" s="110"/>
      <c r="DC8299" s="110"/>
    </row>
    <row r="8300" spans="106:107">
      <c r="DB8300" s="110"/>
      <c r="DC8300" s="110"/>
    </row>
    <row r="8301" spans="106:107">
      <c r="DB8301" s="110"/>
      <c r="DC8301" s="110"/>
    </row>
    <row r="8302" spans="106:107">
      <c r="DB8302" s="110"/>
      <c r="DC8302" s="110"/>
    </row>
    <row r="8303" spans="106:107">
      <c r="DB8303" s="110"/>
      <c r="DC8303" s="110"/>
    </row>
    <row r="8304" spans="106:107">
      <c r="DB8304" s="110"/>
      <c r="DC8304" s="110"/>
    </row>
    <row r="8305" spans="106:107">
      <c r="DB8305" s="110"/>
      <c r="DC8305" s="110"/>
    </row>
    <row r="8306" spans="106:107">
      <c r="DB8306" s="110"/>
      <c r="DC8306" s="110"/>
    </row>
    <row r="8307" spans="106:107">
      <c r="DB8307" s="110"/>
      <c r="DC8307" s="110"/>
    </row>
    <row r="8308" spans="106:107">
      <c r="DB8308" s="110"/>
      <c r="DC8308" s="110"/>
    </row>
    <row r="8309" spans="106:107">
      <c r="DB8309" s="110"/>
      <c r="DC8309" s="110"/>
    </row>
    <row r="8310" spans="106:107">
      <c r="DB8310" s="110"/>
      <c r="DC8310" s="110"/>
    </row>
    <row r="8311" spans="106:107">
      <c r="DB8311" s="110"/>
      <c r="DC8311" s="110"/>
    </row>
    <row r="8312" spans="106:107">
      <c r="DB8312" s="110"/>
      <c r="DC8312" s="110"/>
    </row>
    <row r="8313" spans="106:107">
      <c r="DB8313" s="110"/>
      <c r="DC8313" s="110"/>
    </row>
    <row r="8314" spans="106:107">
      <c r="DB8314" s="110"/>
      <c r="DC8314" s="110"/>
    </row>
    <row r="8315" spans="106:107">
      <c r="DB8315" s="110"/>
      <c r="DC8315" s="110"/>
    </row>
    <row r="8316" spans="106:107">
      <c r="DB8316" s="110"/>
      <c r="DC8316" s="110"/>
    </row>
    <row r="8317" spans="106:107">
      <c r="DB8317" s="110"/>
      <c r="DC8317" s="110"/>
    </row>
    <row r="8318" spans="106:107">
      <c r="DB8318" s="110"/>
      <c r="DC8318" s="110"/>
    </row>
    <row r="8319" spans="106:107">
      <c r="DB8319" s="110"/>
      <c r="DC8319" s="110"/>
    </row>
    <row r="8320" spans="106:107">
      <c r="DB8320" s="110"/>
      <c r="DC8320" s="110"/>
    </row>
    <row r="8321" spans="106:107">
      <c r="DB8321" s="110"/>
      <c r="DC8321" s="110"/>
    </row>
    <row r="8322" spans="106:107">
      <c r="DB8322" s="110"/>
      <c r="DC8322" s="110"/>
    </row>
    <row r="8323" spans="106:107">
      <c r="DB8323" s="110"/>
      <c r="DC8323" s="110"/>
    </row>
    <row r="8324" spans="106:107">
      <c r="DB8324" s="110"/>
      <c r="DC8324" s="110"/>
    </row>
    <row r="8325" spans="106:107">
      <c r="DB8325" s="110"/>
      <c r="DC8325" s="110"/>
    </row>
    <row r="8326" spans="106:107">
      <c r="DB8326" s="110"/>
      <c r="DC8326" s="110"/>
    </row>
    <row r="8327" spans="106:107">
      <c r="DB8327" s="110"/>
      <c r="DC8327" s="110"/>
    </row>
    <row r="8328" spans="106:107">
      <c r="DB8328" s="110"/>
      <c r="DC8328" s="110"/>
    </row>
    <row r="8329" spans="106:107">
      <c r="DB8329" s="110"/>
      <c r="DC8329" s="110"/>
    </row>
    <row r="8330" spans="106:107">
      <c r="DB8330" s="110"/>
      <c r="DC8330" s="110"/>
    </row>
    <row r="8331" spans="106:107">
      <c r="DB8331" s="110"/>
      <c r="DC8331" s="110"/>
    </row>
    <row r="8332" spans="106:107">
      <c r="DB8332" s="110"/>
      <c r="DC8332" s="110"/>
    </row>
    <row r="8333" spans="106:107">
      <c r="DB8333" s="110"/>
      <c r="DC8333" s="110"/>
    </row>
    <row r="8334" spans="106:107">
      <c r="DB8334" s="110"/>
      <c r="DC8334" s="110"/>
    </row>
    <row r="8335" spans="106:107">
      <c r="DB8335" s="110"/>
      <c r="DC8335" s="110"/>
    </row>
    <row r="8336" spans="106:107">
      <c r="DB8336" s="110"/>
      <c r="DC8336" s="110"/>
    </row>
    <row r="8337" spans="106:107">
      <c r="DB8337" s="110"/>
      <c r="DC8337" s="110"/>
    </row>
    <row r="8338" spans="106:107">
      <c r="DB8338" s="110"/>
      <c r="DC8338" s="110"/>
    </row>
    <row r="8339" spans="106:107">
      <c r="DB8339" s="110"/>
      <c r="DC8339" s="110"/>
    </row>
    <row r="8340" spans="106:107">
      <c r="DB8340" s="110"/>
      <c r="DC8340" s="110"/>
    </row>
    <row r="8341" spans="106:107">
      <c r="DB8341" s="110"/>
      <c r="DC8341" s="110"/>
    </row>
    <row r="8342" spans="106:107">
      <c r="DB8342" s="110"/>
      <c r="DC8342" s="110"/>
    </row>
    <row r="8343" spans="106:107">
      <c r="DB8343" s="110"/>
      <c r="DC8343" s="110"/>
    </row>
    <row r="8344" spans="106:107">
      <c r="DB8344" s="110"/>
      <c r="DC8344" s="110"/>
    </row>
    <row r="8345" spans="106:107">
      <c r="DB8345" s="110"/>
      <c r="DC8345" s="110"/>
    </row>
    <row r="8346" spans="106:107">
      <c r="DB8346" s="110"/>
      <c r="DC8346" s="110"/>
    </row>
    <row r="8347" spans="106:107">
      <c r="DB8347" s="110"/>
      <c r="DC8347" s="110"/>
    </row>
    <row r="8348" spans="106:107">
      <c r="DB8348" s="110"/>
      <c r="DC8348" s="110"/>
    </row>
    <row r="8349" spans="106:107">
      <c r="DB8349" s="110"/>
      <c r="DC8349" s="110"/>
    </row>
    <row r="8350" spans="106:107">
      <c r="DB8350" s="110"/>
      <c r="DC8350" s="110"/>
    </row>
    <row r="8351" spans="106:107">
      <c r="DB8351" s="110"/>
      <c r="DC8351" s="110"/>
    </row>
    <row r="8352" spans="106:107">
      <c r="DB8352" s="110"/>
      <c r="DC8352" s="110"/>
    </row>
    <row r="8353" spans="106:107">
      <c r="DB8353" s="110"/>
      <c r="DC8353" s="110"/>
    </row>
    <row r="8354" spans="106:107">
      <c r="DB8354" s="110"/>
      <c r="DC8354" s="110"/>
    </row>
    <row r="8355" spans="106:107">
      <c r="DB8355" s="110"/>
      <c r="DC8355" s="110"/>
    </row>
    <row r="8356" spans="106:107">
      <c r="DB8356" s="110"/>
      <c r="DC8356" s="110"/>
    </row>
    <row r="8357" spans="106:107">
      <c r="DB8357" s="110"/>
      <c r="DC8357" s="110"/>
    </row>
    <row r="8358" spans="106:107">
      <c r="DB8358" s="110"/>
      <c r="DC8358" s="110"/>
    </row>
    <row r="8359" spans="106:107">
      <c r="DB8359" s="110"/>
      <c r="DC8359" s="110"/>
    </row>
    <row r="8360" spans="106:107">
      <c r="DB8360" s="110"/>
      <c r="DC8360" s="110"/>
    </row>
    <row r="8361" spans="106:107">
      <c r="DB8361" s="110"/>
      <c r="DC8361" s="110"/>
    </row>
    <row r="8362" spans="106:107">
      <c r="DB8362" s="110"/>
      <c r="DC8362" s="110"/>
    </row>
    <row r="8363" spans="106:107">
      <c r="DB8363" s="110"/>
      <c r="DC8363" s="110"/>
    </row>
    <row r="8364" spans="106:107">
      <c r="DB8364" s="110"/>
      <c r="DC8364" s="110"/>
    </row>
    <row r="8365" spans="106:107">
      <c r="DB8365" s="110"/>
      <c r="DC8365" s="110"/>
    </row>
    <row r="8366" spans="106:107">
      <c r="DB8366" s="110"/>
      <c r="DC8366" s="110"/>
    </row>
    <row r="8367" spans="106:107">
      <c r="DB8367" s="110"/>
      <c r="DC8367" s="110"/>
    </row>
    <row r="8368" spans="106:107">
      <c r="DB8368" s="110"/>
      <c r="DC8368" s="110"/>
    </row>
    <row r="8369" spans="106:107">
      <c r="DB8369" s="110"/>
      <c r="DC8369" s="110"/>
    </row>
    <row r="8370" spans="106:107">
      <c r="DB8370" s="110"/>
      <c r="DC8370" s="110"/>
    </row>
    <row r="8371" spans="106:107">
      <c r="DB8371" s="110"/>
      <c r="DC8371" s="110"/>
    </row>
    <row r="8372" spans="106:107">
      <c r="DB8372" s="110"/>
      <c r="DC8372" s="110"/>
    </row>
    <row r="8373" spans="106:107">
      <c r="DB8373" s="110"/>
      <c r="DC8373" s="110"/>
    </row>
    <row r="8374" spans="106:107">
      <c r="DB8374" s="110"/>
      <c r="DC8374" s="110"/>
    </row>
    <row r="8375" spans="106:107">
      <c r="DB8375" s="110"/>
      <c r="DC8375" s="110"/>
    </row>
    <row r="8376" spans="106:107">
      <c r="DB8376" s="110"/>
      <c r="DC8376" s="110"/>
    </row>
    <row r="8377" spans="106:107">
      <c r="DB8377" s="110"/>
      <c r="DC8377" s="110"/>
    </row>
    <row r="8378" spans="106:107">
      <c r="DB8378" s="110"/>
      <c r="DC8378" s="110"/>
    </row>
    <row r="8379" spans="106:107">
      <c r="DB8379" s="110"/>
      <c r="DC8379" s="110"/>
    </row>
    <row r="8380" spans="106:107">
      <c r="DB8380" s="110"/>
      <c r="DC8380" s="110"/>
    </row>
    <row r="8381" spans="106:107">
      <c r="DB8381" s="110"/>
      <c r="DC8381" s="110"/>
    </row>
    <row r="8382" spans="106:107">
      <c r="DB8382" s="110"/>
      <c r="DC8382" s="110"/>
    </row>
    <row r="8383" spans="106:107">
      <c r="DB8383" s="110"/>
      <c r="DC8383" s="110"/>
    </row>
    <row r="8384" spans="106:107">
      <c r="DB8384" s="110"/>
      <c r="DC8384" s="110"/>
    </row>
    <row r="8385" spans="106:107">
      <c r="DB8385" s="110"/>
      <c r="DC8385" s="110"/>
    </row>
    <row r="8386" spans="106:107">
      <c r="DB8386" s="110"/>
      <c r="DC8386" s="110"/>
    </row>
    <row r="8387" spans="106:107">
      <c r="DB8387" s="110"/>
      <c r="DC8387" s="110"/>
    </row>
    <row r="8388" spans="106:107">
      <c r="DB8388" s="110"/>
      <c r="DC8388" s="110"/>
    </row>
    <row r="8389" spans="106:107">
      <c r="DB8389" s="110"/>
      <c r="DC8389" s="110"/>
    </row>
    <row r="8390" spans="106:107">
      <c r="DB8390" s="110"/>
      <c r="DC8390" s="110"/>
    </row>
    <row r="8391" spans="106:107">
      <c r="DB8391" s="110"/>
      <c r="DC8391" s="110"/>
    </row>
    <row r="8392" spans="106:107">
      <c r="DB8392" s="110"/>
      <c r="DC8392" s="110"/>
    </row>
    <row r="8393" spans="106:107">
      <c r="DB8393" s="110"/>
      <c r="DC8393" s="110"/>
    </row>
    <row r="8394" spans="106:107">
      <c r="DB8394" s="110"/>
      <c r="DC8394" s="110"/>
    </row>
    <row r="8395" spans="106:107">
      <c r="DB8395" s="110"/>
      <c r="DC8395" s="110"/>
    </row>
    <row r="8396" spans="106:107">
      <c r="DB8396" s="110"/>
      <c r="DC8396" s="110"/>
    </row>
    <row r="8397" spans="106:107">
      <c r="DB8397" s="110"/>
      <c r="DC8397" s="110"/>
    </row>
    <row r="8398" spans="106:107">
      <c r="DB8398" s="110"/>
      <c r="DC8398" s="110"/>
    </row>
    <row r="8399" spans="106:107">
      <c r="DB8399" s="110"/>
      <c r="DC8399" s="110"/>
    </row>
    <row r="8400" spans="106:107">
      <c r="DB8400" s="110"/>
      <c r="DC8400" s="110"/>
    </row>
    <row r="8401" spans="106:107">
      <c r="DB8401" s="110"/>
      <c r="DC8401" s="110"/>
    </row>
    <row r="8402" spans="106:107">
      <c r="DB8402" s="110"/>
      <c r="DC8402" s="110"/>
    </row>
    <row r="8403" spans="106:107">
      <c r="DB8403" s="110"/>
      <c r="DC8403" s="110"/>
    </row>
    <row r="8404" spans="106:107">
      <c r="DB8404" s="110"/>
      <c r="DC8404" s="110"/>
    </row>
    <row r="8405" spans="106:107">
      <c r="DB8405" s="110"/>
      <c r="DC8405" s="110"/>
    </row>
    <row r="8406" spans="106:107">
      <c r="DB8406" s="110"/>
      <c r="DC8406" s="110"/>
    </row>
    <row r="8407" spans="106:107">
      <c r="DB8407" s="110"/>
      <c r="DC8407" s="110"/>
    </row>
    <row r="8408" spans="106:107">
      <c r="DB8408" s="110"/>
      <c r="DC8408" s="110"/>
    </row>
    <row r="8409" spans="106:107">
      <c r="DB8409" s="110"/>
      <c r="DC8409" s="110"/>
    </row>
    <row r="8410" spans="106:107">
      <c r="DB8410" s="110"/>
      <c r="DC8410" s="110"/>
    </row>
    <row r="8411" spans="106:107">
      <c r="DB8411" s="110"/>
      <c r="DC8411" s="110"/>
    </row>
    <row r="8412" spans="106:107">
      <c r="DB8412" s="110"/>
      <c r="DC8412" s="110"/>
    </row>
    <row r="8413" spans="106:107">
      <c r="DB8413" s="110"/>
      <c r="DC8413" s="110"/>
    </row>
    <row r="8414" spans="106:107">
      <c r="DB8414" s="110"/>
      <c r="DC8414" s="110"/>
    </row>
    <row r="8415" spans="106:107">
      <c r="DB8415" s="110"/>
      <c r="DC8415" s="110"/>
    </row>
    <row r="8416" spans="106:107">
      <c r="DB8416" s="110"/>
      <c r="DC8416" s="110"/>
    </row>
    <row r="8417" spans="106:107">
      <c r="DB8417" s="110"/>
      <c r="DC8417" s="110"/>
    </row>
    <row r="8418" spans="106:107">
      <c r="DB8418" s="110"/>
      <c r="DC8418" s="110"/>
    </row>
    <row r="8419" spans="106:107">
      <c r="DB8419" s="110"/>
      <c r="DC8419" s="110"/>
    </row>
    <row r="8420" spans="106:107">
      <c r="DB8420" s="110"/>
      <c r="DC8420" s="110"/>
    </row>
    <row r="8421" spans="106:107">
      <c r="DB8421" s="110"/>
      <c r="DC8421" s="110"/>
    </row>
    <row r="8422" spans="106:107">
      <c r="DB8422" s="110"/>
      <c r="DC8422" s="110"/>
    </row>
    <row r="8423" spans="106:107">
      <c r="DB8423" s="110"/>
      <c r="DC8423" s="110"/>
    </row>
    <row r="8424" spans="106:107">
      <c r="DB8424" s="110"/>
      <c r="DC8424" s="110"/>
    </row>
    <row r="8425" spans="106:107">
      <c r="DB8425" s="110"/>
      <c r="DC8425" s="110"/>
    </row>
    <row r="8426" spans="106:107">
      <c r="DB8426" s="110"/>
      <c r="DC8426" s="110"/>
    </row>
    <row r="8427" spans="106:107">
      <c r="DB8427" s="110"/>
      <c r="DC8427" s="110"/>
    </row>
    <row r="8428" spans="106:107">
      <c r="DB8428" s="110"/>
      <c r="DC8428" s="110"/>
    </row>
    <row r="8429" spans="106:107">
      <c r="DB8429" s="110"/>
      <c r="DC8429" s="110"/>
    </row>
    <row r="8430" spans="106:107">
      <c r="DB8430" s="110"/>
      <c r="DC8430" s="110"/>
    </row>
    <row r="8431" spans="106:107">
      <c r="DB8431" s="110"/>
      <c r="DC8431" s="110"/>
    </row>
    <row r="8432" spans="106:107">
      <c r="DB8432" s="110"/>
      <c r="DC8432" s="110"/>
    </row>
    <row r="8433" spans="106:107">
      <c r="DB8433" s="110"/>
      <c r="DC8433" s="110"/>
    </row>
    <row r="8434" spans="106:107">
      <c r="DB8434" s="110"/>
      <c r="DC8434" s="110"/>
    </row>
    <row r="8435" spans="106:107">
      <c r="DB8435" s="110"/>
      <c r="DC8435" s="110"/>
    </row>
    <row r="8436" spans="106:107">
      <c r="DB8436" s="110"/>
      <c r="DC8436" s="110"/>
    </row>
    <row r="8437" spans="106:107">
      <c r="DB8437" s="110"/>
      <c r="DC8437" s="110"/>
    </row>
    <row r="8438" spans="106:107">
      <c r="DB8438" s="110"/>
      <c r="DC8438" s="110"/>
    </row>
    <row r="8439" spans="106:107">
      <c r="DB8439" s="110"/>
      <c r="DC8439" s="110"/>
    </row>
    <row r="8440" spans="106:107">
      <c r="DB8440" s="110"/>
      <c r="DC8440" s="110"/>
    </row>
    <row r="8441" spans="106:107">
      <c r="DB8441" s="110"/>
      <c r="DC8441" s="110"/>
    </row>
    <row r="8442" spans="106:107">
      <c r="DB8442" s="110"/>
      <c r="DC8442" s="110"/>
    </row>
    <row r="8443" spans="106:107">
      <c r="DB8443" s="110"/>
      <c r="DC8443" s="110"/>
    </row>
    <row r="8444" spans="106:107">
      <c r="DB8444" s="110"/>
      <c r="DC8444" s="110"/>
    </row>
    <row r="8445" spans="106:107">
      <c r="DB8445" s="110"/>
      <c r="DC8445" s="110"/>
    </row>
    <row r="8446" spans="106:107">
      <c r="DB8446" s="110"/>
      <c r="DC8446" s="110"/>
    </row>
    <row r="8447" spans="106:107">
      <c r="DB8447" s="110"/>
      <c r="DC8447" s="110"/>
    </row>
    <row r="8448" spans="106:107">
      <c r="DB8448" s="110"/>
      <c r="DC8448" s="110"/>
    </row>
    <row r="8449" spans="106:107">
      <c r="DB8449" s="110"/>
      <c r="DC8449" s="110"/>
    </row>
    <row r="8450" spans="106:107">
      <c r="DB8450" s="110"/>
      <c r="DC8450" s="110"/>
    </row>
    <row r="8451" spans="106:107">
      <c r="DB8451" s="110"/>
      <c r="DC8451" s="110"/>
    </row>
    <row r="8452" spans="106:107">
      <c r="DB8452" s="110"/>
      <c r="DC8452" s="110"/>
    </row>
    <row r="8453" spans="106:107">
      <c r="DB8453" s="110"/>
      <c r="DC8453" s="110"/>
    </row>
    <row r="8454" spans="106:107">
      <c r="DB8454" s="110"/>
      <c r="DC8454" s="110"/>
    </row>
    <row r="8455" spans="106:107">
      <c r="DB8455" s="110"/>
      <c r="DC8455" s="110"/>
    </row>
    <row r="8456" spans="106:107">
      <c r="DB8456" s="110"/>
      <c r="DC8456" s="110"/>
    </row>
    <row r="8457" spans="106:107">
      <c r="DB8457" s="110"/>
      <c r="DC8457" s="110"/>
    </row>
    <row r="8458" spans="106:107">
      <c r="DB8458" s="110"/>
      <c r="DC8458" s="110"/>
    </row>
    <row r="8459" spans="106:107">
      <c r="DB8459" s="110"/>
      <c r="DC8459" s="110"/>
    </row>
    <row r="8460" spans="106:107">
      <c r="DB8460" s="110"/>
      <c r="DC8460" s="110"/>
    </row>
    <row r="8461" spans="106:107">
      <c r="DB8461" s="110"/>
      <c r="DC8461" s="110"/>
    </row>
    <row r="8462" spans="106:107">
      <c r="DB8462" s="110"/>
      <c r="DC8462" s="110"/>
    </row>
    <row r="8463" spans="106:107">
      <c r="DB8463" s="110"/>
      <c r="DC8463" s="110"/>
    </row>
    <row r="8464" spans="106:107">
      <c r="DB8464" s="110"/>
      <c r="DC8464" s="110"/>
    </row>
    <row r="8465" spans="106:107">
      <c r="DB8465" s="110"/>
      <c r="DC8465" s="110"/>
    </row>
    <row r="8466" spans="106:107">
      <c r="DB8466" s="110"/>
      <c r="DC8466" s="110"/>
    </row>
    <row r="8467" spans="106:107">
      <c r="DB8467" s="110"/>
      <c r="DC8467" s="110"/>
    </row>
    <row r="8468" spans="106:107">
      <c r="DB8468" s="110"/>
      <c r="DC8468" s="110"/>
    </row>
    <row r="8469" spans="106:107">
      <c r="DB8469" s="110"/>
      <c r="DC8469" s="110"/>
    </row>
    <row r="8470" spans="106:107">
      <c r="DB8470" s="110"/>
      <c r="DC8470" s="110"/>
    </row>
    <row r="8471" spans="106:107">
      <c r="DB8471" s="110"/>
      <c r="DC8471" s="110"/>
    </row>
    <row r="8472" spans="106:107">
      <c r="DB8472" s="110"/>
      <c r="DC8472" s="110"/>
    </row>
    <row r="8473" spans="106:107">
      <c r="DB8473" s="110"/>
      <c r="DC8473" s="110"/>
    </row>
    <row r="8474" spans="106:107">
      <c r="DB8474" s="110"/>
      <c r="DC8474" s="110"/>
    </row>
    <row r="8475" spans="106:107">
      <c r="DB8475" s="110"/>
      <c r="DC8475" s="110"/>
    </row>
    <row r="8476" spans="106:107">
      <c r="DB8476" s="110"/>
      <c r="DC8476" s="110"/>
    </row>
    <row r="8477" spans="106:107">
      <c r="DB8477" s="110"/>
      <c r="DC8477" s="110"/>
    </row>
    <row r="8478" spans="106:107">
      <c r="DB8478" s="110"/>
      <c r="DC8478" s="110"/>
    </row>
    <row r="8479" spans="106:107">
      <c r="DB8479" s="110"/>
      <c r="DC8479" s="110"/>
    </row>
    <row r="8480" spans="106:107">
      <c r="DB8480" s="110"/>
      <c r="DC8480" s="110"/>
    </row>
    <row r="8481" spans="106:107">
      <c r="DB8481" s="110"/>
      <c r="DC8481" s="110"/>
    </row>
    <row r="8482" spans="106:107">
      <c r="DB8482" s="110"/>
      <c r="DC8482" s="110"/>
    </row>
    <row r="8483" spans="106:107">
      <c r="DB8483" s="110"/>
      <c r="DC8483" s="110"/>
    </row>
    <row r="8484" spans="106:107">
      <c r="DB8484" s="110"/>
      <c r="DC8484" s="110"/>
    </row>
    <row r="8485" spans="106:107">
      <c r="DB8485" s="110"/>
      <c r="DC8485" s="110"/>
    </row>
    <row r="8486" spans="106:107">
      <c r="DB8486" s="110"/>
      <c r="DC8486" s="110"/>
    </row>
    <row r="8487" spans="106:107">
      <c r="DB8487" s="110"/>
      <c r="DC8487" s="110"/>
    </row>
    <row r="8488" spans="106:107">
      <c r="DB8488" s="110"/>
      <c r="DC8488" s="110"/>
    </row>
    <row r="8489" spans="106:107">
      <c r="DB8489" s="110"/>
      <c r="DC8489" s="110"/>
    </row>
    <row r="8490" spans="106:107">
      <c r="DB8490" s="110"/>
      <c r="DC8490" s="110"/>
    </row>
    <row r="8491" spans="106:107">
      <c r="DB8491" s="110"/>
      <c r="DC8491" s="110"/>
    </row>
    <row r="8492" spans="106:107">
      <c r="DB8492" s="110"/>
      <c r="DC8492" s="110"/>
    </row>
    <row r="8493" spans="106:107">
      <c r="DB8493" s="110"/>
      <c r="DC8493" s="110"/>
    </row>
    <row r="8494" spans="106:107">
      <c r="DB8494" s="110"/>
      <c r="DC8494" s="110"/>
    </row>
    <row r="8495" spans="106:107">
      <c r="DB8495" s="110"/>
      <c r="DC8495" s="110"/>
    </row>
    <row r="8496" spans="106:107">
      <c r="DB8496" s="110"/>
      <c r="DC8496" s="110"/>
    </row>
    <row r="8497" spans="106:107">
      <c r="DB8497" s="110"/>
      <c r="DC8497" s="110"/>
    </row>
    <row r="8498" spans="106:107">
      <c r="DB8498" s="110"/>
      <c r="DC8498" s="110"/>
    </row>
    <row r="8499" spans="106:107">
      <c r="DB8499" s="110"/>
      <c r="DC8499" s="110"/>
    </row>
    <row r="8500" spans="106:107">
      <c r="DB8500" s="110"/>
      <c r="DC8500" s="110"/>
    </row>
    <row r="8501" spans="106:107">
      <c r="DB8501" s="110"/>
      <c r="DC8501" s="110"/>
    </row>
    <row r="8502" spans="106:107">
      <c r="DB8502" s="110"/>
      <c r="DC8502" s="110"/>
    </row>
    <row r="8503" spans="106:107">
      <c r="DB8503" s="110"/>
      <c r="DC8503" s="110"/>
    </row>
    <row r="8504" spans="106:107">
      <c r="DB8504" s="110"/>
      <c r="DC8504" s="110"/>
    </row>
    <row r="8505" spans="106:107">
      <c r="DB8505" s="110"/>
      <c r="DC8505" s="110"/>
    </row>
    <row r="8506" spans="106:107">
      <c r="DB8506" s="110"/>
      <c r="DC8506" s="110"/>
    </row>
    <row r="8507" spans="106:107">
      <c r="DB8507" s="110"/>
      <c r="DC8507" s="110"/>
    </row>
    <row r="8508" spans="106:107">
      <c r="DB8508" s="110"/>
      <c r="DC8508" s="110"/>
    </row>
    <row r="8509" spans="106:107">
      <c r="DB8509" s="110"/>
      <c r="DC8509" s="110"/>
    </row>
    <row r="8510" spans="106:107">
      <c r="DB8510" s="110"/>
      <c r="DC8510" s="110"/>
    </row>
    <row r="8511" spans="106:107">
      <c r="DB8511" s="110"/>
      <c r="DC8511" s="110"/>
    </row>
    <row r="8512" spans="106:107">
      <c r="DB8512" s="110"/>
      <c r="DC8512" s="110"/>
    </row>
    <row r="8513" spans="106:107">
      <c r="DB8513" s="110"/>
      <c r="DC8513" s="110"/>
    </row>
    <row r="8514" spans="106:107">
      <c r="DB8514" s="110"/>
      <c r="DC8514" s="110"/>
    </row>
    <row r="8515" spans="106:107">
      <c r="DB8515" s="110"/>
      <c r="DC8515" s="110"/>
    </row>
    <row r="8516" spans="106:107">
      <c r="DB8516" s="110"/>
      <c r="DC8516" s="110"/>
    </row>
    <row r="8517" spans="106:107">
      <c r="DB8517" s="110"/>
      <c r="DC8517" s="110"/>
    </row>
    <row r="8518" spans="106:107">
      <c r="DB8518" s="110"/>
      <c r="DC8518" s="110"/>
    </row>
    <row r="8519" spans="106:107">
      <c r="DB8519" s="110"/>
      <c r="DC8519" s="110"/>
    </row>
    <row r="8520" spans="106:107">
      <c r="DB8520" s="110"/>
      <c r="DC8520" s="110"/>
    </row>
    <row r="8521" spans="106:107">
      <c r="DB8521" s="110"/>
      <c r="DC8521" s="110"/>
    </row>
    <row r="8522" spans="106:107">
      <c r="DB8522" s="110"/>
      <c r="DC8522" s="110"/>
    </row>
    <row r="8523" spans="106:107">
      <c r="DB8523" s="110"/>
      <c r="DC8523" s="110"/>
    </row>
    <row r="8524" spans="106:107">
      <c r="DB8524" s="110"/>
      <c r="DC8524" s="110"/>
    </row>
    <row r="8525" spans="106:107">
      <c r="DB8525" s="110"/>
      <c r="DC8525" s="110"/>
    </row>
    <row r="8526" spans="106:107">
      <c r="DB8526" s="110"/>
      <c r="DC8526" s="110"/>
    </row>
    <row r="8527" spans="106:107">
      <c r="DB8527" s="110"/>
      <c r="DC8527" s="110"/>
    </row>
    <row r="8528" spans="106:107">
      <c r="DB8528" s="110"/>
      <c r="DC8528" s="110"/>
    </row>
    <row r="8529" spans="106:107">
      <c r="DB8529" s="110"/>
      <c r="DC8529" s="110"/>
    </row>
    <row r="8530" spans="106:107">
      <c r="DB8530" s="110"/>
      <c r="DC8530" s="110"/>
    </row>
    <row r="8531" spans="106:107">
      <c r="DB8531" s="110"/>
      <c r="DC8531" s="110"/>
    </row>
    <row r="8532" spans="106:107">
      <c r="DB8532" s="110"/>
      <c r="DC8532" s="110"/>
    </row>
    <row r="8533" spans="106:107">
      <c r="DB8533" s="110"/>
      <c r="DC8533" s="110"/>
    </row>
    <row r="8534" spans="106:107">
      <c r="DB8534" s="110"/>
      <c r="DC8534" s="110"/>
    </row>
    <row r="8535" spans="106:107">
      <c r="DB8535" s="110"/>
      <c r="DC8535" s="110"/>
    </row>
    <row r="8536" spans="106:107">
      <c r="DB8536" s="110"/>
      <c r="DC8536" s="110"/>
    </row>
    <row r="8537" spans="106:107">
      <c r="DB8537" s="110"/>
      <c r="DC8537" s="110"/>
    </row>
    <row r="8538" spans="106:107">
      <c r="DB8538" s="110"/>
      <c r="DC8538" s="110"/>
    </row>
    <row r="8539" spans="106:107">
      <c r="DB8539" s="110"/>
      <c r="DC8539" s="110"/>
    </row>
    <row r="8540" spans="106:107">
      <c r="DB8540" s="110"/>
      <c r="DC8540" s="110"/>
    </row>
    <row r="8541" spans="106:107">
      <c r="DB8541" s="110"/>
      <c r="DC8541" s="110"/>
    </row>
    <row r="8542" spans="106:107">
      <c r="DB8542" s="110"/>
      <c r="DC8542" s="110"/>
    </row>
    <row r="8543" spans="106:107">
      <c r="DB8543" s="110"/>
      <c r="DC8543" s="110"/>
    </row>
    <row r="8544" spans="106:107">
      <c r="DB8544" s="110"/>
      <c r="DC8544" s="110"/>
    </row>
    <row r="8545" spans="106:107">
      <c r="DB8545" s="110"/>
      <c r="DC8545" s="110"/>
    </row>
    <row r="8546" spans="106:107">
      <c r="DB8546" s="110"/>
      <c r="DC8546" s="110"/>
    </row>
    <row r="8547" spans="106:107">
      <c r="DB8547" s="110"/>
      <c r="DC8547" s="110"/>
    </row>
    <row r="8548" spans="106:107">
      <c r="DB8548" s="110"/>
      <c r="DC8548" s="110"/>
    </row>
    <row r="8549" spans="106:107">
      <c r="DB8549" s="110"/>
      <c r="DC8549" s="110"/>
    </row>
    <row r="8550" spans="106:107">
      <c r="DB8550" s="110"/>
      <c r="DC8550" s="110"/>
    </row>
    <row r="8551" spans="106:107">
      <c r="DB8551" s="110"/>
      <c r="DC8551" s="110"/>
    </row>
    <row r="8552" spans="106:107">
      <c r="DB8552" s="110"/>
      <c r="DC8552" s="110"/>
    </row>
    <row r="8553" spans="106:107">
      <c r="DB8553" s="110"/>
      <c r="DC8553" s="110"/>
    </row>
    <row r="8554" spans="106:107">
      <c r="DB8554" s="110"/>
      <c r="DC8554" s="110"/>
    </row>
    <row r="8555" spans="106:107">
      <c r="DB8555" s="110"/>
      <c r="DC8555" s="110"/>
    </row>
    <row r="8556" spans="106:107">
      <c r="DB8556" s="110"/>
      <c r="DC8556" s="110"/>
    </row>
    <row r="8557" spans="106:107">
      <c r="DB8557" s="110"/>
      <c r="DC8557" s="110"/>
    </row>
    <row r="8558" spans="106:107">
      <c r="DB8558" s="110"/>
      <c r="DC8558" s="110"/>
    </row>
    <row r="8559" spans="106:107">
      <c r="DB8559" s="110"/>
      <c r="DC8559" s="110"/>
    </row>
    <row r="8560" spans="106:107">
      <c r="DB8560" s="110"/>
      <c r="DC8560" s="110"/>
    </row>
    <row r="8561" spans="106:107">
      <c r="DB8561" s="110"/>
      <c r="DC8561" s="110"/>
    </row>
    <row r="8562" spans="106:107">
      <c r="DB8562" s="110"/>
      <c r="DC8562" s="110"/>
    </row>
    <row r="8563" spans="106:107">
      <c r="DB8563" s="110"/>
      <c r="DC8563" s="110"/>
    </row>
    <row r="8564" spans="106:107">
      <c r="DB8564" s="110"/>
      <c r="DC8564" s="110"/>
    </row>
    <row r="8565" spans="106:107">
      <c r="DB8565" s="110"/>
      <c r="DC8565" s="110"/>
    </row>
    <row r="8566" spans="106:107">
      <c r="DB8566" s="110"/>
      <c r="DC8566" s="110"/>
    </row>
    <row r="8567" spans="106:107">
      <c r="DB8567" s="110"/>
      <c r="DC8567" s="110"/>
    </row>
    <row r="8568" spans="106:107">
      <c r="DB8568" s="110"/>
      <c r="DC8568" s="110"/>
    </row>
    <row r="8569" spans="106:107">
      <c r="DB8569" s="110"/>
      <c r="DC8569" s="110"/>
    </row>
    <row r="8570" spans="106:107">
      <c r="DB8570" s="110"/>
      <c r="DC8570" s="110"/>
    </row>
    <row r="8571" spans="106:107">
      <c r="DB8571" s="110"/>
      <c r="DC8571" s="110"/>
    </row>
    <row r="8572" spans="106:107">
      <c r="DB8572" s="110"/>
      <c r="DC8572" s="110"/>
    </row>
    <row r="8573" spans="106:107">
      <c r="DB8573" s="110"/>
      <c r="DC8573" s="110"/>
    </row>
    <row r="8574" spans="106:107">
      <c r="DB8574" s="110"/>
      <c r="DC8574" s="110"/>
    </row>
    <row r="8575" spans="106:107">
      <c r="DB8575" s="110"/>
      <c r="DC8575" s="110"/>
    </row>
    <row r="8576" spans="106:107">
      <c r="DB8576" s="110"/>
      <c r="DC8576" s="110"/>
    </row>
    <row r="8577" spans="106:107">
      <c r="DB8577" s="110"/>
      <c r="DC8577" s="110"/>
    </row>
    <row r="8578" spans="106:107">
      <c r="DB8578" s="110"/>
      <c r="DC8578" s="110"/>
    </row>
    <row r="8579" spans="106:107">
      <c r="DB8579" s="110"/>
      <c r="DC8579" s="110"/>
    </row>
    <row r="8580" spans="106:107">
      <c r="DB8580" s="110"/>
      <c r="DC8580" s="110"/>
    </row>
    <row r="8581" spans="106:107">
      <c r="DB8581" s="110"/>
      <c r="DC8581" s="110"/>
    </row>
    <row r="8582" spans="106:107">
      <c r="DB8582" s="110"/>
      <c r="DC8582" s="110"/>
    </row>
    <row r="8583" spans="106:107">
      <c r="DB8583" s="110"/>
      <c r="DC8583" s="110"/>
    </row>
    <row r="8584" spans="106:107">
      <c r="DB8584" s="110"/>
      <c r="DC8584" s="110"/>
    </row>
    <row r="8585" spans="106:107">
      <c r="DB8585" s="110"/>
      <c r="DC8585" s="110"/>
    </row>
    <row r="8586" spans="106:107">
      <c r="DB8586" s="110"/>
      <c r="DC8586" s="110"/>
    </row>
    <row r="8587" spans="106:107">
      <c r="DB8587" s="110"/>
      <c r="DC8587" s="110"/>
    </row>
    <row r="8588" spans="106:107">
      <c r="DB8588" s="110"/>
      <c r="DC8588" s="110"/>
    </row>
    <row r="8589" spans="106:107">
      <c r="DB8589" s="110"/>
      <c r="DC8589" s="110"/>
    </row>
    <row r="8590" spans="106:107">
      <c r="DB8590" s="110"/>
      <c r="DC8590" s="110"/>
    </row>
    <row r="8591" spans="106:107">
      <c r="DB8591" s="110"/>
      <c r="DC8591" s="110"/>
    </row>
    <row r="8592" spans="106:107">
      <c r="DB8592" s="110"/>
      <c r="DC8592" s="110"/>
    </row>
    <row r="8593" spans="106:107">
      <c r="DB8593" s="110"/>
      <c r="DC8593" s="110"/>
    </row>
    <row r="8594" spans="106:107">
      <c r="DB8594" s="110"/>
      <c r="DC8594" s="110"/>
    </row>
    <row r="8595" spans="106:107">
      <c r="DB8595" s="110"/>
      <c r="DC8595" s="110"/>
    </row>
    <row r="8596" spans="106:107">
      <c r="DB8596" s="110"/>
      <c r="DC8596" s="110"/>
    </row>
    <row r="8597" spans="106:107">
      <c r="DB8597" s="110"/>
      <c r="DC8597" s="110"/>
    </row>
    <row r="8598" spans="106:107">
      <c r="DB8598" s="110"/>
      <c r="DC8598" s="110"/>
    </row>
    <row r="8599" spans="106:107">
      <c r="DB8599" s="110"/>
      <c r="DC8599" s="110"/>
    </row>
    <row r="8600" spans="106:107">
      <c r="DB8600" s="110"/>
      <c r="DC8600" s="110"/>
    </row>
    <row r="8601" spans="106:107">
      <c r="DB8601" s="110"/>
      <c r="DC8601" s="110"/>
    </row>
    <row r="8602" spans="106:107">
      <c r="DB8602" s="110"/>
      <c r="DC8602" s="110"/>
    </row>
    <row r="8603" spans="106:107">
      <c r="DB8603" s="110"/>
      <c r="DC8603" s="110"/>
    </row>
    <row r="8604" spans="106:107">
      <c r="DB8604" s="110"/>
      <c r="DC8604" s="110"/>
    </row>
    <row r="8605" spans="106:107">
      <c r="DB8605" s="110"/>
      <c r="DC8605" s="110"/>
    </row>
    <row r="8606" spans="106:107">
      <c r="DB8606" s="110"/>
      <c r="DC8606" s="110"/>
    </row>
    <row r="8607" spans="106:107">
      <c r="DB8607" s="110"/>
      <c r="DC8607" s="110"/>
    </row>
    <row r="8608" spans="106:107">
      <c r="DB8608" s="110"/>
      <c r="DC8608" s="110"/>
    </row>
    <row r="8609" spans="106:107">
      <c r="DB8609" s="110"/>
      <c r="DC8609" s="110"/>
    </row>
    <row r="8610" spans="106:107">
      <c r="DB8610" s="110"/>
      <c r="DC8610" s="110"/>
    </row>
    <row r="8611" spans="106:107">
      <c r="DB8611" s="110"/>
      <c r="DC8611" s="110"/>
    </row>
    <row r="8612" spans="106:107">
      <c r="DB8612" s="110"/>
      <c r="DC8612" s="110"/>
    </row>
    <row r="8613" spans="106:107">
      <c r="DB8613" s="110"/>
      <c r="DC8613" s="110"/>
    </row>
    <row r="8614" spans="106:107">
      <c r="DB8614" s="110"/>
      <c r="DC8614" s="110"/>
    </row>
    <row r="8615" spans="106:107">
      <c r="DB8615" s="110"/>
      <c r="DC8615" s="110"/>
    </row>
    <row r="8616" spans="106:107">
      <c r="DB8616" s="110"/>
      <c r="DC8616" s="110"/>
    </row>
    <row r="8617" spans="106:107">
      <c r="DB8617" s="110"/>
      <c r="DC8617" s="110"/>
    </row>
    <row r="8618" spans="106:107">
      <c r="DB8618" s="110"/>
      <c r="DC8618" s="110"/>
    </row>
    <row r="8619" spans="106:107">
      <c r="DB8619" s="110"/>
      <c r="DC8619" s="110"/>
    </row>
    <row r="8620" spans="106:107">
      <c r="DB8620" s="110"/>
      <c r="DC8620" s="110"/>
    </row>
    <row r="8621" spans="106:107">
      <c r="DB8621" s="110"/>
      <c r="DC8621" s="110"/>
    </row>
    <row r="8622" spans="106:107">
      <c r="DB8622" s="110"/>
      <c r="DC8622" s="110"/>
    </row>
    <row r="8623" spans="106:107">
      <c r="DB8623" s="110"/>
      <c r="DC8623" s="110"/>
    </row>
    <row r="8624" spans="106:107">
      <c r="DB8624" s="110"/>
      <c r="DC8624" s="110"/>
    </row>
    <row r="8625" spans="106:107">
      <c r="DB8625" s="110"/>
      <c r="DC8625" s="110"/>
    </row>
    <row r="8626" spans="106:107">
      <c r="DB8626" s="110"/>
      <c r="DC8626" s="110"/>
    </row>
    <row r="8627" spans="106:107">
      <c r="DB8627" s="110"/>
      <c r="DC8627" s="110"/>
    </row>
    <row r="8628" spans="106:107">
      <c r="DB8628" s="110"/>
      <c r="DC8628" s="110"/>
    </row>
    <row r="8629" spans="106:107">
      <c r="DB8629" s="110"/>
      <c r="DC8629" s="110"/>
    </row>
    <row r="8630" spans="106:107">
      <c r="DB8630" s="110"/>
      <c r="DC8630" s="110"/>
    </row>
    <row r="8631" spans="106:107">
      <c r="DB8631" s="110"/>
      <c r="DC8631" s="110"/>
    </row>
    <row r="8632" spans="106:107">
      <c r="DB8632" s="110"/>
      <c r="DC8632" s="110"/>
    </row>
    <row r="8633" spans="106:107">
      <c r="DB8633" s="110"/>
      <c r="DC8633" s="110"/>
    </row>
    <row r="8634" spans="106:107">
      <c r="DB8634" s="110"/>
      <c r="DC8634" s="110"/>
    </row>
    <row r="8635" spans="106:107">
      <c r="DB8635" s="110"/>
      <c r="DC8635" s="110"/>
    </row>
    <row r="8636" spans="106:107">
      <c r="DB8636" s="110"/>
      <c r="DC8636" s="110"/>
    </row>
    <row r="8637" spans="106:107">
      <c r="DB8637" s="110"/>
      <c r="DC8637" s="110"/>
    </row>
    <row r="8638" spans="106:107">
      <c r="DB8638" s="110"/>
      <c r="DC8638" s="110"/>
    </row>
    <row r="8639" spans="106:107">
      <c r="DB8639" s="110"/>
      <c r="DC8639" s="110"/>
    </row>
    <row r="8640" spans="106:107">
      <c r="DB8640" s="110"/>
      <c r="DC8640" s="110"/>
    </row>
    <row r="8641" spans="106:107">
      <c r="DB8641" s="110"/>
      <c r="DC8641" s="110"/>
    </row>
    <row r="8642" spans="106:107">
      <c r="DB8642" s="110"/>
      <c r="DC8642" s="110"/>
    </row>
    <row r="8643" spans="106:107">
      <c r="DB8643" s="110"/>
      <c r="DC8643" s="110"/>
    </row>
    <row r="8644" spans="106:107">
      <c r="DB8644" s="110"/>
      <c r="DC8644" s="110"/>
    </row>
    <row r="8645" spans="106:107">
      <c r="DB8645" s="110"/>
      <c r="DC8645" s="110"/>
    </row>
    <row r="8646" spans="106:107">
      <c r="DB8646" s="110"/>
      <c r="DC8646" s="110"/>
    </row>
    <row r="8647" spans="106:107">
      <c r="DB8647" s="110"/>
      <c r="DC8647" s="110"/>
    </row>
    <row r="8648" spans="106:107">
      <c r="DB8648" s="110"/>
      <c r="DC8648" s="110"/>
    </row>
    <row r="8649" spans="106:107">
      <c r="DB8649" s="110"/>
      <c r="DC8649" s="110"/>
    </row>
    <row r="8650" spans="106:107">
      <c r="DB8650" s="110"/>
      <c r="DC8650" s="110"/>
    </row>
    <row r="8651" spans="106:107">
      <c r="DB8651" s="110"/>
      <c r="DC8651" s="110"/>
    </row>
    <row r="8652" spans="106:107">
      <c r="DB8652" s="110"/>
      <c r="DC8652" s="110"/>
    </row>
    <row r="8653" spans="106:107">
      <c r="DB8653" s="110"/>
      <c r="DC8653" s="110"/>
    </row>
    <row r="8654" spans="106:107">
      <c r="DB8654" s="110"/>
      <c r="DC8654" s="110"/>
    </row>
    <row r="8655" spans="106:107">
      <c r="DB8655" s="110"/>
      <c r="DC8655" s="110"/>
    </row>
    <row r="8656" spans="106:107">
      <c r="DB8656" s="110"/>
      <c r="DC8656" s="110"/>
    </row>
    <row r="8657" spans="106:107">
      <c r="DB8657" s="110"/>
      <c r="DC8657" s="110"/>
    </row>
    <row r="8658" spans="106:107">
      <c r="DB8658" s="110"/>
      <c r="DC8658" s="110"/>
    </row>
    <row r="8659" spans="106:107">
      <c r="DB8659" s="110"/>
      <c r="DC8659" s="110"/>
    </row>
    <row r="8660" spans="106:107">
      <c r="DB8660" s="110"/>
      <c r="DC8660" s="110"/>
    </row>
    <row r="8661" spans="106:107">
      <c r="DB8661" s="110"/>
      <c r="DC8661" s="110"/>
    </row>
    <row r="8662" spans="106:107">
      <c r="DB8662" s="110"/>
      <c r="DC8662" s="110"/>
    </row>
    <row r="8663" spans="106:107">
      <c r="DB8663" s="110"/>
      <c r="DC8663" s="110"/>
    </row>
    <row r="8664" spans="106:107">
      <c r="DB8664" s="110"/>
      <c r="DC8664" s="110"/>
    </row>
    <row r="8665" spans="106:107">
      <c r="DB8665" s="110"/>
      <c r="DC8665" s="110"/>
    </row>
    <row r="8666" spans="106:107">
      <c r="DB8666" s="110"/>
      <c r="DC8666" s="110"/>
    </row>
    <row r="8667" spans="106:107">
      <c r="DB8667" s="110"/>
      <c r="DC8667" s="110"/>
    </row>
    <row r="8668" spans="106:107">
      <c r="DB8668" s="110"/>
      <c r="DC8668" s="110"/>
    </row>
    <row r="8669" spans="106:107">
      <c r="DB8669" s="110"/>
      <c r="DC8669" s="110"/>
    </row>
    <row r="8670" spans="106:107">
      <c r="DB8670" s="110"/>
      <c r="DC8670" s="110"/>
    </row>
    <row r="8671" spans="106:107">
      <c r="DB8671" s="110"/>
      <c r="DC8671" s="110"/>
    </row>
    <row r="8672" spans="106:107">
      <c r="DB8672" s="110"/>
      <c r="DC8672" s="110"/>
    </row>
    <row r="8673" spans="106:107">
      <c r="DB8673" s="110"/>
      <c r="DC8673" s="110"/>
    </row>
    <row r="8674" spans="106:107">
      <c r="DB8674" s="110"/>
      <c r="DC8674" s="110"/>
    </row>
    <row r="8675" spans="106:107">
      <c r="DB8675" s="110"/>
      <c r="DC8675" s="110"/>
    </row>
    <row r="8676" spans="106:107">
      <c r="DB8676" s="110"/>
      <c r="DC8676" s="110"/>
    </row>
    <row r="8677" spans="106:107">
      <c r="DB8677" s="110"/>
      <c r="DC8677" s="110"/>
    </row>
    <row r="8678" spans="106:107">
      <c r="DB8678" s="110"/>
      <c r="DC8678" s="110"/>
    </row>
    <row r="8679" spans="106:107">
      <c r="DB8679" s="110"/>
      <c r="DC8679" s="110"/>
    </row>
    <row r="8680" spans="106:107">
      <c r="DB8680" s="110"/>
      <c r="DC8680" s="110"/>
    </row>
    <row r="8681" spans="106:107">
      <c r="DB8681" s="110"/>
      <c r="DC8681" s="110"/>
    </row>
    <row r="8682" spans="106:107">
      <c r="DB8682" s="110"/>
      <c r="DC8682" s="110"/>
    </row>
    <row r="8683" spans="106:107">
      <c r="DB8683" s="110"/>
      <c r="DC8683" s="110"/>
    </row>
    <row r="8684" spans="106:107">
      <c r="DB8684" s="110"/>
      <c r="DC8684" s="110"/>
    </row>
    <row r="8685" spans="106:107">
      <c r="DB8685" s="110"/>
      <c r="DC8685" s="110"/>
    </row>
    <row r="8686" spans="106:107">
      <c r="DB8686" s="110"/>
      <c r="DC8686" s="110"/>
    </row>
    <row r="8687" spans="106:107">
      <c r="DB8687" s="110"/>
      <c r="DC8687" s="110"/>
    </row>
    <row r="8688" spans="106:107">
      <c r="DB8688" s="110"/>
      <c r="DC8688" s="110"/>
    </row>
    <row r="8689" spans="106:107">
      <c r="DB8689" s="110"/>
      <c r="DC8689" s="110"/>
    </row>
    <row r="8690" spans="106:107">
      <c r="DB8690" s="110"/>
      <c r="DC8690" s="110"/>
    </row>
    <row r="8691" spans="106:107">
      <c r="DB8691" s="110"/>
      <c r="DC8691" s="110"/>
    </row>
    <row r="8692" spans="106:107">
      <c r="DB8692" s="110"/>
      <c r="DC8692" s="110"/>
    </row>
    <row r="8693" spans="106:107">
      <c r="DB8693" s="110"/>
      <c r="DC8693" s="110"/>
    </row>
    <row r="8694" spans="106:107">
      <c r="DB8694" s="110"/>
      <c r="DC8694" s="110"/>
    </row>
    <row r="8695" spans="106:107">
      <c r="DB8695" s="110"/>
      <c r="DC8695" s="110"/>
    </row>
    <row r="8696" spans="106:107">
      <c r="DB8696" s="110"/>
      <c r="DC8696" s="110"/>
    </row>
    <row r="8697" spans="106:107">
      <c r="DB8697" s="110"/>
      <c r="DC8697" s="110"/>
    </row>
    <row r="8698" spans="106:107">
      <c r="DB8698" s="110"/>
      <c r="DC8698" s="110"/>
    </row>
    <row r="8699" spans="106:107">
      <c r="DB8699" s="110"/>
      <c r="DC8699" s="110"/>
    </row>
    <row r="8700" spans="106:107">
      <c r="DB8700" s="110"/>
      <c r="DC8700" s="110"/>
    </row>
    <row r="8701" spans="106:107">
      <c r="DB8701" s="110"/>
      <c r="DC8701" s="110"/>
    </row>
    <row r="8702" spans="106:107">
      <c r="DB8702" s="110"/>
      <c r="DC8702" s="110"/>
    </row>
    <row r="8703" spans="106:107">
      <c r="DB8703" s="110"/>
      <c r="DC8703" s="110"/>
    </row>
    <row r="8704" spans="106:107">
      <c r="DB8704" s="110"/>
      <c r="DC8704" s="110"/>
    </row>
    <row r="8705" spans="106:107">
      <c r="DB8705" s="110"/>
      <c r="DC8705" s="110"/>
    </row>
    <row r="8706" spans="106:107">
      <c r="DB8706" s="110"/>
      <c r="DC8706" s="110"/>
    </row>
    <row r="8707" spans="106:107">
      <c r="DB8707" s="110"/>
      <c r="DC8707" s="110"/>
    </row>
    <row r="8708" spans="106:107">
      <c r="DB8708" s="110"/>
      <c r="DC8708" s="110"/>
    </row>
    <row r="8709" spans="106:107">
      <c r="DB8709" s="110"/>
      <c r="DC8709" s="110"/>
    </row>
    <row r="8710" spans="106:107">
      <c r="DB8710" s="110"/>
      <c r="DC8710" s="110"/>
    </row>
    <row r="8711" spans="106:107">
      <c r="DB8711" s="110"/>
      <c r="DC8711" s="110"/>
    </row>
    <row r="8712" spans="106:107">
      <c r="DB8712" s="110"/>
      <c r="DC8712" s="110"/>
    </row>
    <row r="8713" spans="106:107">
      <c r="DB8713" s="110"/>
      <c r="DC8713" s="110"/>
    </row>
    <row r="8714" spans="106:107">
      <c r="DB8714" s="110"/>
      <c r="DC8714" s="110"/>
    </row>
    <row r="8715" spans="106:107">
      <c r="DB8715" s="110"/>
      <c r="DC8715" s="110"/>
    </row>
    <row r="8716" spans="106:107">
      <c r="DB8716" s="110"/>
      <c r="DC8716" s="110"/>
    </row>
    <row r="8717" spans="106:107">
      <c r="DB8717" s="110"/>
      <c r="DC8717" s="110"/>
    </row>
    <row r="8718" spans="106:107">
      <c r="DB8718" s="110"/>
      <c r="DC8718" s="110"/>
    </row>
    <row r="8719" spans="106:107">
      <c r="DB8719" s="110"/>
      <c r="DC8719" s="110"/>
    </row>
    <row r="8720" spans="106:107">
      <c r="DB8720" s="110"/>
      <c r="DC8720" s="110"/>
    </row>
    <row r="8721" spans="106:107">
      <c r="DB8721" s="110"/>
      <c r="DC8721" s="110"/>
    </row>
    <row r="8722" spans="106:107">
      <c r="DB8722" s="110"/>
      <c r="DC8722" s="110"/>
    </row>
    <row r="8723" spans="106:107">
      <c r="DB8723" s="110"/>
      <c r="DC8723" s="110"/>
    </row>
    <row r="8724" spans="106:107">
      <c r="DB8724" s="110"/>
      <c r="DC8724" s="110"/>
    </row>
    <row r="8725" spans="106:107">
      <c r="DB8725" s="110"/>
      <c r="DC8725" s="110"/>
    </row>
    <row r="8726" spans="106:107">
      <c r="DB8726" s="110"/>
      <c r="DC8726" s="110"/>
    </row>
    <row r="8727" spans="106:107">
      <c r="DB8727" s="110"/>
      <c r="DC8727" s="110"/>
    </row>
    <row r="8728" spans="106:107">
      <c r="DB8728" s="110"/>
      <c r="DC8728" s="110"/>
    </row>
    <row r="8729" spans="106:107">
      <c r="DB8729" s="110"/>
      <c r="DC8729" s="110"/>
    </row>
    <row r="8730" spans="106:107">
      <c r="DB8730" s="110"/>
      <c r="DC8730" s="110"/>
    </row>
    <row r="8731" spans="106:107">
      <c r="DB8731" s="110"/>
      <c r="DC8731" s="110"/>
    </row>
    <row r="8732" spans="106:107">
      <c r="DB8732" s="110"/>
      <c r="DC8732" s="110"/>
    </row>
    <row r="8733" spans="106:107">
      <c r="DB8733" s="110"/>
      <c r="DC8733" s="110"/>
    </row>
    <row r="8734" spans="106:107">
      <c r="DB8734" s="110"/>
      <c r="DC8734" s="110"/>
    </row>
    <row r="8735" spans="106:107">
      <c r="DB8735" s="110"/>
      <c r="DC8735" s="110"/>
    </row>
    <row r="8736" spans="106:107">
      <c r="DB8736" s="110"/>
      <c r="DC8736" s="110"/>
    </row>
    <row r="8737" spans="106:107">
      <c r="DB8737" s="110"/>
      <c r="DC8737" s="110"/>
    </row>
    <row r="8738" spans="106:107">
      <c r="DB8738" s="110"/>
      <c r="DC8738" s="110"/>
    </row>
    <row r="8739" spans="106:107">
      <c r="DB8739" s="110"/>
      <c r="DC8739" s="110"/>
    </row>
    <row r="8740" spans="106:107">
      <c r="DB8740" s="110"/>
      <c r="DC8740" s="110"/>
    </row>
    <row r="8741" spans="106:107">
      <c r="DB8741" s="110"/>
      <c r="DC8741" s="110"/>
    </row>
    <row r="8742" spans="106:107">
      <c r="DB8742" s="110"/>
      <c r="DC8742" s="110"/>
    </row>
    <row r="8743" spans="106:107">
      <c r="DB8743" s="110"/>
      <c r="DC8743" s="110"/>
    </row>
    <row r="8744" spans="106:107">
      <c r="DB8744" s="110"/>
      <c r="DC8744" s="110"/>
    </row>
    <row r="8745" spans="106:107">
      <c r="DB8745" s="110"/>
      <c r="DC8745" s="110"/>
    </row>
    <row r="8746" spans="106:107">
      <c r="DB8746" s="110"/>
      <c r="DC8746" s="110"/>
    </row>
    <row r="8747" spans="106:107">
      <c r="DB8747" s="110"/>
      <c r="DC8747" s="110"/>
    </row>
    <row r="8748" spans="106:107">
      <c r="DB8748" s="110"/>
      <c r="DC8748" s="110"/>
    </row>
    <row r="8749" spans="106:107">
      <c r="DB8749" s="110"/>
      <c r="DC8749" s="110"/>
    </row>
    <row r="8750" spans="106:107">
      <c r="DB8750" s="110"/>
      <c r="DC8750" s="110"/>
    </row>
    <row r="8751" spans="106:107">
      <c r="DB8751" s="110"/>
      <c r="DC8751" s="110"/>
    </row>
    <row r="8752" spans="106:107">
      <c r="DB8752" s="110"/>
      <c r="DC8752" s="110"/>
    </row>
    <row r="8753" spans="106:107">
      <c r="DB8753" s="110"/>
      <c r="DC8753" s="110"/>
    </row>
    <row r="8754" spans="106:107">
      <c r="DB8754" s="110"/>
      <c r="DC8754" s="110"/>
    </row>
    <row r="8755" spans="106:107">
      <c r="DB8755" s="110"/>
      <c r="DC8755" s="110"/>
    </row>
    <row r="8756" spans="106:107">
      <c r="DB8756" s="110"/>
      <c r="DC8756" s="110"/>
    </row>
    <row r="8757" spans="106:107">
      <c r="DB8757" s="110"/>
      <c r="DC8757" s="110"/>
    </row>
    <row r="8758" spans="106:107">
      <c r="DB8758" s="110"/>
      <c r="DC8758" s="110"/>
    </row>
    <row r="8759" spans="106:107">
      <c r="DB8759" s="110"/>
      <c r="DC8759" s="110"/>
    </row>
    <row r="8760" spans="106:107">
      <c r="DB8760" s="110"/>
      <c r="DC8760" s="110"/>
    </row>
    <row r="8761" spans="106:107">
      <c r="DB8761" s="110"/>
      <c r="DC8761" s="110"/>
    </row>
    <row r="8762" spans="106:107">
      <c r="DB8762" s="110"/>
      <c r="DC8762" s="110"/>
    </row>
    <row r="8763" spans="106:107">
      <c r="DB8763" s="110"/>
      <c r="DC8763" s="110"/>
    </row>
    <row r="8764" spans="106:107">
      <c r="DB8764" s="110"/>
      <c r="DC8764" s="110"/>
    </row>
    <row r="8765" spans="106:107">
      <c r="DB8765" s="110"/>
      <c r="DC8765" s="110"/>
    </row>
    <row r="8766" spans="106:107">
      <c r="DB8766" s="110"/>
      <c r="DC8766" s="110"/>
    </row>
    <row r="8767" spans="106:107">
      <c r="DB8767" s="110"/>
      <c r="DC8767" s="110"/>
    </row>
    <row r="8768" spans="106:107">
      <c r="DB8768" s="110"/>
      <c r="DC8768" s="110"/>
    </row>
    <row r="8769" spans="106:107">
      <c r="DB8769" s="110"/>
      <c r="DC8769" s="110"/>
    </row>
    <row r="8770" spans="106:107">
      <c r="DB8770" s="110"/>
      <c r="DC8770" s="110"/>
    </row>
    <row r="8771" spans="106:107">
      <c r="DB8771" s="110"/>
      <c r="DC8771" s="110"/>
    </row>
    <row r="8772" spans="106:107">
      <c r="DB8772" s="110"/>
      <c r="DC8772" s="110"/>
    </row>
    <row r="8773" spans="106:107">
      <c r="DB8773" s="110"/>
      <c r="DC8773" s="110"/>
    </row>
    <row r="8774" spans="106:107">
      <c r="DB8774" s="110"/>
      <c r="DC8774" s="110"/>
    </row>
    <row r="8775" spans="106:107">
      <c r="DB8775" s="110"/>
      <c r="DC8775" s="110"/>
    </row>
    <row r="8776" spans="106:107">
      <c r="DB8776" s="110"/>
      <c r="DC8776" s="110"/>
    </row>
    <row r="8777" spans="106:107">
      <c r="DB8777" s="110"/>
      <c r="DC8777" s="110"/>
    </row>
    <row r="8778" spans="106:107">
      <c r="DB8778" s="110"/>
      <c r="DC8778" s="110"/>
    </row>
    <row r="8779" spans="106:107">
      <c r="DB8779" s="110"/>
      <c r="DC8779" s="110"/>
    </row>
    <row r="8780" spans="106:107">
      <c r="DB8780" s="110"/>
      <c r="DC8780" s="110"/>
    </row>
    <row r="8781" spans="106:107">
      <c r="DB8781" s="110"/>
      <c r="DC8781" s="110"/>
    </row>
    <row r="8782" spans="106:107">
      <c r="DB8782" s="110"/>
      <c r="DC8782" s="110"/>
    </row>
    <row r="8783" spans="106:107">
      <c r="DB8783" s="110"/>
      <c r="DC8783" s="110"/>
    </row>
    <row r="8784" spans="106:107">
      <c r="DB8784" s="110"/>
      <c r="DC8784" s="110"/>
    </row>
    <row r="8785" spans="106:107">
      <c r="DB8785" s="110"/>
      <c r="DC8785" s="110"/>
    </row>
    <row r="8786" spans="106:107">
      <c r="DB8786" s="110"/>
      <c r="DC8786" s="110"/>
    </row>
    <row r="8787" spans="106:107">
      <c r="DB8787" s="110"/>
      <c r="DC8787" s="110"/>
    </row>
    <row r="8788" spans="106:107">
      <c r="DB8788" s="110"/>
      <c r="DC8788" s="110"/>
    </row>
    <row r="8789" spans="106:107">
      <c r="DB8789" s="110"/>
      <c r="DC8789" s="110"/>
    </row>
    <row r="8790" spans="106:107">
      <c r="DB8790" s="110"/>
      <c r="DC8790" s="110"/>
    </row>
    <row r="8791" spans="106:107">
      <c r="DB8791" s="110"/>
      <c r="DC8791" s="110"/>
    </row>
    <row r="8792" spans="106:107">
      <c r="DB8792" s="110"/>
      <c r="DC8792" s="110"/>
    </row>
    <row r="8793" spans="106:107">
      <c r="DB8793" s="110"/>
      <c r="DC8793" s="110"/>
    </row>
    <row r="8794" spans="106:107">
      <c r="DB8794" s="110"/>
      <c r="DC8794" s="110"/>
    </row>
    <row r="8795" spans="106:107">
      <c r="DB8795" s="110"/>
      <c r="DC8795" s="110"/>
    </row>
    <row r="8796" spans="106:107">
      <c r="DB8796" s="110"/>
      <c r="DC8796" s="110"/>
    </row>
    <row r="8797" spans="106:107">
      <c r="DB8797" s="110"/>
      <c r="DC8797" s="110"/>
    </row>
    <row r="8798" spans="106:107">
      <c r="DB8798" s="110"/>
      <c r="DC8798" s="110"/>
    </row>
    <row r="8799" spans="106:107">
      <c r="DB8799" s="110"/>
      <c r="DC8799" s="110"/>
    </row>
    <row r="8800" spans="106:107">
      <c r="DB8800" s="110"/>
      <c r="DC8800" s="110"/>
    </row>
    <row r="8801" spans="106:107">
      <c r="DB8801" s="110"/>
      <c r="DC8801" s="110"/>
    </row>
    <row r="8802" spans="106:107">
      <c r="DB8802" s="110"/>
      <c r="DC8802" s="110"/>
    </row>
    <row r="8803" spans="106:107">
      <c r="DB8803" s="110"/>
      <c r="DC8803" s="110"/>
    </row>
    <row r="8804" spans="106:107">
      <c r="DB8804" s="110"/>
      <c r="DC8804" s="110"/>
    </row>
    <row r="8805" spans="106:107">
      <c r="DB8805" s="110"/>
      <c r="DC8805" s="110"/>
    </row>
    <row r="8806" spans="106:107">
      <c r="DB8806" s="110"/>
      <c r="DC8806" s="110"/>
    </row>
    <row r="8807" spans="106:107">
      <c r="DB8807" s="110"/>
      <c r="DC8807" s="110"/>
    </row>
    <row r="8808" spans="106:107">
      <c r="DB8808" s="110"/>
      <c r="DC8808" s="110"/>
    </row>
    <row r="8809" spans="106:107">
      <c r="DB8809" s="110"/>
      <c r="DC8809" s="110"/>
    </row>
    <row r="8810" spans="106:107">
      <c r="DB8810" s="110"/>
      <c r="DC8810" s="110"/>
    </row>
    <row r="8811" spans="106:107">
      <c r="DB8811" s="110"/>
      <c r="DC8811" s="110"/>
    </row>
    <row r="8812" spans="106:107">
      <c r="DB8812" s="110"/>
      <c r="DC8812" s="110"/>
    </row>
    <row r="8813" spans="106:107">
      <c r="DB8813" s="110"/>
      <c r="DC8813" s="110"/>
    </row>
    <row r="8814" spans="106:107">
      <c r="DB8814" s="110"/>
      <c r="DC8814" s="110"/>
    </row>
    <row r="8815" spans="106:107">
      <c r="DB8815" s="110"/>
      <c r="DC8815" s="110"/>
    </row>
    <row r="8816" spans="106:107">
      <c r="DB8816" s="110"/>
      <c r="DC8816" s="110"/>
    </row>
    <row r="8817" spans="106:107">
      <c r="DB8817" s="110"/>
      <c r="DC8817" s="110"/>
    </row>
    <row r="8818" spans="106:107">
      <c r="DB8818" s="110"/>
      <c r="DC8818" s="110"/>
    </row>
    <row r="8819" spans="106:107">
      <c r="DB8819" s="110"/>
      <c r="DC8819" s="110"/>
    </row>
    <row r="8820" spans="106:107">
      <c r="DB8820" s="110"/>
      <c r="DC8820" s="110"/>
    </row>
    <row r="8821" spans="106:107">
      <c r="DB8821" s="110"/>
      <c r="DC8821" s="110"/>
    </row>
    <row r="8822" spans="106:107">
      <c r="DB8822" s="110"/>
      <c r="DC8822" s="110"/>
    </row>
    <row r="8823" spans="106:107">
      <c r="DB8823" s="110"/>
      <c r="DC8823" s="110"/>
    </row>
    <row r="8824" spans="106:107">
      <c r="DB8824" s="110"/>
      <c r="DC8824" s="110"/>
    </row>
    <row r="8825" spans="106:107">
      <c r="DB8825" s="110"/>
      <c r="DC8825" s="110"/>
    </row>
    <row r="8826" spans="106:107">
      <c r="DB8826" s="110"/>
      <c r="DC8826" s="110"/>
    </row>
    <row r="8827" spans="106:107">
      <c r="DB8827" s="110"/>
      <c r="DC8827" s="110"/>
    </row>
    <row r="8828" spans="106:107">
      <c r="DB8828" s="110"/>
      <c r="DC8828" s="110"/>
    </row>
    <row r="8829" spans="106:107">
      <c r="DB8829" s="110"/>
      <c r="DC8829" s="110"/>
    </row>
    <row r="8830" spans="106:107">
      <c r="DB8830" s="110"/>
      <c r="DC8830" s="110"/>
    </row>
    <row r="8831" spans="106:107">
      <c r="DB8831" s="110"/>
      <c r="DC8831" s="110"/>
    </row>
    <row r="8832" spans="106:107">
      <c r="DB8832" s="110"/>
      <c r="DC8832" s="110"/>
    </row>
    <row r="8833" spans="106:107">
      <c r="DB8833" s="110"/>
      <c r="DC8833" s="110"/>
    </row>
    <row r="8834" spans="106:107">
      <c r="DB8834" s="110"/>
      <c r="DC8834" s="110"/>
    </row>
    <row r="8835" spans="106:107">
      <c r="DB8835" s="110"/>
      <c r="DC8835" s="110"/>
    </row>
    <row r="8836" spans="106:107">
      <c r="DB8836" s="110"/>
      <c r="DC8836" s="110"/>
    </row>
    <row r="8837" spans="106:107">
      <c r="DB8837" s="110"/>
      <c r="DC8837" s="110"/>
    </row>
    <row r="8838" spans="106:107">
      <c r="DB8838" s="110"/>
      <c r="DC8838" s="110"/>
    </row>
    <row r="8839" spans="106:107">
      <c r="DB8839" s="110"/>
      <c r="DC8839" s="110"/>
    </row>
    <row r="8840" spans="106:107">
      <c r="DB8840" s="110"/>
      <c r="DC8840" s="110"/>
    </row>
    <row r="8841" spans="106:107">
      <c r="DB8841" s="110"/>
      <c r="DC8841" s="110"/>
    </row>
    <row r="8842" spans="106:107">
      <c r="DB8842" s="110"/>
      <c r="DC8842" s="110"/>
    </row>
    <row r="8843" spans="106:107">
      <c r="DB8843" s="110"/>
      <c r="DC8843" s="110"/>
    </row>
    <row r="8844" spans="106:107">
      <c r="DB8844" s="110"/>
      <c r="DC8844" s="110"/>
    </row>
    <row r="8845" spans="106:107">
      <c r="DB8845" s="110"/>
      <c r="DC8845" s="110"/>
    </row>
    <row r="8846" spans="106:107">
      <c r="DB8846" s="110"/>
      <c r="DC8846" s="110"/>
    </row>
    <row r="8847" spans="106:107">
      <c r="DB8847" s="110"/>
      <c r="DC8847" s="110"/>
    </row>
    <row r="8848" spans="106:107">
      <c r="DB8848" s="110"/>
      <c r="DC8848" s="110"/>
    </row>
    <row r="8849" spans="106:107">
      <c r="DB8849" s="110"/>
      <c r="DC8849" s="110"/>
    </row>
    <row r="8850" spans="106:107">
      <c r="DB8850" s="110"/>
      <c r="DC8850" s="110"/>
    </row>
    <row r="8851" spans="106:107">
      <c r="DB8851" s="110"/>
      <c r="DC8851" s="110"/>
    </row>
    <row r="8852" spans="106:107">
      <c r="DB8852" s="110"/>
      <c r="DC8852" s="110"/>
    </row>
    <row r="8853" spans="106:107">
      <c r="DB8853" s="110"/>
      <c r="DC8853" s="110"/>
    </row>
    <row r="8854" spans="106:107">
      <c r="DB8854" s="110"/>
      <c r="DC8854" s="110"/>
    </row>
    <row r="8855" spans="106:107">
      <c r="DB8855" s="110"/>
      <c r="DC8855" s="110"/>
    </row>
    <row r="8856" spans="106:107">
      <c r="DB8856" s="110"/>
      <c r="DC8856" s="110"/>
    </row>
    <row r="8857" spans="106:107">
      <c r="DB8857" s="110"/>
      <c r="DC8857" s="110"/>
    </row>
    <row r="8858" spans="106:107">
      <c r="DB8858" s="110"/>
      <c r="DC8858" s="110"/>
    </row>
    <row r="8859" spans="106:107">
      <c r="DB8859" s="110"/>
      <c r="DC8859" s="110"/>
    </row>
    <row r="8860" spans="106:107">
      <c r="DB8860" s="110"/>
      <c r="DC8860" s="110"/>
    </row>
    <row r="8861" spans="106:107">
      <c r="DB8861" s="110"/>
      <c r="DC8861" s="110"/>
    </row>
    <row r="8862" spans="106:107">
      <c r="DB8862" s="110"/>
      <c r="DC8862" s="110"/>
    </row>
    <row r="8863" spans="106:107">
      <c r="DB8863" s="110"/>
      <c r="DC8863" s="110"/>
    </row>
    <row r="8864" spans="106:107">
      <c r="DB8864" s="110"/>
      <c r="DC8864" s="110"/>
    </row>
    <row r="8865" spans="106:107">
      <c r="DB8865" s="110"/>
      <c r="DC8865" s="110"/>
    </row>
    <row r="8866" spans="106:107">
      <c r="DB8866" s="110"/>
      <c r="DC8866" s="110"/>
    </row>
    <row r="8867" spans="106:107">
      <c r="DB8867" s="110"/>
      <c r="DC8867" s="110"/>
    </row>
    <row r="8868" spans="106:107">
      <c r="DB8868" s="110"/>
      <c r="DC8868" s="110"/>
    </row>
    <row r="8869" spans="106:107">
      <c r="DB8869" s="110"/>
      <c r="DC8869" s="110"/>
    </row>
    <row r="8870" spans="106:107">
      <c r="DB8870" s="110"/>
      <c r="DC8870" s="110"/>
    </row>
    <row r="8871" spans="106:107">
      <c r="DB8871" s="110"/>
      <c r="DC8871" s="110"/>
    </row>
    <row r="8872" spans="106:107">
      <c r="DB8872" s="110"/>
      <c r="DC8872" s="110"/>
    </row>
    <row r="8873" spans="106:107">
      <c r="DB8873" s="110"/>
      <c r="DC8873" s="110"/>
    </row>
    <row r="8874" spans="106:107">
      <c r="DB8874" s="110"/>
      <c r="DC8874" s="110"/>
    </row>
    <row r="8875" spans="106:107">
      <c r="DB8875" s="110"/>
      <c r="DC8875" s="110"/>
    </row>
    <row r="8876" spans="106:107">
      <c r="DB8876" s="110"/>
      <c r="DC8876" s="110"/>
    </row>
    <row r="8877" spans="106:107">
      <c r="DB8877" s="110"/>
      <c r="DC8877" s="110"/>
    </row>
    <row r="8878" spans="106:107">
      <c r="DB8878" s="110"/>
      <c r="DC8878" s="110"/>
    </row>
    <row r="8879" spans="106:107">
      <c r="DB8879" s="110"/>
      <c r="DC8879" s="110"/>
    </row>
    <row r="8880" spans="106:107">
      <c r="DB8880" s="110"/>
      <c r="DC8880" s="110"/>
    </row>
    <row r="8881" spans="106:107">
      <c r="DB8881" s="110"/>
      <c r="DC8881" s="110"/>
    </row>
    <row r="8882" spans="106:107">
      <c r="DB8882" s="110"/>
      <c r="DC8882" s="110"/>
    </row>
    <row r="8883" spans="106:107">
      <c r="DB8883" s="110"/>
      <c r="DC8883" s="110"/>
    </row>
    <row r="8884" spans="106:107">
      <c r="DB8884" s="110"/>
      <c r="DC8884" s="110"/>
    </row>
    <row r="8885" spans="106:107">
      <c r="DB8885" s="110"/>
      <c r="DC8885" s="110"/>
    </row>
    <row r="8886" spans="106:107">
      <c r="DB8886" s="110"/>
      <c r="DC8886" s="110"/>
    </row>
    <row r="8887" spans="106:107">
      <c r="DB8887" s="110"/>
      <c r="DC8887" s="110"/>
    </row>
    <row r="8888" spans="106:107">
      <c r="DB8888" s="110"/>
      <c r="DC8888" s="110"/>
    </row>
    <row r="8889" spans="106:107">
      <c r="DB8889" s="110"/>
      <c r="DC8889" s="110"/>
    </row>
    <row r="8890" spans="106:107">
      <c r="DB8890" s="110"/>
      <c r="DC8890" s="110"/>
    </row>
    <row r="8891" spans="106:107">
      <c r="DB8891" s="110"/>
      <c r="DC8891" s="110"/>
    </row>
    <row r="8892" spans="106:107">
      <c r="DB8892" s="110"/>
      <c r="DC8892" s="110"/>
    </row>
    <row r="8893" spans="106:107">
      <c r="DB8893" s="110"/>
      <c r="DC8893" s="110"/>
    </row>
    <row r="8894" spans="106:107">
      <c r="DB8894" s="110"/>
      <c r="DC8894" s="110"/>
    </row>
    <row r="8895" spans="106:107">
      <c r="DB8895" s="110"/>
      <c r="DC8895" s="110"/>
    </row>
    <row r="8896" spans="106:107">
      <c r="DB8896" s="110"/>
      <c r="DC8896" s="110"/>
    </row>
    <row r="8897" spans="106:107">
      <c r="DB8897" s="110"/>
      <c r="DC8897" s="110"/>
    </row>
    <row r="8898" spans="106:107">
      <c r="DB8898" s="110"/>
      <c r="DC8898" s="110"/>
    </row>
    <row r="8899" spans="106:107">
      <c r="DB8899" s="110"/>
      <c r="DC8899" s="110"/>
    </row>
    <row r="8900" spans="106:107">
      <c r="DB8900" s="110"/>
      <c r="DC8900" s="110"/>
    </row>
    <row r="8901" spans="106:107">
      <c r="DB8901" s="110"/>
      <c r="DC8901" s="110"/>
    </row>
    <row r="8902" spans="106:107">
      <c r="DB8902" s="110"/>
      <c r="DC8902" s="110"/>
    </row>
    <row r="8903" spans="106:107">
      <c r="DB8903" s="110"/>
      <c r="DC8903" s="110"/>
    </row>
    <row r="8904" spans="106:107">
      <c r="DB8904" s="110"/>
      <c r="DC8904" s="110"/>
    </row>
    <row r="8905" spans="106:107">
      <c r="DB8905" s="110"/>
      <c r="DC8905" s="110"/>
    </row>
    <row r="8906" spans="106:107">
      <c r="DB8906" s="110"/>
      <c r="DC8906" s="110"/>
    </row>
    <row r="8907" spans="106:107">
      <c r="DB8907" s="110"/>
      <c r="DC8907" s="110"/>
    </row>
    <row r="8908" spans="106:107">
      <c r="DB8908" s="110"/>
      <c r="DC8908" s="110"/>
    </row>
    <row r="8909" spans="106:107">
      <c r="DB8909" s="110"/>
      <c r="DC8909" s="110"/>
    </row>
    <row r="8910" spans="106:107">
      <c r="DB8910" s="110"/>
      <c r="DC8910" s="110"/>
    </row>
    <row r="8911" spans="106:107">
      <c r="DB8911" s="110"/>
      <c r="DC8911" s="110"/>
    </row>
    <row r="8912" spans="106:107">
      <c r="DB8912" s="110"/>
      <c r="DC8912" s="110"/>
    </row>
    <row r="8913" spans="106:107">
      <c r="DB8913" s="110"/>
      <c r="DC8913" s="110"/>
    </row>
    <row r="8914" spans="106:107">
      <c r="DB8914" s="110"/>
      <c r="DC8914" s="110"/>
    </row>
    <row r="8915" spans="106:107">
      <c r="DB8915" s="110"/>
      <c r="DC8915" s="110"/>
    </row>
    <row r="8916" spans="106:107">
      <c r="DB8916" s="110"/>
      <c r="DC8916" s="110"/>
    </row>
    <row r="8917" spans="106:107">
      <c r="DB8917" s="110"/>
      <c r="DC8917" s="110"/>
    </row>
    <row r="8918" spans="106:107">
      <c r="DB8918" s="110"/>
      <c r="DC8918" s="110"/>
    </row>
    <row r="8919" spans="106:107">
      <c r="DB8919" s="110"/>
      <c r="DC8919" s="110"/>
    </row>
    <row r="8920" spans="106:107">
      <c r="DB8920" s="110"/>
      <c r="DC8920" s="110"/>
    </row>
    <row r="8921" spans="106:107">
      <c r="DB8921" s="110"/>
      <c r="DC8921" s="110"/>
    </row>
    <row r="8922" spans="106:107">
      <c r="DB8922" s="110"/>
      <c r="DC8922" s="110"/>
    </row>
    <row r="8923" spans="106:107">
      <c r="DB8923" s="110"/>
      <c r="DC8923" s="110"/>
    </row>
    <row r="8924" spans="106:107">
      <c r="DB8924" s="110"/>
      <c r="DC8924" s="110"/>
    </row>
    <row r="8925" spans="106:107">
      <c r="DB8925" s="110"/>
      <c r="DC8925" s="110"/>
    </row>
    <row r="8926" spans="106:107">
      <c r="DB8926" s="110"/>
      <c r="DC8926" s="110"/>
    </row>
    <row r="8927" spans="106:107">
      <c r="DB8927" s="110"/>
      <c r="DC8927" s="110"/>
    </row>
    <row r="8928" spans="106:107">
      <c r="DB8928" s="110"/>
      <c r="DC8928" s="110"/>
    </row>
    <row r="8929" spans="106:107">
      <c r="DB8929" s="110"/>
      <c r="DC8929" s="110"/>
    </row>
    <row r="8930" spans="106:107">
      <c r="DB8930" s="110"/>
      <c r="DC8930" s="110"/>
    </row>
    <row r="8931" spans="106:107">
      <c r="DB8931" s="110"/>
      <c r="DC8931" s="110"/>
    </row>
    <row r="8932" spans="106:107">
      <c r="DB8932" s="110"/>
      <c r="DC8932" s="110"/>
    </row>
    <row r="8933" spans="106:107">
      <c r="DB8933" s="110"/>
      <c r="DC8933" s="110"/>
    </row>
    <row r="8934" spans="106:107">
      <c r="DB8934" s="110"/>
      <c r="DC8934" s="110"/>
    </row>
    <row r="8935" spans="106:107">
      <c r="DB8935" s="110"/>
      <c r="DC8935" s="110"/>
    </row>
    <row r="8936" spans="106:107">
      <c r="DB8936" s="110"/>
      <c r="DC8936" s="110"/>
    </row>
    <row r="8937" spans="106:107">
      <c r="DB8937" s="110"/>
      <c r="DC8937" s="110"/>
    </row>
    <row r="8938" spans="106:107">
      <c r="DB8938" s="110"/>
      <c r="DC8938" s="110"/>
    </row>
    <row r="8939" spans="106:107">
      <c r="DB8939" s="110"/>
      <c r="DC8939" s="110"/>
    </row>
    <row r="8940" spans="106:107">
      <c r="DB8940" s="110"/>
      <c r="DC8940" s="110"/>
    </row>
    <row r="8941" spans="106:107">
      <c r="DB8941" s="110"/>
      <c r="DC8941" s="110"/>
    </row>
    <row r="8942" spans="106:107">
      <c r="DB8942" s="110"/>
      <c r="DC8942" s="110"/>
    </row>
    <row r="8943" spans="106:107">
      <c r="DB8943" s="110"/>
      <c r="DC8943" s="110"/>
    </row>
    <row r="8944" spans="106:107">
      <c r="DB8944" s="110"/>
      <c r="DC8944" s="110"/>
    </row>
    <row r="8945" spans="106:107">
      <c r="DB8945" s="110"/>
      <c r="DC8945" s="110"/>
    </row>
    <row r="8946" spans="106:107">
      <c r="DB8946" s="110"/>
      <c r="DC8946" s="110"/>
    </row>
    <row r="8947" spans="106:107">
      <c r="DB8947" s="110"/>
      <c r="DC8947" s="110"/>
    </row>
    <row r="8948" spans="106:107">
      <c r="DB8948" s="110"/>
      <c r="DC8948" s="110"/>
    </row>
    <row r="8949" spans="106:107">
      <c r="DB8949" s="110"/>
      <c r="DC8949" s="110"/>
    </row>
    <row r="8950" spans="106:107">
      <c r="DB8950" s="110"/>
      <c r="DC8950" s="110"/>
    </row>
    <row r="8951" spans="106:107">
      <c r="DB8951" s="110"/>
      <c r="DC8951" s="110"/>
    </row>
    <row r="8952" spans="106:107">
      <c r="DB8952" s="110"/>
      <c r="DC8952" s="110"/>
    </row>
    <row r="8953" spans="106:107">
      <c r="DB8953" s="110"/>
      <c r="DC8953" s="110"/>
    </row>
    <row r="8954" spans="106:107">
      <c r="DB8954" s="110"/>
      <c r="DC8954" s="110"/>
    </row>
    <row r="8955" spans="106:107">
      <c r="DB8955" s="110"/>
      <c r="DC8955" s="110"/>
    </row>
    <row r="8956" spans="106:107">
      <c r="DB8956" s="110"/>
      <c r="DC8956" s="110"/>
    </row>
    <row r="8957" spans="106:107">
      <c r="DB8957" s="110"/>
      <c r="DC8957" s="110"/>
    </row>
    <row r="8958" spans="106:107">
      <c r="DB8958" s="110"/>
      <c r="DC8958" s="110"/>
    </row>
    <row r="8959" spans="106:107">
      <c r="DB8959" s="110"/>
      <c r="DC8959" s="110"/>
    </row>
    <row r="8960" spans="106:107">
      <c r="DB8960" s="110"/>
      <c r="DC8960" s="110"/>
    </row>
    <row r="8961" spans="106:107">
      <c r="DB8961" s="110"/>
      <c r="DC8961" s="110"/>
    </row>
    <row r="8962" spans="106:107">
      <c r="DB8962" s="110"/>
      <c r="DC8962" s="110"/>
    </row>
    <row r="8963" spans="106:107">
      <c r="DB8963" s="110"/>
      <c r="DC8963" s="110"/>
    </row>
    <row r="8964" spans="106:107">
      <c r="DB8964" s="110"/>
      <c r="DC8964" s="110"/>
    </row>
    <row r="8965" spans="106:107">
      <c r="DB8965" s="110"/>
      <c r="DC8965" s="110"/>
    </row>
    <row r="8966" spans="106:107">
      <c r="DB8966" s="110"/>
      <c r="DC8966" s="110"/>
    </row>
    <row r="8967" spans="106:107">
      <c r="DB8967" s="110"/>
      <c r="DC8967" s="110"/>
    </row>
    <row r="8968" spans="106:107">
      <c r="DB8968" s="110"/>
      <c r="DC8968" s="110"/>
    </row>
    <row r="8969" spans="106:107">
      <c r="DB8969" s="110"/>
      <c r="DC8969" s="110"/>
    </row>
    <row r="8970" spans="106:107">
      <c r="DB8970" s="110"/>
      <c r="DC8970" s="110"/>
    </row>
    <row r="8971" spans="106:107">
      <c r="DB8971" s="110"/>
      <c r="DC8971" s="110"/>
    </row>
    <row r="8972" spans="106:107">
      <c r="DB8972" s="110"/>
      <c r="DC8972" s="110"/>
    </row>
    <row r="8973" spans="106:107">
      <c r="DB8973" s="110"/>
      <c r="DC8973" s="110"/>
    </row>
    <row r="8974" spans="106:107">
      <c r="DB8974" s="110"/>
      <c r="DC8974" s="110"/>
    </row>
    <row r="8975" spans="106:107">
      <c r="DB8975" s="110"/>
      <c r="DC8975" s="110"/>
    </row>
    <row r="8976" spans="106:107">
      <c r="DB8976" s="110"/>
      <c r="DC8976" s="110"/>
    </row>
    <row r="8977" spans="106:107">
      <c r="DB8977" s="110"/>
      <c r="DC8977" s="110"/>
    </row>
    <row r="8978" spans="106:107">
      <c r="DB8978" s="110"/>
      <c r="DC8978" s="110"/>
    </row>
    <row r="8979" spans="106:107">
      <c r="DB8979" s="110"/>
      <c r="DC8979" s="110"/>
    </row>
    <row r="8980" spans="106:107">
      <c r="DB8980" s="110"/>
      <c r="DC8980" s="110"/>
    </row>
    <row r="8981" spans="106:107">
      <c r="DB8981" s="110"/>
      <c r="DC8981" s="110"/>
    </row>
    <row r="8982" spans="106:107">
      <c r="DB8982" s="110"/>
      <c r="DC8982" s="110"/>
    </row>
    <row r="8983" spans="106:107">
      <c r="DB8983" s="110"/>
      <c r="DC8983" s="110"/>
    </row>
    <row r="8984" spans="106:107">
      <c r="DB8984" s="110"/>
      <c r="DC8984" s="110"/>
    </row>
    <row r="8985" spans="106:107">
      <c r="DB8985" s="110"/>
      <c r="DC8985" s="110"/>
    </row>
    <row r="8986" spans="106:107">
      <c r="DB8986" s="110"/>
      <c r="DC8986" s="110"/>
    </row>
    <row r="8987" spans="106:107">
      <c r="DB8987" s="110"/>
      <c r="DC8987" s="110"/>
    </row>
    <row r="8988" spans="106:107">
      <c r="DB8988" s="110"/>
      <c r="DC8988" s="110"/>
    </row>
    <row r="8989" spans="106:107">
      <c r="DB8989" s="110"/>
      <c r="DC8989" s="110"/>
    </row>
    <row r="8990" spans="106:107">
      <c r="DB8990" s="110"/>
      <c r="DC8990" s="110"/>
    </row>
    <row r="8991" spans="106:107">
      <c r="DB8991" s="110"/>
      <c r="DC8991" s="110"/>
    </row>
    <row r="8992" spans="106:107">
      <c r="DB8992" s="110"/>
      <c r="DC8992" s="110"/>
    </row>
    <row r="8993" spans="106:107">
      <c r="DB8993" s="110"/>
      <c r="DC8993" s="110"/>
    </row>
    <row r="8994" spans="106:107">
      <c r="DB8994" s="110"/>
      <c r="DC8994" s="110"/>
    </row>
    <row r="8995" spans="106:107">
      <c r="DB8995" s="110"/>
      <c r="DC8995" s="110"/>
    </row>
    <row r="8996" spans="106:107">
      <c r="DB8996" s="110"/>
      <c r="DC8996" s="110"/>
    </row>
    <row r="8997" spans="106:107">
      <c r="DB8997" s="110"/>
      <c r="DC8997" s="110"/>
    </row>
    <row r="8998" spans="106:107">
      <c r="DB8998" s="110"/>
      <c r="DC8998" s="110"/>
    </row>
    <row r="8999" spans="106:107">
      <c r="DB8999" s="110"/>
      <c r="DC8999" s="110"/>
    </row>
    <row r="9000" spans="106:107">
      <c r="DB9000" s="110"/>
      <c r="DC9000" s="110"/>
    </row>
    <row r="9001" spans="106:107">
      <c r="DB9001" s="110"/>
      <c r="DC9001" s="110"/>
    </row>
    <row r="9002" spans="106:107">
      <c r="DB9002" s="110"/>
      <c r="DC9002" s="110"/>
    </row>
    <row r="9003" spans="106:107">
      <c r="DB9003" s="110"/>
      <c r="DC9003" s="110"/>
    </row>
    <row r="9004" spans="106:107">
      <c r="DB9004" s="110"/>
      <c r="DC9004" s="110"/>
    </row>
    <row r="9005" spans="106:107">
      <c r="DB9005" s="110"/>
      <c r="DC9005" s="110"/>
    </row>
    <row r="9006" spans="106:107">
      <c r="DB9006" s="110"/>
      <c r="DC9006" s="110"/>
    </row>
    <row r="9007" spans="106:107">
      <c r="DB9007" s="110"/>
      <c r="DC9007" s="110"/>
    </row>
    <row r="9008" spans="106:107">
      <c r="DB9008" s="110"/>
      <c r="DC9008" s="110"/>
    </row>
    <row r="9009" spans="106:107">
      <c r="DB9009" s="110"/>
      <c r="DC9009" s="110"/>
    </row>
    <row r="9010" spans="106:107">
      <c r="DB9010" s="110"/>
      <c r="DC9010" s="110"/>
    </row>
    <row r="9011" spans="106:107">
      <c r="DB9011" s="110"/>
      <c r="DC9011" s="110"/>
    </row>
    <row r="9012" spans="106:107">
      <c r="DB9012" s="110"/>
      <c r="DC9012" s="110"/>
    </row>
    <row r="9013" spans="106:107">
      <c r="DB9013" s="110"/>
      <c r="DC9013" s="110"/>
    </row>
    <row r="9014" spans="106:107">
      <c r="DB9014" s="110"/>
      <c r="DC9014" s="110"/>
    </row>
    <row r="9015" spans="106:107">
      <c r="DB9015" s="110"/>
      <c r="DC9015" s="110"/>
    </row>
    <row r="9016" spans="106:107">
      <c r="DB9016" s="110"/>
      <c r="DC9016" s="110"/>
    </row>
    <row r="9017" spans="106:107">
      <c r="DB9017" s="110"/>
      <c r="DC9017" s="110"/>
    </row>
    <row r="9018" spans="106:107">
      <c r="DB9018" s="110"/>
      <c r="DC9018" s="110"/>
    </row>
    <row r="9019" spans="106:107">
      <c r="DB9019" s="110"/>
      <c r="DC9019" s="110"/>
    </row>
    <row r="9020" spans="106:107">
      <c r="DB9020" s="110"/>
      <c r="DC9020" s="110"/>
    </row>
    <row r="9021" spans="106:107">
      <c r="DB9021" s="110"/>
      <c r="DC9021" s="110"/>
    </row>
    <row r="9022" spans="106:107">
      <c r="DB9022" s="110"/>
      <c r="DC9022" s="110"/>
    </row>
    <row r="9023" spans="106:107">
      <c r="DB9023" s="110"/>
      <c r="DC9023" s="110"/>
    </row>
    <row r="9024" spans="106:107">
      <c r="DB9024" s="110"/>
      <c r="DC9024" s="110"/>
    </row>
    <row r="9025" spans="106:107">
      <c r="DB9025" s="110"/>
      <c r="DC9025" s="110"/>
    </row>
    <row r="9026" spans="106:107">
      <c r="DB9026" s="110"/>
      <c r="DC9026" s="110"/>
    </row>
    <row r="9027" spans="106:107">
      <c r="DB9027" s="110"/>
      <c r="DC9027" s="110"/>
    </row>
    <row r="9028" spans="106:107">
      <c r="DB9028" s="110"/>
      <c r="DC9028" s="110"/>
    </row>
    <row r="9029" spans="106:107">
      <c r="DB9029" s="110"/>
      <c r="DC9029" s="110"/>
    </row>
    <row r="9030" spans="106:107">
      <c r="DB9030" s="110"/>
      <c r="DC9030" s="110"/>
    </row>
    <row r="9031" spans="106:107">
      <c r="DB9031" s="110"/>
      <c r="DC9031" s="110"/>
    </row>
    <row r="9032" spans="106:107">
      <c r="DB9032" s="110"/>
      <c r="DC9032" s="110"/>
    </row>
    <row r="9033" spans="106:107">
      <c r="DB9033" s="110"/>
      <c r="DC9033" s="110"/>
    </row>
    <row r="9034" spans="106:107">
      <c r="DB9034" s="110"/>
      <c r="DC9034" s="110"/>
    </row>
    <row r="9035" spans="106:107">
      <c r="DB9035" s="110"/>
      <c r="DC9035" s="110"/>
    </row>
    <row r="9036" spans="106:107">
      <c r="DB9036" s="110"/>
      <c r="DC9036" s="110"/>
    </row>
    <row r="9037" spans="106:107">
      <c r="DB9037" s="110"/>
      <c r="DC9037" s="110"/>
    </row>
    <row r="9038" spans="106:107">
      <c r="DB9038" s="110"/>
      <c r="DC9038" s="110"/>
    </row>
    <row r="9039" spans="106:107">
      <c r="DB9039" s="110"/>
      <c r="DC9039" s="110"/>
    </row>
    <row r="9040" spans="106:107">
      <c r="DB9040" s="110"/>
      <c r="DC9040" s="110"/>
    </row>
    <row r="9041" spans="106:107">
      <c r="DB9041" s="110"/>
      <c r="DC9041" s="110"/>
    </row>
    <row r="9042" spans="106:107">
      <c r="DB9042" s="110"/>
      <c r="DC9042" s="110"/>
    </row>
    <row r="9043" spans="106:107">
      <c r="DB9043" s="110"/>
      <c r="DC9043" s="110"/>
    </row>
    <row r="9044" spans="106:107">
      <c r="DB9044" s="110"/>
      <c r="DC9044" s="110"/>
    </row>
    <row r="9045" spans="106:107">
      <c r="DB9045" s="110"/>
      <c r="DC9045" s="110"/>
    </row>
    <row r="9046" spans="106:107">
      <c r="DB9046" s="110"/>
      <c r="DC9046" s="110"/>
    </row>
    <row r="9047" spans="106:107">
      <c r="DB9047" s="110"/>
      <c r="DC9047" s="110"/>
    </row>
    <row r="9048" spans="106:107">
      <c r="DB9048" s="110"/>
      <c r="DC9048" s="110"/>
    </row>
    <row r="9049" spans="106:107">
      <c r="DB9049" s="110"/>
      <c r="DC9049" s="110"/>
    </row>
    <row r="9050" spans="106:107">
      <c r="DB9050" s="110"/>
      <c r="DC9050" s="110"/>
    </row>
    <row r="9051" spans="106:107">
      <c r="DB9051" s="110"/>
      <c r="DC9051" s="110"/>
    </row>
    <row r="9052" spans="106:107">
      <c r="DB9052" s="110"/>
      <c r="DC9052" s="110"/>
    </row>
    <row r="9053" spans="106:107">
      <c r="DB9053" s="110"/>
      <c r="DC9053" s="110"/>
    </row>
    <row r="9054" spans="106:107">
      <c r="DB9054" s="110"/>
      <c r="DC9054" s="110"/>
    </row>
    <row r="9055" spans="106:107">
      <c r="DB9055" s="110"/>
      <c r="DC9055" s="110"/>
    </row>
    <row r="9056" spans="106:107">
      <c r="DB9056" s="110"/>
      <c r="DC9056" s="110"/>
    </row>
    <row r="9057" spans="106:107">
      <c r="DB9057" s="110"/>
      <c r="DC9057" s="110"/>
    </row>
    <row r="9058" spans="106:107">
      <c r="DB9058" s="110"/>
      <c r="DC9058" s="110"/>
    </row>
    <row r="9059" spans="106:107">
      <c r="DB9059" s="110"/>
      <c r="DC9059" s="110"/>
    </row>
    <row r="9060" spans="106:107">
      <c r="DB9060" s="110"/>
      <c r="DC9060" s="110"/>
    </row>
    <row r="9061" spans="106:107">
      <c r="DB9061" s="110"/>
      <c r="DC9061" s="110"/>
    </row>
    <row r="9062" spans="106:107">
      <c r="DB9062" s="110"/>
      <c r="DC9062" s="110"/>
    </row>
    <row r="9063" spans="106:107">
      <c r="DB9063" s="110"/>
      <c r="DC9063" s="110"/>
    </row>
    <row r="9064" spans="106:107">
      <c r="DB9064" s="110"/>
      <c r="DC9064" s="110"/>
    </row>
    <row r="9065" spans="106:107">
      <c r="DB9065" s="110"/>
      <c r="DC9065" s="110"/>
    </row>
    <row r="9066" spans="106:107">
      <c r="DB9066" s="110"/>
      <c r="DC9066" s="110"/>
    </row>
    <row r="9067" spans="106:107">
      <c r="DB9067" s="110"/>
      <c r="DC9067" s="110"/>
    </row>
    <row r="9068" spans="106:107">
      <c r="DB9068" s="110"/>
      <c r="DC9068" s="110"/>
    </row>
    <row r="9069" spans="106:107">
      <c r="DB9069" s="110"/>
      <c r="DC9069" s="110"/>
    </row>
    <row r="9070" spans="106:107">
      <c r="DB9070" s="110"/>
      <c r="DC9070" s="110"/>
    </row>
    <row r="9071" spans="106:107">
      <c r="DB9071" s="110"/>
      <c r="DC9071" s="110"/>
    </row>
    <row r="9072" spans="106:107">
      <c r="DB9072" s="110"/>
      <c r="DC9072" s="110"/>
    </row>
    <row r="9073" spans="106:107">
      <c r="DB9073" s="110"/>
      <c r="DC9073" s="110"/>
    </row>
    <row r="9074" spans="106:107">
      <c r="DB9074" s="110"/>
      <c r="DC9074" s="110"/>
    </row>
    <row r="9075" spans="106:107">
      <c r="DB9075" s="110"/>
      <c r="DC9075" s="110"/>
    </row>
    <row r="9076" spans="106:107">
      <c r="DB9076" s="110"/>
      <c r="DC9076" s="110"/>
    </row>
    <row r="9077" spans="106:107">
      <c r="DB9077" s="110"/>
      <c r="DC9077" s="110"/>
    </row>
    <row r="9078" spans="106:107">
      <c r="DB9078" s="110"/>
      <c r="DC9078" s="110"/>
    </row>
    <row r="9079" spans="106:107">
      <c r="DB9079" s="110"/>
      <c r="DC9079" s="110"/>
    </row>
    <row r="9080" spans="106:107">
      <c r="DB9080" s="110"/>
      <c r="DC9080" s="110"/>
    </row>
    <row r="9081" spans="106:107">
      <c r="DB9081" s="110"/>
      <c r="DC9081" s="110"/>
    </row>
    <row r="9082" spans="106:107">
      <c r="DB9082" s="110"/>
      <c r="DC9082" s="110"/>
    </row>
    <row r="9083" spans="106:107">
      <c r="DB9083" s="110"/>
      <c r="DC9083" s="110"/>
    </row>
    <row r="9084" spans="106:107">
      <c r="DB9084" s="110"/>
      <c r="DC9084" s="110"/>
    </row>
    <row r="9085" spans="106:107">
      <c r="DB9085" s="110"/>
      <c r="DC9085" s="110"/>
    </row>
    <row r="9086" spans="106:107">
      <c r="DB9086" s="110"/>
      <c r="DC9086" s="110"/>
    </row>
    <row r="9087" spans="106:107">
      <c r="DB9087" s="110"/>
      <c r="DC9087" s="110"/>
    </row>
    <row r="9088" spans="106:107">
      <c r="DB9088" s="110"/>
      <c r="DC9088" s="110"/>
    </row>
    <row r="9089" spans="106:107">
      <c r="DB9089" s="110"/>
      <c r="DC9089" s="110"/>
    </row>
    <row r="9090" spans="106:107">
      <c r="DB9090" s="110"/>
      <c r="DC9090" s="110"/>
    </row>
    <row r="9091" spans="106:107">
      <c r="DB9091" s="110"/>
      <c r="DC9091" s="110"/>
    </row>
    <row r="9092" spans="106:107">
      <c r="DB9092" s="110"/>
      <c r="DC9092" s="110"/>
    </row>
    <row r="9093" spans="106:107">
      <c r="DB9093" s="110"/>
      <c r="DC9093" s="110"/>
    </row>
    <row r="9094" spans="106:107">
      <c r="DB9094" s="110"/>
      <c r="DC9094" s="110"/>
    </row>
    <row r="9095" spans="106:107">
      <c r="DB9095" s="110"/>
      <c r="DC9095" s="110"/>
    </row>
    <row r="9096" spans="106:107">
      <c r="DB9096" s="110"/>
      <c r="DC9096" s="110"/>
    </row>
    <row r="9097" spans="106:107">
      <c r="DB9097" s="110"/>
      <c r="DC9097" s="110"/>
    </row>
    <row r="9098" spans="106:107">
      <c r="DB9098" s="110"/>
      <c r="DC9098" s="110"/>
    </row>
    <row r="9099" spans="106:107">
      <c r="DB9099" s="110"/>
      <c r="DC9099" s="110"/>
    </row>
    <row r="9100" spans="106:107">
      <c r="DB9100" s="110"/>
      <c r="DC9100" s="110"/>
    </row>
    <row r="9101" spans="106:107">
      <c r="DB9101" s="110"/>
      <c r="DC9101" s="110"/>
    </row>
    <row r="9102" spans="106:107">
      <c r="DB9102" s="110"/>
      <c r="DC9102" s="110"/>
    </row>
    <row r="9103" spans="106:107">
      <c r="DB9103" s="110"/>
      <c r="DC9103" s="110"/>
    </row>
    <row r="9104" spans="106:107">
      <c r="DB9104" s="110"/>
      <c r="DC9104" s="110"/>
    </row>
    <row r="9105" spans="106:107">
      <c r="DB9105" s="110"/>
      <c r="DC9105" s="110"/>
    </row>
    <row r="9106" spans="106:107">
      <c r="DB9106" s="110"/>
      <c r="DC9106" s="110"/>
    </row>
    <row r="9107" spans="106:107">
      <c r="DB9107" s="110"/>
      <c r="DC9107" s="110"/>
    </row>
    <row r="9108" spans="106:107">
      <c r="DB9108" s="110"/>
      <c r="DC9108" s="110"/>
    </row>
    <row r="9109" spans="106:107">
      <c r="DB9109" s="110"/>
      <c r="DC9109" s="110"/>
    </row>
    <row r="9110" spans="106:107">
      <c r="DB9110" s="110"/>
      <c r="DC9110" s="110"/>
    </row>
    <row r="9111" spans="106:107">
      <c r="DB9111" s="110"/>
      <c r="DC9111" s="110"/>
    </row>
    <row r="9112" spans="106:107">
      <c r="DB9112" s="110"/>
      <c r="DC9112" s="110"/>
    </row>
    <row r="9113" spans="106:107">
      <c r="DB9113" s="110"/>
      <c r="DC9113" s="110"/>
    </row>
    <row r="9114" spans="106:107">
      <c r="DB9114" s="110"/>
      <c r="DC9114" s="110"/>
    </row>
    <row r="9115" spans="106:107">
      <c r="DB9115" s="110"/>
      <c r="DC9115" s="110"/>
    </row>
    <row r="9116" spans="106:107">
      <c r="DB9116" s="110"/>
      <c r="DC9116" s="110"/>
    </row>
    <row r="9117" spans="106:107">
      <c r="DB9117" s="110"/>
      <c r="DC9117" s="110"/>
    </row>
    <row r="9118" spans="106:107">
      <c r="DB9118" s="110"/>
      <c r="DC9118" s="110"/>
    </row>
    <row r="9119" spans="106:107">
      <c r="DB9119" s="110"/>
      <c r="DC9119" s="110"/>
    </row>
    <row r="9120" spans="106:107">
      <c r="DB9120" s="110"/>
      <c r="DC9120" s="110"/>
    </row>
    <row r="9121" spans="106:107">
      <c r="DB9121" s="110"/>
      <c r="DC9121" s="110"/>
    </row>
    <row r="9122" spans="106:107">
      <c r="DB9122" s="110"/>
      <c r="DC9122" s="110"/>
    </row>
    <row r="9123" spans="106:107">
      <c r="DB9123" s="110"/>
      <c r="DC9123" s="110"/>
    </row>
    <row r="9124" spans="106:107">
      <c r="DB9124" s="110"/>
      <c r="DC9124" s="110"/>
    </row>
    <row r="9125" spans="106:107">
      <c r="DB9125" s="110"/>
      <c r="DC9125" s="110"/>
    </row>
    <row r="9126" spans="106:107">
      <c r="DB9126" s="110"/>
      <c r="DC9126" s="110"/>
    </row>
    <row r="9127" spans="106:107">
      <c r="DB9127" s="110"/>
      <c r="DC9127" s="110"/>
    </row>
    <row r="9128" spans="106:107">
      <c r="DB9128" s="110"/>
      <c r="DC9128" s="110"/>
    </row>
    <row r="9129" spans="106:107">
      <c r="DB9129" s="110"/>
      <c r="DC9129" s="110"/>
    </row>
    <row r="9130" spans="106:107">
      <c r="DB9130" s="110"/>
      <c r="DC9130" s="110"/>
    </row>
    <row r="9131" spans="106:107">
      <c r="DB9131" s="110"/>
      <c r="DC9131" s="110"/>
    </row>
    <row r="9132" spans="106:107">
      <c r="DB9132" s="110"/>
      <c r="DC9132" s="110"/>
    </row>
    <row r="9133" spans="106:107">
      <c r="DB9133" s="110"/>
      <c r="DC9133" s="110"/>
    </row>
    <row r="9134" spans="106:107">
      <c r="DB9134" s="110"/>
      <c r="DC9134" s="110"/>
    </row>
    <row r="9135" spans="106:107">
      <c r="DB9135" s="110"/>
      <c r="DC9135" s="110"/>
    </row>
    <row r="9136" spans="106:107">
      <c r="DB9136" s="110"/>
      <c r="DC9136" s="110"/>
    </row>
    <row r="9137" spans="106:107">
      <c r="DB9137" s="110"/>
      <c r="DC9137" s="110"/>
    </row>
    <row r="9138" spans="106:107">
      <c r="DB9138" s="110"/>
      <c r="DC9138" s="110"/>
    </row>
    <row r="9139" spans="106:107">
      <c r="DB9139" s="110"/>
      <c r="DC9139" s="110"/>
    </row>
    <row r="9140" spans="106:107">
      <c r="DB9140" s="110"/>
      <c r="DC9140" s="110"/>
    </row>
    <row r="9141" spans="106:107">
      <c r="DB9141" s="110"/>
      <c r="DC9141" s="110"/>
    </row>
    <row r="9142" spans="106:107">
      <c r="DB9142" s="110"/>
      <c r="DC9142" s="110"/>
    </row>
    <row r="9143" spans="106:107">
      <c r="DB9143" s="110"/>
      <c r="DC9143" s="110"/>
    </row>
    <row r="9144" spans="106:107">
      <c r="DB9144" s="110"/>
      <c r="DC9144" s="110"/>
    </row>
    <row r="9145" spans="106:107">
      <c r="DB9145" s="110"/>
      <c r="DC9145" s="110"/>
    </row>
    <row r="9146" spans="106:107">
      <c r="DB9146" s="110"/>
      <c r="DC9146" s="110"/>
    </row>
    <row r="9147" spans="106:107">
      <c r="DB9147" s="110"/>
      <c r="DC9147" s="110"/>
    </row>
    <row r="9148" spans="106:107">
      <c r="DB9148" s="110"/>
      <c r="DC9148" s="110"/>
    </row>
    <row r="9149" spans="106:107">
      <c r="DB9149" s="110"/>
      <c r="DC9149" s="110"/>
    </row>
    <row r="9150" spans="106:107">
      <c r="DB9150" s="110"/>
      <c r="DC9150" s="110"/>
    </row>
    <row r="9151" spans="106:107">
      <c r="DB9151" s="110"/>
      <c r="DC9151" s="110"/>
    </row>
    <row r="9152" spans="106:107">
      <c r="DB9152" s="110"/>
      <c r="DC9152" s="110"/>
    </row>
    <row r="9153" spans="106:107">
      <c r="DB9153" s="110"/>
      <c r="DC9153" s="110"/>
    </row>
    <row r="9154" spans="106:107">
      <c r="DB9154" s="110"/>
      <c r="DC9154" s="110"/>
    </row>
    <row r="9155" spans="106:107">
      <c r="DB9155" s="110"/>
      <c r="DC9155" s="110"/>
    </row>
    <row r="9156" spans="106:107">
      <c r="DB9156" s="110"/>
      <c r="DC9156" s="110"/>
    </row>
    <row r="9157" spans="106:107">
      <c r="DB9157" s="110"/>
      <c r="DC9157" s="110"/>
    </row>
    <row r="9158" spans="106:107">
      <c r="DB9158" s="110"/>
      <c r="DC9158" s="110"/>
    </row>
    <row r="9159" spans="106:107">
      <c r="DB9159" s="110"/>
      <c r="DC9159" s="110"/>
    </row>
    <row r="9160" spans="106:107">
      <c r="DB9160" s="110"/>
      <c r="DC9160" s="110"/>
    </row>
    <row r="9161" spans="106:107">
      <c r="DB9161" s="110"/>
      <c r="DC9161" s="110"/>
    </row>
    <row r="9162" spans="106:107">
      <c r="DB9162" s="110"/>
      <c r="DC9162" s="110"/>
    </row>
    <row r="9163" spans="106:107">
      <c r="DB9163" s="110"/>
      <c r="DC9163" s="110"/>
    </row>
    <row r="9164" spans="106:107">
      <c r="DB9164" s="110"/>
      <c r="DC9164" s="110"/>
    </row>
    <row r="9165" spans="106:107">
      <c r="DB9165" s="110"/>
      <c r="DC9165" s="110"/>
    </row>
    <row r="9166" spans="106:107">
      <c r="DB9166" s="110"/>
      <c r="DC9166" s="110"/>
    </row>
    <row r="9167" spans="106:107">
      <c r="DB9167" s="110"/>
      <c r="DC9167" s="110"/>
    </row>
    <row r="9168" spans="106:107">
      <c r="DB9168" s="110"/>
      <c r="DC9168" s="110"/>
    </row>
    <row r="9169" spans="106:107">
      <c r="DB9169" s="110"/>
      <c r="DC9169" s="110"/>
    </row>
    <row r="9170" spans="106:107">
      <c r="DB9170" s="110"/>
      <c r="DC9170" s="110"/>
    </row>
    <row r="9171" spans="106:107">
      <c r="DB9171" s="110"/>
      <c r="DC9171" s="110"/>
    </row>
    <row r="9172" spans="106:107">
      <c r="DB9172" s="110"/>
      <c r="DC9172" s="110"/>
    </row>
    <row r="9173" spans="106:107">
      <c r="DB9173" s="110"/>
      <c r="DC9173" s="110"/>
    </row>
    <row r="9174" spans="106:107">
      <c r="DB9174" s="110"/>
      <c r="DC9174" s="110"/>
    </row>
    <row r="9175" spans="106:107">
      <c r="DB9175" s="110"/>
      <c r="DC9175" s="110"/>
    </row>
    <row r="9176" spans="106:107">
      <c r="DB9176" s="110"/>
      <c r="DC9176" s="110"/>
    </row>
    <row r="9177" spans="106:107">
      <c r="DB9177" s="110"/>
      <c r="DC9177" s="110"/>
    </row>
    <row r="9178" spans="106:107">
      <c r="DB9178" s="110"/>
      <c r="DC9178" s="110"/>
    </row>
    <row r="9179" spans="106:107">
      <c r="DB9179" s="110"/>
      <c r="DC9179" s="110"/>
    </row>
    <row r="9180" spans="106:107">
      <c r="DB9180" s="110"/>
      <c r="DC9180" s="110"/>
    </row>
    <row r="9181" spans="106:107">
      <c r="DB9181" s="110"/>
      <c r="DC9181" s="110"/>
    </row>
    <row r="9182" spans="106:107">
      <c r="DB9182" s="110"/>
      <c r="DC9182" s="110"/>
    </row>
    <row r="9183" spans="106:107">
      <c r="DB9183" s="110"/>
      <c r="DC9183" s="110"/>
    </row>
    <row r="9184" spans="106:107">
      <c r="DB9184" s="110"/>
      <c r="DC9184" s="110"/>
    </row>
    <row r="9185" spans="106:107">
      <c r="DB9185" s="110"/>
      <c r="DC9185" s="110"/>
    </row>
    <row r="9186" spans="106:107">
      <c r="DB9186" s="110"/>
      <c r="DC9186" s="110"/>
    </row>
    <row r="9187" spans="106:107">
      <c r="DB9187" s="110"/>
      <c r="DC9187" s="110"/>
    </row>
    <row r="9188" spans="106:107">
      <c r="DB9188" s="110"/>
      <c r="DC9188" s="110"/>
    </row>
    <row r="9189" spans="106:107">
      <c r="DB9189" s="110"/>
      <c r="DC9189" s="110"/>
    </row>
    <row r="9190" spans="106:107">
      <c r="DB9190" s="110"/>
      <c r="DC9190" s="110"/>
    </row>
    <row r="9191" spans="106:107">
      <c r="DB9191" s="110"/>
      <c r="DC9191" s="110"/>
    </row>
    <row r="9192" spans="106:107">
      <c r="DB9192" s="110"/>
      <c r="DC9192" s="110"/>
    </row>
    <row r="9193" spans="106:107">
      <c r="DB9193" s="110"/>
      <c r="DC9193" s="110"/>
    </row>
    <row r="9194" spans="106:107">
      <c r="DB9194" s="110"/>
      <c r="DC9194" s="110"/>
    </row>
    <row r="9195" spans="106:107">
      <c r="DB9195" s="110"/>
      <c r="DC9195" s="110"/>
    </row>
    <row r="9196" spans="106:107">
      <c r="DB9196" s="110"/>
      <c r="DC9196" s="110"/>
    </row>
    <row r="9197" spans="106:107">
      <c r="DB9197" s="110"/>
      <c r="DC9197" s="110"/>
    </row>
    <row r="9198" spans="106:107">
      <c r="DB9198" s="110"/>
      <c r="DC9198" s="110"/>
    </row>
    <row r="9199" spans="106:107">
      <c r="DB9199" s="110"/>
      <c r="DC9199" s="110"/>
    </row>
    <row r="9200" spans="106:107">
      <c r="DB9200" s="110"/>
      <c r="DC9200" s="110"/>
    </row>
    <row r="9201" spans="106:107">
      <c r="DB9201" s="110"/>
      <c r="DC9201" s="110"/>
    </row>
    <row r="9202" spans="106:107">
      <c r="DB9202" s="110"/>
      <c r="DC9202" s="110"/>
    </row>
    <row r="9203" spans="106:107">
      <c r="DB9203" s="110"/>
      <c r="DC9203" s="110"/>
    </row>
    <row r="9204" spans="106:107">
      <c r="DB9204" s="110"/>
      <c r="DC9204" s="110"/>
    </row>
    <row r="9205" spans="106:107">
      <c r="DB9205" s="110"/>
      <c r="DC9205" s="110"/>
    </row>
    <row r="9206" spans="106:107">
      <c r="DB9206" s="110"/>
      <c r="DC9206" s="110"/>
    </row>
    <row r="9207" spans="106:107">
      <c r="DB9207" s="110"/>
      <c r="DC9207" s="110"/>
    </row>
    <row r="9208" spans="106:107">
      <c r="DB9208" s="110"/>
      <c r="DC9208" s="110"/>
    </row>
    <row r="9209" spans="106:107">
      <c r="DB9209" s="110"/>
      <c r="DC9209" s="110"/>
    </row>
    <row r="9210" spans="106:107">
      <c r="DB9210" s="110"/>
      <c r="DC9210" s="110"/>
    </row>
    <row r="9211" spans="106:107">
      <c r="DB9211" s="110"/>
      <c r="DC9211" s="110"/>
    </row>
    <row r="9212" spans="106:107">
      <c r="DB9212" s="110"/>
      <c r="DC9212" s="110"/>
    </row>
    <row r="9213" spans="106:107">
      <c r="DB9213" s="110"/>
      <c r="DC9213" s="110"/>
    </row>
    <row r="9214" spans="106:107">
      <c r="DB9214" s="110"/>
      <c r="DC9214" s="110"/>
    </row>
    <row r="9215" spans="106:107">
      <c r="DB9215" s="110"/>
      <c r="DC9215" s="110"/>
    </row>
    <row r="9216" spans="106:107">
      <c r="DB9216" s="110"/>
      <c r="DC9216" s="110"/>
    </row>
    <row r="9217" spans="106:107">
      <c r="DB9217" s="110"/>
      <c r="DC9217" s="110"/>
    </row>
    <row r="9218" spans="106:107">
      <c r="DB9218" s="110"/>
      <c r="DC9218" s="110"/>
    </row>
    <row r="9219" spans="106:107">
      <c r="DB9219" s="110"/>
      <c r="DC9219" s="110"/>
    </row>
    <row r="9220" spans="106:107">
      <c r="DB9220" s="110"/>
      <c r="DC9220" s="110"/>
    </row>
    <row r="9221" spans="106:107">
      <c r="DB9221" s="110"/>
      <c r="DC9221" s="110"/>
    </row>
    <row r="9222" spans="106:107">
      <c r="DB9222" s="110"/>
      <c r="DC9222" s="110"/>
    </row>
    <row r="9223" spans="106:107">
      <c r="DB9223" s="110"/>
      <c r="DC9223" s="110"/>
    </row>
    <row r="9224" spans="106:107">
      <c r="DB9224" s="110"/>
      <c r="DC9224" s="110"/>
    </row>
    <row r="9225" spans="106:107">
      <c r="DB9225" s="110"/>
      <c r="DC9225" s="110"/>
    </row>
    <row r="9226" spans="106:107">
      <c r="DB9226" s="110"/>
      <c r="DC9226" s="110"/>
    </row>
    <row r="9227" spans="106:107">
      <c r="DB9227" s="110"/>
      <c r="DC9227" s="110"/>
    </row>
    <row r="9228" spans="106:107">
      <c r="DB9228" s="110"/>
      <c r="DC9228" s="110"/>
    </row>
    <row r="9229" spans="106:107">
      <c r="DB9229" s="110"/>
      <c r="DC9229" s="110"/>
    </row>
    <row r="9230" spans="106:107">
      <c r="DB9230" s="110"/>
      <c r="DC9230" s="110"/>
    </row>
    <row r="9231" spans="106:107">
      <c r="DB9231" s="110"/>
      <c r="DC9231" s="110"/>
    </row>
    <row r="9232" spans="106:107">
      <c r="DB9232" s="110"/>
      <c r="DC9232" s="110"/>
    </row>
    <row r="9233" spans="106:107">
      <c r="DB9233" s="110"/>
      <c r="DC9233" s="110"/>
    </row>
    <row r="9234" spans="106:107">
      <c r="DB9234" s="110"/>
      <c r="DC9234" s="110"/>
    </row>
    <row r="9235" spans="106:107">
      <c r="DB9235" s="110"/>
      <c r="DC9235" s="110"/>
    </row>
    <row r="9236" spans="106:107">
      <c r="DB9236" s="110"/>
      <c r="DC9236" s="110"/>
    </row>
    <row r="9237" spans="106:107">
      <c r="DB9237" s="110"/>
      <c r="DC9237" s="110"/>
    </row>
    <row r="9238" spans="106:107">
      <c r="DB9238" s="110"/>
      <c r="DC9238" s="110"/>
    </row>
    <row r="9239" spans="106:107">
      <c r="DB9239" s="110"/>
      <c r="DC9239" s="110"/>
    </row>
    <row r="9240" spans="106:107">
      <c r="DB9240" s="110"/>
      <c r="DC9240" s="110"/>
    </row>
    <row r="9241" spans="106:107">
      <c r="DB9241" s="110"/>
      <c r="DC9241" s="110"/>
    </row>
    <row r="9242" spans="106:107">
      <c r="DB9242" s="110"/>
      <c r="DC9242" s="110"/>
    </row>
    <row r="9243" spans="106:107">
      <c r="DB9243" s="110"/>
      <c r="DC9243" s="110"/>
    </row>
    <row r="9244" spans="106:107">
      <c r="DB9244" s="110"/>
      <c r="DC9244" s="110"/>
    </row>
    <row r="9245" spans="106:107">
      <c r="DB9245" s="110"/>
      <c r="DC9245" s="110"/>
    </row>
    <row r="9246" spans="106:107">
      <c r="DB9246" s="110"/>
      <c r="DC9246" s="110"/>
    </row>
    <row r="9247" spans="106:107">
      <c r="DB9247" s="110"/>
      <c r="DC9247" s="110"/>
    </row>
    <row r="9248" spans="106:107">
      <c r="DB9248" s="110"/>
      <c r="DC9248" s="110"/>
    </row>
    <row r="9249" spans="106:107">
      <c r="DB9249" s="110"/>
      <c r="DC9249" s="110"/>
    </row>
    <row r="9250" spans="106:107">
      <c r="DB9250" s="110"/>
      <c r="DC9250" s="110"/>
    </row>
    <row r="9251" spans="106:107">
      <c r="DB9251" s="110"/>
      <c r="DC9251" s="110"/>
    </row>
    <row r="9252" spans="106:107">
      <c r="DB9252" s="110"/>
      <c r="DC9252" s="110"/>
    </row>
    <row r="9253" spans="106:107">
      <c r="DB9253" s="110"/>
      <c r="DC9253" s="110"/>
    </row>
    <row r="9254" spans="106:107">
      <c r="DB9254" s="110"/>
      <c r="DC9254" s="110"/>
    </row>
    <row r="9255" spans="106:107">
      <c r="DB9255" s="110"/>
      <c r="DC9255" s="110"/>
    </row>
    <row r="9256" spans="106:107">
      <c r="DB9256" s="110"/>
      <c r="DC9256" s="110"/>
    </row>
    <row r="9257" spans="106:107">
      <c r="DB9257" s="110"/>
      <c r="DC9257" s="110"/>
    </row>
    <row r="9258" spans="106:107">
      <c r="DB9258" s="110"/>
      <c r="DC9258" s="110"/>
    </row>
    <row r="9259" spans="106:107">
      <c r="DB9259" s="110"/>
      <c r="DC9259" s="110"/>
    </row>
    <row r="9260" spans="106:107">
      <c r="DB9260" s="110"/>
      <c r="DC9260" s="110"/>
    </row>
    <row r="9261" spans="106:107">
      <c r="DB9261" s="110"/>
      <c r="DC9261" s="110"/>
    </row>
    <row r="9262" spans="106:107">
      <c r="DB9262" s="110"/>
      <c r="DC9262" s="110"/>
    </row>
    <row r="9263" spans="106:107">
      <c r="DB9263" s="110"/>
      <c r="DC9263" s="110"/>
    </row>
    <row r="9264" spans="106:107">
      <c r="DB9264" s="110"/>
      <c r="DC9264" s="110"/>
    </row>
    <row r="9265" spans="106:107">
      <c r="DB9265" s="110"/>
      <c r="DC9265" s="110"/>
    </row>
    <row r="9266" spans="106:107">
      <c r="DB9266" s="110"/>
      <c r="DC9266" s="110"/>
    </row>
    <row r="9267" spans="106:107">
      <c r="DB9267" s="110"/>
      <c r="DC9267" s="110"/>
    </row>
    <row r="9268" spans="106:107">
      <c r="DB9268" s="110"/>
      <c r="DC9268" s="110"/>
    </row>
    <row r="9269" spans="106:107">
      <c r="DB9269" s="110"/>
      <c r="DC9269" s="110"/>
    </row>
    <row r="9270" spans="106:107">
      <c r="DB9270" s="110"/>
      <c r="DC9270" s="110"/>
    </row>
    <row r="9271" spans="106:107">
      <c r="DB9271" s="110"/>
      <c r="DC9271" s="110"/>
    </row>
    <row r="9272" spans="106:107">
      <c r="DB9272" s="110"/>
      <c r="DC9272" s="110"/>
    </row>
    <row r="9273" spans="106:107">
      <c r="DB9273" s="110"/>
      <c r="DC9273" s="110"/>
    </row>
    <row r="9274" spans="106:107">
      <c r="DB9274" s="110"/>
      <c r="DC9274" s="110"/>
    </row>
    <row r="9275" spans="106:107">
      <c r="DB9275" s="110"/>
      <c r="DC9275" s="110"/>
    </row>
    <row r="9276" spans="106:107">
      <c r="DB9276" s="110"/>
      <c r="DC9276" s="110"/>
    </row>
    <row r="9277" spans="106:107">
      <c r="DB9277" s="110"/>
      <c r="DC9277" s="110"/>
    </row>
    <row r="9278" spans="106:107">
      <c r="DB9278" s="110"/>
      <c r="DC9278" s="110"/>
    </row>
    <row r="9279" spans="106:107">
      <c r="DB9279" s="110"/>
      <c r="DC9279" s="110"/>
    </row>
    <row r="9280" spans="106:107">
      <c r="DB9280" s="110"/>
      <c r="DC9280" s="110"/>
    </row>
    <row r="9281" spans="106:107">
      <c r="DB9281" s="110"/>
      <c r="DC9281" s="110"/>
    </row>
    <row r="9282" spans="106:107">
      <c r="DB9282" s="110"/>
      <c r="DC9282" s="110"/>
    </row>
    <row r="9283" spans="106:107">
      <c r="DB9283" s="110"/>
      <c r="DC9283" s="110"/>
    </row>
    <row r="9284" spans="106:107">
      <c r="DB9284" s="110"/>
      <c r="DC9284" s="110"/>
    </row>
    <row r="9285" spans="106:107">
      <c r="DB9285" s="110"/>
      <c r="DC9285" s="110"/>
    </row>
    <row r="9286" spans="106:107">
      <c r="DB9286" s="110"/>
      <c r="DC9286" s="110"/>
    </row>
    <row r="9287" spans="106:107">
      <c r="DB9287" s="110"/>
      <c r="DC9287" s="110"/>
    </row>
    <row r="9288" spans="106:107">
      <c r="DB9288" s="110"/>
      <c r="DC9288" s="110"/>
    </row>
    <row r="9289" spans="106:107">
      <c r="DB9289" s="110"/>
      <c r="DC9289" s="110"/>
    </row>
    <row r="9290" spans="106:107">
      <c r="DB9290" s="110"/>
      <c r="DC9290" s="110"/>
    </row>
    <row r="9291" spans="106:107">
      <c r="DB9291" s="110"/>
      <c r="DC9291" s="110"/>
    </row>
    <row r="9292" spans="106:107">
      <c r="DB9292" s="110"/>
      <c r="DC9292" s="110"/>
    </row>
    <row r="9293" spans="106:107">
      <c r="DB9293" s="110"/>
      <c r="DC9293" s="110"/>
    </row>
    <row r="9294" spans="106:107">
      <c r="DB9294" s="110"/>
      <c r="DC9294" s="110"/>
    </row>
    <row r="9295" spans="106:107">
      <c r="DB9295" s="110"/>
      <c r="DC9295" s="110"/>
    </row>
    <row r="9296" spans="106:107">
      <c r="DB9296" s="110"/>
      <c r="DC9296" s="110"/>
    </row>
    <row r="9297" spans="106:107">
      <c r="DB9297" s="110"/>
      <c r="DC9297" s="110"/>
    </row>
    <row r="9298" spans="106:107">
      <c r="DB9298" s="110"/>
      <c r="DC9298" s="110"/>
    </row>
    <row r="9299" spans="106:107">
      <c r="DB9299" s="110"/>
      <c r="DC9299" s="110"/>
    </row>
    <row r="9300" spans="106:107">
      <c r="DB9300" s="110"/>
      <c r="DC9300" s="110"/>
    </row>
    <row r="9301" spans="106:107">
      <c r="DB9301" s="110"/>
      <c r="DC9301" s="110"/>
    </row>
    <row r="9302" spans="106:107">
      <c r="DB9302" s="110"/>
      <c r="DC9302" s="110"/>
    </row>
    <row r="9303" spans="106:107">
      <c r="DB9303" s="110"/>
      <c r="DC9303" s="110"/>
    </row>
    <row r="9304" spans="106:107">
      <c r="DB9304" s="110"/>
      <c r="DC9304" s="110"/>
    </row>
    <row r="9305" spans="106:107">
      <c r="DB9305" s="110"/>
      <c r="DC9305" s="110"/>
    </row>
    <row r="9306" spans="106:107">
      <c r="DB9306" s="110"/>
      <c r="DC9306" s="110"/>
    </row>
    <row r="9307" spans="106:107">
      <c r="DB9307" s="110"/>
      <c r="DC9307" s="110"/>
    </row>
    <row r="9308" spans="106:107">
      <c r="DB9308" s="110"/>
      <c r="DC9308" s="110"/>
    </row>
    <row r="9309" spans="106:107">
      <c r="DB9309" s="110"/>
      <c r="DC9309" s="110"/>
    </row>
    <row r="9310" spans="106:107">
      <c r="DB9310" s="110"/>
      <c r="DC9310" s="110"/>
    </row>
    <row r="9311" spans="106:107">
      <c r="DB9311" s="110"/>
      <c r="DC9311" s="110"/>
    </row>
    <row r="9312" spans="106:107">
      <c r="DB9312" s="110"/>
      <c r="DC9312" s="110"/>
    </row>
    <row r="9313" spans="106:107">
      <c r="DB9313" s="110"/>
      <c r="DC9313" s="110"/>
    </row>
    <row r="9314" spans="106:107">
      <c r="DB9314" s="110"/>
      <c r="DC9314" s="110"/>
    </row>
    <row r="9315" spans="106:107">
      <c r="DB9315" s="110"/>
      <c r="DC9315" s="110"/>
    </row>
    <row r="9316" spans="106:107">
      <c r="DB9316" s="110"/>
      <c r="DC9316" s="110"/>
    </row>
    <row r="9317" spans="106:107">
      <c r="DB9317" s="110"/>
      <c r="DC9317" s="110"/>
    </row>
    <row r="9318" spans="106:107">
      <c r="DB9318" s="110"/>
      <c r="DC9318" s="110"/>
    </row>
    <row r="9319" spans="106:107">
      <c r="DB9319" s="110"/>
      <c r="DC9319" s="110"/>
    </row>
    <row r="9320" spans="106:107">
      <c r="DB9320" s="110"/>
      <c r="DC9320" s="110"/>
    </row>
    <row r="9321" spans="106:107">
      <c r="DB9321" s="110"/>
      <c r="DC9321" s="110"/>
    </row>
    <row r="9322" spans="106:107">
      <c r="DB9322" s="110"/>
      <c r="DC9322" s="110"/>
    </row>
    <row r="9323" spans="106:107">
      <c r="DB9323" s="110"/>
      <c r="DC9323" s="110"/>
    </row>
    <row r="9324" spans="106:107">
      <c r="DB9324" s="110"/>
      <c r="DC9324" s="110"/>
    </row>
    <row r="9325" spans="106:107">
      <c r="DB9325" s="110"/>
      <c r="DC9325" s="110"/>
    </row>
    <row r="9326" spans="106:107">
      <c r="DB9326" s="110"/>
      <c r="DC9326" s="110"/>
    </row>
    <row r="9327" spans="106:107">
      <c r="DB9327" s="110"/>
      <c r="DC9327" s="110"/>
    </row>
    <row r="9328" spans="106:107">
      <c r="DB9328" s="110"/>
      <c r="DC9328" s="110"/>
    </row>
    <row r="9329" spans="106:107">
      <c r="DB9329" s="110"/>
      <c r="DC9329" s="110"/>
    </row>
    <row r="9330" spans="106:107">
      <c r="DB9330" s="110"/>
      <c r="DC9330" s="110"/>
    </row>
    <row r="9331" spans="106:107">
      <c r="DB9331" s="110"/>
      <c r="DC9331" s="110"/>
    </row>
    <row r="9332" spans="106:107">
      <c r="DB9332" s="110"/>
      <c r="DC9332" s="110"/>
    </row>
    <row r="9333" spans="106:107">
      <c r="DB9333" s="110"/>
      <c r="DC9333" s="110"/>
    </row>
    <row r="9334" spans="106:107">
      <c r="DB9334" s="110"/>
      <c r="DC9334" s="110"/>
    </row>
    <row r="9335" spans="106:107">
      <c r="DB9335" s="110"/>
      <c r="DC9335" s="110"/>
    </row>
    <row r="9336" spans="106:107">
      <c r="DB9336" s="110"/>
      <c r="DC9336" s="110"/>
    </row>
    <row r="9337" spans="106:107">
      <c r="DB9337" s="110"/>
      <c r="DC9337" s="110"/>
    </row>
    <row r="9338" spans="106:107">
      <c r="DB9338" s="110"/>
      <c r="DC9338" s="110"/>
    </row>
    <row r="9339" spans="106:107">
      <c r="DB9339" s="110"/>
      <c r="DC9339" s="110"/>
    </row>
    <row r="9340" spans="106:107">
      <c r="DB9340" s="110"/>
      <c r="DC9340" s="110"/>
    </row>
    <row r="9341" spans="106:107">
      <c r="DB9341" s="110"/>
      <c r="DC9341" s="110"/>
    </row>
    <row r="9342" spans="106:107">
      <c r="DB9342" s="110"/>
      <c r="DC9342" s="110"/>
    </row>
    <row r="9343" spans="106:107">
      <c r="DB9343" s="110"/>
      <c r="DC9343" s="110"/>
    </row>
    <row r="9344" spans="106:107">
      <c r="DB9344" s="110"/>
      <c r="DC9344" s="110"/>
    </row>
    <row r="9345" spans="106:107">
      <c r="DB9345" s="110"/>
      <c r="DC9345" s="110"/>
    </row>
    <row r="9346" spans="106:107">
      <c r="DB9346" s="110"/>
      <c r="DC9346" s="110"/>
    </row>
    <row r="9347" spans="106:107">
      <c r="DB9347" s="110"/>
      <c r="DC9347" s="110"/>
    </row>
    <row r="9348" spans="106:107">
      <c r="DB9348" s="110"/>
      <c r="DC9348" s="110"/>
    </row>
    <row r="9349" spans="106:107">
      <c r="DB9349" s="110"/>
      <c r="DC9349" s="110"/>
    </row>
    <row r="9350" spans="106:107">
      <c r="DB9350" s="110"/>
      <c r="DC9350" s="110"/>
    </row>
    <row r="9351" spans="106:107">
      <c r="DB9351" s="110"/>
      <c r="DC9351" s="110"/>
    </row>
    <row r="9352" spans="106:107">
      <c r="DB9352" s="110"/>
      <c r="DC9352" s="110"/>
    </row>
    <row r="9353" spans="106:107">
      <c r="DB9353" s="110"/>
      <c r="DC9353" s="110"/>
    </row>
    <row r="9354" spans="106:107">
      <c r="DB9354" s="110"/>
      <c r="DC9354" s="110"/>
    </row>
    <row r="9355" spans="106:107">
      <c r="DB9355" s="110"/>
      <c r="DC9355" s="110"/>
    </row>
    <row r="9356" spans="106:107">
      <c r="DB9356" s="110"/>
      <c r="DC9356" s="110"/>
    </row>
    <row r="9357" spans="106:107">
      <c r="DB9357" s="110"/>
      <c r="DC9357" s="110"/>
    </row>
    <row r="9358" spans="106:107">
      <c r="DB9358" s="110"/>
      <c r="DC9358" s="110"/>
    </row>
    <row r="9359" spans="106:107">
      <c r="DB9359" s="110"/>
      <c r="DC9359" s="110"/>
    </row>
    <row r="9360" spans="106:107">
      <c r="DB9360" s="110"/>
      <c r="DC9360" s="110"/>
    </row>
    <row r="9361" spans="106:107">
      <c r="DB9361" s="110"/>
      <c r="DC9361" s="110"/>
    </row>
    <row r="9362" spans="106:107">
      <c r="DB9362" s="110"/>
      <c r="DC9362" s="110"/>
    </row>
    <row r="9363" spans="106:107">
      <c r="DB9363" s="110"/>
      <c r="DC9363" s="110"/>
    </row>
    <row r="9364" spans="106:107">
      <c r="DB9364" s="110"/>
      <c r="DC9364" s="110"/>
    </row>
    <row r="9365" spans="106:107">
      <c r="DB9365" s="110"/>
      <c r="DC9365" s="110"/>
    </row>
    <row r="9366" spans="106:107">
      <c r="DB9366" s="110"/>
      <c r="DC9366" s="110"/>
    </row>
    <row r="9367" spans="106:107">
      <c r="DB9367" s="110"/>
      <c r="DC9367" s="110"/>
    </row>
    <row r="9368" spans="106:107">
      <c r="DB9368" s="110"/>
      <c r="DC9368" s="110"/>
    </row>
    <row r="9369" spans="106:107">
      <c r="DB9369" s="110"/>
      <c r="DC9369" s="110"/>
    </row>
    <row r="9370" spans="106:107">
      <c r="DB9370" s="110"/>
      <c r="DC9370" s="110"/>
    </row>
    <row r="9371" spans="106:107">
      <c r="DB9371" s="110"/>
      <c r="DC9371" s="110"/>
    </row>
    <row r="9372" spans="106:107">
      <c r="DB9372" s="110"/>
      <c r="DC9372" s="110"/>
    </row>
    <row r="9373" spans="106:107">
      <c r="DB9373" s="110"/>
      <c r="DC9373" s="110"/>
    </row>
    <row r="9374" spans="106:107">
      <c r="DB9374" s="110"/>
      <c r="DC9374" s="110"/>
    </row>
    <row r="9375" spans="106:107">
      <c r="DB9375" s="110"/>
      <c r="DC9375" s="110"/>
    </row>
    <row r="9376" spans="106:107">
      <c r="DB9376" s="110"/>
      <c r="DC9376" s="110"/>
    </row>
    <row r="9377" spans="106:107">
      <c r="DB9377" s="110"/>
      <c r="DC9377" s="110"/>
    </row>
    <row r="9378" spans="106:107">
      <c r="DB9378" s="110"/>
      <c r="DC9378" s="110"/>
    </row>
    <row r="9379" spans="106:107">
      <c r="DB9379" s="110"/>
      <c r="DC9379" s="110"/>
    </row>
    <row r="9380" spans="106:107">
      <c r="DB9380" s="110"/>
      <c r="DC9380" s="110"/>
    </row>
    <row r="9381" spans="106:107">
      <c r="DB9381" s="110"/>
      <c r="DC9381" s="110"/>
    </row>
    <row r="9382" spans="106:107">
      <c r="DB9382" s="110"/>
      <c r="DC9382" s="110"/>
    </row>
    <row r="9383" spans="106:107">
      <c r="DB9383" s="110"/>
      <c r="DC9383" s="110"/>
    </row>
    <row r="9384" spans="106:107">
      <c r="DB9384" s="110"/>
      <c r="DC9384" s="110"/>
    </row>
    <row r="9385" spans="106:107">
      <c r="DB9385" s="110"/>
      <c r="DC9385" s="110"/>
    </row>
    <row r="9386" spans="106:107">
      <c r="DB9386" s="110"/>
      <c r="DC9386" s="110"/>
    </row>
    <row r="9387" spans="106:107">
      <c r="DB9387" s="110"/>
      <c r="DC9387" s="110"/>
    </row>
    <row r="9388" spans="106:107">
      <c r="DB9388" s="110"/>
      <c r="DC9388" s="110"/>
    </row>
    <row r="9389" spans="106:107">
      <c r="DB9389" s="110"/>
      <c r="DC9389" s="110"/>
    </row>
    <row r="9390" spans="106:107">
      <c r="DB9390" s="110"/>
      <c r="DC9390" s="110"/>
    </row>
    <row r="9391" spans="106:107">
      <c r="DB9391" s="110"/>
      <c r="DC9391" s="110"/>
    </row>
    <row r="9392" spans="106:107">
      <c r="DB9392" s="110"/>
      <c r="DC9392" s="110"/>
    </row>
    <row r="9393" spans="106:107">
      <c r="DB9393" s="110"/>
      <c r="DC9393" s="110"/>
    </row>
    <row r="9394" spans="106:107">
      <c r="DB9394" s="110"/>
      <c r="DC9394" s="110"/>
    </row>
    <row r="9395" spans="106:107">
      <c r="DB9395" s="110"/>
      <c r="DC9395" s="110"/>
    </row>
    <row r="9396" spans="106:107">
      <c r="DB9396" s="110"/>
      <c r="DC9396" s="110"/>
    </row>
    <row r="9397" spans="106:107">
      <c r="DB9397" s="110"/>
      <c r="DC9397" s="110"/>
    </row>
    <row r="9398" spans="106:107">
      <c r="DB9398" s="110"/>
      <c r="DC9398" s="110"/>
    </row>
    <row r="9399" spans="106:107">
      <c r="DB9399" s="110"/>
      <c r="DC9399" s="110"/>
    </row>
    <row r="9400" spans="106:107">
      <c r="DB9400" s="110"/>
      <c r="DC9400" s="110"/>
    </row>
    <row r="9401" spans="106:107">
      <c r="DB9401" s="110"/>
      <c r="DC9401" s="110"/>
    </row>
    <row r="9402" spans="106:107">
      <c r="DB9402" s="110"/>
      <c r="DC9402" s="110"/>
    </row>
    <row r="9403" spans="106:107">
      <c r="DB9403" s="110"/>
      <c r="DC9403" s="110"/>
    </row>
    <row r="9404" spans="106:107">
      <c r="DB9404" s="110"/>
      <c r="DC9404" s="110"/>
    </row>
    <row r="9405" spans="106:107">
      <c r="DB9405" s="110"/>
      <c r="DC9405" s="110"/>
    </row>
    <row r="9406" spans="106:107">
      <c r="DB9406" s="110"/>
      <c r="DC9406" s="110"/>
    </row>
    <row r="9407" spans="106:107">
      <c r="DB9407" s="110"/>
      <c r="DC9407" s="110"/>
    </row>
    <row r="9408" spans="106:107">
      <c r="DB9408" s="110"/>
      <c r="DC9408" s="110"/>
    </row>
    <row r="9409" spans="106:107">
      <c r="DB9409" s="110"/>
      <c r="DC9409" s="110"/>
    </row>
    <row r="9410" spans="106:107">
      <c r="DB9410" s="110"/>
      <c r="DC9410" s="110"/>
    </row>
    <row r="9411" spans="106:107">
      <c r="DB9411" s="110"/>
      <c r="DC9411" s="110"/>
    </row>
    <row r="9412" spans="106:107">
      <c r="DB9412" s="110"/>
      <c r="DC9412" s="110"/>
    </row>
    <row r="9413" spans="106:107">
      <c r="DB9413" s="110"/>
      <c r="DC9413" s="110"/>
    </row>
    <row r="9414" spans="106:107">
      <c r="DB9414" s="110"/>
      <c r="DC9414" s="110"/>
    </row>
    <row r="9415" spans="106:107">
      <c r="DB9415" s="110"/>
      <c r="DC9415" s="110"/>
    </row>
    <row r="9416" spans="106:107">
      <c r="DB9416" s="110"/>
      <c r="DC9416" s="110"/>
    </row>
    <row r="9417" spans="106:107">
      <c r="DB9417" s="110"/>
      <c r="DC9417" s="110"/>
    </row>
    <row r="9418" spans="106:107">
      <c r="DB9418" s="110"/>
      <c r="DC9418" s="110"/>
    </row>
    <row r="9419" spans="106:107">
      <c r="DB9419" s="110"/>
      <c r="DC9419" s="110"/>
    </row>
    <row r="9420" spans="106:107">
      <c r="DB9420" s="110"/>
      <c r="DC9420" s="110"/>
    </row>
    <row r="9421" spans="106:107">
      <c r="DB9421" s="110"/>
      <c r="DC9421" s="110"/>
    </row>
    <row r="9422" spans="106:107">
      <c r="DB9422" s="110"/>
      <c r="DC9422" s="110"/>
    </row>
    <row r="9423" spans="106:107">
      <c r="DB9423" s="110"/>
      <c r="DC9423" s="110"/>
    </row>
    <row r="9424" spans="106:107">
      <c r="DB9424" s="110"/>
      <c r="DC9424" s="110"/>
    </row>
    <row r="9425" spans="106:107">
      <c r="DB9425" s="110"/>
      <c r="DC9425" s="110"/>
    </row>
    <row r="9426" spans="106:107">
      <c r="DB9426" s="110"/>
      <c r="DC9426" s="110"/>
    </row>
    <row r="9427" spans="106:107">
      <c r="DB9427" s="110"/>
      <c r="DC9427" s="110"/>
    </row>
    <row r="9428" spans="106:107">
      <c r="DB9428" s="110"/>
      <c r="DC9428" s="110"/>
    </row>
    <row r="9429" spans="106:107">
      <c r="DB9429" s="110"/>
      <c r="DC9429" s="110"/>
    </row>
    <row r="9430" spans="106:107">
      <c r="DB9430" s="110"/>
      <c r="DC9430" s="110"/>
    </row>
    <row r="9431" spans="106:107">
      <c r="DB9431" s="110"/>
      <c r="DC9431" s="110"/>
    </row>
    <row r="9432" spans="106:107">
      <c r="DB9432" s="110"/>
      <c r="DC9432" s="110"/>
    </row>
    <row r="9433" spans="106:107">
      <c r="DB9433" s="110"/>
      <c r="DC9433" s="110"/>
    </row>
    <row r="9434" spans="106:107">
      <c r="DB9434" s="110"/>
      <c r="DC9434" s="110"/>
    </row>
    <row r="9435" spans="106:107">
      <c r="DB9435" s="110"/>
      <c r="DC9435" s="110"/>
    </row>
    <row r="9436" spans="106:107">
      <c r="DB9436" s="110"/>
      <c r="DC9436" s="110"/>
    </row>
    <row r="9437" spans="106:107">
      <c r="DB9437" s="110"/>
      <c r="DC9437" s="110"/>
    </row>
    <row r="9438" spans="106:107">
      <c r="DB9438" s="110"/>
      <c r="DC9438" s="110"/>
    </row>
    <row r="9439" spans="106:107">
      <c r="DB9439" s="110"/>
      <c r="DC9439" s="110"/>
    </row>
    <row r="9440" spans="106:107">
      <c r="DB9440" s="110"/>
      <c r="DC9440" s="110"/>
    </row>
    <row r="9441" spans="106:107">
      <c r="DB9441" s="110"/>
      <c r="DC9441" s="110"/>
    </row>
    <row r="9442" spans="106:107">
      <c r="DB9442" s="110"/>
      <c r="DC9442" s="110"/>
    </row>
    <row r="9443" spans="106:107">
      <c r="DB9443" s="110"/>
      <c r="DC9443" s="110"/>
    </row>
    <row r="9444" spans="106:107">
      <c r="DB9444" s="110"/>
      <c r="DC9444" s="110"/>
    </row>
    <row r="9445" spans="106:107">
      <c r="DB9445" s="110"/>
      <c r="DC9445" s="110"/>
    </row>
    <row r="9446" spans="106:107">
      <c r="DB9446" s="110"/>
      <c r="DC9446" s="110"/>
    </row>
    <row r="9447" spans="106:107">
      <c r="DB9447" s="110"/>
      <c r="DC9447" s="110"/>
    </row>
    <row r="9448" spans="106:107">
      <c r="DB9448" s="110"/>
      <c r="DC9448" s="110"/>
    </row>
    <row r="9449" spans="106:107">
      <c r="DB9449" s="110"/>
      <c r="DC9449" s="110"/>
    </row>
    <row r="9450" spans="106:107">
      <c r="DB9450" s="110"/>
      <c r="DC9450" s="110"/>
    </row>
    <row r="9451" spans="106:107">
      <c r="DB9451" s="110"/>
      <c r="DC9451" s="110"/>
    </row>
    <row r="9452" spans="106:107">
      <c r="DB9452" s="110"/>
      <c r="DC9452" s="110"/>
    </row>
    <row r="9453" spans="106:107">
      <c r="DB9453" s="110"/>
      <c r="DC9453" s="110"/>
    </row>
    <row r="9454" spans="106:107">
      <c r="DB9454" s="110"/>
      <c r="DC9454" s="110"/>
    </row>
    <row r="9455" spans="106:107">
      <c r="DB9455" s="110"/>
      <c r="DC9455" s="110"/>
    </row>
    <row r="9456" spans="106:107">
      <c r="DB9456" s="110"/>
      <c r="DC9456" s="110"/>
    </row>
    <row r="9457" spans="106:107">
      <c r="DB9457" s="110"/>
      <c r="DC9457" s="110"/>
    </row>
    <row r="9458" spans="106:107">
      <c r="DB9458" s="110"/>
      <c r="DC9458" s="110"/>
    </row>
    <row r="9459" spans="106:107">
      <c r="DB9459" s="110"/>
      <c r="DC9459" s="110"/>
    </row>
    <row r="9460" spans="106:107">
      <c r="DB9460" s="110"/>
      <c r="DC9460" s="110"/>
    </row>
    <row r="9461" spans="106:107">
      <c r="DB9461" s="110"/>
      <c r="DC9461" s="110"/>
    </row>
    <row r="9462" spans="106:107">
      <c r="DB9462" s="110"/>
      <c r="DC9462" s="110"/>
    </row>
    <row r="9463" spans="106:107">
      <c r="DB9463" s="110"/>
      <c r="DC9463" s="110"/>
    </row>
    <row r="9464" spans="106:107">
      <c r="DB9464" s="110"/>
      <c r="DC9464" s="110"/>
    </row>
    <row r="9465" spans="106:107">
      <c r="DB9465" s="110"/>
      <c r="DC9465" s="110"/>
    </row>
    <row r="9466" spans="106:107">
      <c r="DB9466" s="110"/>
      <c r="DC9466" s="110"/>
    </row>
    <row r="9467" spans="106:107">
      <c r="DB9467" s="110"/>
      <c r="DC9467" s="110"/>
    </row>
    <row r="9468" spans="106:107">
      <c r="DB9468" s="110"/>
      <c r="DC9468" s="110"/>
    </row>
    <row r="9469" spans="106:107">
      <c r="DB9469" s="110"/>
      <c r="DC9469" s="110"/>
    </row>
    <row r="9470" spans="106:107">
      <c r="DB9470" s="110"/>
      <c r="DC9470" s="110"/>
    </row>
    <row r="9471" spans="106:107">
      <c r="DB9471" s="110"/>
      <c r="DC9471" s="110"/>
    </row>
    <row r="9472" spans="106:107">
      <c r="DB9472" s="110"/>
      <c r="DC9472" s="110"/>
    </row>
    <row r="9473" spans="106:107">
      <c r="DB9473" s="110"/>
      <c r="DC9473" s="110"/>
    </row>
    <row r="9474" spans="106:107">
      <c r="DB9474" s="110"/>
      <c r="DC9474" s="110"/>
    </row>
    <row r="9475" spans="106:107">
      <c r="DB9475" s="110"/>
      <c r="DC9475" s="110"/>
    </row>
    <row r="9476" spans="106:107">
      <c r="DB9476" s="110"/>
      <c r="DC9476" s="110"/>
    </row>
    <row r="9477" spans="106:107">
      <c r="DB9477" s="110"/>
      <c r="DC9477" s="110"/>
    </row>
    <row r="9478" spans="106:107">
      <c r="DB9478" s="110"/>
      <c r="DC9478" s="110"/>
    </row>
    <row r="9479" spans="106:107">
      <c r="DB9479" s="110"/>
      <c r="DC9479" s="110"/>
    </row>
    <row r="9480" spans="106:107">
      <c r="DB9480" s="110"/>
      <c r="DC9480" s="110"/>
    </row>
    <row r="9481" spans="106:107">
      <c r="DB9481" s="110"/>
      <c r="DC9481" s="110"/>
    </row>
    <row r="9482" spans="106:107">
      <c r="DB9482" s="110"/>
      <c r="DC9482" s="110"/>
    </row>
    <row r="9483" spans="106:107">
      <c r="DB9483" s="110"/>
      <c r="DC9483" s="110"/>
    </row>
    <row r="9484" spans="106:107">
      <c r="DB9484" s="110"/>
      <c r="DC9484" s="110"/>
    </row>
    <row r="9485" spans="106:107">
      <c r="DB9485" s="110"/>
      <c r="DC9485" s="110"/>
    </row>
    <row r="9486" spans="106:107">
      <c r="DB9486" s="110"/>
      <c r="DC9486" s="110"/>
    </row>
    <row r="9487" spans="106:107">
      <c r="DB9487" s="110"/>
      <c r="DC9487" s="110"/>
    </row>
    <row r="9488" spans="106:107">
      <c r="DB9488" s="110"/>
      <c r="DC9488" s="110"/>
    </row>
    <row r="9489" spans="106:107">
      <c r="DB9489" s="110"/>
      <c r="DC9489" s="110"/>
    </row>
    <row r="9490" spans="106:107">
      <c r="DB9490" s="110"/>
      <c r="DC9490" s="110"/>
    </row>
    <row r="9491" spans="106:107">
      <c r="DB9491" s="110"/>
      <c r="DC9491" s="110"/>
    </row>
    <row r="9492" spans="106:107">
      <c r="DB9492" s="110"/>
      <c r="DC9492" s="110"/>
    </row>
    <row r="9493" spans="106:107">
      <c r="DB9493" s="110"/>
      <c r="DC9493" s="110"/>
    </row>
    <row r="9494" spans="106:107">
      <c r="DB9494" s="110"/>
      <c r="DC9494" s="110"/>
    </row>
    <row r="9495" spans="106:107">
      <c r="DB9495" s="110"/>
      <c r="DC9495" s="110"/>
    </row>
    <row r="9496" spans="106:107">
      <c r="DB9496" s="110"/>
      <c r="DC9496" s="110"/>
    </row>
    <row r="9497" spans="106:107">
      <c r="DB9497" s="110"/>
      <c r="DC9497" s="110"/>
    </row>
    <row r="9498" spans="106:107">
      <c r="DB9498" s="110"/>
      <c r="DC9498" s="110"/>
    </row>
    <row r="9499" spans="106:107">
      <c r="DB9499" s="110"/>
      <c r="DC9499" s="110"/>
    </row>
    <row r="9500" spans="106:107">
      <c r="DB9500" s="110"/>
      <c r="DC9500" s="110"/>
    </row>
    <row r="9501" spans="106:107">
      <c r="DB9501" s="110"/>
      <c r="DC9501" s="110"/>
    </row>
    <row r="9502" spans="106:107">
      <c r="DB9502" s="110"/>
      <c r="DC9502" s="110"/>
    </row>
    <row r="9503" spans="106:107">
      <c r="DB9503" s="110"/>
      <c r="DC9503" s="110"/>
    </row>
    <row r="9504" spans="106:107">
      <c r="DB9504" s="110"/>
      <c r="DC9504" s="110"/>
    </row>
    <row r="9505" spans="106:107">
      <c r="DB9505" s="110"/>
      <c r="DC9505" s="110"/>
    </row>
    <row r="9506" spans="106:107">
      <c r="DB9506" s="110"/>
      <c r="DC9506" s="110"/>
    </row>
    <row r="9507" spans="106:107">
      <c r="DB9507" s="110"/>
      <c r="DC9507" s="110"/>
    </row>
    <row r="9508" spans="106:107">
      <c r="DB9508" s="110"/>
      <c r="DC9508" s="110"/>
    </row>
    <row r="9509" spans="106:107">
      <c r="DB9509" s="110"/>
      <c r="DC9509" s="110"/>
    </row>
    <row r="9510" spans="106:107">
      <c r="DB9510" s="110"/>
      <c r="DC9510" s="110"/>
    </row>
    <row r="9511" spans="106:107">
      <c r="DB9511" s="110"/>
      <c r="DC9511" s="110"/>
    </row>
    <row r="9512" spans="106:107">
      <c r="DB9512" s="110"/>
      <c r="DC9512" s="110"/>
    </row>
    <row r="9513" spans="106:107">
      <c r="DB9513" s="110"/>
      <c r="DC9513" s="110"/>
    </row>
    <row r="9514" spans="106:107">
      <c r="DB9514" s="110"/>
      <c r="DC9514" s="110"/>
    </row>
    <row r="9515" spans="106:107">
      <c r="DB9515" s="110"/>
      <c r="DC9515" s="110"/>
    </row>
    <row r="9516" spans="106:107">
      <c r="DB9516" s="110"/>
      <c r="DC9516" s="110"/>
    </row>
    <row r="9517" spans="106:107">
      <c r="DB9517" s="110"/>
      <c r="DC9517" s="110"/>
    </row>
    <row r="9518" spans="106:107">
      <c r="DB9518" s="110"/>
      <c r="DC9518" s="110"/>
    </row>
    <row r="9519" spans="106:107">
      <c r="DB9519" s="110"/>
      <c r="DC9519" s="110"/>
    </row>
    <row r="9520" spans="106:107">
      <c r="DB9520" s="110"/>
      <c r="DC9520" s="110"/>
    </row>
    <row r="9521" spans="106:107">
      <c r="DB9521" s="110"/>
      <c r="DC9521" s="110"/>
    </row>
    <row r="9522" spans="106:107">
      <c r="DB9522" s="110"/>
      <c r="DC9522" s="110"/>
    </row>
    <row r="9523" spans="106:107">
      <c r="DB9523" s="110"/>
      <c r="DC9523" s="110"/>
    </row>
    <row r="9524" spans="106:107">
      <c r="DB9524" s="110"/>
      <c r="DC9524" s="110"/>
    </row>
    <row r="9525" spans="106:107">
      <c r="DB9525" s="110"/>
      <c r="DC9525" s="110"/>
    </row>
    <row r="9526" spans="106:107">
      <c r="DB9526" s="110"/>
      <c r="DC9526" s="110"/>
    </row>
    <row r="9527" spans="106:107">
      <c r="DB9527" s="110"/>
      <c r="DC9527" s="110"/>
    </row>
    <row r="9528" spans="106:107">
      <c r="DB9528" s="110"/>
      <c r="DC9528" s="110"/>
    </row>
    <row r="9529" spans="106:107">
      <c r="DB9529" s="110"/>
      <c r="DC9529" s="110"/>
    </row>
    <row r="9530" spans="106:107">
      <c r="DB9530" s="110"/>
      <c r="DC9530" s="110"/>
    </row>
    <row r="9531" spans="106:107">
      <c r="DB9531" s="110"/>
      <c r="DC9531" s="110"/>
    </row>
    <row r="9532" spans="106:107">
      <c r="DB9532" s="110"/>
      <c r="DC9532" s="110"/>
    </row>
    <row r="9533" spans="106:107">
      <c r="DB9533" s="110"/>
      <c r="DC9533" s="110"/>
    </row>
    <row r="9534" spans="106:107">
      <c r="DB9534" s="110"/>
      <c r="DC9534" s="110"/>
    </row>
    <row r="9535" spans="106:107">
      <c r="DB9535" s="110"/>
      <c r="DC9535" s="110"/>
    </row>
    <row r="9536" spans="106:107">
      <c r="DB9536" s="110"/>
      <c r="DC9536" s="110"/>
    </row>
    <row r="9537" spans="106:107">
      <c r="DB9537" s="110"/>
      <c r="DC9537" s="110"/>
    </row>
    <row r="9538" spans="106:107">
      <c r="DB9538" s="110"/>
      <c r="DC9538" s="110"/>
    </row>
    <row r="9539" spans="106:107">
      <c r="DB9539" s="110"/>
      <c r="DC9539" s="110"/>
    </row>
    <row r="9540" spans="106:107">
      <c r="DB9540" s="110"/>
      <c r="DC9540" s="110"/>
    </row>
    <row r="9541" spans="106:107">
      <c r="DB9541" s="110"/>
      <c r="DC9541" s="110"/>
    </row>
    <row r="9542" spans="106:107">
      <c r="DB9542" s="110"/>
      <c r="DC9542" s="110"/>
    </row>
    <row r="9543" spans="106:107">
      <c r="DB9543" s="110"/>
      <c r="DC9543" s="110"/>
    </row>
    <row r="9544" spans="106:107">
      <c r="DB9544" s="110"/>
      <c r="DC9544" s="110"/>
    </row>
    <row r="9545" spans="106:107">
      <c r="DB9545" s="110"/>
      <c r="DC9545" s="110"/>
    </row>
    <row r="9546" spans="106:107">
      <c r="DB9546" s="110"/>
      <c r="DC9546" s="110"/>
    </row>
    <row r="9547" spans="106:107">
      <c r="DB9547" s="110"/>
      <c r="DC9547" s="110"/>
    </row>
    <row r="9548" spans="106:107">
      <c r="DB9548" s="110"/>
      <c r="DC9548" s="110"/>
    </row>
    <row r="9549" spans="106:107">
      <c r="DB9549" s="110"/>
      <c r="DC9549" s="110"/>
    </row>
    <row r="9550" spans="106:107">
      <c r="DB9550" s="110"/>
      <c r="DC9550" s="110"/>
    </row>
    <row r="9551" spans="106:107">
      <c r="DB9551" s="110"/>
      <c r="DC9551" s="110"/>
    </row>
    <row r="9552" spans="106:107">
      <c r="DB9552" s="110"/>
      <c r="DC9552" s="110"/>
    </row>
    <row r="9553" spans="106:107">
      <c r="DB9553" s="110"/>
      <c r="DC9553" s="110"/>
    </row>
    <row r="9554" spans="106:107">
      <c r="DB9554" s="110"/>
      <c r="DC9554" s="110"/>
    </row>
    <row r="9555" spans="106:107">
      <c r="DB9555" s="110"/>
      <c r="DC9555" s="110"/>
    </row>
    <row r="9556" spans="106:107">
      <c r="DB9556" s="110"/>
      <c r="DC9556" s="110"/>
    </row>
    <row r="9557" spans="106:107">
      <c r="DB9557" s="110"/>
      <c r="DC9557" s="110"/>
    </row>
    <row r="9558" spans="106:107">
      <c r="DB9558" s="110"/>
      <c r="DC9558" s="110"/>
    </row>
    <row r="9559" spans="106:107">
      <c r="DB9559" s="110"/>
      <c r="DC9559" s="110"/>
    </row>
    <row r="9560" spans="106:107">
      <c r="DB9560" s="110"/>
      <c r="DC9560" s="110"/>
    </row>
    <row r="9561" spans="106:107">
      <c r="DB9561" s="110"/>
      <c r="DC9561" s="110"/>
    </row>
    <row r="9562" spans="106:107">
      <c r="DB9562" s="110"/>
      <c r="DC9562" s="110"/>
    </row>
    <row r="9563" spans="106:107">
      <c r="DB9563" s="110"/>
      <c r="DC9563" s="110"/>
    </row>
    <row r="9564" spans="106:107">
      <c r="DB9564" s="110"/>
      <c r="DC9564" s="110"/>
    </row>
    <row r="9565" spans="106:107">
      <c r="DB9565" s="110"/>
      <c r="DC9565" s="110"/>
    </row>
    <row r="9566" spans="106:107">
      <c r="DB9566" s="110"/>
      <c r="DC9566" s="110"/>
    </row>
    <row r="9567" spans="106:107">
      <c r="DB9567" s="110"/>
      <c r="DC9567" s="110"/>
    </row>
    <row r="9568" spans="106:107">
      <c r="DB9568" s="110"/>
      <c r="DC9568" s="110"/>
    </row>
    <row r="9569" spans="106:107">
      <c r="DB9569" s="110"/>
      <c r="DC9569" s="110"/>
    </row>
    <row r="9570" spans="106:107">
      <c r="DB9570" s="110"/>
      <c r="DC9570" s="110"/>
    </row>
    <row r="9571" spans="106:107">
      <c r="DB9571" s="110"/>
      <c r="DC9571" s="110"/>
    </row>
    <row r="9572" spans="106:107">
      <c r="DB9572" s="110"/>
      <c r="DC9572" s="110"/>
    </row>
    <row r="9573" spans="106:107">
      <c r="DB9573" s="110"/>
      <c r="DC9573" s="110"/>
    </row>
    <row r="9574" spans="106:107">
      <c r="DB9574" s="110"/>
      <c r="DC9574" s="110"/>
    </row>
    <row r="9575" spans="106:107">
      <c r="DB9575" s="110"/>
      <c r="DC9575" s="110"/>
    </row>
    <row r="9576" spans="106:107">
      <c r="DB9576" s="110"/>
      <c r="DC9576" s="110"/>
    </row>
    <row r="9577" spans="106:107">
      <c r="DB9577" s="110"/>
      <c r="DC9577" s="110"/>
    </row>
    <row r="9578" spans="106:107">
      <c r="DB9578" s="110"/>
      <c r="DC9578" s="110"/>
    </row>
    <row r="9579" spans="106:107">
      <c r="DB9579" s="110"/>
      <c r="DC9579" s="110"/>
    </row>
    <row r="9580" spans="106:107">
      <c r="DB9580" s="110"/>
      <c r="DC9580" s="110"/>
    </row>
    <row r="9581" spans="106:107">
      <c r="DB9581" s="110"/>
      <c r="DC9581" s="110"/>
    </row>
    <row r="9582" spans="106:107">
      <c r="DB9582" s="110"/>
      <c r="DC9582" s="110"/>
    </row>
    <row r="9583" spans="106:107">
      <c r="DB9583" s="110"/>
      <c r="DC9583" s="110"/>
    </row>
    <row r="9584" spans="106:107">
      <c r="DB9584" s="110"/>
      <c r="DC9584" s="110"/>
    </row>
    <row r="9585" spans="106:107">
      <c r="DB9585" s="110"/>
      <c r="DC9585" s="110"/>
    </row>
    <row r="9586" spans="106:107">
      <c r="DB9586" s="110"/>
      <c r="DC9586" s="110"/>
    </row>
    <row r="9587" spans="106:107">
      <c r="DB9587" s="110"/>
      <c r="DC9587" s="110"/>
    </row>
    <row r="9588" spans="106:107">
      <c r="DB9588" s="110"/>
      <c r="DC9588" s="110"/>
    </row>
    <row r="9589" spans="106:107">
      <c r="DB9589" s="110"/>
      <c r="DC9589" s="110"/>
    </row>
    <row r="9590" spans="106:107">
      <c r="DB9590" s="110"/>
      <c r="DC9590" s="110"/>
    </row>
    <row r="9591" spans="106:107">
      <c r="DB9591" s="110"/>
      <c r="DC9591" s="110"/>
    </row>
    <row r="9592" spans="106:107">
      <c r="DB9592" s="110"/>
      <c r="DC9592" s="110"/>
    </row>
    <row r="9593" spans="106:107">
      <c r="DB9593" s="110"/>
      <c r="DC9593" s="110"/>
    </row>
    <row r="9594" spans="106:107">
      <c r="DB9594" s="110"/>
      <c r="DC9594" s="110"/>
    </row>
    <row r="9595" spans="106:107">
      <c r="DB9595" s="110"/>
      <c r="DC9595" s="110"/>
    </row>
    <row r="9596" spans="106:107">
      <c r="DB9596" s="110"/>
      <c r="DC9596" s="110"/>
    </row>
    <row r="9597" spans="106:107">
      <c r="DB9597" s="110"/>
      <c r="DC9597" s="110"/>
    </row>
    <row r="9598" spans="106:107">
      <c r="DB9598" s="110"/>
      <c r="DC9598" s="110"/>
    </row>
    <row r="9599" spans="106:107">
      <c r="DB9599" s="110"/>
      <c r="DC9599" s="110"/>
    </row>
    <row r="9600" spans="106:107">
      <c r="DB9600" s="110"/>
      <c r="DC9600" s="110"/>
    </row>
    <row r="9601" spans="106:107">
      <c r="DB9601" s="110"/>
      <c r="DC9601" s="110"/>
    </row>
    <row r="9602" spans="106:107">
      <c r="DB9602" s="110"/>
      <c r="DC9602" s="110"/>
    </row>
    <row r="9603" spans="106:107">
      <c r="DB9603" s="110"/>
      <c r="DC9603" s="110"/>
    </row>
    <row r="9604" spans="106:107">
      <c r="DB9604" s="110"/>
      <c r="DC9604" s="110"/>
    </row>
    <row r="9605" spans="106:107">
      <c r="DB9605" s="110"/>
      <c r="DC9605" s="110"/>
    </row>
    <row r="9606" spans="106:107">
      <c r="DB9606" s="110"/>
      <c r="DC9606" s="110"/>
    </row>
    <row r="9607" spans="106:107">
      <c r="DB9607" s="110"/>
      <c r="DC9607" s="110"/>
    </row>
    <row r="9608" spans="106:107">
      <c r="DB9608" s="110"/>
      <c r="DC9608" s="110"/>
    </row>
    <row r="9609" spans="106:107">
      <c r="DB9609" s="110"/>
      <c r="DC9609" s="110"/>
    </row>
    <row r="9610" spans="106:107">
      <c r="DB9610" s="110"/>
      <c r="DC9610" s="110"/>
    </row>
    <row r="9611" spans="106:107">
      <c r="DB9611" s="110"/>
      <c r="DC9611" s="110"/>
    </row>
    <row r="9612" spans="106:107">
      <c r="DB9612" s="110"/>
      <c r="DC9612" s="110"/>
    </row>
    <row r="9613" spans="106:107">
      <c r="DB9613" s="110"/>
      <c r="DC9613" s="110"/>
    </row>
    <row r="9614" spans="106:107">
      <c r="DB9614" s="110"/>
      <c r="DC9614" s="110"/>
    </row>
    <row r="9615" spans="106:107">
      <c r="DB9615" s="110"/>
      <c r="DC9615" s="110"/>
    </row>
    <row r="9616" spans="106:107">
      <c r="DB9616" s="110"/>
      <c r="DC9616" s="110"/>
    </row>
    <row r="9617" spans="106:107">
      <c r="DB9617" s="110"/>
      <c r="DC9617" s="110"/>
    </row>
    <row r="9618" spans="106:107">
      <c r="DB9618" s="110"/>
      <c r="DC9618" s="110"/>
    </row>
    <row r="9619" spans="106:107">
      <c r="DB9619" s="110"/>
      <c r="DC9619" s="110"/>
    </row>
    <row r="9620" spans="106:107">
      <c r="DB9620" s="110"/>
      <c r="DC9620" s="110"/>
    </row>
    <row r="9621" spans="106:107">
      <c r="DB9621" s="110"/>
      <c r="DC9621" s="110"/>
    </row>
    <row r="9622" spans="106:107">
      <c r="DB9622" s="110"/>
      <c r="DC9622" s="110"/>
    </row>
    <row r="9623" spans="106:107">
      <c r="DB9623" s="110"/>
      <c r="DC9623" s="110"/>
    </row>
    <row r="9624" spans="106:107">
      <c r="DB9624" s="110"/>
      <c r="DC9624" s="110"/>
    </row>
    <row r="9625" spans="106:107">
      <c r="DB9625" s="110"/>
      <c r="DC9625" s="110"/>
    </row>
    <row r="9626" spans="106:107">
      <c r="DB9626" s="110"/>
      <c r="DC9626" s="110"/>
    </row>
    <row r="9627" spans="106:107">
      <c r="DB9627" s="110"/>
      <c r="DC9627" s="110"/>
    </row>
    <row r="9628" spans="106:107">
      <c r="DB9628" s="110"/>
      <c r="DC9628" s="110"/>
    </row>
    <row r="9629" spans="106:107">
      <c r="DB9629" s="110"/>
      <c r="DC9629" s="110"/>
    </row>
    <row r="9630" spans="106:107">
      <c r="DB9630" s="110"/>
      <c r="DC9630" s="110"/>
    </row>
    <row r="9631" spans="106:107">
      <c r="DB9631" s="110"/>
      <c r="DC9631" s="110"/>
    </row>
    <row r="9632" spans="106:107">
      <c r="DB9632" s="110"/>
      <c r="DC9632" s="110"/>
    </row>
    <row r="9633" spans="106:107">
      <c r="DB9633" s="110"/>
      <c r="DC9633" s="110"/>
    </row>
    <row r="9634" spans="106:107">
      <c r="DB9634" s="110"/>
      <c r="DC9634" s="110"/>
    </row>
    <row r="9635" spans="106:107">
      <c r="DB9635" s="110"/>
      <c r="DC9635" s="110"/>
    </row>
    <row r="9636" spans="106:107">
      <c r="DB9636" s="110"/>
      <c r="DC9636" s="110"/>
    </row>
    <row r="9637" spans="106:107">
      <c r="DB9637" s="110"/>
      <c r="DC9637" s="110"/>
    </row>
    <row r="9638" spans="106:107">
      <c r="DB9638" s="110"/>
      <c r="DC9638" s="110"/>
    </row>
    <row r="9639" spans="106:107">
      <c r="DB9639" s="110"/>
      <c r="DC9639" s="110"/>
    </row>
    <row r="9640" spans="106:107">
      <c r="DB9640" s="110"/>
      <c r="DC9640" s="110"/>
    </row>
    <row r="9641" spans="106:107">
      <c r="DB9641" s="110"/>
      <c r="DC9641" s="110"/>
    </row>
    <row r="9642" spans="106:107">
      <c r="DB9642" s="110"/>
      <c r="DC9642" s="110"/>
    </row>
    <row r="9643" spans="106:107">
      <c r="DB9643" s="110"/>
      <c r="DC9643" s="110"/>
    </row>
    <row r="9644" spans="106:107">
      <c r="DB9644" s="110"/>
      <c r="DC9644" s="110"/>
    </row>
    <row r="9645" spans="106:107">
      <c r="DB9645" s="110"/>
      <c r="DC9645" s="110"/>
    </row>
    <row r="9646" spans="106:107">
      <c r="DB9646" s="110"/>
      <c r="DC9646" s="110"/>
    </row>
    <row r="9647" spans="106:107">
      <c r="DB9647" s="110"/>
      <c r="DC9647" s="110"/>
    </row>
    <row r="9648" spans="106:107">
      <c r="DB9648" s="110"/>
      <c r="DC9648" s="110"/>
    </row>
    <row r="9649" spans="106:107">
      <c r="DB9649" s="110"/>
      <c r="DC9649" s="110"/>
    </row>
    <row r="9650" spans="106:107">
      <c r="DB9650" s="110"/>
      <c r="DC9650" s="110"/>
    </row>
    <row r="9651" spans="106:107">
      <c r="DB9651" s="110"/>
      <c r="DC9651" s="110"/>
    </row>
    <row r="9652" spans="106:107">
      <c r="DB9652" s="110"/>
      <c r="DC9652" s="110"/>
    </row>
    <row r="9653" spans="106:107">
      <c r="DB9653" s="110"/>
      <c r="DC9653" s="110"/>
    </row>
    <row r="9654" spans="106:107">
      <c r="DB9654" s="110"/>
      <c r="DC9654" s="110"/>
    </row>
    <row r="9655" spans="106:107">
      <c r="DB9655" s="110"/>
      <c r="DC9655" s="110"/>
    </row>
    <row r="9656" spans="106:107">
      <c r="DB9656" s="110"/>
      <c r="DC9656" s="110"/>
    </row>
    <row r="9657" spans="106:107">
      <c r="DB9657" s="110"/>
      <c r="DC9657" s="110"/>
    </row>
    <row r="9658" spans="106:107">
      <c r="DB9658" s="110"/>
      <c r="DC9658" s="110"/>
    </row>
    <row r="9659" spans="106:107">
      <c r="DB9659" s="110"/>
      <c r="DC9659" s="110"/>
    </row>
    <row r="9660" spans="106:107">
      <c r="DB9660" s="110"/>
      <c r="DC9660" s="110"/>
    </row>
    <row r="9661" spans="106:107">
      <c r="DB9661" s="110"/>
      <c r="DC9661" s="110"/>
    </row>
    <row r="9662" spans="106:107">
      <c r="DB9662" s="110"/>
      <c r="DC9662" s="110"/>
    </row>
    <row r="9663" spans="106:107">
      <c r="DB9663" s="110"/>
      <c r="DC9663" s="110"/>
    </row>
    <row r="9664" spans="106:107">
      <c r="DB9664" s="110"/>
      <c r="DC9664" s="110"/>
    </row>
    <row r="9665" spans="106:107">
      <c r="DB9665" s="110"/>
      <c r="DC9665" s="110"/>
    </row>
    <row r="9666" spans="106:107">
      <c r="DB9666" s="110"/>
      <c r="DC9666" s="110"/>
    </row>
    <row r="9667" spans="106:107">
      <c r="DB9667" s="110"/>
      <c r="DC9667" s="110"/>
    </row>
    <row r="9668" spans="106:107">
      <c r="DB9668" s="110"/>
      <c r="DC9668" s="110"/>
    </row>
    <row r="9669" spans="106:107">
      <c r="DB9669" s="110"/>
      <c r="DC9669" s="110"/>
    </row>
    <row r="9670" spans="106:107">
      <c r="DB9670" s="110"/>
      <c r="DC9670" s="110"/>
    </row>
    <row r="9671" spans="106:107">
      <c r="DB9671" s="110"/>
      <c r="DC9671" s="110"/>
    </row>
    <row r="9672" spans="106:107">
      <c r="DB9672" s="110"/>
      <c r="DC9672" s="110"/>
    </row>
    <row r="9673" spans="106:107">
      <c r="DB9673" s="110"/>
      <c r="DC9673" s="110"/>
    </row>
    <row r="9674" spans="106:107">
      <c r="DB9674" s="110"/>
      <c r="DC9674" s="110"/>
    </row>
    <row r="9675" spans="106:107">
      <c r="DB9675" s="110"/>
      <c r="DC9675" s="110"/>
    </row>
    <row r="9676" spans="106:107">
      <c r="DB9676" s="110"/>
      <c r="DC9676" s="110"/>
    </row>
    <row r="9677" spans="106:107">
      <c r="DB9677" s="110"/>
      <c r="DC9677" s="110"/>
    </row>
    <row r="9678" spans="106:107">
      <c r="DB9678" s="110"/>
      <c r="DC9678" s="110"/>
    </row>
    <row r="9679" spans="106:107">
      <c r="DB9679" s="110"/>
      <c r="DC9679" s="110"/>
    </row>
    <row r="9680" spans="106:107">
      <c r="DB9680" s="110"/>
      <c r="DC9680" s="110"/>
    </row>
    <row r="9681" spans="106:107">
      <c r="DB9681" s="110"/>
      <c r="DC9681" s="110"/>
    </row>
    <row r="9682" spans="106:107">
      <c r="DB9682" s="110"/>
      <c r="DC9682" s="110"/>
    </row>
    <row r="9683" spans="106:107">
      <c r="DB9683" s="110"/>
      <c r="DC9683" s="110"/>
    </row>
    <row r="9684" spans="106:107">
      <c r="DB9684" s="110"/>
      <c r="DC9684" s="110"/>
    </row>
    <row r="9685" spans="106:107">
      <c r="DB9685" s="110"/>
      <c r="DC9685" s="110"/>
    </row>
    <row r="9686" spans="106:107">
      <c r="DB9686" s="110"/>
      <c r="DC9686" s="110"/>
    </row>
    <row r="9687" spans="106:107">
      <c r="DB9687" s="110"/>
      <c r="DC9687" s="110"/>
    </row>
    <row r="9688" spans="106:107">
      <c r="DB9688" s="110"/>
      <c r="DC9688" s="110"/>
    </row>
    <row r="9689" spans="106:107">
      <c r="DB9689" s="110"/>
      <c r="DC9689" s="110"/>
    </row>
    <row r="9690" spans="106:107">
      <c r="DB9690" s="110"/>
      <c r="DC9690" s="110"/>
    </row>
    <row r="9691" spans="106:107">
      <c r="DB9691" s="110"/>
      <c r="DC9691" s="110"/>
    </row>
    <row r="9692" spans="106:107">
      <c r="DB9692" s="110"/>
      <c r="DC9692" s="110"/>
    </row>
    <row r="9693" spans="106:107">
      <c r="DB9693" s="110"/>
      <c r="DC9693" s="110"/>
    </row>
    <row r="9694" spans="106:107">
      <c r="DB9694" s="110"/>
      <c r="DC9694" s="110"/>
    </row>
    <row r="9695" spans="106:107">
      <c r="DB9695" s="110"/>
      <c r="DC9695" s="110"/>
    </row>
    <row r="9696" spans="106:107">
      <c r="DB9696" s="110"/>
      <c r="DC9696" s="110"/>
    </row>
    <row r="9697" spans="106:107">
      <c r="DB9697" s="110"/>
      <c r="DC9697" s="110"/>
    </row>
    <row r="9698" spans="106:107">
      <c r="DB9698" s="110"/>
      <c r="DC9698" s="110"/>
    </row>
    <row r="9699" spans="106:107">
      <c r="DB9699" s="110"/>
      <c r="DC9699" s="110"/>
    </row>
    <row r="9700" spans="106:107">
      <c r="DB9700" s="110"/>
      <c r="DC9700" s="110"/>
    </row>
    <row r="9701" spans="106:107">
      <c r="DB9701" s="110"/>
      <c r="DC9701" s="110"/>
    </row>
    <row r="9702" spans="106:107">
      <c r="DB9702" s="110"/>
      <c r="DC9702" s="110"/>
    </row>
    <row r="9703" spans="106:107">
      <c r="DB9703" s="110"/>
      <c r="DC9703" s="110"/>
    </row>
    <row r="9704" spans="106:107">
      <c r="DB9704" s="110"/>
      <c r="DC9704" s="110"/>
    </row>
    <row r="9705" spans="106:107">
      <c r="DB9705" s="110"/>
      <c r="DC9705" s="110"/>
    </row>
    <row r="9706" spans="106:107">
      <c r="DB9706" s="110"/>
      <c r="DC9706" s="110"/>
    </row>
    <row r="9707" spans="106:107">
      <c r="DB9707" s="110"/>
      <c r="DC9707" s="110"/>
    </row>
    <row r="9708" spans="106:107">
      <c r="DB9708" s="110"/>
      <c r="DC9708" s="110"/>
    </row>
    <row r="9709" spans="106:107">
      <c r="DB9709" s="110"/>
      <c r="DC9709" s="110"/>
    </row>
    <row r="9710" spans="106:107">
      <c r="DB9710" s="110"/>
      <c r="DC9710" s="110"/>
    </row>
    <row r="9711" spans="106:107">
      <c r="DB9711" s="110"/>
      <c r="DC9711" s="110"/>
    </row>
    <row r="9712" spans="106:107">
      <c r="DB9712" s="110"/>
      <c r="DC9712" s="110"/>
    </row>
    <row r="9713" spans="106:107">
      <c r="DB9713" s="110"/>
      <c r="DC9713" s="110"/>
    </row>
    <row r="9714" spans="106:107">
      <c r="DB9714" s="110"/>
      <c r="DC9714" s="110"/>
    </row>
    <row r="9715" spans="106:107">
      <c r="DB9715" s="110"/>
      <c r="DC9715" s="110"/>
    </row>
    <row r="9716" spans="106:107">
      <c r="DB9716" s="110"/>
      <c r="DC9716" s="110"/>
    </row>
    <row r="9717" spans="106:107">
      <c r="DB9717" s="110"/>
      <c r="DC9717" s="110"/>
    </row>
    <row r="9718" spans="106:107">
      <c r="DB9718" s="110"/>
      <c r="DC9718" s="110"/>
    </row>
    <row r="9719" spans="106:107">
      <c r="DB9719" s="110"/>
      <c r="DC9719" s="110"/>
    </row>
    <row r="9720" spans="106:107">
      <c r="DB9720" s="110"/>
      <c r="DC9720" s="110"/>
    </row>
    <row r="9721" spans="106:107">
      <c r="DB9721" s="110"/>
      <c r="DC9721" s="110"/>
    </row>
    <row r="9722" spans="106:107">
      <c r="DB9722" s="110"/>
      <c r="DC9722" s="110"/>
    </row>
    <row r="9723" spans="106:107">
      <c r="DB9723" s="110"/>
      <c r="DC9723" s="110"/>
    </row>
    <row r="9724" spans="106:107">
      <c r="DB9724" s="110"/>
      <c r="DC9724" s="110"/>
    </row>
    <row r="9725" spans="106:107">
      <c r="DB9725" s="110"/>
      <c r="DC9725" s="110"/>
    </row>
    <row r="9726" spans="106:107">
      <c r="DB9726" s="110"/>
      <c r="DC9726" s="110"/>
    </row>
    <row r="9727" spans="106:107">
      <c r="DB9727" s="110"/>
      <c r="DC9727" s="110"/>
    </row>
    <row r="9728" spans="106:107">
      <c r="DB9728" s="110"/>
      <c r="DC9728" s="110"/>
    </row>
    <row r="9729" spans="106:107">
      <c r="DB9729" s="110"/>
      <c r="DC9729" s="110"/>
    </row>
    <row r="9730" spans="106:107">
      <c r="DB9730" s="110"/>
      <c r="DC9730" s="110"/>
    </row>
    <row r="9731" spans="106:107">
      <c r="DB9731" s="110"/>
      <c r="DC9731" s="110"/>
    </row>
    <row r="9732" spans="106:107">
      <c r="DB9732" s="110"/>
      <c r="DC9732" s="110"/>
    </row>
    <row r="9733" spans="106:107">
      <c r="DB9733" s="110"/>
      <c r="DC9733" s="110"/>
    </row>
    <row r="9734" spans="106:107">
      <c r="DB9734" s="110"/>
      <c r="DC9734" s="110"/>
    </row>
    <row r="9735" spans="106:107">
      <c r="DB9735" s="110"/>
      <c r="DC9735" s="110"/>
    </row>
    <row r="9736" spans="106:107">
      <c r="DB9736" s="110"/>
      <c r="DC9736" s="110"/>
    </row>
    <row r="9737" spans="106:107">
      <c r="DB9737" s="110"/>
      <c r="DC9737" s="110"/>
    </row>
    <row r="9738" spans="106:107">
      <c r="DB9738" s="110"/>
      <c r="DC9738" s="110"/>
    </row>
    <row r="9739" spans="106:107">
      <c r="DB9739" s="110"/>
      <c r="DC9739" s="110"/>
    </row>
    <row r="9740" spans="106:107">
      <c r="DB9740" s="110"/>
      <c r="DC9740" s="110"/>
    </row>
    <row r="9741" spans="106:107">
      <c r="DB9741" s="110"/>
      <c r="DC9741" s="110"/>
    </row>
    <row r="9742" spans="106:107">
      <c r="DB9742" s="110"/>
      <c r="DC9742" s="110"/>
    </row>
    <row r="9743" spans="106:107">
      <c r="DB9743" s="110"/>
      <c r="DC9743" s="110"/>
    </row>
    <row r="9744" spans="106:107">
      <c r="DB9744" s="110"/>
      <c r="DC9744" s="110"/>
    </row>
    <row r="9745" spans="106:107">
      <c r="DB9745" s="110"/>
      <c r="DC9745" s="110"/>
    </row>
    <row r="9746" spans="106:107">
      <c r="DB9746" s="110"/>
      <c r="DC9746" s="110"/>
    </row>
    <row r="9747" spans="106:107">
      <c r="DB9747" s="110"/>
      <c r="DC9747" s="110"/>
    </row>
    <row r="9748" spans="106:107">
      <c r="DB9748" s="110"/>
      <c r="DC9748" s="110"/>
    </row>
    <row r="9749" spans="106:107">
      <c r="DB9749" s="110"/>
      <c r="DC9749" s="110"/>
    </row>
    <row r="9750" spans="106:107">
      <c r="DB9750" s="110"/>
      <c r="DC9750" s="110"/>
    </row>
    <row r="9751" spans="106:107">
      <c r="DB9751" s="110"/>
      <c r="DC9751" s="110"/>
    </row>
    <row r="9752" spans="106:107">
      <c r="DB9752" s="110"/>
      <c r="DC9752" s="110"/>
    </row>
    <row r="9753" spans="106:107">
      <c r="DB9753" s="110"/>
      <c r="DC9753" s="110"/>
    </row>
    <row r="9754" spans="106:107">
      <c r="DB9754" s="110"/>
      <c r="DC9754" s="110"/>
    </row>
    <row r="9755" spans="106:107">
      <c r="DB9755" s="110"/>
      <c r="DC9755" s="110"/>
    </row>
    <row r="9756" spans="106:107">
      <c r="DB9756" s="110"/>
      <c r="DC9756" s="110"/>
    </row>
    <row r="9757" spans="106:107">
      <c r="DB9757" s="110"/>
      <c r="DC9757" s="110"/>
    </row>
    <row r="9758" spans="106:107">
      <c r="DB9758" s="110"/>
      <c r="DC9758" s="110"/>
    </row>
    <row r="9759" spans="106:107">
      <c r="DB9759" s="110"/>
      <c r="DC9759" s="110"/>
    </row>
    <row r="9760" spans="106:107">
      <c r="DB9760" s="110"/>
      <c r="DC9760" s="110"/>
    </row>
    <row r="9761" spans="106:107">
      <c r="DB9761" s="110"/>
      <c r="DC9761" s="110"/>
    </row>
    <row r="9762" spans="106:107">
      <c r="DB9762" s="110"/>
      <c r="DC9762" s="110"/>
    </row>
    <row r="9763" spans="106:107">
      <c r="DB9763" s="110"/>
      <c r="DC9763" s="110"/>
    </row>
    <row r="9764" spans="106:107">
      <c r="DB9764" s="110"/>
      <c r="DC9764" s="110"/>
    </row>
    <row r="9765" spans="106:107">
      <c r="DB9765" s="110"/>
      <c r="DC9765" s="110"/>
    </row>
    <row r="9766" spans="106:107">
      <c r="DB9766" s="110"/>
      <c r="DC9766" s="110"/>
    </row>
    <row r="9767" spans="106:107">
      <c r="DB9767" s="110"/>
      <c r="DC9767" s="110"/>
    </row>
    <row r="9768" spans="106:107">
      <c r="DB9768" s="110"/>
      <c r="DC9768" s="110"/>
    </row>
    <row r="9769" spans="106:107">
      <c r="DB9769" s="110"/>
      <c r="DC9769" s="110"/>
    </row>
    <row r="9770" spans="106:107">
      <c r="DB9770" s="110"/>
      <c r="DC9770" s="110"/>
    </row>
    <row r="9771" spans="106:107">
      <c r="DB9771" s="110"/>
      <c r="DC9771" s="110"/>
    </row>
    <row r="9772" spans="106:107">
      <c r="DB9772" s="110"/>
      <c r="DC9772" s="110"/>
    </row>
    <row r="9773" spans="106:107">
      <c r="DB9773" s="110"/>
      <c r="DC9773" s="110"/>
    </row>
    <row r="9774" spans="106:107">
      <c r="DB9774" s="110"/>
      <c r="DC9774" s="110"/>
    </row>
    <row r="9775" spans="106:107">
      <c r="DB9775" s="110"/>
      <c r="DC9775" s="110"/>
    </row>
    <row r="9776" spans="106:107">
      <c r="DB9776" s="110"/>
      <c r="DC9776" s="110"/>
    </row>
    <row r="9777" spans="106:107">
      <c r="DB9777" s="110"/>
      <c r="DC9777" s="110"/>
    </row>
    <row r="9778" spans="106:107">
      <c r="DB9778" s="110"/>
      <c r="DC9778" s="110"/>
    </row>
    <row r="9779" spans="106:107">
      <c r="DB9779" s="110"/>
      <c r="DC9779" s="110"/>
    </row>
    <row r="9780" spans="106:107">
      <c r="DB9780" s="110"/>
      <c r="DC9780" s="110"/>
    </row>
    <row r="9781" spans="106:107">
      <c r="DB9781" s="110"/>
      <c r="DC9781" s="110"/>
    </row>
    <row r="9782" spans="106:107">
      <c r="DB9782" s="110"/>
      <c r="DC9782" s="110"/>
    </row>
    <row r="9783" spans="106:107">
      <c r="DB9783" s="110"/>
      <c r="DC9783" s="110"/>
    </row>
    <row r="9784" spans="106:107">
      <c r="DB9784" s="110"/>
      <c r="DC9784" s="110"/>
    </row>
    <row r="9785" spans="106:107">
      <c r="DB9785" s="110"/>
      <c r="DC9785" s="110"/>
    </row>
    <row r="9786" spans="106:107">
      <c r="DB9786" s="110"/>
      <c r="DC9786" s="110"/>
    </row>
    <row r="9787" spans="106:107">
      <c r="DB9787" s="110"/>
      <c r="DC9787" s="110"/>
    </row>
    <row r="9788" spans="106:107">
      <c r="DB9788" s="110"/>
      <c r="DC9788" s="110"/>
    </row>
    <row r="9789" spans="106:107">
      <c r="DB9789" s="110"/>
      <c r="DC9789" s="110"/>
    </row>
    <row r="9790" spans="106:107">
      <c r="DB9790" s="110"/>
      <c r="DC9790" s="110"/>
    </row>
    <row r="9791" spans="106:107">
      <c r="DB9791" s="110"/>
      <c r="DC9791" s="110"/>
    </row>
    <row r="9792" spans="106:107">
      <c r="DB9792" s="110"/>
      <c r="DC9792" s="110"/>
    </row>
    <row r="9793" spans="106:107">
      <c r="DB9793" s="110"/>
      <c r="DC9793" s="110"/>
    </row>
    <row r="9794" spans="106:107">
      <c r="DB9794" s="110"/>
      <c r="DC9794" s="110"/>
    </row>
    <row r="9795" spans="106:107">
      <c r="DB9795" s="110"/>
      <c r="DC9795" s="110"/>
    </row>
    <row r="9796" spans="106:107">
      <c r="DB9796" s="110"/>
      <c r="DC9796" s="110"/>
    </row>
    <row r="9797" spans="106:107">
      <c r="DB9797" s="110"/>
      <c r="DC9797" s="110"/>
    </row>
    <row r="9798" spans="106:107">
      <c r="DB9798" s="110"/>
      <c r="DC9798" s="110"/>
    </row>
    <row r="9799" spans="106:107">
      <c r="DB9799" s="110"/>
      <c r="DC9799" s="110"/>
    </row>
    <row r="9800" spans="106:107">
      <c r="DB9800" s="110"/>
      <c r="DC9800" s="110"/>
    </row>
    <row r="9801" spans="106:107">
      <c r="DB9801" s="110"/>
      <c r="DC9801" s="110"/>
    </row>
    <row r="9802" spans="106:107">
      <c r="DB9802" s="110"/>
      <c r="DC9802" s="110"/>
    </row>
    <row r="9803" spans="106:107">
      <c r="DB9803" s="110"/>
      <c r="DC9803" s="110"/>
    </row>
    <row r="9804" spans="106:107">
      <c r="DB9804" s="110"/>
      <c r="DC9804" s="110"/>
    </row>
    <row r="9805" spans="106:107">
      <c r="DB9805" s="110"/>
      <c r="DC9805" s="110"/>
    </row>
    <row r="9806" spans="106:107">
      <c r="DB9806" s="110"/>
      <c r="DC9806" s="110"/>
    </row>
    <row r="9807" spans="106:107">
      <c r="DB9807" s="110"/>
      <c r="DC9807" s="110"/>
    </row>
    <row r="9808" spans="106:107">
      <c r="DB9808" s="110"/>
      <c r="DC9808" s="110"/>
    </row>
    <row r="9809" spans="106:107">
      <c r="DB9809" s="110"/>
      <c r="DC9809" s="110"/>
    </row>
    <row r="9810" spans="106:107">
      <c r="DB9810" s="110"/>
      <c r="DC9810" s="110"/>
    </row>
    <row r="9811" spans="106:107">
      <c r="DB9811" s="110"/>
      <c r="DC9811" s="110"/>
    </row>
    <row r="9812" spans="106:107">
      <c r="DB9812" s="110"/>
      <c r="DC9812" s="110"/>
    </row>
    <row r="9813" spans="106:107">
      <c r="DB9813" s="110"/>
      <c r="DC9813" s="110"/>
    </row>
    <row r="9814" spans="106:107">
      <c r="DB9814" s="110"/>
      <c r="DC9814" s="110"/>
    </row>
    <row r="9815" spans="106:107">
      <c r="DB9815" s="110"/>
      <c r="DC9815" s="110"/>
    </row>
    <row r="9816" spans="106:107">
      <c r="DB9816" s="110"/>
      <c r="DC9816" s="110"/>
    </row>
    <row r="9817" spans="106:107">
      <c r="DB9817" s="110"/>
      <c r="DC9817" s="110"/>
    </row>
    <row r="9818" spans="106:107">
      <c r="DB9818" s="110"/>
      <c r="DC9818" s="110"/>
    </row>
    <row r="9819" spans="106:107">
      <c r="DB9819" s="110"/>
      <c r="DC9819" s="110"/>
    </row>
    <row r="9820" spans="106:107">
      <c r="DB9820" s="110"/>
      <c r="DC9820" s="110"/>
    </row>
    <row r="9821" spans="106:107">
      <c r="DB9821" s="110"/>
      <c r="DC9821" s="110"/>
    </row>
    <row r="9822" spans="106:107">
      <c r="DB9822" s="110"/>
      <c r="DC9822" s="110"/>
    </row>
    <row r="9823" spans="106:107">
      <c r="DB9823" s="110"/>
      <c r="DC9823" s="110"/>
    </row>
    <row r="9824" spans="106:107">
      <c r="DB9824" s="110"/>
      <c r="DC9824" s="110"/>
    </row>
    <row r="9825" spans="106:107">
      <c r="DB9825" s="110"/>
      <c r="DC9825" s="110"/>
    </row>
    <row r="9826" spans="106:107">
      <c r="DB9826" s="110"/>
      <c r="DC9826" s="110"/>
    </row>
    <row r="9827" spans="106:107">
      <c r="DB9827" s="110"/>
      <c r="DC9827" s="110"/>
    </row>
    <row r="9828" spans="106:107">
      <c r="DB9828" s="110"/>
      <c r="DC9828" s="110"/>
    </row>
    <row r="9829" spans="106:107">
      <c r="DB9829" s="110"/>
      <c r="DC9829" s="110"/>
    </row>
    <row r="9830" spans="106:107">
      <c r="DB9830" s="110"/>
      <c r="DC9830" s="110"/>
    </row>
    <row r="9831" spans="106:107">
      <c r="DB9831" s="110"/>
      <c r="DC9831" s="110"/>
    </row>
    <row r="9832" spans="106:107">
      <c r="DB9832" s="110"/>
      <c r="DC9832" s="110"/>
    </row>
    <row r="9833" spans="106:107">
      <c r="DB9833" s="110"/>
      <c r="DC9833" s="110"/>
    </row>
    <row r="9834" spans="106:107">
      <c r="DB9834" s="110"/>
      <c r="DC9834" s="110"/>
    </row>
    <row r="9835" spans="106:107">
      <c r="DB9835" s="110"/>
      <c r="DC9835" s="110"/>
    </row>
    <row r="9836" spans="106:107">
      <c r="DB9836" s="110"/>
      <c r="DC9836" s="110"/>
    </row>
    <row r="9837" spans="106:107">
      <c r="DB9837" s="110"/>
      <c r="DC9837" s="110"/>
    </row>
    <row r="9838" spans="106:107">
      <c r="DB9838" s="110"/>
      <c r="DC9838" s="110"/>
    </row>
    <row r="9839" spans="106:107">
      <c r="DB9839" s="110"/>
      <c r="DC9839" s="110"/>
    </row>
    <row r="9840" spans="106:107">
      <c r="DB9840" s="110"/>
      <c r="DC9840" s="110"/>
    </row>
    <row r="9841" spans="106:107">
      <c r="DB9841" s="110"/>
      <c r="DC9841" s="110"/>
    </row>
    <row r="9842" spans="106:107">
      <c r="DB9842" s="110"/>
      <c r="DC9842" s="110"/>
    </row>
    <row r="9843" spans="106:107">
      <c r="DB9843" s="110"/>
      <c r="DC9843" s="110"/>
    </row>
    <row r="9844" spans="106:107">
      <c r="DB9844" s="110"/>
      <c r="DC9844" s="110"/>
    </row>
    <row r="9845" spans="106:107">
      <c r="DB9845" s="110"/>
      <c r="DC9845" s="110"/>
    </row>
    <row r="9846" spans="106:107">
      <c r="DB9846" s="110"/>
      <c r="DC9846" s="110"/>
    </row>
    <row r="9847" spans="106:107">
      <c r="DB9847" s="110"/>
      <c r="DC9847" s="110"/>
    </row>
    <row r="9848" spans="106:107">
      <c r="DB9848" s="110"/>
      <c r="DC9848" s="110"/>
    </row>
    <row r="9849" spans="106:107">
      <c r="DB9849" s="110"/>
      <c r="DC9849" s="110"/>
    </row>
    <row r="9850" spans="106:107">
      <c r="DB9850" s="110"/>
      <c r="DC9850" s="110"/>
    </row>
    <row r="9851" spans="106:107">
      <c r="DB9851" s="110"/>
      <c r="DC9851" s="110"/>
    </row>
    <row r="9852" spans="106:107">
      <c r="DB9852" s="110"/>
      <c r="DC9852" s="110"/>
    </row>
    <row r="9853" spans="106:107">
      <c r="DB9853" s="110"/>
      <c r="DC9853" s="110"/>
    </row>
    <row r="9854" spans="106:107">
      <c r="DB9854" s="110"/>
      <c r="DC9854" s="110"/>
    </row>
    <row r="9855" spans="106:107">
      <c r="DB9855" s="110"/>
      <c r="DC9855" s="110"/>
    </row>
    <row r="9856" spans="106:107">
      <c r="DB9856" s="110"/>
      <c r="DC9856" s="110"/>
    </row>
    <row r="9857" spans="106:107">
      <c r="DB9857" s="110"/>
      <c r="DC9857" s="110"/>
    </row>
    <row r="9858" spans="106:107">
      <c r="DB9858" s="110"/>
      <c r="DC9858" s="110"/>
    </row>
    <row r="9859" spans="106:107">
      <c r="DB9859" s="110"/>
      <c r="DC9859" s="110"/>
    </row>
    <row r="9860" spans="106:107">
      <c r="DB9860" s="110"/>
      <c r="DC9860" s="110"/>
    </row>
    <row r="9861" spans="106:107">
      <c r="DB9861" s="110"/>
      <c r="DC9861" s="110"/>
    </row>
    <row r="9862" spans="106:107">
      <c r="DB9862" s="110"/>
      <c r="DC9862" s="110"/>
    </row>
    <row r="9863" spans="106:107">
      <c r="DB9863" s="110"/>
      <c r="DC9863" s="110"/>
    </row>
    <row r="9864" spans="106:107">
      <c r="DB9864" s="110"/>
      <c r="DC9864" s="110"/>
    </row>
    <row r="9865" spans="106:107">
      <c r="DB9865" s="110"/>
      <c r="DC9865" s="110"/>
    </row>
    <row r="9866" spans="106:107">
      <c r="DB9866" s="110"/>
      <c r="DC9866" s="110"/>
    </row>
    <row r="9867" spans="106:107">
      <c r="DB9867" s="110"/>
      <c r="DC9867" s="110"/>
    </row>
    <row r="9868" spans="106:107">
      <c r="DB9868" s="110"/>
      <c r="DC9868" s="110"/>
    </row>
    <row r="9869" spans="106:107">
      <c r="DB9869" s="110"/>
      <c r="DC9869" s="110"/>
    </row>
    <row r="9870" spans="106:107">
      <c r="DB9870" s="110"/>
      <c r="DC9870" s="110"/>
    </row>
    <row r="9871" spans="106:107">
      <c r="DB9871" s="110"/>
      <c r="DC9871" s="110"/>
    </row>
    <row r="9872" spans="106:107">
      <c r="DB9872" s="110"/>
      <c r="DC9872" s="110"/>
    </row>
    <row r="9873" spans="106:107">
      <c r="DB9873" s="110"/>
      <c r="DC9873" s="110"/>
    </row>
    <row r="9874" spans="106:107">
      <c r="DB9874" s="110"/>
      <c r="DC9874" s="110"/>
    </row>
    <row r="9875" spans="106:107">
      <c r="DB9875" s="110"/>
      <c r="DC9875" s="110"/>
    </row>
    <row r="9876" spans="106:107">
      <c r="DB9876" s="110"/>
      <c r="DC9876" s="110"/>
    </row>
    <row r="9877" spans="106:107">
      <c r="DB9877" s="110"/>
      <c r="DC9877" s="110"/>
    </row>
    <row r="9878" spans="106:107">
      <c r="DB9878" s="110"/>
      <c r="DC9878" s="110"/>
    </row>
    <row r="9879" spans="106:107">
      <c r="DB9879" s="110"/>
      <c r="DC9879" s="110"/>
    </row>
    <row r="9880" spans="106:107">
      <c r="DB9880" s="110"/>
      <c r="DC9880" s="110"/>
    </row>
    <row r="9881" spans="106:107">
      <c r="DB9881" s="110"/>
      <c r="DC9881" s="110"/>
    </row>
    <row r="9882" spans="106:107">
      <c r="DB9882" s="110"/>
      <c r="DC9882" s="110"/>
    </row>
    <row r="9883" spans="106:107">
      <c r="DB9883" s="110"/>
      <c r="DC9883" s="110"/>
    </row>
    <row r="9884" spans="106:107">
      <c r="DB9884" s="110"/>
      <c r="DC9884" s="110"/>
    </row>
    <row r="9885" spans="106:107">
      <c r="DB9885" s="110"/>
      <c r="DC9885" s="110"/>
    </row>
    <row r="9886" spans="106:107">
      <c r="DB9886" s="110"/>
      <c r="DC9886" s="110"/>
    </row>
    <row r="9887" spans="106:107">
      <c r="DB9887" s="110"/>
      <c r="DC9887" s="110"/>
    </row>
    <row r="9888" spans="106:107">
      <c r="DB9888" s="110"/>
      <c r="DC9888" s="110"/>
    </row>
    <row r="9889" spans="106:107">
      <c r="DB9889" s="110"/>
      <c r="DC9889" s="110"/>
    </row>
    <row r="9890" spans="106:107">
      <c r="DB9890" s="110"/>
      <c r="DC9890" s="110"/>
    </row>
    <row r="9891" spans="106:107">
      <c r="DB9891" s="110"/>
      <c r="DC9891" s="110"/>
    </row>
    <row r="9892" spans="106:107">
      <c r="DB9892" s="110"/>
      <c r="DC9892" s="110"/>
    </row>
    <row r="9893" spans="106:107">
      <c r="DB9893" s="110"/>
      <c r="DC9893" s="110"/>
    </row>
    <row r="9894" spans="106:107">
      <c r="DB9894" s="110"/>
      <c r="DC9894" s="110"/>
    </row>
    <row r="9895" spans="106:107">
      <c r="DB9895" s="110"/>
      <c r="DC9895" s="110"/>
    </row>
    <row r="9896" spans="106:107">
      <c r="DB9896" s="110"/>
      <c r="DC9896" s="110"/>
    </row>
    <row r="9897" spans="106:107">
      <c r="DB9897" s="110"/>
      <c r="DC9897" s="110"/>
    </row>
    <row r="9898" spans="106:107">
      <c r="DB9898" s="110"/>
      <c r="DC9898" s="110"/>
    </row>
    <row r="9899" spans="106:107">
      <c r="DB9899" s="110"/>
      <c r="DC9899" s="110"/>
    </row>
    <row r="9900" spans="106:107">
      <c r="DB9900" s="110"/>
      <c r="DC9900" s="110"/>
    </row>
    <row r="9901" spans="106:107">
      <c r="DB9901" s="110"/>
      <c r="DC9901" s="110"/>
    </row>
    <row r="9902" spans="106:107">
      <c r="DB9902" s="110"/>
      <c r="DC9902" s="110"/>
    </row>
    <row r="9903" spans="106:107">
      <c r="DB9903" s="110"/>
      <c r="DC9903" s="110"/>
    </row>
    <row r="9904" spans="106:107">
      <c r="DB9904" s="110"/>
      <c r="DC9904" s="110"/>
    </row>
    <row r="9905" spans="106:107">
      <c r="DB9905" s="110"/>
      <c r="DC9905" s="110"/>
    </row>
    <row r="9906" spans="106:107">
      <c r="DB9906" s="110"/>
      <c r="DC9906" s="110"/>
    </row>
    <row r="9907" spans="106:107">
      <c r="DB9907" s="110"/>
      <c r="DC9907" s="110"/>
    </row>
    <row r="9908" spans="106:107">
      <c r="DB9908" s="110"/>
      <c r="DC9908" s="110"/>
    </row>
    <row r="9909" spans="106:107">
      <c r="DB9909" s="110"/>
      <c r="DC9909" s="110"/>
    </row>
    <row r="9910" spans="106:107">
      <c r="DB9910" s="110"/>
      <c r="DC9910" s="110"/>
    </row>
    <row r="9911" spans="106:107">
      <c r="DB9911" s="110"/>
      <c r="DC9911" s="110"/>
    </row>
    <row r="9912" spans="106:107">
      <c r="DB9912" s="110"/>
      <c r="DC9912" s="110"/>
    </row>
    <row r="9913" spans="106:107">
      <c r="DB9913" s="110"/>
      <c r="DC9913" s="110"/>
    </row>
    <row r="9914" spans="106:107">
      <c r="DB9914" s="110"/>
      <c r="DC9914" s="110"/>
    </row>
    <row r="9915" spans="106:107">
      <c r="DB9915" s="110"/>
      <c r="DC9915" s="110"/>
    </row>
    <row r="9916" spans="106:107">
      <c r="DB9916" s="110"/>
      <c r="DC9916" s="110"/>
    </row>
    <row r="9917" spans="106:107">
      <c r="DB9917" s="110"/>
      <c r="DC9917" s="110"/>
    </row>
    <row r="9918" spans="106:107">
      <c r="DB9918" s="110"/>
      <c r="DC9918" s="110"/>
    </row>
    <row r="9919" spans="106:107">
      <c r="DB9919" s="110"/>
      <c r="DC9919" s="110"/>
    </row>
    <row r="9920" spans="106:107">
      <c r="DB9920" s="110"/>
      <c r="DC9920" s="110"/>
    </row>
    <row r="9921" spans="106:107">
      <c r="DB9921" s="110"/>
      <c r="DC9921" s="110"/>
    </row>
    <row r="9922" spans="106:107">
      <c r="DB9922" s="110"/>
      <c r="DC9922" s="110"/>
    </row>
    <row r="9923" spans="106:107">
      <c r="DB9923" s="110"/>
      <c r="DC9923" s="110"/>
    </row>
    <row r="9924" spans="106:107">
      <c r="DB9924" s="110"/>
      <c r="DC9924" s="110"/>
    </row>
    <row r="9925" spans="106:107">
      <c r="DB9925" s="110"/>
      <c r="DC9925" s="110"/>
    </row>
    <row r="9926" spans="106:107">
      <c r="DB9926" s="110"/>
      <c r="DC9926" s="110"/>
    </row>
    <row r="9927" spans="106:107">
      <c r="DB9927" s="110"/>
      <c r="DC9927" s="110"/>
    </row>
    <row r="9928" spans="106:107">
      <c r="DB9928" s="110"/>
      <c r="DC9928" s="110"/>
    </row>
    <row r="9929" spans="106:107">
      <c r="DB9929" s="110"/>
      <c r="DC9929" s="110"/>
    </row>
    <row r="9930" spans="106:107">
      <c r="DB9930" s="110"/>
      <c r="DC9930" s="110"/>
    </row>
    <row r="9931" spans="106:107">
      <c r="DB9931" s="110"/>
      <c r="DC9931" s="110"/>
    </row>
    <row r="9932" spans="106:107">
      <c r="DB9932" s="110"/>
      <c r="DC9932" s="110"/>
    </row>
    <row r="9933" spans="106:107">
      <c r="DB9933" s="110"/>
      <c r="DC9933" s="110"/>
    </row>
    <row r="9934" spans="106:107">
      <c r="DB9934" s="110"/>
      <c r="DC9934" s="110"/>
    </row>
    <row r="9935" spans="106:107">
      <c r="DB9935" s="110"/>
      <c r="DC9935" s="110"/>
    </row>
    <row r="9936" spans="106:107">
      <c r="DB9936" s="110"/>
      <c r="DC9936" s="110"/>
    </row>
    <row r="9937" spans="106:107">
      <c r="DB9937" s="110"/>
      <c r="DC9937" s="110"/>
    </row>
    <row r="9938" spans="106:107">
      <c r="DB9938" s="110"/>
      <c r="DC9938" s="110"/>
    </row>
    <row r="9939" spans="106:107">
      <c r="DB9939" s="110"/>
      <c r="DC9939" s="110"/>
    </row>
    <row r="9940" spans="106:107">
      <c r="DB9940" s="110"/>
      <c r="DC9940" s="110"/>
    </row>
    <row r="9941" spans="106:107">
      <c r="DB9941" s="110"/>
      <c r="DC9941" s="110"/>
    </row>
    <row r="9942" spans="106:107">
      <c r="DB9942" s="110"/>
      <c r="DC9942" s="110"/>
    </row>
    <row r="9943" spans="106:107">
      <c r="DB9943" s="110"/>
      <c r="DC9943" s="110"/>
    </row>
    <row r="9944" spans="106:107">
      <c r="DB9944" s="110"/>
      <c r="DC9944" s="110"/>
    </row>
    <row r="9945" spans="106:107">
      <c r="DB9945" s="110"/>
      <c r="DC9945" s="110"/>
    </row>
    <row r="9946" spans="106:107">
      <c r="DB9946" s="110"/>
      <c r="DC9946" s="110"/>
    </row>
    <row r="9947" spans="106:107">
      <c r="DB9947" s="110"/>
      <c r="DC9947" s="110"/>
    </row>
    <row r="9948" spans="106:107">
      <c r="DB9948" s="110"/>
      <c r="DC9948" s="110"/>
    </row>
    <row r="9949" spans="106:107">
      <c r="DB9949" s="110"/>
      <c r="DC9949" s="110"/>
    </row>
    <row r="9950" spans="106:107">
      <c r="DB9950" s="110"/>
      <c r="DC9950" s="110"/>
    </row>
    <row r="9951" spans="106:107">
      <c r="DB9951" s="110"/>
      <c r="DC9951" s="110"/>
    </row>
    <row r="9952" spans="106:107">
      <c r="DB9952" s="110"/>
      <c r="DC9952" s="110"/>
    </row>
    <row r="9953" spans="106:107">
      <c r="DB9953" s="110"/>
      <c r="DC9953" s="110"/>
    </row>
    <row r="9954" spans="106:107">
      <c r="DB9954" s="110"/>
      <c r="DC9954" s="110"/>
    </row>
    <row r="9955" spans="106:107">
      <c r="DB9955" s="110"/>
      <c r="DC9955" s="110"/>
    </row>
    <row r="9956" spans="106:107">
      <c r="DB9956" s="110"/>
      <c r="DC9956" s="110"/>
    </row>
    <row r="9957" spans="106:107">
      <c r="DB9957" s="110"/>
      <c r="DC9957" s="110"/>
    </row>
    <row r="9958" spans="106:107">
      <c r="DB9958" s="110"/>
      <c r="DC9958" s="110"/>
    </row>
    <row r="9959" spans="106:107">
      <c r="DB9959" s="110"/>
      <c r="DC9959" s="110"/>
    </row>
    <row r="9960" spans="106:107">
      <c r="DB9960" s="110"/>
      <c r="DC9960" s="110"/>
    </row>
    <row r="9961" spans="106:107">
      <c r="DB9961" s="110"/>
      <c r="DC9961" s="110"/>
    </row>
    <row r="9962" spans="106:107">
      <c r="DB9962" s="110"/>
      <c r="DC9962" s="110"/>
    </row>
    <row r="9963" spans="106:107">
      <c r="DB9963" s="110"/>
      <c r="DC9963" s="110"/>
    </row>
    <row r="9964" spans="106:107">
      <c r="DB9964" s="110"/>
      <c r="DC9964" s="110"/>
    </row>
    <row r="9965" spans="106:107">
      <c r="DB9965" s="110"/>
      <c r="DC9965" s="110"/>
    </row>
    <row r="9966" spans="106:107">
      <c r="DB9966" s="110"/>
      <c r="DC9966" s="110"/>
    </row>
    <row r="9967" spans="106:107">
      <c r="DB9967" s="110"/>
      <c r="DC9967" s="110"/>
    </row>
    <row r="9968" spans="106:107">
      <c r="DB9968" s="110"/>
      <c r="DC9968" s="110"/>
    </row>
    <row r="9969" spans="106:107">
      <c r="DB9969" s="110"/>
      <c r="DC9969" s="110"/>
    </row>
    <row r="9970" spans="106:107">
      <c r="DB9970" s="110"/>
      <c r="DC9970" s="110"/>
    </row>
    <row r="9971" spans="106:107">
      <c r="DB9971" s="110"/>
      <c r="DC9971" s="110"/>
    </row>
    <row r="9972" spans="106:107">
      <c r="DB9972" s="110"/>
      <c r="DC9972" s="110"/>
    </row>
    <row r="9973" spans="106:107">
      <c r="DB9973" s="110"/>
      <c r="DC9973" s="110"/>
    </row>
    <row r="9974" spans="106:107">
      <c r="DB9974" s="110"/>
      <c r="DC9974" s="110"/>
    </row>
    <row r="9975" spans="106:107">
      <c r="DB9975" s="110"/>
      <c r="DC9975" s="110"/>
    </row>
    <row r="9976" spans="106:107">
      <c r="DB9976" s="110"/>
      <c r="DC9976" s="110"/>
    </row>
    <row r="9977" spans="106:107">
      <c r="DB9977" s="110"/>
      <c r="DC9977" s="110"/>
    </row>
    <row r="9978" spans="106:107">
      <c r="DB9978" s="110"/>
      <c r="DC9978" s="110"/>
    </row>
    <row r="9979" spans="106:107">
      <c r="DB9979" s="110"/>
      <c r="DC9979" s="110"/>
    </row>
    <row r="9980" spans="106:107">
      <c r="DB9980" s="110"/>
      <c r="DC9980" s="110"/>
    </row>
    <row r="9981" spans="106:107">
      <c r="DB9981" s="110"/>
      <c r="DC9981" s="110"/>
    </row>
    <row r="9982" spans="106:107">
      <c r="DB9982" s="110"/>
      <c r="DC9982" s="110"/>
    </row>
    <row r="9983" spans="106:107">
      <c r="DB9983" s="110"/>
      <c r="DC9983" s="110"/>
    </row>
    <row r="9984" spans="106:107">
      <c r="DB9984" s="110"/>
      <c r="DC9984" s="110"/>
    </row>
    <row r="9985" spans="106:107">
      <c r="DB9985" s="110"/>
      <c r="DC9985" s="110"/>
    </row>
    <row r="9986" spans="106:107">
      <c r="DB9986" s="110"/>
      <c r="DC9986" s="110"/>
    </row>
    <row r="9987" spans="106:107">
      <c r="DB9987" s="110"/>
      <c r="DC9987" s="110"/>
    </row>
    <row r="9988" spans="106:107">
      <c r="DB9988" s="110"/>
      <c r="DC9988" s="110"/>
    </row>
    <row r="9989" spans="106:107">
      <c r="DB9989" s="110"/>
      <c r="DC9989" s="110"/>
    </row>
    <row r="9990" spans="106:107">
      <c r="DB9990" s="110"/>
      <c r="DC9990" s="110"/>
    </row>
    <row r="9991" spans="106:107">
      <c r="DB9991" s="110"/>
      <c r="DC9991" s="110"/>
    </row>
    <row r="9992" spans="106:107">
      <c r="DB9992" s="110"/>
      <c r="DC9992" s="110"/>
    </row>
    <row r="9993" spans="106:107">
      <c r="DB9993" s="110"/>
      <c r="DC9993" s="110"/>
    </row>
    <row r="9994" spans="106:107">
      <c r="DB9994" s="110"/>
      <c r="DC9994" s="110"/>
    </row>
    <row r="9995" spans="106:107">
      <c r="DB9995" s="110"/>
      <c r="DC9995" s="110"/>
    </row>
    <row r="9996" spans="106:107">
      <c r="DB9996" s="110"/>
      <c r="DC9996" s="110"/>
    </row>
    <row r="9997" spans="106:107">
      <c r="DB9997" s="110"/>
      <c r="DC9997" s="110"/>
    </row>
    <row r="9998" spans="106:107">
      <c r="DB9998" s="110"/>
      <c r="DC9998" s="110"/>
    </row>
    <row r="9999" spans="106:107">
      <c r="DB9999" s="110"/>
      <c r="DC9999" s="110"/>
    </row>
    <row r="10000" spans="106:107">
      <c r="DB10000" s="110"/>
      <c r="DC10000" s="110"/>
    </row>
    <row r="10001" spans="106:107">
      <c r="DB10001" s="110"/>
      <c r="DC10001" s="110"/>
    </row>
    <row r="10002" spans="106:107">
      <c r="DB10002" s="110"/>
      <c r="DC10002" s="110"/>
    </row>
    <row r="10003" spans="106:107">
      <c r="DB10003" s="110"/>
      <c r="DC10003" s="110"/>
    </row>
    <row r="10004" spans="106:107">
      <c r="DB10004" s="110"/>
      <c r="DC10004" s="110"/>
    </row>
    <row r="10005" spans="106:107">
      <c r="DB10005" s="110"/>
      <c r="DC10005" s="110"/>
    </row>
    <row r="10006" spans="106:107">
      <c r="DB10006" s="110"/>
      <c r="DC10006" s="110"/>
    </row>
    <row r="10007" spans="106:107">
      <c r="DB10007" s="110"/>
      <c r="DC10007" s="110"/>
    </row>
    <row r="10008" spans="106:107">
      <c r="DB10008" s="110"/>
      <c r="DC10008" s="110"/>
    </row>
    <row r="10009" spans="106:107">
      <c r="DB10009" s="110"/>
      <c r="DC10009" s="110"/>
    </row>
    <row r="10010" spans="106:107">
      <c r="DB10010" s="110"/>
      <c r="DC10010" s="110"/>
    </row>
    <row r="10011" spans="106:107">
      <c r="DB10011" s="110"/>
      <c r="DC10011" s="110"/>
    </row>
    <row r="10012" spans="106:107">
      <c r="DB10012" s="110"/>
      <c r="DC10012" s="110"/>
    </row>
    <row r="10013" spans="106:107">
      <c r="DB10013" s="110"/>
      <c r="DC10013" s="110"/>
    </row>
    <row r="10014" spans="106:107">
      <c r="DB10014" s="110"/>
      <c r="DC10014" s="110"/>
    </row>
    <row r="10015" spans="106:107">
      <c r="DB10015" s="110"/>
      <c r="DC10015" s="110"/>
    </row>
    <row r="10016" spans="106:107">
      <c r="DB10016" s="110"/>
      <c r="DC10016" s="110"/>
    </row>
    <row r="10017" spans="106:107">
      <c r="DB10017" s="110"/>
      <c r="DC10017" s="110"/>
    </row>
    <row r="10018" spans="106:107">
      <c r="DB10018" s="110"/>
      <c r="DC10018" s="110"/>
    </row>
    <row r="10019" spans="106:107">
      <c r="DB10019" s="110"/>
      <c r="DC10019" s="110"/>
    </row>
    <row r="10020" spans="106:107">
      <c r="DB10020" s="110"/>
      <c r="DC10020" s="110"/>
    </row>
    <row r="10021" spans="106:107">
      <c r="DB10021" s="110"/>
      <c r="DC10021" s="110"/>
    </row>
    <row r="10022" spans="106:107">
      <c r="DB10022" s="110"/>
      <c r="DC10022" s="110"/>
    </row>
    <row r="10023" spans="106:107">
      <c r="DB10023" s="110"/>
      <c r="DC10023" s="110"/>
    </row>
    <row r="10024" spans="106:107">
      <c r="DB10024" s="110"/>
      <c r="DC10024" s="110"/>
    </row>
    <row r="10025" spans="106:107">
      <c r="DB10025" s="110"/>
      <c r="DC10025" s="110"/>
    </row>
    <row r="10026" spans="106:107">
      <c r="DB10026" s="110"/>
      <c r="DC10026" s="110"/>
    </row>
    <row r="10027" spans="106:107">
      <c r="DB10027" s="110"/>
      <c r="DC10027" s="110"/>
    </row>
    <row r="10028" spans="106:107">
      <c r="DB10028" s="110"/>
      <c r="DC10028" s="110"/>
    </row>
    <row r="10029" spans="106:107">
      <c r="DB10029" s="110"/>
      <c r="DC10029" s="110"/>
    </row>
    <row r="10030" spans="106:107">
      <c r="DB10030" s="110"/>
      <c r="DC10030" s="110"/>
    </row>
    <row r="10031" spans="106:107">
      <c r="DB10031" s="110"/>
      <c r="DC10031" s="110"/>
    </row>
    <row r="10032" spans="106:107">
      <c r="DB10032" s="110"/>
      <c r="DC10032" s="110"/>
    </row>
    <row r="10033" spans="106:107">
      <c r="DB10033" s="110"/>
      <c r="DC10033" s="110"/>
    </row>
    <row r="10034" spans="106:107">
      <c r="DB10034" s="110"/>
      <c r="DC10034" s="110"/>
    </row>
    <row r="10035" spans="106:107">
      <c r="DB10035" s="110"/>
      <c r="DC10035" s="110"/>
    </row>
    <row r="10036" spans="106:107">
      <c r="DB10036" s="110"/>
      <c r="DC10036" s="110"/>
    </row>
    <row r="10037" spans="106:107">
      <c r="DB10037" s="110"/>
      <c r="DC10037" s="110"/>
    </row>
    <row r="10038" spans="106:107">
      <c r="DB10038" s="110"/>
      <c r="DC10038" s="110"/>
    </row>
    <row r="10039" spans="106:107">
      <c r="DB10039" s="110"/>
      <c r="DC10039" s="110"/>
    </row>
    <row r="10040" spans="106:107">
      <c r="DB10040" s="110"/>
      <c r="DC10040" s="110"/>
    </row>
    <row r="10041" spans="106:107">
      <c r="DB10041" s="110"/>
      <c r="DC10041" s="110"/>
    </row>
    <row r="10042" spans="106:107">
      <c r="DB10042" s="110"/>
      <c r="DC10042" s="110"/>
    </row>
    <row r="10043" spans="106:107">
      <c r="DB10043" s="110"/>
      <c r="DC10043" s="110"/>
    </row>
    <row r="10044" spans="106:107">
      <c r="DB10044" s="110"/>
      <c r="DC10044" s="110"/>
    </row>
    <row r="10045" spans="106:107">
      <c r="DB10045" s="110"/>
      <c r="DC10045" s="110"/>
    </row>
    <row r="10046" spans="106:107">
      <c r="DB10046" s="110"/>
      <c r="DC10046" s="110"/>
    </row>
    <row r="10047" spans="106:107">
      <c r="DB10047" s="110"/>
      <c r="DC10047" s="110"/>
    </row>
    <row r="10048" spans="106:107">
      <c r="DB10048" s="110"/>
      <c r="DC10048" s="110"/>
    </row>
    <row r="10049" spans="106:107">
      <c r="DB10049" s="110"/>
      <c r="DC10049" s="110"/>
    </row>
    <row r="10050" spans="106:107">
      <c r="DB10050" s="110"/>
      <c r="DC10050" s="110"/>
    </row>
    <row r="10051" spans="106:107">
      <c r="DB10051" s="110"/>
      <c r="DC10051" s="110"/>
    </row>
    <row r="10052" spans="106:107">
      <c r="DB10052" s="110"/>
      <c r="DC10052" s="110"/>
    </row>
    <row r="10053" spans="106:107">
      <c r="DB10053" s="110"/>
      <c r="DC10053" s="110"/>
    </row>
    <row r="10054" spans="106:107">
      <c r="DB10054" s="110"/>
      <c r="DC10054" s="110"/>
    </row>
    <row r="10055" spans="106:107">
      <c r="DB10055" s="110"/>
      <c r="DC10055" s="110"/>
    </row>
    <row r="10056" spans="106:107">
      <c r="DB10056" s="110"/>
      <c r="DC10056" s="110"/>
    </row>
    <row r="10057" spans="106:107">
      <c r="DB10057" s="110"/>
      <c r="DC10057" s="110"/>
    </row>
    <row r="10058" spans="106:107">
      <c r="DB10058" s="110"/>
      <c r="DC10058" s="110"/>
    </row>
    <row r="10059" spans="106:107">
      <c r="DB10059" s="110"/>
      <c r="DC10059" s="110"/>
    </row>
    <row r="10060" spans="106:107">
      <c r="DB10060" s="110"/>
      <c r="DC10060" s="110"/>
    </row>
    <row r="10061" spans="106:107">
      <c r="DB10061" s="110"/>
      <c r="DC10061" s="110"/>
    </row>
    <row r="10062" spans="106:107">
      <c r="DB10062" s="110"/>
      <c r="DC10062" s="110"/>
    </row>
    <row r="10063" spans="106:107">
      <c r="DB10063" s="110"/>
      <c r="DC10063" s="110"/>
    </row>
    <row r="10064" spans="106:107">
      <c r="DB10064" s="110"/>
      <c r="DC10064" s="110"/>
    </row>
    <row r="10065" spans="106:107">
      <c r="DB10065" s="110"/>
      <c r="DC10065" s="110"/>
    </row>
    <row r="10066" spans="106:107">
      <c r="DB10066" s="110"/>
      <c r="DC10066" s="110"/>
    </row>
    <row r="10067" spans="106:107">
      <c r="DB10067" s="110"/>
      <c r="DC10067" s="110"/>
    </row>
    <row r="10068" spans="106:107">
      <c r="DB10068" s="110"/>
      <c r="DC10068" s="110"/>
    </row>
    <row r="10069" spans="106:107">
      <c r="DB10069" s="110"/>
      <c r="DC10069" s="110"/>
    </row>
    <row r="10070" spans="106:107">
      <c r="DB10070" s="110"/>
      <c r="DC10070" s="110"/>
    </row>
    <row r="10071" spans="106:107">
      <c r="DB10071" s="110"/>
      <c r="DC10071" s="110"/>
    </row>
    <row r="10072" spans="106:107">
      <c r="DB10072" s="110"/>
      <c r="DC10072" s="110"/>
    </row>
    <row r="10073" spans="106:107">
      <c r="DB10073" s="110"/>
      <c r="DC10073" s="110"/>
    </row>
    <row r="10074" spans="106:107">
      <c r="DB10074" s="110"/>
      <c r="DC10074" s="110"/>
    </row>
    <row r="10075" spans="106:107">
      <c r="DB10075" s="110"/>
      <c r="DC10075" s="110"/>
    </row>
    <row r="10076" spans="106:107">
      <c r="DB10076" s="110"/>
      <c r="DC10076" s="110"/>
    </row>
    <row r="10077" spans="106:107">
      <c r="DB10077" s="110"/>
      <c r="DC10077" s="110"/>
    </row>
    <row r="10078" spans="106:107">
      <c r="DB10078" s="110"/>
      <c r="DC10078" s="110"/>
    </row>
    <row r="10079" spans="106:107">
      <c r="DB10079" s="110"/>
      <c r="DC10079" s="110"/>
    </row>
    <row r="10080" spans="106:107">
      <c r="DB10080" s="110"/>
      <c r="DC10080" s="110"/>
    </row>
    <row r="10081" spans="106:107">
      <c r="DB10081" s="110"/>
      <c r="DC10081" s="110"/>
    </row>
    <row r="10082" spans="106:107">
      <c r="DB10082" s="110"/>
      <c r="DC10082" s="110"/>
    </row>
    <row r="10083" spans="106:107">
      <c r="DB10083" s="110"/>
      <c r="DC10083" s="110"/>
    </row>
    <row r="10084" spans="106:107">
      <c r="DB10084" s="110"/>
      <c r="DC10084" s="110"/>
    </row>
    <row r="10085" spans="106:107">
      <c r="DB10085" s="110"/>
      <c r="DC10085" s="110"/>
    </row>
    <row r="10086" spans="106:107">
      <c r="DB10086" s="110"/>
      <c r="DC10086" s="110"/>
    </row>
    <row r="10087" spans="106:107">
      <c r="DB10087" s="110"/>
      <c r="DC10087" s="110"/>
    </row>
    <row r="10088" spans="106:107">
      <c r="DB10088" s="110"/>
      <c r="DC10088" s="110"/>
    </row>
    <row r="10089" spans="106:107">
      <c r="DB10089" s="110"/>
      <c r="DC10089" s="110"/>
    </row>
    <row r="10090" spans="106:107">
      <c r="DB10090" s="110"/>
      <c r="DC10090" s="110"/>
    </row>
    <row r="10091" spans="106:107">
      <c r="DB10091" s="110"/>
      <c r="DC10091" s="110"/>
    </row>
    <row r="10092" spans="106:107">
      <c r="DB10092" s="110"/>
      <c r="DC10092" s="110"/>
    </row>
    <row r="10093" spans="106:107">
      <c r="DB10093" s="110"/>
      <c r="DC10093" s="110"/>
    </row>
    <row r="10094" spans="106:107">
      <c r="DB10094" s="110"/>
      <c r="DC10094" s="110"/>
    </row>
    <row r="10095" spans="106:107">
      <c r="DB10095" s="110"/>
      <c r="DC10095" s="110"/>
    </row>
    <row r="10096" spans="106:107">
      <c r="DB10096" s="110"/>
      <c r="DC10096" s="110"/>
    </row>
    <row r="10097" spans="106:107">
      <c r="DB10097" s="110"/>
      <c r="DC10097" s="110"/>
    </row>
    <row r="10098" spans="106:107">
      <c r="DB10098" s="110"/>
      <c r="DC10098" s="110"/>
    </row>
    <row r="10099" spans="106:107">
      <c r="DB10099" s="110"/>
      <c r="DC10099" s="110"/>
    </row>
    <row r="10100" spans="106:107">
      <c r="DB10100" s="110"/>
      <c r="DC10100" s="110"/>
    </row>
    <row r="10101" spans="106:107">
      <c r="DB10101" s="110"/>
      <c r="DC10101" s="110"/>
    </row>
    <row r="10102" spans="106:107">
      <c r="DB10102" s="110"/>
      <c r="DC10102" s="110"/>
    </row>
    <row r="10103" spans="106:107">
      <c r="DB10103" s="110"/>
      <c r="DC10103" s="110"/>
    </row>
    <row r="10104" spans="106:107">
      <c r="DB10104" s="110"/>
      <c r="DC10104" s="110"/>
    </row>
    <row r="10105" spans="106:107">
      <c r="DB10105" s="110"/>
      <c r="DC10105" s="110"/>
    </row>
    <row r="10106" spans="106:107">
      <c r="DB10106" s="110"/>
      <c r="DC10106" s="110"/>
    </row>
    <row r="10107" spans="106:107">
      <c r="DB10107" s="110"/>
      <c r="DC10107" s="110"/>
    </row>
    <row r="10108" spans="106:107">
      <c r="DB10108" s="110"/>
      <c r="DC10108" s="110"/>
    </row>
    <row r="10109" spans="106:107">
      <c r="DB10109" s="110"/>
      <c r="DC10109" s="110"/>
    </row>
    <row r="10110" spans="106:107">
      <c r="DB10110" s="110"/>
      <c r="DC10110" s="110"/>
    </row>
    <row r="10111" spans="106:107">
      <c r="DB10111" s="110"/>
      <c r="DC10111" s="110"/>
    </row>
    <row r="10112" spans="106:107">
      <c r="DB10112" s="110"/>
      <c r="DC10112" s="110"/>
    </row>
    <row r="10113" spans="106:107">
      <c r="DB10113" s="110"/>
      <c r="DC10113" s="110"/>
    </row>
    <row r="10114" spans="106:107">
      <c r="DB10114" s="110"/>
      <c r="DC10114" s="110"/>
    </row>
    <row r="10115" spans="106:107">
      <c r="DB10115" s="110"/>
      <c r="DC10115" s="110"/>
    </row>
    <row r="10116" spans="106:107">
      <c r="DB10116" s="110"/>
      <c r="DC10116" s="110"/>
    </row>
    <row r="10117" spans="106:107">
      <c r="DB10117" s="110"/>
      <c r="DC10117" s="110"/>
    </row>
    <row r="10118" spans="106:107">
      <c r="DB10118" s="110"/>
      <c r="DC10118" s="110"/>
    </row>
    <row r="10119" spans="106:107">
      <c r="DB10119" s="110"/>
      <c r="DC10119" s="110"/>
    </row>
    <row r="10120" spans="106:107">
      <c r="DB10120" s="110"/>
      <c r="DC10120" s="110"/>
    </row>
    <row r="10121" spans="106:107">
      <c r="DB10121" s="110"/>
      <c r="DC10121" s="110"/>
    </row>
    <row r="10122" spans="106:107">
      <c r="DB10122" s="110"/>
      <c r="DC10122" s="110"/>
    </row>
    <row r="10123" spans="106:107">
      <c r="DB10123" s="110"/>
      <c r="DC10123" s="110"/>
    </row>
    <row r="10124" spans="106:107">
      <c r="DB10124" s="110"/>
      <c r="DC10124" s="110"/>
    </row>
    <row r="10125" spans="106:107">
      <c r="DB10125" s="110"/>
      <c r="DC10125" s="110"/>
    </row>
    <row r="10126" spans="106:107">
      <c r="DB10126" s="110"/>
      <c r="DC10126" s="110"/>
    </row>
    <row r="10127" spans="106:107">
      <c r="DB10127" s="110"/>
      <c r="DC10127" s="110"/>
    </row>
    <row r="10128" spans="106:107">
      <c r="DB10128" s="110"/>
      <c r="DC10128" s="110"/>
    </row>
    <row r="10129" spans="106:107">
      <c r="DB10129" s="110"/>
      <c r="DC10129" s="110"/>
    </row>
    <row r="10130" spans="106:107">
      <c r="DB10130" s="110"/>
      <c r="DC10130" s="110"/>
    </row>
    <row r="10131" spans="106:107">
      <c r="DB10131" s="110"/>
      <c r="DC10131" s="110"/>
    </row>
    <row r="10132" spans="106:107">
      <c r="DB10132" s="110"/>
      <c r="DC10132" s="110"/>
    </row>
    <row r="10133" spans="106:107">
      <c r="DB10133" s="110"/>
      <c r="DC10133" s="110"/>
    </row>
    <row r="10134" spans="106:107">
      <c r="DB10134" s="110"/>
      <c r="DC10134" s="110"/>
    </row>
    <row r="10135" spans="106:107">
      <c r="DB10135" s="110"/>
      <c r="DC10135" s="110"/>
    </row>
    <row r="10136" spans="106:107">
      <c r="DB10136" s="110"/>
      <c r="DC10136" s="110"/>
    </row>
    <row r="10137" spans="106:107">
      <c r="DB10137" s="110"/>
      <c r="DC10137" s="110"/>
    </row>
    <row r="10138" spans="106:107">
      <c r="DB10138" s="110"/>
      <c r="DC10138" s="110"/>
    </row>
    <row r="10139" spans="106:107">
      <c r="DB10139" s="110"/>
      <c r="DC10139" s="110"/>
    </row>
    <row r="10140" spans="106:107">
      <c r="DB10140" s="110"/>
      <c r="DC10140" s="110"/>
    </row>
    <row r="10141" spans="106:107">
      <c r="DB10141" s="110"/>
      <c r="DC10141" s="110"/>
    </row>
    <row r="10142" spans="106:107">
      <c r="DB10142" s="110"/>
      <c r="DC10142" s="110"/>
    </row>
    <row r="10143" spans="106:107">
      <c r="DB10143" s="110"/>
      <c r="DC10143" s="110"/>
    </row>
    <row r="10144" spans="106:107">
      <c r="DB10144" s="110"/>
      <c r="DC10144" s="110"/>
    </row>
    <row r="10145" spans="106:107">
      <c r="DB10145" s="110"/>
      <c r="DC10145" s="110"/>
    </row>
    <row r="10146" spans="106:107">
      <c r="DB10146" s="110"/>
      <c r="DC10146" s="110"/>
    </row>
    <row r="10147" spans="106:107">
      <c r="DB10147" s="110"/>
      <c r="DC10147" s="110"/>
    </row>
    <row r="10148" spans="106:107">
      <c r="DB10148" s="110"/>
      <c r="DC10148" s="110"/>
    </row>
    <row r="10149" spans="106:107">
      <c r="DB10149" s="110"/>
      <c r="DC10149" s="110"/>
    </row>
    <row r="10150" spans="106:107">
      <c r="DB10150" s="110"/>
      <c r="DC10150" s="110"/>
    </row>
    <row r="10151" spans="106:107">
      <c r="DB10151" s="110"/>
      <c r="DC10151" s="110"/>
    </row>
    <row r="10152" spans="106:107">
      <c r="DB10152" s="110"/>
      <c r="DC10152" s="110"/>
    </row>
    <row r="10153" spans="106:107">
      <c r="DB10153" s="110"/>
      <c r="DC10153" s="110"/>
    </row>
    <row r="10154" spans="106:107">
      <c r="DB10154" s="110"/>
      <c r="DC10154" s="110"/>
    </row>
    <row r="10155" spans="106:107">
      <c r="DB10155" s="110"/>
      <c r="DC10155" s="110"/>
    </row>
    <row r="10156" spans="106:107">
      <c r="DB10156" s="110"/>
      <c r="DC10156" s="110"/>
    </row>
    <row r="10157" spans="106:107">
      <c r="DB10157" s="110"/>
      <c r="DC10157" s="110"/>
    </row>
    <row r="10158" spans="106:107">
      <c r="DB10158" s="110"/>
      <c r="DC10158" s="110"/>
    </row>
    <row r="10159" spans="106:107">
      <c r="DB10159" s="110"/>
      <c r="DC10159" s="110"/>
    </row>
    <row r="10160" spans="106:107">
      <c r="DB10160" s="110"/>
      <c r="DC10160" s="110"/>
    </row>
    <row r="10161" spans="106:107">
      <c r="DB10161" s="110"/>
      <c r="DC10161" s="110"/>
    </row>
    <row r="10162" spans="106:107">
      <c r="DB10162" s="110"/>
      <c r="DC10162" s="110"/>
    </row>
    <row r="10163" spans="106:107">
      <c r="DB10163" s="110"/>
      <c r="DC10163" s="110"/>
    </row>
    <row r="10164" spans="106:107">
      <c r="DB10164" s="110"/>
      <c r="DC10164" s="110"/>
    </row>
    <row r="10165" spans="106:107">
      <c r="DB10165" s="110"/>
      <c r="DC10165" s="110"/>
    </row>
    <row r="10166" spans="106:107">
      <c r="DB10166" s="110"/>
      <c r="DC10166" s="110"/>
    </row>
    <row r="10167" spans="106:107">
      <c r="DB10167" s="110"/>
      <c r="DC10167" s="110"/>
    </row>
    <row r="10168" spans="106:107">
      <c r="DB10168" s="110"/>
      <c r="DC10168" s="110"/>
    </row>
    <row r="10169" spans="106:107">
      <c r="DB10169" s="110"/>
      <c r="DC10169" s="110"/>
    </row>
    <row r="10170" spans="106:107">
      <c r="DB10170" s="110"/>
      <c r="DC10170" s="110"/>
    </row>
    <row r="10171" spans="106:107">
      <c r="DB10171" s="110"/>
      <c r="DC10171" s="110"/>
    </row>
    <row r="10172" spans="106:107">
      <c r="DB10172" s="110"/>
      <c r="DC10172" s="110"/>
    </row>
    <row r="10173" spans="106:107">
      <c r="DB10173" s="110"/>
      <c r="DC10173" s="110"/>
    </row>
    <row r="10174" spans="106:107">
      <c r="DB10174" s="110"/>
      <c r="DC10174" s="110"/>
    </row>
    <row r="10175" spans="106:107">
      <c r="DB10175" s="110"/>
      <c r="DC10175" s="110"/>
    </row>
    <row r="10176" spans="106:107">
      <c r="DB10176" s="110"/>
      <c r="DC10176" s="110"/>
    </row>
    <row r="10177" spans="106:107">
      <c r="DB10177" s="110"/>
      <c r="DC10177" s="110"/>
    </row>
    <row r="10178" spans="106:107">
      <c r="DB10178" s="110"/>
      <c r="DC10178" s="110"/>
    </row>
    <row r="10179" spans="106:107">
      <c r="DB10179" s="110"/>
      <c r="DC10179" s="110"/>
    </row>
    <row r="10180" spans="106:107">
      <c r="DB10180" s="110"/>
      <c r="DC10180" s="110"/>
    </row>
    <row r="10181" spans="106:107">
      <c r="DB10181" s="110"/>
      <c r="DC10181" s="110"/>
    </row>
    <row r="10182" spans="106:107">
      <c r="DB10182" s="110"/>
      <c r="DC10182" s="110"/>
    </row>
    <row r="10183" spans="106:107">
      <c r="DB10183" s="110"/>
      <c r="DC10183" s="110"/>
    </row>
    <row r="10184" spans="106:107">
      <c r="DB10184" s="110"/>
      <c r="DC10184" s="110"/>
    </row>
    <row r="10185" spans="106:107">
      <c r="DB10185" s="110"/>
      <c r="DC10185" s="110"/>
    </row>
    <row r="10186" spans="106:107">
      <c r="DB10186" s="110"/>
      <c r="DC10186" s="110"/>
    </row>
    <row r="10187" spans="106:107">
      <c r="DB10187" s="110"/>
      <c r="DC10187" s="110"/>
    </row>
    <row r="10188" spans="106:107">
      <c r="DB10188" s="110"/>
      <c r="DC10188" s="110"/>
    </row>
    <row r="10189" spans="106:107">
      <c r="DB10189" s="110"/>
      <c r="DC10189" s="110"/>
    </row>
    <row r="10190" spans="106:107">
      <c r="DB10190" s="110"/>
      <c r="DC10190" s="110"/>
    </row>
    <row r="10191" spans="106:107">
      <c r="DB10191" s="110"/>
      <c r="DC10191" s="110"/>
    </row>
    <row r="10192" spans="106:107">
      <c r="DB10192" s="110"/>
      <c r="DC10192" s="110"/>
    </row>
    <row r="10193" spans="106:107">
      <c r="DB10193" s="110"/>
      <c r="DC10193" s="110"/>
    </row>
    <row r="10194" spans="106:107">
      <c r="DB10194" s="110"/>
      <c r="DC10194" s="110"/>
    </row>
    <row r="10195" spans="106:107">
      <c r="DB10195" s="110"/>
      <c r="DC10195" s="110"/>
    </row>
    <row r="10196" spans="106:107">
      <c r="DB10196" s="110"/>
      <c r="DC10196" s="110"/>
    </row>
    <row r="10197" spans="106:107">
      <c r="DB10197" s="110"/>
      <c r="DC10197" s="110"/>
    </row>
    <row r="10198" spans="106:107">
      <c r="DB10198" s="110"/>
      <c r="DC10198" s="110"/>
    </row>
    <row r="10199" spans="106:107">
      <c r="DB10199" s="110"/>
      <c r="DC10199" s="110"/>
    </row>
    <row r="10200" spans="106:107">
      <c r="DB10200" s="110"/>
      <c r="DC10200" s="110"/>
    </row>
    <row r="10201" spans="106:107">
      <c r="DB10201" s="110"/>
      <c r="DC10201" s="110"/>
    </row>
    <row r="10202" spans="106:107">
      <c r="DB10202" s="110"/>
      <c r="DC10202" s="110"/>
    </row>
    <row r="10203" spans="106:107">
      <c r="DB10203" s="110"/>
      <c r="DC10203" s="110"/>
    </row>
    <row r="10204" spans="106:107">
      <c r="DB10204" s="110"/>
      <c r="DC10204" s="110"/>
    </row>
    <row r="10205" spans="106:107">
      <c r="DB10205" s="110"/>
      <c r="DC10205" s="110"/>
    </row>
    <row r="10206" spans="106:107">
      <c r="DB10206" s="110"/>
      <c r="DC10206" s="110"/>
    </row>
    <row r="10207" spans="106:107">
      <c r="DB10207" s="110"/>
      <c r="DC10207" s="110"/>
    </row>
    <row r="10208" spans="106:107">
      <c r="DB10208" s="110"/>
      <c r="DC10208" s="110"/>
    </row>
    <row r="10209" spans="106:107">
      <c r="DB10209" s="110"/>
      <c r="DC10209" s="110"/>
    </row>
    <row r="10210" spans="106:107">
      <c r="DB10210" s="110"/>
      <c r="DC10210" s="110"/>
    </row>
    <row r="10211" spans="106:107">
      <c r="DB10211" s="110"/>
      <c r="DC10211" s="110"/>
    </row>
    <row r="10212" spans="106:107">
      <c r="DB10212" s="110"/>
      <c r="DC10212" s="110"/>
    </row>
    <row r="10213" spans="106:107">
      <c r="DB10213" s="110"/>
      <c r="DC10213" s="110"/>
    </row>
    <row r="10214" spans="106:107">
      <c r="DB10214" s="110"/>
      <c r="DC10214" s="110"/>
    </row>
    <row r="10215" spans="106:107">
      <c r="DB10215" s="110"/>
      <c r="DC10215" s="110"/>
    </row>
    <row r="10216" spans="106:107">
      <c r="DB10216" s="110"/>
      <c r="DC10216" s="110"/>
    </row>
    <row r="10217" spans="106:107">
      <c r="DB10217" s="110"/>
      <c r="DC10217" s="110"/>
    </row>
    <row r="10218" spans="106:107">
      <c r="DB10218" s="110"/>
      <c r="DC10218" s="110"/>
    </row>
    <row r="10219" spans="106:107">
      <c r="DB10219" s="110"/>
      <c r="DC10219" s="110"/>
    </row>
    <row r="10220" spans="106:107">
      <c r="DB10220" s="110"/>
      <c r="DC10220" s="110"/>
    </row>
    <row r="10221" spans="106:107">
      <c r="DB10221" s="110"/>
      <c r="DC10221" s="110"/>
    </row>
    <row r="10222" spans="106:107">
      <c r="DB10222" s="110"/>
      <c r="DC10222" s="110"/>
    </row>
    <row r="10223" spans="106:107">
      <c r="DB10223" s="110"/>
      <c r="DC10223" s="110"/>
    </row>
    <row r="10224" spans="106:107">
      <c r="DB10224" s="110"/>
      <c r="DC10224" s="110"/>
    </row>
    <row r="10225" spans="106:107">
      <c r="DB10225" s="110"/>
      <c r="DC10225" s="110"/>
    </row>
    <row r="10226" spans="106:107">
      <c r="DB10226" s="110"/>
      <c r="DC10226" s="110"/>
    </row>
    <row r="10227" spans="106:107">
      <c r="DB10227" s="110"/>
      <c r="DC10227" s="110"/>
    </row>
    <row r="10228" spans="106:107">
      <c r="DB10228" s="110"/>
      <c r="DC10228" s="110"/>
    </row>
    <row r="10229" spans="106:107">
      <c r="DB10229" s="110"/>
      <c r="DC10229" s="110"/>
    </row>
    <row r="10230" spans="106:107">
      <c r="DB10230" s="110"/>
      <c r="DC10230" s="110"/>
    </row>
    <row r="10231" spans="106:107">
      <c r="DB10231" s="110"/>
      <c r="DC10231" s="110"/>
    </row>
    <row r="10232" spans="106:107">
      <c r="DB10232" s="110"/>
      <c r="DC10232" s="110"/>
    </row>
    <row r="10233" spans="106:107">
      <c r="DB10233" s="110"/>
      <c r="DC10233" s="110"/>
    </row>
    <row r="10234" spans="106:107">
      <c r="DB10234" s="110"/>
      <c r="DC10234" s="110"/>
    </row>
    <row r="10235" spans="106:107">
      <c r="DB10235" s="110"/>
      <c r="DC10235" s="110"/>
    </row>
    <row r="10236" spans="106:107">
      <c r="DB10236" s="110"/>
      <c r="DC10236" s="110"/>
    </row>
    <row r="10237" spans="106:107">
      <c r="DB10237" s="110"/>
      <c r="DC10237" s="110"/>
    </row>
    <row r="10238" spans="106:107">
      <c r="DB10238" s="110"/>
      <c r="DC10238" s="110"/>
    </row>
    <row r="10239" spans="106:107">
      <c r="DB10239" s="110"/>
      <c r="DC10239" s="110"/>
    </row>
    <row r="10240" spans="106:107">
      <c r="DB10240" s="110"/>
      <c r="DC10240" s="110"/>
    </row>
    <row r="10241" spans="106:107">
      <c r="DB10241" s="110"/>
      <c r="DC10241" s="110"/>
    </row>
    <row r="10242" spans="106:107">
      <c r="DB10242" s="110"/>
      <c r="DC10242" s="110"/>
    </row>
    <row r="10243" spans="106:107">
      <c r="DB10243" s="110"/>
      <c r="DC10243" s="110"/>
    </row>
    <row r="10244" spans="106:107">
      <c r="DB10244" s="110"/>
      <c r="DC10244" s="110"/>
    </row>
    <row r="10245" spans="106:107">
      <c r="DB10245" s="110"/>
      <c r="DC10245" s="110"/>
    </row>
    <row r="10246" spans="106:107">
      <c r="DB10246" s="110"/>
      <c r="DC10246" s="110"/>
    </row>
    <row r="10247" spans="106:107">
      <c r="DB10247" s="110"/>
      <c r="DC10247" s="110"/>
    </row>
    <row r="10248" spans="106:107">
      <c r="DB10248" s="110"/>
      <c r="DC10248" s="110"/>
    </row>
    <row r="10249" spans="106:107">
      <c r="DB10249" s="110"/>
      <c r="DC10249" s="110"/>
    </row>
    <row r="10250" spans="106:107">
      <c r="DB10250" s="110"/>
      <c r="DC10250" s="110"/>
    </row>
    <row r="10251" spans="106:107">
      <c r="DB10251" s="110"/>
      <c r="DC10251" s="110"/>
    </row>
    <row r="10252" spans="106:107">
      <c r="DB10252" s="110"/>
      <c r="DC10252" s="110"/>
    </row>
    <row r="10253" spans="106:107">
      <c r="DB10253" s="110"/>
      <c r="DC10253" s="110"/>
    </row>
    <row r="10254" spans="106:107">
      <c r="DB10254" s="110"/>
      <c r="DC10254" s="110"/>
    </row>
    <row r="10255" spans="106:107">
      <c r="DB10255" s="110"/>
      <c r="DC10255" s="110"/>
    </row>
    <row r="10256" spans="106:107">
      <c r="DB10256" s="110"/>
      <c r="DC10256" s="110"/>
    </row>
    <row r="10257" spans="106:107">
      <c r="DB10257" s="110"/>
      <c r="DC10257" s="110"/>
    </row>
    <row r="10258" spans="106:107">
      <c r="DB10258" s="110"/>
      <c r="DC10258" s="110"/>
    </row>
    <row r="10259" spans="106:107">
      <c r="DB10259" s="110"/>
      <c r="DC10259" s="110"/>
    </row>
    <row r="10260" spans="106:107">
      <c r="DB10260" s="110"/>
      <c r="DC10260" s="110"/>
    </row>
    <row r="10261" spans="106:107">
      <c r="DB10261" s="110"/>
      <c r="DC10261" s="110"/>
    </row>
    <row r="10262" spans="106:107">
      <c r="DB10262" s="110"/>
      <c r="DC10262" s="110"/>
    </row>
    <row r="10263" spans="106:107">
      <c r="DB10263" s="110"/>
      <c r="DC10263" s="110"/>
    </row>
    <row r="10264" spans="106:107">
      <c r="DB10264" s="110"/>
      <c r="DC10264" s="110"/>
    </row>
    <row r="10265" spans="106:107">
      <c r="DB10265" s="110"/>
      <c r="DC10265" s="110"/>
    </row>
    <row r="10266" spans="106:107">
      <c r="DB10266" s="110"/>
      <c r="DC10266" s="110"/>
    </row>
    <row r="10267" spans="106:107">
      <c r="DB10267" s="110"/>
      <c r="DC10267" s="110"/>
    </row>
    <row r="10268" spans="106:107">
      <c r="DB10268" s="110"/>
      <c r="DC10268" s="110"/>
    </row>
    <row r="10269" spans="106:107">
      <c r="DB10269" s="110"/>
      <c r="DC10269" s="110"/>
    </row>
    <row r="10270" spans="106:107">
      <c r="DB10270" s="110"/>
      <c r="DC10270" s="110"/>
    </row>
    <row r="10271" spans="106:107">
      <c r="DB10271" s="110"/>
      <c r="DC10271" s="110"/>
    </row>
    <row r="10272" spans="106:107">
      <c r="DB10272" s="110"/>
      <c r="DC10272" s="110"/>
    </row>
    <row r="10273" spans="106:107">
      <c r="DB10273" s="110"/>
      <c r="DC10273" s="110"/>
    </row>
    <row r="10274" spans="106:107">
      <c r="DB10274" s="110"/>
      <c r="DC10274" s="110"/>
    </row>
    <row r="10275" spans="106:107">
      <c r="DB10275" s="110"/>
      <c r="DC10275" s="110"/>
    </row>
    <row r="10276" spans="106:107">
      <c r="DB10276" s="110"/>
      <c r="DC10276" s="110"/>
    </row>
    <row r="10277" spans="106:107">
      <c r="DB10277" s="110"/>
      <c r="DC10277" s="110"/>
    </row>
    <row r="10278" spans="106:107">
      <c r="DB10278" s="110"/>
      <c r="DC10278" s="110"/>
    </row>
    <row r="10279" spans="106:107">
      <c r="DB10279" s="110"/>
      <c r="DC10279" s="110"/>
    </row>
    <row r="10280" spans="106:107">
      <c r="DB10280" s="110"/>
      <c r="DC10280" s="110"/>
    </row>
    <row r="10281" spans="106:107">
      <c r="DB10281" s="110"/>
      <c r="DC10281" s="110"/>
    </row>
    <row r="10282" spans="106:107">
      <c r="DB10282" s="110"/>
      <c r="DC10282" s="110"/>
    </row>
    <row r="10283" spans="106:107">
      <c r="DB10283" s="110"/>
      <c r="DC10283" s="110"/>
    </row>
    <row r="10284" spans="106:107">
      <c r="DB10284" s="110"/>
      <c r="DC10284" s="110"/>
    </row>
    <row r="10285" spans="106:107">
      <c r="DB10285" s="110"/>
      <c r="DC10285" s="110"/>
    </row>
    <row r="10286" spans="106:107">
      <c r="DB10286" s="110"/>
      <c r="DC10286" s="110"/>
    </row>
    <row r="10287" spans="106:107">
      <c r="DB10287" s="110"/>
      <c r="DC10287" s="110"/>
    </row>
    <row r="10288" spans="106:107">
      <c r="DB10288" s="110"/>
      <c r="DC10288" s="110"/>
    </row>
    <row r="10289" spans="106:107">
      <c r="DB10289" s="110"/>
      <c r="DC10289" s="110"/>
    </row>
    <row r="10290" spans="106:107">
      <c r="DB10290" s="110"/>
      <c r="DC10290" s="110"/>
    </row>
    <row r="10291" spans="106:107">
      <c r="DB10291" s="110"/>
      <c r="DC10291" s="110"/>
    </row>
    <row r="10292" spans="106:107">
      <c r="DB10292" s="110"/>
      <c r="DC10292" s="110"/>
    </row>
    <row r="10293" spans="106:107">
      <c r="DB10293" s="110"/>
      <c r="DC10293" s="110"/>
    </row>
    <row r="10294" spans="106:107">
      <c r="DB10294" s="110"/>
      <c r="DC10294" s="110"/>
    </row>
    <row r="10295" spans="106:107">
      <c r="DB10295" s="110"/>
      <c r="DC10295" s="110"/>
    </row>
    <row r="10296" spans="106:107">
      <c r="DB10296" s="110"/>
      <c r="DC10296" s="110"/>
    </row>
    <row r="10297" spans="106:107">
      <c r="DB10297" s="110"/>
      <c r="DC10297" s="110"/>
    </row>
    <row r="10298" spans="106:107">
      <c r="DB10298" s="110"/>
      <c r="DC10298" s="110"/>
    </row>
    <row r="10299" spans="106:107">
      <c r="DB10299" s="110"/>
      <c r="DC10299" s="110"/>
    </row>
    <row r="10300" spans="106:107">
      <c r="DB10300" s="110"/>
      <c r="DC10300" s="110"/>
    </row>
    <row r="10301" spans="106:107">
      <c r="DB10301" s="110"/>
      <c r="DC10301" s="110"/>
    </row>
    <row r="10302" spans="106:107">
      <c r="DB10302" s="110"/>
      <c r="DC10302" s="110"/>
    </row>
    <row r="10303" spans="106:107">
      <c r="DB10303" s="110"/>
      <c r="DC10303" s="110"/>
    </row>
    <row r="10304" spans="106:107">
      <c r="DB10304" s="110"/>
      <c r="DC10304" s="110"/>
    </row>
    <row r="10305" spans="106:107">
      <c r="DB10305" s="110"/>
      <c r="DC10305" s="110"/>
    </row>
    <row r="10306" spans="106:107">
      <c r="DB10306" s="110"/>
      <c r="DC10306" s="110"/>
    </row>
    <row r="10307" spans="106:107">
      <c r="DB10307" s="110"/>
      <c r="DC10307" s="110"/>
    </row>
    <row r="10308" spans="106:107">
      <c r="DB10308" s="110"/>
      <c r="DC10308" s="110"/>
    </row>
    <row r="10309" spans="106:107">
      <c r="DB10309" s="110"/>
      <c r="DC10309" s="110"/>
    </row>
    <row r="10310" spans="106:107">
      <c r="DB10310" s="110"/>
      <c r="DC10310" s="110"/>
    </row>
    <row r="10311" spans="106:107">
      <c r="DB10311" s="110"/>
      <c r="DC10311" s="110"/>
    </row>
    <row r="10312" spans="106:107">
      <c r="DB10312" s="110"/>
      <c r="DC10312" s="110"/>
    </row>
    <row r="10313" spans="106:107">
      <c r="DB10313" s="110"/>
      <c r="DC10313" s="110"/>
    </row>
    <row r="10314" spans="106:107">
      <c r="DB10314" s="110"/>
      <c r="DC10314" s="110"/>
    </row>
    <row r="10315" spans="106:107">
      <c r="DB10315" s="110"/>
      <c r="DC10315" s="110"/>
    </row>
    <row r="10316" spans="106:107">
      <c r="DB10316" s="110"/>
      <c r="DC10316" s="110"/>
    </row>
    <row r="10317" spans="106:107">
      <c r="DB10317" s="110"/>
      <c r="DC10317" s="110"/>
    </row>
    <row r="10318" spans="106:107">
      <c r="DB10318" s="110"/>
      <c r="DC10318" s="110"/>
    </row>
    <row r="10319" spans="106:107">
      <c r="DB10319" s="110"/>
      <c r="DC10319" s="110"/>
    </row>
    <row r="10320" spans="106:107">
      <c r="DB10320" s="110"/>
      <c r="DC10320" s="110"/>
    </row>
    <row r="10321" spans="106:107">
      <c r="DB10321" s="110"/>
      <c r="DC10321" s="110"/>
    </row>
    <row r="10322" spans="106:107">
      <c r="DB10322" s="110"/>
      <c r="DC10322" s="110"/>
    </row>
    <row r="10323" spans="106:107">
      <c r="DB10323" s="110"/>
      <c r="DC10323" s="110"/>
    </row>
    <row r="10324" spans="106:107">
      <c r="DB10324" s="110"/>
      <c r="DC10324" s="110"/>
    </row>
    <row r="10325" spans="106:107">
      <c r="DB10325" s="110"/>
      <c r="DC10325" s="110"/>
    </row>
    <row r="10326" spans="106:107">
      <c r="DB10326" s="110"/>
      <c r="DC10326" s="110"/>
    </row>
    <row r="10327" spans="106:107">
      <c r="DB10327" s="110"/>
      <c r="DC10327" s="110"/>
    </row>
    <row r="10328" spans="106:107">
      <c r="DB10328" s="110"/>
      <c r="DC10328" s="110"/>
    </row>
    <row r="10329" spans="106:107">
      <c r="DB10329" s="110"/>
      <c r="DC10329" s="110"/>
    </row>
    <row r="10330" spans="106:107">
      <c r="DB10330" s="110"/>
      <c r="DC10330" s="110"/>
    </row>
    <row r="10331" spans="106:107">
      <c r="DB10331" s="110"/>
      <c r="DC10331" s="110"/>
    </row>
    <row r="10332" spans="106:107">
      <c r="DB10332" s="110"/>
      <c r="DC10332" s="110"/>
    </row>
    <row r="10333" spans="106:107">
      <c r="DB10333" s="110"/>
      <c r="DC10333" s="110"/>
    </row>
    <row r="10334" spans="106:107">
      <c r="DB10334" s="110"/>
      <c r="DC10334" s="110"/>
    </row>
    <row r="10335" spans="106:107">
      <c r="DB10335" s="110"/>
      <c r="DC10335" s="110"/>
    </row>
    <row r="10336" spans="106:107">
      <c r="DB10336" s="110"/>
      <c r="DC10336" s="110"/>
    </row>
    <row r="10337" spans="106:107">
      <c r="DB10337" s="110"/>
      <c r="DC10337" s="110"/>
    </row>
    <row r="10338" spans="106:107">
      <c r="DB10338" s="110"/>
      <c r="DC10338" s="110"/>
    </row>
    <row r="10339" spans="106:107">
      <c r="DB10339" s="110"/>
      <c r="DC10339" s="110"/>
    </row>
    <row r="10340" spans="106:107">
      <c r="DB10340" s="110"/>
      <c r="DC10340" s="110"/>
    </row>
    <row r="10341" spans="106:107">
      <c r="DB10341" s="110"/>
      <c r="DC10341" s="110"/>
    </row>
    <row r="10342" spans="106:107">
      <c r="DB10342" s="110"/>
      <c r="DC10342" s="110"/>
    </row>
    <row r="10343" spans="106:107">
      <c r="DB10343" s="110"/>
      <c r="DC10343" s="110"/>
    </row>
    <row r="10344" spans="106:107">
      <c r="DB10344" s="110"/>
      <c r="DC10344" s="110"/>
    </row>
    <row r="10345" spans="106:107">
      <c r="DB10345" s="110"/>
      <c r="DC10345" s="110"/>
    </row>
    <row r="10346" spans="106:107">
      <c r="DB10346" s="110"/>
      <c r="DC10346" s="110"/>
    </row>
    <row r="10347" spans="106:107">
      <c r="DB10347" s="110"/>
      <c r="DC10347" s="110"/>
    </row>
    <row r="10348" spans="106:107">
      <c r="DB10348" s="110"/>
      <c r="DC10348" s="110"/>
    </row>
    <row r="10349" spans="106:107">
      <c r="DB10349" s="110"/>
      <c r="DC10349" s="110"/>
    </row>
    <row r="10350" spans="106:107">
      <c r="DB10350" s="110"/>
      <c r="DC10350" s="110"/>
    </row>
    <row r="10351" spans="106:107">
      <c r="DB10351" s="110"/>
      <c r="DC10351" s="110"/>
    </row>
    <row r="10352" spans="106:107">
      <c r="DB10352" s="110"/>
      <c r="DC10352" s="110"/>
    </row>
    <row r="10353" spans="106:107">
      <c r="DB10353" s="110"/>
      <c r="DC10353" s="110"/>
    </row>
    <row r="10354" spans="106:107">
      <c r="DB10354" s="110"/>
      <c r="DC10354" s="110"/>
    </row>
    <row r="10355" spans="106:107">
      <c r="DB10355" s="110"/>
      <c r="DC10355" s="110"/>
    </row>
    <row r="10356" spans="106:107">
      <c r="DB10356" s="110"/>
      <c r="DC10356" s="110"/>
    </row>
    <row r="10357" spans="106:107">
      <c r="DB10357" s="110"/>
      <c r="DC10357" s="110"/>
    </row>
    <row r="10358" spans="106:107">
      <c r="DB10358" s="110"/>
      <c r="DC10358" s="110"/>
    </row>
    <row r="10359" spans="106:107">
      <c r="DB10359" s="110"/>
      <c r="DC10359" s="110"/>
    </row>
    <row r="10360" spans="106:107">
      <c r="DB10360" s="110"/>
      <c r="DC10360" s="110"/>
    </row>
    <row r="10361" spans="106:107">
      <c r="DB10361" s="110"/>
      <c r="DC10361" s="110"/>
    </row>
    <row r="10362" spans="106:107">
      <c r="DB10362" s="110"/>
      <c r="DC10362" s="110"/>
    </row>
    <row r="10363" spans="106:107">
      <c r="DB10363" s="110"/>
      <c r="DC10363" s="110"/>
    </row>
    <row r="10364" spans="106:107">
      <c r="DB10364" s="110"/>
      <c r="DC10364" s="110"/>
    </row>
    <row r="10365" spans="106:107">
      <c r="DB10365" s="110"/>
      <c r="DC10365" s="110"/>
    </row>
    <row r="10366" spans="106:107">
      <c r="DB10366" s="110"/>
      <c r="DC10366" s="110"/>
    </row>
    <row r="10367" spans="106:107">
      <c r="DB10367" s="110"/>
      <c r="DC10367" s="110"/>
    </row>
    <row r="10368" spans="106:107">
      <c r="DB10368" s="110"/>
      <c r="DC10368" s="110"/>
    </row>
    <row r="10369" spans="106:107">
      <c r="DB10369" s="110"/>
      <c r="DC10369" s="110"/>
    </row>
    <row r="10370" spans="106:107">
      <c r="DB10370" s="110"/>
      <c r="DC10370" s="110"/>
    </row>
    <row r="10371" spans="106:107">
      <c r="DB10371" s="110"/>
      <c r="DC10371" s="110"/>
    </row>
    <row r="10372" spans="106:107">
      <c r="DB10372" s="110"/>
      <c r="DC10372" s="110"/>
    </row>
    <row r="10373" spans="106:107">
      <c r="DB10373" s="110"/>
      <c r="DC10373" s="110"/>
    </row>
    <row r="10374" spans="106:107">
      <c r="DB10374" s="110"/>
      <c r="DC10374" s="110"/>
    </row>
    <row r="10375" spans="106:107">
      <c r="DB10375" s="110"/>
      <c r="DC10375" s="110"/>
    </row>
    <row r="10376" spans="106:107">
      <c r="DB10376" s="110"/>
      <c r="DC10376" s="110"/>
    </row>
    <row r="10377" spans="106:107">
      <c r="DB10377" s="110"/>
      <c r="DC10377" s="110"/>
    </row>
    <row r="10378" spans="106:107">
      <c r="DB10378" s="110"/>
      <c r="DC10378" s="110"/>
    </row>
    <row r="10379" spans="106:107">
      <c r="DB10379" s="110"/>
      <c r="DC10379" s="110"/>
    </row>
    <row r="10380" spans="106:107">
      <c r="DB10380" s="110"/>
      <c r="DC10380" s="110"/>
    </row>
    <row r="10381" spans="106:107">
      <c r="DB10381" s="110"/>
      <c r="DC10381" s="110"/>
    </row>
    <row r="10382" spans="106:107">
      <c r="DB10382" s="110"/>
      <c r="DC10382" s="110"/>
    </row>
    <row r="10383" spans="106:107">
      <c r="DB10383" s="110"/>
      <c r="DC10383" s="110"/>
    </row>
    <row r="10384" spans="106:107">
      <c r="DB10384" s="110"/>
      <c r="DC10384" s="110"/>
    </row>
    <row r="10385" spans="106:107">
      <c r="DB10385" s="110"/>
      <c r="DC10385" s="110"/>
    </row>
    <row r="10386" spans="106:107">
      <c r="DB10386" s="110"/>
      <c r="DC10386" s="110"/>
    </row>
    <row r="10387" spans="106:107">
      <c r="DB10387" s="110"/>
      <c r="DC10387" s="110"/>
    </row>
    <row r="10388" spans="106:107">
      <c r="DB10388" s="110"/>
      <c r="DC10388" s="110"/>
    </row>
    <row r="10389" spans="106:107">
      <c r="DB10389" s="110"/>
      <c r="DC10389" s="110"/>
    </row>
    <row r="10390" spans="106:107">
      <c r="DB10390" s="110"/>
      <c r="DC10390" s="110"/>
    </row>
    <row r="10391" spans="106:107">
      <c r="DB10391" s="110"/>
      <c r="DC10391" s="110"/>
    </row>
    <row r="10392" spans="106:107">
      <c r="DB10392" s="110"/>
      <c r="DC10392" s="110"/>
    </row>
    <row r="10393" spans="106:107">
      <c r="DB10393" s="110"/>
      <c r="DC10393" s="110"/>
    </row>
    <row r="10394" spans="106:107">
      <c r="DB10394" s="110"/>
      <c r="DC10394" s="110"/>
    </row>
    <row r="10395" spans="106:107">
      <c r="DB10395" s="110"/>
      <c r="DC10395" s="110"/>
    </row>
    <row r="10396" spans="106:107">
      <c r="DB10396" s="110"/>
      <c r="DC10396" s="110"/>
    </row>
    <row r="10397" spans="106:107">
      <c r="DB10397" s="110"/>
      <c r="DC10397" s="110"/>
    </row>
    <row r="10398" spans="106:107">
      <c r="DB10398" s="110"/>
      <c r="DC10398" s="110"/>
    </row>
    <row r="10399" spans="106:107">
      <c r="DB10399" s="110"/>
      <c r="DC10399" s="110"/>
    </row>
    <row r="10400" spans="106:107">
      <c r="DB10400" s="110"/>
      <c r="DC10400" s="110"/>
    </row>
    <row r="10401" spans="106:107">
      <c r="DB10401" s="110"/>
      <c r="DC10401" s="110"/>
    </row>
    <row r="10402" spans="106:107">
      <c r="DB10402" s="110"/>
      <c r="DC10402" s="110"/>
    </row>
    <row r="10403" spans="106:107">
      <c r="DB10403" s="110"/>
      <c r="DC10403" s="110"/>
    </row>
    <row r="10404" spans="106:107">
      <c r="DB10404" s="110"/>
      <c r="DC10404" s="110"/>
    </row>
    <row r="10405" spans="106:107">
      <c r="DB10405" s="110"/>
      <c r="DC10405" s="110"/>
    </row>
    <row r="10406" spans="106:107">
      <c r="DB10406" s="110"/>
      <c r="DC10406" s="110"/>
    </row>
    <row r="10407" spans="106:107">
      <c r="DB10407" s="110"/>
      <c r="DC10407" s="110"/>
    </row>
    <row r="10408" spans="106:107">
      <c r="DB10408" s="110"/>
      <c r="DC10408" s="110"/>
    </row>
    <row r="10409" spans="106:107">
      <c r="DB10409" s="110"/>
      <c r="DC10409" s="110"/>
    </row>
    <row r="10410" spans="106:107">
      <c r="DB10410" s="110"/>
      <c r="DC10410" s="110"/>
    </row>
    <row r="10411" spans="106:107">
      <c r="DB10411" s="110"/>
      <c r="DC10411" s="110"/>
    </row>
    <row r="10412" spans="106:107">
      <c r="DB10412" s="110"/>
      <c r="DC10412" s="110"/>
    </row>
    <row r="10413" spans="106:107">
      <c r="DB10413" s="110"/>
      <c r="DC10413" s="110"/>
    </row>
    <row r="10414" spans="106:107">
      <c r="DB10414" s="110"/>
      <c r="DC10414" s="110"/>
    </row>
    <row r="10415" spans="106:107">
      <c r="DB10415" s="110"/>
      <c r="DC10415" s="110"/>
    </row>
    <row r="10416" spans="106:107">
      <c r="DB10416" s="110"/>
      <c r="DC10416" s="110"/>
    </row>
    <row r="10417" spans="106:107">
      <c r="DB10417" s="110"/>
      <c r="DC10417" s="110"/>
    </row>
    <row r="10418" spans="106:107">
      <c r="DB10418" s="110"/>
      <c r="DC10418" s="110"/>
    </row>
    <row r="10419" spans="106:107">
      <c r="DB10419" s="110"/>
      <c r="DC10419" s="110"/>
    </row>
    <row r="10420" spans="106:107">
      <c r="DB10420" s="110"/>
      <c r="DC10420" s="110"/>
    </row>
    <row r="10421" spans="106:107">
      <c r="DB10421" s="110"/>
      <c r="DC10421" s="110"/>
    </row>
    <row r="10422" spans="106:107">
      <c r="DB10422" s="110"/>
      <c r="DC10422" s="110"/>
    </row>
    <row r="10423" spans="106:107">
      <c r="DB10423" s="110"/>
      <c r="DC10423" s="110"/>
    </row>
    <row r="10424" spans="106:107">
      <c r="DB10424" s="110"/>
      <c r="DC10424" s="110"/>
    </row>
    <row r="10425" spans="106:107">
      <c r="DB10425" s="110"/>
      <c r="DC10425" s="110"/>
    </row>
    <row r="10426" spans="106:107">
      <c r="DB10426" s="110"/>
      <c r="DC10426" s="110"/>
    </row>
    <row r="10427" spans="106:107">
      <c r="DB10427" s="110"/>
      <c r="DC10427" s="110"/>
    </row>
    <row r="10428" spans="106:107">
      <c r="DB10428" s="110"/>
      <c r="DC10428" s="110"/>
    </row>
    <row r="10429" spans="106:107">
      <c r="DB10429" s="110"/>
      <c r="DC10429" s="110"/>
    </row>
    <row r="10430" spans="106:107">
      <c r="DB10430" s="110"/>
      <c r="DC10430" s="110"/>
    </row>
    <row r="10431" spans="106:107">
      <c r="DB10431" s="110"/>
      <c r="DC10431" s="110"/>
    </row>
    <row r="10432" spans="106:107">
      <c r="DB10432" s="110"/>
      <c r="DC10432" s="110"/>
    </row>
    <row r="10433" spans="106:107">
      <c r="DB10433" s="110"/>
      <c r="DC10433" s="110"/>
    </row>
    <row r="10434" spans="106:107">
      <c r="DB10434" s="110"/>
      <c r="DC10434" s="110"/>
    </row>
    <row r="10435" spans="106:107">
      <c r="DB10435" s="110"/>
      <c r="DC10435" s="110"/>
    </row>
    <row r="10436" spans="106:107">
      <c r="DB10436" s="110"/>
      <c r="DC10436" s="110"/>
    </row>
    <row r="10437" spans="106:107">
      <c r="DB10437" s="110"/>
      <c r="DC10437" s="110"/>
    </row>
    <row r="10438" spans="106:107">
      <c r="DB10438" s="110"/>
      <c r="DC10438" s="110"/>
    </row>
    <row r="10439" spans="106:107">
      <c r="DB10439" s="110"/>
      <c r="DC10439" s="110"/>
    </row>
    <row r="10440" spans="106:107">
      <c r="DB10440" s="110"/>
      <c r="DC10440" s="110"/>
    </row>
    <row r="10441" spans="106:107">
      <c r="DB10441" s="110"/>
      <c r="DC10441" s="110"/>
    </row>
    <row r="10442" spans="106:107">
      <c r="DB10442" s="110"/>
      <c r="DC10442" s="110"/>
    </row>
    <row r="10443" spans="106:107">
      <c r="DB10443" s="110"/>
      <c r="DC10443" s="110"/>
    </row>
    <row r="10444" spans="106:107">
      <c r="DB10444" s="110"/>
      <c r="DC10444" s="110"/>
    </row>
    <row r="10445" spans="106:107">
      <c r="DB10445" s="110"/>
      <c r="DC10445" s="110"/>
    </row>
    <row r="10446" spans="106:107">
      <c r="DB10446" s="110"/>
      <c r="DC10446" s="110"/>
    </row>
    <row r="10447" spans="106:107">
      <c r="DB10447" s="110"/>
      <c r="DC10447" s="110"/>
    </row>
    <row r="10448" spans="106:107">
      <c r="DB10448" s="110"/>
      <c r="DC10448" s="110"/>
    </row>
    <row r="10449" spans="106:107">
      <c r="DB10449" s="110"/>
      <c r="DC10449" s="110"/>
    </row>
    <row r="10450" spans="106:107">
      <c r="DB10450" s="110"/>
      <c r="DC10450" s="110"/>
    </row>
    <row r="10451" spans="106:107">
      <c r="DB10451" s="110"/>
      <c r="DC10451" s="110"/>
    </row>
    <row r="10452" spans="106:107">
      <c r="DB10452" s="110"/>
      <c r="DC10452" s="110"/>
    </row>
    <row r="10453" spans="106:107">
      <c r="DB10453" s="110"/>
      <c r="DC10453" s="110"/>
    </row>
    <row r="10454" spans="106:107">
      <c r="DB10454" s="110"/>
      <c r="DC10454" s="110"/>
    </row>
    <row r="10455" spans="106:107">
      <c r="DB10455" s="110"/>
      <c r="DC10455" s="110"/>
    </row>
    <row r="10456" spans="106:107">
      <c r="DB10456" s="110"/>
      <c r="DC10456" s="110"/>
    </row>
    <row r="10457" spans="106:107">
      <c r="DB10457" s="110"/>
      <c r="DC10457" s="110"/>
    </row>
    <row r="10458" spans="106:107">
      <c r="DB10458" s="110"/>
      <c r="DC10458" s="110"/>
    </row>
    <row r="10459" spans="106:107">
      <c r="DB10459" s="110"/>
      <c r="DC10459" s="110"/>
    </row>
    <row r="10460" spans="106:107">
      <c r="DB10460" s="110"/>
      <c r="DC10460" s="110"/>
    </row>
    <row r="10461" spans="106:107">
      <c r="DB10461" s="110"/>
      <c r="DC10461" s="110"/>
    </row>
    <row r="10462" spans="106:107">
      <c r="DB10462" s="110"/>
      <c r="DC10462" s="110"/>
    </row>
    <row r="10463" spans="106:107">
      <c r="DB10463" s="110"/>
      <c r="DC10463" s="110"/>
    </row>
    <row r="10464" spans="106:107">
      <c r="DB10464" s="110"/>
      <c r="DC10464" s="110"/>
    </row>
    <row r="10465" spans="106:107">
      <c r="DB10465" s="110"/>
      <c r="DC10465" s="110"/>
    </row>
    <row r="10466" spans="106:107">
      <c r="DB10466" s="110"/>
      <c r="DC10466" s="110"/>
    </row>
    <row r="10467" spans="106:107">
      <c r="DB10467" s="110"/>
      <c r="DC10467" s="110"/>
    </row>
    <row r="10468" spans="106:107">
      <c r="DB10468" s="110"/>
      <c r="DC10468" s="110"/>
    </row>
    <row r="10469" spans="106:107">
      <c r="DB10469" s="110"/>
      <c r="DC10469" s="110"/>
    </row>
    <row r="10470" spans="106:107">
      <c r="DB10470" s="110"/>
      <c r="DC10470" s="110"/>
    </row>
    <row r="10471" spans="106:107">
      <c r="DB10471" s="110"/>
      <c r="DC10471" s="110"/>
    </row>
    <row r="10472" spans="106:107">
      <c r="DB10472" s="110"/>
      <c r="DC10472" s="110"/>
    </row>
    <row r="10473" spans="106:107">
      <c r="DB10473" s="110"/>
      <c r="DC10473" s="110"/>
    </row>
    <row r="10474" spans="106:107">
      <c r="DB10474" s="110"/>
      <c r="DC10474" s="110"/>
    </row>
    <row r="10475" spans="106:107">
      <c r="DB10475" s="110"/>
      <c r="DC10475" s="110"/>
    </row>
    <row r="10476" spans="106:107">
      <c r="DB10476" s="110"/>
      <c r="DC10476" s="110"/>
    </row>
    <row r="10477" spans="106:107">
      <c r="DB10477" s="110"/>
      <c r="DC10477" s="110"/>
    </row>
    <row r="10478" spans="106:107">
      <c r="DB10478" s="110"/>
      <c r="DC10478" s="110"/>
    </row>
    <row r="10479" spans="106:107">
      <c r="DB10479" s="110"/>
      <c r="DC10479" s="110"/>
    </row>
    <row r="10480" spans="106:107">
      <c r="DB10480" s="110"/>
      <c r="DC10480" s="110"/>
    </row>
    <row r="10481" spans="106:107">
      <c r="DB10481" s="110"/>
      <c r="DC10481" s="110"/>
    </row>
    <row r="10482" spans="106:107">
      <c r="DB10482" s="110"/>
      <c r="DC10482" s="110"/>
    </row>
    <row r="10483" spans="106:107">
      <c r="DB10483" s="110"/>
      <c r="DC10483" s="110"/>
    </row>
    <row r="10484" spans="106:107">
      <c r="DB10484" s="110"/>
      <c r="DC10484" s="110"/>
    </row>
    <row r="10485" spans="106:107">
      <c r="DB10485" s="110"/>
      <c r="DC10485" s="110"/>
    </row>
    <row r="10486" spans="106:107">
      <c r="DB10486" s="110"/>
      <c r="DC10486" s="110"/>
    </row>
    <row r="10487" spans="106:107">
      <c r="DB10487" s="110"/>
      <c r="DC10487" s="110"/>
    </row>
    <row r="10488" spans="106:107">
      <c r="DB10488" s="110"/>
      <c r="DC10488" s="110"/>
    </row>
    <row r="10489" spans="106:107">
      <c r="DB10489" s="110"/>
      <c r="DC10489" s="110"/>
    </row>
    <row r="10490" spans="106:107">
      <c r="DB10490" s="110"/>
      <c r="DC10490" s="110"/>
    </row>
    <row r="10491" spans="106:107">
      <c r="DB10491" s="110"/>
      <c r="DC10491" s="110"/>
    </row>
    <row r="10492" spans="106:107">
      <c r="DB10492" s="110"/>
      <c r="DC10492" s="110"/>
    </row>
    <row r="10493" spans="106:107">
      <c r="DB10493" s="110"/>
      <c r="DC10493" s="110"/>
    </row>
    <row r="10494" spans="106:107">
      <c r="DB10494" s="110"/>
      <c r="DC10494" s="110"/>
    </row>
    <row r="10495" spans="106:107">
      <c r="DB10495" s="110"/>
      <c r="DC10495" s="110"/>
    </row>
    <row r="10496" spans="106:107">
      <c r="DB10496" s="110"/>
      <c r="DC10496" s="110"/>
    </row>
    <row r="10497" spans="106:107">
      <c r="DB10497" s="110"/>
      <c r="DC10497" s="110"/>
    </row>
    <row r="10498" spans="106:107">
      <c r="DB10498" s="110"/>
      <c r="DC10498" s="110"/>
    </row>
    <row r="10499" spans="106:107">
      <c r="DB10499" s="110"/>
      <c r="DC10499" s="110"/>
    </row>
    <row r="10500" spans="106:107">
      <c r="DB10500" s="110"/>
      <c r="DC10500" s="110"/>
    </row>
    <row r="10501" spans="106:107">
      <c r="DB10501" s="110"/>
      <c r="DC10501" s="110"/>
    </row>
    <row r="10502" spans="106:107">
      <c r="DB10502" s="110"/>
      <c r="DC10502" s="110"/>
    </row>
    <row r="10503" spans="106:107">
      <c r="DB10503" s="110"/>
      <c r="DC10503" s="110"/>
    </row>
    <row r="10504" spans="106:107">
      <c r="DB10504" s="110"/>
      <c r="DC10504" s="110"/>
    </row>
    <row r="10505" spans="106:107">
      <c r="DB10505" s="110"/>
      <c r="DC10505" s="110"/>
    </row>
    <row r="10506" spans="106:107">
      <c r="DB10506" s="110"/>
      <c r="DC10506" s="110"/>
    </row>
    <row r="10507" spans="106:107">
      <c r="DB10507" s="110"/>
      <c r="DC10507" s="110"/>
    </row>
    <row r="10508" spans="106:107">
      <c r="DB10508" s="110"/>
      <c r="DC10508" s="110"/>
    </row>
    <row r="10509" spans="106:107">
      <c r="DB10509" s="110"/>
      <c r="DC10509" s="110"/>
    </row>
    <row r="10510" spans="106:107">
      <c r="DB10510" s="110"/>
      <c r="DC10510" s="110"/>
    </row>
    <row r="10511" spans="106:107">
      <c r="DB10511" s="110"/>
      <c r="DC10511" s="110"/>
    </row>
    <row r="10512" spans="106:107">
      <c r="DB10512" s="110"/>
      <c r="DC10512" s="110"/>
    </row>
    <row r="10513" spans="106:107">
      <c r="DB10513" s="110"/>
      <c r="DC10513" s="110"/>
    </row>
    <row r="10514" spans="106:107">
      <c r="DB10514" s="110"/>
      <c r="DC10514" s="110"/>
    </row>
    <row r="10515" spans="106:107">
      <c r="DB10515" s="110"/>
      <c r="DC10515" s="110"/>
    </row>
    <row r="10516" spans="106:107">
      <c r="DB10516" s="110"/>
      <c r="DC10516" s="110"/>
    </row>
    <row r="10517" spans="106:107">
      <c r="DB10517" s="110"/>
      <c r="DC10517" s="110"/>
    </row>
    <row r="10518" spans="106:107">
      <c r="DB10518" s="110"/>
      <c r="DC10518" s="110"/>
    </row>
    <row r="10519" spans="106:107">
      <c r="DB10519" s="110"/>
      <c r="DC10519" s="110"/>
    </row>
    <row r="10520" spans="106:107">
      <c r="DB10520" s="110"/>
      <c r="DC10520" s="110"/>
    </row>
    <row r="10521" spans="106:107">
      <c r="DB10521" s="110"/>
      <c r="DC10521" s="110"/>
    </row>
    <row r="10522" spans="106:107">
      <c r="DB10522" s="110"/>
      <c r="DC10522" s="110"/>
    </row>
    <row r="10523" spans="106:107">
      <c r="DB10523" s="110"/>
      <c r="DC10523" s="110"/>
    </row>
    <row r="10524" spans="106:107">
      <c r="DB10524" s="110"/>
      <c r="DC10524" s="110"/>
    </row>
    <row r="10525" spans="106:107">
      <c r="DB10525" s="110"/>
      <c r="DC10525" s="110"/>
    </row>
    <row r="10526" spans="106:107">
      <c r="DB10526" s="110"/>
      <c r="DC10526" s="110"/>
    </row>
    <row r="10527" spans="106:107">
      <c r="DB10527" s="110"/>
      <c r="DC10527" s="110"/>
    </row>
    <row r="10528" spans="106:107">
      <c r="DB10528" s="110"/>
      <c r="DC10528" s="110"/>
    </row>
    <row r="10529" spans="106:107">
      <c r="DB10529" s="110"/>
      <c r="DC10529" s="110"/>
    </row>
    <row r="10530" spans="106:107">
      <c r="DB10530" s="110"/>
      <c r="DC10530" s="110"/>
    </row>
    <row r="10531" spans="106:107">
      <c r="DB10531" s="110"/>
      <c r="DC10531" s="110"/>
    </row>
    <row r="10532" spans="106:107">
      <c r="DB10532" s="110"/>
      <c r="DC10532" s="110"/>
    </row>
    <row r="10533" spans="106:107">
      <c r="DB10533" s="110"/>
      <c r="DC10533" s="110"/>
    </row>
    <row r="10534" spans="106:107">
      <c r="DB10534" s="110"/>
      <c r="DC10534" s="110"/>
    </row>
    <row r="10535" spans="106:107">
      <c r="DB10535" s="110"/>
      <c r="DC10535" s="110"/>
    </row>
    <row r="10536" spans="106:107">
      <c r="DB10536" s="110"/>
      <c r="DC10536" s="110"/>
    </row>
    <row r="10537" spans="106:107">
      <c r="DB10537" s="110"/>
      <c r="DC10537" s="110"/>
    </row>
    <row r="10538" spans="106:107">
      <c r="DB10538" s="110"/>
      <c r="DC10538" s="110"/>
    </row>
    <row r="10539" spans="106:107">
      <c r="DB10539" s="110"/>
      <c r="DC10539" s="110"/>
    </row>
    <row r="10540" spans="106:107">
      <c r="DB10540" s="110"/>
      <c r="DC10540" s="110"/>
    </row>
    <row r="10541" spans="106:107">
      <c r="DB10541" s="110"/>
      <c r="DC10541" s="110"/>
    </row>
    <row r="10542" spans="106:107">
      <c r="DB10542" s="110"/>
      <c r="DC10542" s="110"/>
    </row>
    <row r="10543" spans="106:107">
      <c r="DB10543" s="110"/>
      <c r="DC10543" s="110"/>
    </row>
    <row r="10544" spans="106:107">
      <c r="DB10544" s="110"/>
      <c r="DC10544" s="110"/>
    </row>
    <row r="10545" spans="106:107">
      <c r="DB10545" s="110"/>
      <c r="DC10545" s="110"/>
    </row>
    <row r="10546" spans="106:107">
      <c r="DB10546" s="110"/>
      <c r="DC10546" s="110"/>
    </row>
    <row r="10547" spans="106:107">
      <c r="DB10547" s="110"/>
      <c r="DC10547" s="110"/>
    </row>
    <row r="10548" spans="106:107">
      <c r="DB10548" s="110"/>
      <c r="DC10548" s="110"/>
    </row>
    <row r="10549" spans="106:107">
      <c r="DB10549" s="110"/>
      <c r="DC10549" s="110"/>
    </row>
    <row r="10550" spans="106:107">
      <c r="DB10550" s="110"/>
      <c r="DC10550" s="110"/>
    </row>
    <row r="10551" spans="106:107">
      <c r="DB10551" s="110"/>
      <c r="DC10551" s="110"/>
    </row>
    <row r="10552" spans="106:107">
      <c r="DB10552" s="110"/>
      <c r="DC10552" s="110"/>
    </row>
    <row r="10553" spans="106:107">
      <c r="DB10553" s="110"/>
      <c r="DC10553" s="110"/>
    </row>
    <row r="10554" spans="106:107">
      <c r="DB10554" s="110"/>
      <c r="DC10554" s="110"/>
    </row>
    <row r="10555" spans="106:107">
      <c r="DB10555" s="110"/>
      <c r="DC10555" s="110"/>
    </row>
    <row r="10556" spans="106:107">
      <c r="DB10556" s="110"/>
      <c r="DC10556" s="110"/>
    </row>
    <row r="10557" spans="106:107">
      <c r="DB10557" s="110"/>
      <c r="DC10557" s="110"/>
    </row>
    <row r="10558" spans="106:107">
      <c r="DB10558" s="110"/>
      <c r="DC10558" s="110"/>
    </row>
    <row r="10559" spans="106:107">
      <c r="DB10559" s="110"/>
      <c r="DC10559" s="110"/>
    </row>
    <row r="10560" spans="106:107">
      <c r="DB10560" s="110"/>
      <c r="DC10560" s="110"/>
    </row>
    <row r="10561" spans="106:107">
      <c r="DB10561" s="110"/>
      <c r="DC10561" s="110"/>
    </row>
    <row r="10562" spans="106:107">
      <c r="DB10562" s="110"/>
      <c r="DC10562" s="110"/>
    </row>
    <row r="10563" spans="106:107">
      <c r="DB10563" s="110"/>
      <c r="DC10563" s="110"/>
    </row>
    <row r="10564" spans="106:107">
      <c r="DB10564" s="110"/>
      <c r="DC10564" s="110"/>
    </row>
    <row r="10565" spans="106:107">
      <c r="DB10565" s="110"/>
      <c r="DC10565" s="110"/>
    </row>
    <row r="10566" spans="106:107">
      <c r="DB10566" s="110"/>
      <c r="DC10566" s="110"/>
    </row>
    <row r="10567" spans="106:107">
      <c r="DB10567" s="110"/>
      <c r="DC10567" s="110"/>
    </row>
    <row r="10568" spans="106:107">
      <c r="DB10568" s="110"/>
      <c r="DC10568" s="110"/>
    </row>
    <row r="10569" spans="106:107">
      <c r="DB10569" s="110"/>
      <c r="DC10569" s="110"/>
    </row>
    <row r="10570" spans="106:107">
      <c r="DB10570" s="110"/>
      <c r="DC10570" s="110"/>
    </row>
    <row r="10571" spans="106:107">
      <c r="DB10571" s="110"/>
      <c r="DC10571" s="110"/>
    </row>
    <row r="10572" spans="106:107">
      <c r="DB10572" s="110"/>
      <c r="DC10572" s="110"/>
    </row>
    <row r="10573" spans="106:107">
      <c r="DB10573" s="110"/>
      <c r="DC10573" s="110"/>
    </row>
    <row r="10574" spans="106:107">
      <c r="DB10574" s="110"/>
      <c r="DC10574" s="110"/>
    </row>
    <row r="10575" spans="106:107">
      <c r="DB10575" s="110"/>
      <c r="DC10575" s="110"/>
    </row>
    <row r="10576" spans="106:107">
      <c r="DB10576" s="110"/>
      <c r="DC10576" s="110"/>
    </row>
    <row r="10577" spans="106:107">
      <c r="DB10577" s="110"/>
      <c r="DC10577" s="110"/>
    </row>
    <row r="10578" spans="106:107">
      <c r="DB10578" s="110"/>
      <c r="DC10578" s="110"/>
    </row>
    <row r="10579" spans="106:107">
      <c r="DB10579" s="110"/>
      <c r="DC10579" s="110"/>
    </row>
    <row r="10580" spans="106:107">
      <c r="DB10580" s="110"/>
      <c r="DC10580" s="110"/>
    </row>
    <row r="10581" spans="106:107">
      <c r="DB10581" s="110"/>
      <c r="DC10581" s="110"/>
    </row>
    <row r="10582" spans="106:107">
      <c r="DB10582" s="110"/>
      <c r="DC10582" s="110"/>
    </row>
    <row r="10583" spans="106:107">
      <c r="DB10583" s="110"/>
      <c r="DC10583" s="110"/>
    </row>
    <row r="10584" spans="106:107">
      <c r="DB10584" s="110"/>
      <c r="DC10584" s="110"/>
    </row>
    <row r="10585" spans="106:107">
      <c r="DB10585" s="110"/>
      <c r="DC10585" s="110"/>
    </row>
    <row r="10586" spans="106:107">
      <c r="DB10586" s="110"/>
      <c r="DC10586" s="110"/>
    </row>
    <row r="10587" spans="106:107">
      <c r="DB10587" s="110"/>
      <c r="DC10587" s="110"/>
    </row>
    <row r="10588" spans="106:107">
      <c r="DB10588" s="110"/>
      <c r="DC10588" s="110"/>
    </row>
    <row r="10589" spans="106:107">
      <c r="DB10589" s="110"/>
      <c r="DC10589" s="110"/>
    </row>
    <row r="10590" spans="106:107">
      <c r="DB10590" s="110"/>
      <c r="DC10590" s="110"/>
    </row>
    <row r="10591" spans="106:107">
      <c r="DB10591" s="110"/>
      <c r="DC10591" s="110"/>
    </row>
    <row r="10592" spans="106:107">
      <c r="DB10592" s="110"/>
      <c r="DC10592" s="110"/>
    </row>
    <row r="10593" spans="106:107">
      <c r="DB10593" s="110"/>
      <c r="DC10593" s="110"/>
    </row>
    <row r="10594" spans="106:107">
      <c r="DB10594" s="110"/>
      <c r="DC10594" s="110"/>
    </row>
    <row r="10595" spans="106:107">
      <c r="DB10595" s="110"/>
      <c r="DC10595" s="110"/>
    </row>
    <row r="10596" spans="106:107">
      <c r="DB10596" s="110"/>
      <c r="DC10596" s="110"/>
    </row>
    <row r="10597" spans="106:107">
      <c r="DB10597" s="110"/>
      <c r="DC10597" s="110"/>
    </row>
    <row r="10598" spans="106:107">
      <c r="DB10598" s="110"/>
      <c r="DC10598" s="110"/>
    </row>
    <row r="10599" spans="106:107">
      <c r="DB10599" s="110"/>
      <c r="DC10599" s="110"/>
    </row>
    <row r="10600" spans="106:107">
      <c r="DB10600" s="110"/>
      <c r="DC10600" s="110"/>
    </row>
    <row r="10601" spans="106:107">
      <c r="DB10601" s="110"/>
      <c r="DC10601" s="110"/>
    </row>
    <row r="10602" spans="106:107">
      <c r="DB10602" s="110"/>
      <c r="DC10602" s="110"/>
    </row>
    <row r="10603" spans="106:107">
      <c r="DB10603" s="110"/>
      <c r="DC10603" s="110"/>
    </row>
    <row r="10604" spans="106:107">
      <c r="DB10604" s="110"/>
      <c r="DC10604" s="110"/>
    </row>
    <row r="10605" spans="106:107">
      <c r="DB10605" s="110"/>
      <c r="DC10605" s="110"/>
    </row>
    <row r="10606" spans="106:107">
      <c r="DB10606" s="110"/>
      <c r="DC10606" s="110"/>
    </row>
    <row r="10607" spans="106:107">
      <c r="DB10607" s="110"/>
      <c r="DC10607" s="110"/>
    </row>
    <row r="10608" spans="106:107">
      <c r="DB10608" s="110"/>
      <c r="DC10608" s="110"/>
    </row>
    <row r="10609" spans="106:107">
      <c r="DB10609" s="110"/>
      <c r="DC10609" s="110"/>
    </row>
    <row r="10610" spans="106:107">
      <c r="DB10610" s="110"/>
      <c r="DC10610" s="110"/>
    </row>
    <row r="10611" spans="106:107">
      <c r="DB10611" s="110"/>
      <c r="DC10611" s="110"/>
    </row>
    <row r="10612" spans="106:107">
      <c r="DB10612" s="110"/>
      <c r="DC10612" s="110"/>
    </row>
    <row r="10613" spans="106:107">
      <c r="DB10613" s="110"/>
      <c r="DC10613" s="110"/>
    </row>
    <row r="10614" spans="106:107">
      <c r="DB10614" s="110"/>
      <c r="DC10614" s="110"/>
    </row>
    <row r="10615" spans="106:107">
      <c r="DB10615" s="110"/>
      <c r="DC10615" s="110"/>
    </row>
    <row r="10616" spans="106:107">
      <c r="DB10616" s="110"/>
      <c r="DC10616" s="110"/>
    </row>
    <row r="10617" spans="106:107">
      <c r="DB10617" s="110"/>
      <c r="DC10617" s="110"/>
    </row>
    <row r="10618" spans="106:107">
      <c r="DB10618" s="110"/>
      <c r="DC10618" s="110"/>
    </row>
    <row r="10619" spans="106:107">
      <c r="DB10619" s="110"/>
      <c r="DC10619" s="110"/>
    </row>
    <row r="10620" spans="106:107">
      <c r="DB10620" s="110"/>
      <c r="DC10620" s="110"/>
    </row>
    <row r="10621" spans="106:107">
      <c r="DB10621" s="110"/>
      <c r="DC10621" s="110"/>
    </row>
    <row r="10622" spans="106:107">
      <c r="DB10622" s="110"/>
      <c r="DC10622" s="110"/>
    </row>
    <row r="10623" spans="106:107">
      <c r="DB10623" s="110"/>
      <c r="DC10623" s="110"/>
    </row>
    <row r="10624" spans="106:107">
      <c r="DB10624" s="110"/>
      <c r="DC10624" s="110"/>
    </row>
    <row r="10625" spans="106:107">
      <c r="DB10625" s="110"/>
      <c r="DC10625" s="110"/>
    </row>
    <row r="10626" spans="106:107">
      <c r="DB10626" s="110"/>
      <c r="DC10626" s="110"/>
    </row>
    <row r="10627" spans="106:107">
      <c r="DB10627" s="110"/>
      <c r="DC10627" s="110"/>
    </row>
    <row r="10628" spans="106:107">
      <c r="DB10628" s="110"/>
      <c r="DC10628" s="110"/>
    </row>
    <row r="10629" spans="106:107">
      <c r="DB10629" s="110"/>
      <c r="DC10629" s="110"/>
    </row>
    <row r="10630" spans="106:107">
      <c r="DB10630" s="110"/>
      <c r="DC10630" s="110"/>
    </row>
    <row r="10631" spans="106:107">
      <c r="DB10631" s="110"/>
      <c r="DC10631" s="110"/>
    </row>
    <row r="10632" spans="106:107">
      <c r="DB10632" s="110"/>
      <c r="DC10632" s="110"/>
    </row>
    <row r="10633" spans="106:107">
      <c r="DB10633" s="110"/>
      <c r="DC10633" s="110"/>
    </row>
    <row r="10634" spans="106:107">
      <c r="DB10634" s="110"/>
      <c r="DC10634" s="110"/>
    </row>
    <row r="10635" spans="106:107">
      <c r="DB10635" s="110"/>
      <c r="DC10635" s="110"/>
    </row>
    <row r="10636" spans="106:107">
      <c r="DB10636" s="110"/>
      <c r="DC10636" s="110"/>
    </row>
    <row r="10637" spans="106:107">
      <c r="DB10637" s="110"/>
      <c r="DC10637" s="110"/>
    </row>
    <row r="10638" spans="106:107">
      <c r="DB10638" s="110"/>
      <c r="DC10638" s="110"/>
    </row>
    <row r="10639" spans="106:107">
      <c r="DB10639" s="110"/>
      <c r="DC10639" s="110"/>
    </row>
    <row r="10640" spans="106:107">
      <c r="DB10640" s="110"/>
      <c r="DC10640" s="110"/>
    </row>
    <row r="10641" spans="106:107">
      <c r="DB10641" s="110"/>
      <c r="DC10641" s="110"/>
    </row>
    <row r="10642" spans="106:107">
      <c r="DB10642" s="110"/>
      <c r="DC10642" s="110"/>
    </row>
    <row r="10643" spans="106:107">
      <c r="DB10643" s="110"/>
      <c r="DC10643" s="110"/>
    </row>
    <row r="10644" spans="106:107">
      <c r="DB10644" s="110"/>
      <c r="DC10644" s="110"/>
    </row>
    <row r="10645" spans="106:107">
      <c r="DB10645" s="110"/>
      <c r="DC10645" s="110"/>
    </row>
    <row r="10646" spans="106:107">
      <c r="DB10646" s="110"/>
      <c r="DC10646" s="110"/>
    </row>
    <row r="10647" spans="106:107">
      <c r="DB10647" s="110"/>
      <c r="DC10647" s="110"/>
    </row>
    <row r="10648" spans="106:107">
      <c r="DB10648" s="110"/>
      <c r="DC10648" s="110"/>
    </row>
    <row r="10649" spans="106:107">
      <c r="DB10649" s="110"/>
      <c r="DC10649" s="110"/>
    </row>
    <row r="10650" spans="106:107">
      <c r="DB10650" s="110"/>
      <c r="DC10650" s="110"/>
    </row>
    <row r="10651" spans="106:107">
      <c r="DB10651" s="110"/>
      <c r="DC10651" s="110"/>
    </row>
    <row r="10652" spans="106:107">
      <c r="DB10652" s="110"/>
      <c r="DC10652" s="110"/>
    </row>
    <row r="10653" spans="106:107">
      <c r="DB10653" s="110"/>
      <c r="DC10653" s="110"/>
    </row>
    <row r="10654" spans="106:107">
      <c r="DB10654" s="110"/>
      <c r="DC10654" s="110"/>
    </row>
    <row r="10655" spans="106:107">
      <c r="DB10655" s="110"/>
      <c r="DC10655" s="110"/>
    </row>
    <row r="10656" spans="106:107">
      <c r="DB10656" s="110"/>
      <c r="DC10656" s="110"/>
    </row>
    <row r="10657" spans="106:107">
      <c r="DB10657" s="110"/>
      <c r="DC10657" s="110"/>
    </row>
    <row r="10658" spans="106:107">
      <c r="DB10658" s="110"/>
      <c r="DC10658" s="110"/>
    </row>
    <row r="10659" spans="106:107">
      <c r="DB10659" s="110"/>
      <c r="DC10659" s="110"/>
    </row>
    <row r="10660" spans="106:107">
      <c r="DB10660" s="110"/>
      <c r="DC10660" s="110"/>
    </row>
    <row r="10661" spans="106:107">
      <c r="DB10661" s="110"/>
      <c r="DC10661" s="110"/>
    </row>
    <row r="10662" spans="106:107">
      <c r="DB10662" s="110"/>
      <c r="DC10662" s="110"/>
    </row>
    <row r="10663" spans="106:107">
      <c r="DB10663" s="110"/>
      <c r="DC10663" s="110"/>
    </row>
    <row r="10664" spans="106:107">
      <c r="DB10664" s="110"/>
      <c r="DC10664" s="110"/>
    </row>
    <row r="10665" spans="106:107">
      <c r="DB10665" s="110"/>
      <c r="DC10665" s="110"/>
    </row>
    <row r="10666" spans="106:107">
      <c r="DB10666" s="110"/>
      <c r="DC10666" s="110"/>
    </row>
    <row r="10667" spans="106:107">
      <c r="DB10667" s="110"/>
      <c r="DC10667" s="110"/>
    </row>
    <row r="10668" spans="106:107">
      <c r="DB10668" s="110"/>
      <c r="DC10668" s="110"/>
    </row>
    <row r="10669" spans="106:107">
      <c r="DB10669" s="110"/>
      <c r="DC10669" s="110"/>
    </row>
    <row r="10670" spans="106:107">
      <c r="DB10670" s="110"/>
      <c r="DC10670" s="110"/>
    </row>
    <row r="10671" spans="106:107">
      <c r="DB10671" s="110"/>
      <c r="DC10671" s="110"/>
    </row>
    <row r="10672" spans="106:107">
      <c r="DB10672" s="110"/>
      <c r="DC10672" s="110"/>
    </row>
    <row r="10673" spans="106:107">
      <c r="DB10673" s="110"/>
      <c r="DC10673" s="110"/>
    </row>
    <row r="10674" spans="106:107">
      <c r="DB10674" s="110"/>
      <c r="DC10674" s="110"/>
    </row>
    <row r="10675" spans="106:107">
      <c r="DB10675" s="110"/>
      <c r="DC10675" s="110"/>
    </row>
    <row r="10676" spans="106:107">
      <c r="DB10676" s="110"/>
      <c r="DC10676" s="110"/>
    </row>
    <row r="10677" spans="106:107">
      <c r="DB10677" s="110"/>
      <c r="DC10677" s="110"/>
    </row>
    <row r="10678" spans="106:107">
      <c r="DB10678" s="110"/>
      <c r="DC10678" s="110"/>
    </row>
    <row r="10679" spans="106:107">
      <c r="DB10679" s="110"/>
      <c r="DC10679" s="110"/>
    </row>
    <row r="10680" spans="106:107">
      <c r="DB10680" s="110"/>
      <c r="DC10680" s="110"/>
    </row>
    <row r="10681" spans="106:107">
      <c r="DB10681" s="110"/>
      <c r="DC10681" s="110"/>
    </row>
    <row r="10682" spans="106:107">
      <c r="DB10682" s="110"/>
      <c r="DC10682" s="110"/>
    </row>
    <row r="10683" spans="106:107">
      <c r="DB10683" s="110"/>
      <c r="DC10683" s="110"/>
    </row>
    <row r="10684" spans="106:107">
      <c r="DB10684" s="110"/>
      <c r="DC10684" s="110"/>
    </row>
    <row r="10685" spans="106:107">
      <c r="DB10685" s="110"/>
      <c r="DC10685" s="110"/>
    </row>
    <row r="10686" spans="106:107">
      <c r="DB10686" s="110"/>
      <c r="DC10686" s="110"/>
    </row>
    <row r="10687" spans="106:107">
      <c r="DB10687" s="110"/>
      <c r="DC10687" s="110"/>
    </row>
    <row r="10688" spans="106:107">
      <c r="DB10688" s="110"/>
      <c r="DC10688" s="110"/>
    </row>
    <row r="10689" spans="106:107">
      <c r="DB10689" s="110"/>
      <c r="DC10689" s="110"/>
    </row>
    <row r="10690" spans="106:107">
      <c r="DB10690" s="110"/>
      <c r="DC10690" s="110"/>
    </row>
    <row r="10691" spans="106:107">
      <c r="DB10691" s="110"/>
      <c r="DC10691" s="110"/>
    </row>
    <row r="10692" spans="106:107">
      <c r="DB10692" s="110"/>
      <c r="DC10692" s="110"/>
    </row>
    <row r="10693" spans="106:107">
      <c r="DB10693" s="110"/>
      <c r="DC10693" s="110"/>
    </row>
    <row r="10694" spans="106:107">
      <c r="DB10694" s="110"/>
      <c r="DC10694" s="110"/>
    </row>
    <row r="10695" spans="106:107">
      <c r="DB10695" s="110"/>
      <c r="DC10695" s="110"/>
    </row>
    <row r="10696" spans="106:107">
      <c r="DB10696" s="110"/>
      <c r="DC10696" s="110"/>
    </row>
    <row r="10697" spans="106:107">
      <c r="DB10697" s="110"/>
      <c r="DC10697" s="110"/>
    </row>
    <row r="10698" spans="106:107">
      <c r="DB10698" s="110"/>
      <c r="DC10698" s="110"/>
    </row>
    <row r="10699" spans="106:107">
      <c r="DB10699" s="110"/>
      <c r="DC10699" s="110"/>
    </row>
    <row r="10700" spans="106:107">
      <c r="DB10700" s="110"/>
      <c r="DC10700" s="110"/>
    </row>
    <row r="10701" spans="106:107">
      <c r="DB10701" s="110"/>
      <c r="DC10701" s="110"/>
    </row>
    <row r="10702" spans="106:107">
      <c r="DB10702" s="110"/>
      <c r="DC10702" s="110"/>
    </row>
    <row r="10703" spans="106:107">
      <c r="DB10703" s="110"/>
      <c r="DC10703" s="110"/>
    </row>
    <row r="10704" spans="106:107">
      <c r="DB10704" s="110"/>
      <c r="DC10704" s="110"/>
    </row>
    <row r="10705" spans="106:107">
      <c r="DB10705" s="110"/>
      <c r="DC10705" s="110"/>
    </row>
    <row r="10706" spans="106:107">
      <c r="DB10706" s="110"/>
      <c r="DC10706" s="110"/>
    </row>
    <row r="10707" spans="106:107">
      <c r="DB10707" s="110"/>
      <c r="DC10707" s="110"/>
    </row>
    <row r="10708" spans="106:107">
      <c r="DB10708" s="110"/>
      <c r="DC10708" s="110"/>
    </row>
    <row r="10709" spans="106:107">
      <c r="DB10709" s="110"/>
      <c r="DC10709" s="110"/>
    </row>
    <row r="10710" spans="106:107">
      <c r="DB10710" s="110"/>
      <c r="DC10710" s="110"/>
    </row>
    <row r="10711" spans="106:107">
      <c r="DB10711" s="110"/>
      <c r="DC10711" s="110"/>
    </row>
    <row r="10712" spans="106:107">
      <c r="DB10712" s="110"/>
      <c r="DC10712" s="110"/>
    </row>
    <row r="10713" spans="106:107">
      <c r="DB10713" s="110"/>
      <c r="DC10713" s="110"/>
    </row>
    <row r="10714" spans="106:107">
      <c r="DB10714" s="110"/>
      <c r="DC10714" s="110"/>
    </row>
    <row r="10715" spans="106:107">
      <c r="DB10715" s="110"/>
      <c r="DC10715" s="110"/>
    </row>
    <row r="10716" spans="106:107">
      <c r="DB10716" s="110"/>
      <c r="DC10716" s="110"/>
    </row>
    <row r="10717" spans="106:107">
      <c r="DB10717" s="110"/>
      <c r="DC10717" s="110"/>
    </row>
    <row r="10718" spans="106:107">
      <c r="DB10718" s="110"/>
      <c r="DC10718" s="110"/>
    </row>
    <row r="10719" spans="106:107">
      <c r="DB10719" s="110"/>
      <c r="DC10719" s="110"/>
    </row>
    <row r="10720" spans="106:107">
      <c r="DB10720" s="110"/>
      <c r="DC10720" s="110"/>
    </row>
    <row r="10721" spans="106:107">
      <c r="DB10721" s="110"/>
      <c r="DC10721" s="110"/>
    </row>
    <row r="10722" spans="106:107">
      <c r="DB10722" s="110"/>
      <c r="DC10722" s="110"/>
    </row>
    <row r="10723" spans="106:107">
      <c r="DB10723" s="110"/>
      <c r="DC10723" s="110"/>
    </row>
    <row r="10724" spans="106:107">
      <c r="DB10724" s="110"/>
      <c r="DC10724" s="110"/>
    </row>
    <row r="10725" spans="106:107">
      <c r="DB10725" s="110"/>
      <c r="DC10725" s="110"/>
    </row>
    <row r="10726" spans="106:107">
      <c r="DB10726" s="110"/>
      <c r="DC10726" s="110"/>
    </row>
    <row r="10727" spans="106:107">
      <c r="DB10727" s="110"/>
      <c r="DC10727" s="110"/>
    </row>
    <row r="10728" spans="106:107">
      <c r="DB10728" s="110"/>
      <c r="DC10728" s="110"/>
    </row>
    <row r="10729" spans="106:107">
      <c r="DB10729" s="110"/>
      <c r="DC10729" s="110"/>
    </row>
    <row r="10730" spans="106:107">
      <c r="DB10730" s="110"/>
      <c r="DC10730" s="110"/>
    </row>
    <row r="10731" spans="106:107">
      <c r="DB10731" s="110"/>
      <c r="DC10731" s="110"/>
    </row>
    <row r="10732" spans="106:107">
      <c r="DB10732" s="110"/>
      <c r="DC10732" s="110"/>
    </row>
    <row r="10733" spans="106:107">
      <c r="DB10733" s="110"/>
      <c r="DC10733" s="110"/>
    </row>
    <row r="10734" spans="106:107">
      <c r="DB10734" s="110"/>
      <c r="DC10734" s="110"/>
    </row>
    <row r="10735" spans="106:107">
      <c r="DB10735" s="110"/>
      <c r="DC10735" s="110"/>
    </row>
    <row r="10736" spans="106:107">
      <c r="DB10736" s="110"/>
      <c r="DC10736" s="110"/>
    </row>
    <row r="10737" spans="106:107">
      <c r="DB10737" s="110"/>
      <c r="DC10737" s="110"/>
    </row>
    <row r="10738" spans="106:107">
      <c r="DB10738" s="110"/>
      <c r="DC10738" s="110"/>
    </row>
    <row r="10739" spans="106:107">
      <c r="DB10739" s="110"/>
      <c r="DC10739" s="110"/>
    </row>
    <row r="10740" spans="106:107">
      <c r="DB10740" s="110"/>
      <c r="DC10740" s="110"/>
    </row>
    <row r="10741" spans="106:107">
      <c r="DB10741" s="110"/>
      <c r="DC10741" s="110"/>
    </row>
    <row r="10742" spans="106:107">
      <c r="DB10742" s="110"/>
      <c r="DC10742" s="110"/>
    </row>
    <row r="10743" spans="106:107">
      <c r="DB10743" s="110"/>
      <c r="DC10743" s="110"/>
    </row>
    <row r="10744" spans="106:107">
      <c r="DB10744" s="110"/>
      <c r="DC10744" s="110"/>
    </row>
    <row r="10745" spans="106:107">
      <c r="DB10745" s="110"/>
      <c r="DC10745" s="110"/>
    </row>
    <row r="10746" spans="106:107">
      <c r="DB10746" s="110"/>
      <c r="DC10746" s="110"/>
    </row>
    <row r="10747" spans="106:107">
      <c r="DB10747" s="110"/>
      <c r="DC10747" s="110"/>
    </row>
    <row r="10748" spans="106:107">
      <c r="DB10748" s="110"/>
      <c r="DC10748" s="110"/>
    </row>
    <row r="10749" spans="106:107">
      <c r="DB10749" s="110"/>
      <c r="DC10749" s="110"/>
    </row>
    <row r="10750" spans="106:107">
      <c r="DB10750" s="110"/>
      <c r="DC10750" s="110"/>
    </row>
    <row r="10751" spans="106:107">
      <c r="DB10751" s="110"/>
      <c r="DC10751" s="110"/>
    </row>
    <row r="10752" spans="106:107">
      <c r="DB10752" s="110"/>
      <c r="DC10752" s="110"/>
    </row>
    <row r="10753" spans="106:107">
      <c r="DB10753" s="110"/>
      <c r="DC10753" s="110"/>
    </row>
    <row r="10754" spans="106:107">
      <c r="DB10754" s="110"/>
      <c r="DC10754" s="110"/>
    </row>
    <row r="10755" spans="106:107">
      <c r="DB10755" s="110"/>
      <c r="DC10755" s="110"/>
    </row>
    <row r="10756" spans="106:107">
      <c r="DB10756" s="110"/>
      <c r="DC10756" s="110"/>
    </row>
    <row r="10757" spans="106:107">
      <c r="DB10757" s="110"/>
      <c r="DC10757" s="110"/>
    </row>
    <row r="10758" spans="106:107">
      <c r="DB10758" s="110"/>
      <c r="DC10758" s="110"/>
    </row>
    <row r="10759" spans="106:107">
      <c r="DB10759" s="110"/>
      <c r="DC10759" s="110"/>
    </row>
    <row r="10760" spans="106:107">
      <c r="DB10760" s="110"/>
      <c r="DC10760" s="110"/>
    </row>
    <row r="10761" spans="106:107">
      <c r="DB10761" s="110"/>
      <c r="DC10761" s="110"/>
    </row>
    <row r="10762" spans="106:107">
      <c r="DB10762" s="110"/>
      <c r="DC10762" s="110"/>
    </row>
    <row r="10763" spans="106:107">
      <c r="DB10763" s="110"/>
      <c r="DC10763" s="110"/>
    </row>
    <row r="10764" spans="106:107">
      <c r="DB10764" s="110"/>
      <c r="DC10764" s="110"/>
    </row>
    <row r="10765" spans="106:107">
      <c r="DB10765" s="110"/>
      <c r="DC10765" s="110"/>
    </row>
    <row r="10766" spans="106:107">
      <c r="DB10766" s="110"/>
      <c r="DC10766" s="110"/>
    </row>
    <row r="10767" spans="106:107">
      <c r="DB10767" s="110"/>
      <c r="DC10767" s="110"/>
    </row>
    <row r="10768" spans="106:107">
      <c r="DB10768" s="110"/>
      <c r="DC10768" s="110"/>
    </row>
    <row r="10769" spans="106:107">
      <c r="DB10769" s="110"/>
      <c r="DC10769" s="110"/>
    </row>
    <row r="10770" spans="106:107">
      <c r="DB10770" s="110"/>
      <c r="DC10770" s="110"/>
    </row>
    <row r="10771" spans="106:107">
      <c r="DB10771" s="110"/>
      <c r="DC10771" s="110"/>
    </row>
    <row r="10772" spans="106:107">
      <c r="DB10772" s="110"/>
      <c r="DC10772" s="110"/>
    </row>
    <row r="10773" spans="106:107">
      <c r="DB10773" s="110"/>
      <c r="DC10773" s="110"/>
    </row>
    <row r="10774" spans="106:107">
      <c r="DB10774" s="110"/>
      <c r="DC10774" s="110"/>
    </row>
    <row r="10775" spans="106:107">
      <c r="DB10775" s="110"/>
      <c r="DC10775" s="110"/>
    </row>
    <row r="10776" spans="106:107">
      <c r="DB10776" s="110"/>
      <c r="DC10776" s="110"/>
    </row>
    <row r="10777" spans="106:107">
      <c r="DB10777" s="110"/>
      <c r="DC10777" s="110"/>
    </row>
    <row r="10778" spans="106:107">
      <c r="DB10778" s="110"/>
      <c r="DC10778" s="110"/>
    </row>
    <row r="10779" spans="106:107">
      <c r="DB10779" s="110"/>
      <c r="DC10779" s="110"/>
    </row>
    <row r="10780" spans="106:107">
      <c r="DB10780" s="110"/>
      <c r="DC10780" s="110"/>
    </row>
    <row r="10781" spans="106:107">
      <c r="DB10781" s="110"/>
      <c r="DC10781" s="110"/>
    </row>
    <row r="10782" spans="106:107">
      <c r="DB10782" s="110"/>
      <c r="DC10782" s="110"/>
    </row>
    <row r="10783" spans="106:107">
      <c r="DB10783" s="110"/>
      <c r="DC10783" s="110"/>
    </row>
    <row r="10784" spans="106:107">
      <c r="DB10784" s="110"/>
      <c r="DC10784" s="110"/>
    </row>
    <row r="10785" spans="106:107">
      <c r="DB10785" s="110"/>
      <c r="DC10785" s="110"/>
    </row>
    <row r="10786" spans="106:107">
      <c r="DB10786" s="110"/>
      <c r="DC10786" s="110"/>
    </row>
    <row r="10787" spans="106:107">
      <c r="DB10787" s="110"/>
      <c r="DC10787" s="110"/>
    </row>
    <row r="10788" spans="106:107">
      <c r="DB10788" s="110"/>
      <c r="DC10788" s="110"/>
    </row>
    <row r="10789" spans="106:107">
      <c r="DB10789" s="110"/>
      <c r="DC10789" s="110"/>
    </row>
    <row r="10790" spans="106:107">
      <c r="DB10790" s="110"/>
      <c r="DC10790" s="110"/>
    </row>
    <row r="10791" spans="106:107">
      <c r="DB10791" s="110"/>
      <c r="DC10791" s="110"/>
    </row>
    <row r="10792" spans="106:107">
      <c r="DB10792" s="110"/>
      <c r="DC10792" s="110"/>
    </row>
    <row r="10793" spans="106:107">
      <c r="DB10793" s="110"/>
      <c r="DC10793" s="110"/>
    </row>
    <row r="10794" spans="106:107">
      <c r="DB10794" s="110"/>
      <c r="DC10794" s="110"/>
    </row>
    <row r="10795" spans="106:107">
      <c r="DB10795" s="110"/>
      <c r="DC10795" s="110"/>
    </row>
    <row r="10796" spans="106:107">
      <c r="DB10796" s="110"/>
      <c r="DC10796" s="110"/>
    </row>
    <row r="10797" spans="106:107">
      <c r="DB10797" s="110"/>
      <c r="DC10797" s="110"/>
    </row>
    <row r="10798" spans="106:107">
      <c r="DB10798" s="110"/>
      <c r="DC10798" s="110"/>
    </row>
    <row r="10799" spans="106:107">
      <c r="DB10799" s="110"/>
      <c r="DC10799" s="110"/>
    </row>
    <row r="10800" spans="106:107">
      <c r="DB10800" s="110"/>
      <c r="DC10800" s="110"/>
    </row>
    <row r="10801" spans="106:107">
      <c r="DB10801" s="110"/>
      <c r="DC10801" s="110"/>
    </row>
    <row r="10802" spans="106:107">
      <c r="DB10802" s="110"/>
      <c r="DC10802" s="110"/>
    </row>
    <row r="10803" spans="106:107">
      <c r="DB10803" s="110"/>
      <c r="DC10803" s="110"/>
    </row>
    <row r="10804" spans="106:107">
      <c r="DB10804" s="110"/>
      <c r="DC10804" s="110"/>
    </row>
    <row r="10805" spans="106:107">
      <c r="DB10805" s="110"/>
      <c r="DC10805" s="110"/>
    </row>
    <row r="10806" spans="106:107">
      <c r="DB10806" s="110"/>
      <c r="DC10806" s="110"/>
    </row>
    <row r="10807" spans="106:107">
      <c r="DB10807" s="110"/>
      <c r="DC10807" s="110"/>
    </row>
    <row r="10808" spans="106:107">
      <c r="DB10808" s="110"/>
      <c r="DC10808" s="110"/>
    </row>
    <row r="10809" spans="106:107">
      <c r="DB10809" s="110"/>
      <c r="DC10809" s="110"/>
    </row>
    <row r="10810" spans="106:107">
      <c r="DB10810" s="110"/>
      <c r="DC10810" s="110"/>
    </row>
    <row r="10811" spans="106:107">
      <c r="DB10811" s="110"/>
      <c r="DC10811" s="110"/>
    </row>
    <row r="10812" spans="106:107">
      <c r="DB10812" s="110"/>
      <c r="DC10812" s="110"/>
    </row>
    <row r="10813" spans="106:107">
      <c r="DB10813" s="110"/>
      <c r="DC10813" s="110"/>
    </row>
    <row r="10814" spans="106:107">
      <c r="DB10814" s="110"/>
      <c r="DC10814" s="110"/>
    </row>
    <row r="10815" spans="106:107">
      <c r="DB10815" s="110"/>
      <c r="DC10815" s="110"/>
    </row>
    <row r="10816" spans="106:107">
      <c r="DB10816" s="110"/>
      <c r="DC10816" s="110"/>
    </row>
    <row r="10817" spans="106:107">
      <c r="DB10817" s="110"/>
      <c r="DC10817" s="110"/>
    </row>
    <row r="10818" spans="106:107">
      <c r="DB10818" s="110"/>
      <c r="DC10818" s="110"/>
    </row>
    <row r="10819" spans="106:107">
      <c r="DB10819" s="110"/>
      <c r="DC10819" s="110"/>
    </row>
    <row r="10820" spans="106:107">
      <c r="DB10820" s="110"/>
      <c r="DC10820" s="110"/>
    </row>
    <row r="10821" spans="106:107">
      <c r="DB10821" s="110"/>
      <c r="DC10821" s="110"/>
    </row>
    <row r="10822" spans="106:107">
      <c r="DB10822" s="110"/>
      <c r="DC10822" s="110"/>
    </row>
    <row r="10823" spans="106:107">
      <c r="DB10823" s="110"/>
      <c r="DC10823" s="110"/>
    </row>
    <row r="10824" spans="106:107">
      <c r="DB10824" s="110"/>
      <c r="DC10824" s="110"/>
    </row>
    <row r="10825" spans="106:107">
      <c r="DB10825" s="110"/>
      <c r="DC10825" s="110"/>
    </row>
    <row r="10826" spans="106:107">
      <c r="DB10826" s="110"/>
      <c r="DC10826" s="110"/>
    </row>
    <row r="10827" spans="106:107">
      <c r="DB10827" s="110"/>
      <c r="DC10827" s="110"/>
    </row>
    <row r="10828" spans="106:107">
      <c r="DB10828" s="110"/>
      <c r="DC10828" s="110"/>
    </row>
    <row r="10829" spans="106:107">
      <c r="DB10829" s="110"/>
      <c r="DC10829" s="110"/>
    </row>
    <row r="10830" spans="106:107">
      <c r="DB10830" s="110"/>
      <c r="DC10830" s="110"/>
    </row>
    <row r="10831" spans="106:107">
      <c r="DB10831" s="110"/>
      <c r="DC10831" s="110"/>
    </row>
    <row r="10832" spans="106:107">
      <c r="DB10832" s="110"/>
      <c r="DC10832" s="110"/>
    </row>
    <row r="10833" spans="106:107">
      <c r="DB10833" s="110"/>
      <c r="DC10833" s="110"/>
    </row>
    <row r="10834" spans="106:107">
      <c r="DB10834" s="110"/>
      <c r="DC10834" s="110"/>
    </row>
    <row r="10835" spans="106:107">
      <c r="DB10835" s="110"/>
      <c r="DC10835" s="110"/>
    </row>
    <row r="10836" spans="106:107">
      <c r="DB10836" s="110"/>
      <c r="DC10836" s="110"/>
    </row>
    <row r="10837" spans="106:107">
      <c r="DB10837" s="110"/>
      <c r="DC10837" s="110"/>
    </row>
    <row r="10838" spans="106:107">
      <c r="DB10838" s="110"/>
      <c r="DC10838" s="110"/>
    </row>
    <row r="10839" spans="106:107">
      <c r="DB10839" s="110"/>
      <c r="DC10839" s="110"/>
    </row>
    <row r="10840" spans="106:107">
      <c r="DB10840" s="110"/>
      <c r="DC10840" s="110"/>
    </row>
    <row r="10841" spans="106:107">
      <c r="DB10841" s="110"/>
      <c r="DC10841" s="110"/>
    </row>
    <row r="10842" spans="106:107">
      <c r="DB10842" s="110"/>
      <c r="DC10842" s="110"/>
    </row>
    <row r="10843" spans="106:107">
      <c r="DB10843" s="110"/>
      <c r="DC10843" s="110"/>
    </row>
    <row r="10844" spans="106:107">
      <c r="DB10844" s="110"/>
      <c r="DC10844" s="110"/>
    </row>
    <row r="10845" spans="106:107">
      <c r="DB10845" s="110"/>
      <c r="DC10845" s="110"/>
    </row>
    <row r="10846" spans="106:107">
      <c r="DB10846" s="110"/>
      <c r="DC10846" s="110"/>
    </row>
    <row r="10847" spans="106:107">
      <c r="DB10847" s="110"/>
      <c r="DC10847" s="110"/>
    </row>
    <row r="10848" spans="106:107">
      <c r="DB10848" s="110"/>
      <c r="DC10848" s="110"/>
    </row>
    <row r="10849" spans="106:107">
      <c r="DB10849" s="110"/>
      <c r="DC10849" s="110"/>
    </row>
    <row r="10850" spans="106:107">
      <c r="DB10850" s="110"/>
      <c r="DC10850" s="110"/>
    </row>
    <row r="10851" spans="106:107">
      <c r="DB10851" s="110"/>
      <c r="DC10851" s="110"/>
    </row>
    <row r="10852" spans="106:107">
      <c r="DB10852" s="110"/>
      <c r="DC10852" s="110"/>
    </row>
    <row r="10853" spans="106:107">
      <c r="DB10853" s="110"/>
      <c r="DC10853" s="110"/>
    </row>
    <row r="10854" spans="106:107">
      <c r="DB10854" s="110"/>
      <c r="DC10854" s="110"/>
    </row>
    <row r="10855" spans="106:107">
      <c r="DB10855" s="110"/>
      <c r="DC10855" s="110"/>
    </row>
    <row r="10856" spans="106:107">
      <c r="DB10856" s="110"/>
      <c r="DC10856" s="110"/>
    </row>
    <row r="10857" spans="106:107">
      <c r="DB10857" s="110"/>
      <c r="DC10857" s="110"/>
    </row>
    <row r="10858" spans="106:107">
      <c r="DB10858" s="110"/>
      <c r="DC10858" s="110"/>
    </row>
    <row r="10859" spans="106:107">
      <c r="DB10859" s="110"/>
      <c r="DC10859" s="110"/>
    </row>
    <row r="10860" spans="106:107">
      <c r="DB10860" s="110"/>
      <c r="DC10860" s="110"/>
    </row>
    <row r="10861" spans="106:107">
      <c r="DB10861" s="110"/>
      <c r="DC10861" s="110"/>
    </row>
    <row r="10862" spans="106:107">
      <c r="DB10862" s="110"/>
      <c r="DC10862" s="110"/>
    </row>
    <row r="10863" spans="106:107">
      <c r="DB10863" s="110"/>
      <c r="DC10863" s="110"/>
    </row>
    <row r="10864" spans="106:107">
      <c r="DB10864" s="110"/>
      <c r="DC10864" s="110"/>
    </row>
    <row r="10865" spans="106:107">
      <c r="DB10865" s="110"/>
      <c r="DC10865" s="110"/>
    </row>
    <row r="10866" spans="106:107">
      <c r="DB10866" s="110"/>
      <c r="DC10866" s="110"/>
    </row>
    <row r="10867" spans="106:107">
      <c r="DB10867" s="110"/>
      <c r="DC10867" s="110"/>
    </row>
    <row r="10868" spans="106:107">
      <c r="DB10868" s="110"/>
      <c r="DC10868" s="110"/>
    </row>
    <row r="10869" spans="106:107">
      <c r="DB10869" s="110"/>
      <c r="DC10869" s="110"/>
    </row>
    <row r="10870" spans="106:107">
      <c r="DB10870" s="110"/>
      <c r="DC10870" s="110"/>
    </row>
    <row r="10871" spans="106:107">
      <c r="DB10871" s="110"/>
      <c r="DC10871" s="110"/>
    </row>
    <row r="10872" spans="106:107">
      <c r="DB10872" s="110"/>
      <c r="DC10872" s="110"/>
    </row>
    <row r="10873" spans="106:107">
      <c r="DB10873" s="110"/>
      <c r="DC10873" s="110"/>
    </row>
    <row r="10874" spans="106:107">
      <c r="DB10874" s="110"/>
      <c r="DC10874" s="110"/>
    </row>
    <row r="10875" spans="106:107">
      <c r="DB10875" s="110"/>
      <c r="DC10875" s="110"/>
    </row>
    <row r="10876" spans="106:107">
      <c r="DB10876" s="110"/>
      <c r="DC10876" s="110"/>
    </row>
    <row r="10877" spans="106:107">
      <c r="DB10877" s="110"/>
      <c r="DC10877" s="110"/>
    </row>
    <row r="10878" spans="106:107">
      <c r="DB10878" s="110"/>
      <c r="DC10878" s="110"/>
    </row>
    <row r="10879" spans="106:107">
      <c r="DB10879" s="110"/>
      <c r="DC10879" s="110"/>
    </row>
    <row r="10880" spans="106:107">
      <c r="DB10880" s="110"/>
      <c r="DC10880" s="110"/>
    </row>
    <row r="10881" spans="106:107">
      <c r="DB10881" s="110"/>
      <c r="DC10881" s="110"/>
    </row>
    <row r="10882" spans="106:107">
      <c r="DB10882" s="110"/>
      <c r="DC10882" s="110"/>
    </row>
    <row r="10883" spans="106:107">
      <c r="DB10883" s="110"/>
      <c r="DC10883" s="110"/>
    </row>
    <row r="10884" spans="106:107">
      <c r="DB10884" s="110"/>
      <c r="DC10884" s="110"/>
    </row>
    <row r="10885" spans="106:107">
      <c r="DB10885" s="110"/>
      <c r="DC10885" s="110"/>
    </row>
    <row r="10886" spans="106:107">
      <c r="DB10886" s="110"/>
      <c r="DC10886" s="110"/>
    </row>
    <row r="10887" spans="106:107">
      <c r="DB10887" s="110"/>
      <c r="DC10887" s="110"/>
    </row>
    <row r="10888" spans="106:107">
      <c r="DB10888" s="110"/>
      <c r="DC10888" s="110"/>
    </row>
    <row r="10889" spans="106:107">
      <c r="DB10889" s="110"/>
      <c r="DC10889" s="110"/>
    </row>
    <row r="10890" spans="106:107">
      <c r="DB10890" s="110"/>
      <c r="DC10890" s="110"/>
    </row>
    <row r="10891" spans="106:107">
      <c r="DB10891" s="110"/>
      <c r="DC10891" s="110"/>
    </row>
    <row r="10892" spans="106:107">
      <c r="DB10892" s="110"/>
      <c r="DC10892" s="110"/>
    </row>
    <row r="10893" spans="106:107">
      <c r="DB10893" s="110"/>
      <c r="DC10893" s="110"/>
    </row>
    <row r="10894" spans="106:107">
      <c r="DB10894" s="110"/>
      <c r="DC10894" s="110"/>
    </row>
    <row r="10895" spans="106:107">
      <c r="DB10895" s="110"/>
      <c r="DC10895" s="110"/>
    </row>
    <row r="10896" spans="106:107">
      <c r="DB10896" s="110"/>
      <c r="DC10896" s="110"/>
    </row>
    <row r="10897" spans="106:107">
      <c r="DB10897" s="110"/>
      <c r="DC10897" s="110"/>
    </row>
    <row r="10898" spans="106:107">
      <c r="DB10898" s="110"/>
      <c r="DC10898" s="110"/>
    </row>
    <row r="10899" spans="106:107">
      <c r="DB10899" s="110"/>
      <c r="DC10899" s="110"/>
    </row>
    <row r="10900" spans="106:107">
      <c r="DB10900" s="110"/>
      <c r="DC10900" s="110"/>
    </row>
    <row r="10901" spans="106:107">
      <c r="DB10901" s="110"/>
      <c r="DC10901" s="110"/>
    </row>
    <row r="10902" spans="106:107">
      <c r="DB10902" s="110"/>
      <c r="DC10902" s="110"/>
    </row>
    <row r="10903" spans="106:107">
      <c r="DB10903" s="110"/>
      <c r="DC10903" s="110"/>
    </row>
    <row r="10904" spans="106:107">
      <c r="DB10904" s="110"/>
      <c r="DC10904" s="110"/>
    </row>
    <row r="10905" spans="106:107">
      <c r="DB10905" s="110"/>
      <c r="DC10905" s="110"/>
    </row>
    <row r="10906" spans="106:107">
      <c r="DB10906" s="110"/>
      <c r="DC10906" s="110"/>
    </row>
    <row r="10907" spans="106:107">
      <c r="DB10907" s="110"/>
      <c r="DC10907" s="110"/>
    </row>
    <row r="10908" spans="106:107">
      <c r="DB10908" s="110"/>
      <c r="DC10908" s="110"/>
    </row>
    <row r="10909" spans="106:107">
      <c r="DB10909" s="110"/>
      <c r="DC10909" s="110"/>
    </row>
    <row r="10910" spans="106:107">
      <c r="DB10910" s="110"/>
      <c r="DC10910" s="110"/>
    </row>
    <row r="10911" spans="106:107">
      <c r="DB10911" s="110"/>
      <c r="DC10911" s="110"/>
    </row>
    <row r="10912" spans="106:107">
      <c r="DB10912" s="110"/>
      <c r="DC10912" s="110"/>
    </row>
    <row r="10913" spans="106:107">
      <c r="DB10913" s="110"/>
      <c r="DC10913" s="110"/>
    </row>
    <row r="10914" spans="106:107">
      <c r="DB10914" s="110"/>
      <c r="DC10914" s="110"/>
    </row>
    <row r="10915" spans="106:107">
      <c r="DB10915" s="110"/>
      <c r="DC10915" s="110"/>
    </row>
    <row r="10916" spans="106:107">
      <c r="DB10916" s="110"/>
      <c r="DC10916" s="110"/>
    </row>
    <row r="10917" spans="106:107">
      <c r="DB10917" s="110"/>
      <c r="DC10917" s="110"/>
    </row>
    <row r="10918" spans="106:107">
      <c r="DB10918" s="110"/>
      <c r="DC10918" s="110"/>
    </row>
    <row r="10919" spans="106:107">
      <c r="DB10919" s="110"/>
      <c r="DC10919" s="110"/>
    </row>
    <row r="10920" spans="106:107">
      <c r="DB10920" s="110"/>
      <c r="DC10920" s="110"/>
    </row>
    <row r="10921" spans="106:107">
      <c r="DB10921" s="110"/>
      <c r="DC10921" s="110"/>
    </row>
    <row r="10922" spans="106:107">
      <c r="DB10922" s="110"/>
      <c r="DC10922" s="110"/>
    </row>
    <row r="10923" spans="106:107">
      <c r="DB10923" s="110"/>
      <c r="DC10923" s="110"/>
    </row>
    <row r="10924" spans="106:107">
      <c r="DB10924" s="110"/>
      <c r="DC10924" s="110"/>
    </row>
    <row r="10925" spans="106:107">
      <c r="DB10925" s="110"/>
      <c r="DC10925" s="110"/>
    </row>
    <row r="10926" spans="106:107">
      <c r="DB10926" s="110"/>
      <c r="DC10926" s="110"/>
    </row>
    <row r="10927" spans="106:107">
      <c r="DB10927" s="110"/>
      <c r="DC10927" s="110"/>
    </row>
    <row r="10928" spans="106:107">
      <c r="DB10928" s="110"/>
      <c r="DC10928" s="110"/>
    </row>
    <row r="10929" spans="106:107">
      <c r="DB10929" s="110"/>
      <c r="DC10929" s="110"/>
    </row>
    <row r="10930" spans="106:107">
      <c r="DB10930" s="110"/>
      <c r="DC10930" s="110"/>
    </row>
    <row r="10931" spans="106:107">
      <c r="DB10931" s="110"/>
      <c r="DC10931" s="110"/>
    </row>
    <row r="10932" spans="106:107">
      <c r="DB10932" s="110"/>
      <c r="DC10932" s="110"/>
    </row>
    <row r="10933" spans="106:107">
      <c r="DB10933" s="110"/>
      <c r="DC10933" s="110"/>
    </row>
    <row r="10934" spans="106:107">
      <c r="DB10934" s="110"/>
      <c r="DC10934" s="110"/>
    </row>
    <row r="10935" spans="106:107">
      <c r="DB10935" s="110"/>
      <c r="DC10935" s="110"/>
    </row>
    <row r="10936" spans="106:107">
      <c r="DB10936" s="110"/>
      <c r="DC10936" s="110"/>
    </row>
    <row r="10937" spans="106:107">
      <c r="DB10937" s="110"/>
      <c r="DC10937" s="110"/>
    </row>
    <row r="10938" spans="106:107">
      <c r="DB10938" s="110"/>
      <c r="DC10938" s="110"/>
    </row>
    <row r="10939" spans="106:107">
      <c r="DB10939" s="110"/>
      <c r="DC10939" s="110"/>
    </row>
    <row r="10940" spans="106:107">
      <c r="DB10940" s="110"/>
      <c r="DC10940" s="110"/>
    </row>
    <row r="10941" spans="106:107">
      <c r="DB10941" s="110"/>
      <c r="DC10941" s="110"/>
    </row>
    <row r="10942" spans="106:107">
      <c r="DB10942" s="110"/>
      <c r="DC10942" s="110"/>
    </row>
    <row r="10943" spans="106:107">
      <c r="DB10943" s="110"/>
      <c r="DC10943" s="110"/>
    </row>
    <row r="10944" spans="106:107">
      <c r="DB10944" s="110"/>
      <c r="DC10944" s="110"/>
    </row>
    <row r="10945" spans="106:107">
      <c r="DB10945" s="110"/>
      <c r="DC10945" s="110"/>
    </row>
    <row r="10946" spans="106:107">
      <c r="DB10946" s="110"/>
      <c r="DC10946" s="110"/>
    </row>
    <row r="10947" spans="106:107">
      <c r="DB10947" s="110"/>
      <c r="DC10947" s="110"/>
    </row>
    <row r="10948" spans="106:107">
      <c r="DB10948" s="110"/>
      <c r="DC10948" s="110"/>
    </row>
    <row r="10949" spans="106:107">
      <c r="DB10949" s="110"/>
      <c r="DC10949" s="110"/>
    </row>
    <row r="10950" spans="106:107">
      <c r="DB10950" s="110"/>
      <c r="DC10950" s="110"/>
    </row>
    <row r="10951" spans="106:107">
      <c r="DB10951" s="110"/>
      <c r="DC10951" s="110"/>
    </row>
    <row r="10952" spans="106:107">
      <c r="DB10952" s="110"/>
      <c r="DC10952" s="110"/>
    </row>
    <row r="10953" spans="106:107">
      <c r="DB10953" s="110"/>
      <c r="DC10953" s="110"/>
    </row>
    <row r="10954" spans="106:107">
      <c r="DB10954" s="110"/>
      <c r="DC10954" s="110"/>
    </row>
    <row r="10955" spans="106:107">
      <c r="DB10955" s="110"/>
      <c r="DC10955" s="110"/>
    </row>
    <row r="10956" spans="106:107">
      <c r="DB10956" s="110"/>
      <c r="DC10956" s="110"/>
    </row>
    <row r="10957" spans="106:107">
      <c r="DB10957" s="110"/>
      <c r="DC10957" s="110"/>
    </row>
    <row r="10958" spans="106:107">
      <c r="DB10958" s="110"/>
      <c r="DC10958" s="110"/>
    </row>
    <row r="10959" spans="106:107">
      <c r="DB10959" s="110"/>
      <c r="DC10959" s="110"/>
    </row>
    <row r="10960" spans="106:107">
      <c r="DB10960" s="110"/>
      <c r="DC10960" s="110"/>
    </row>
    <row r="10961" spans="106:107">
      <c r="DB10961" s="110"/>
      <c r="DC10961" s="110"/>
    </row>
    <row r="10962" spans="106:107">
      <c r="DB10962" s="110"/>
      <c r="DC10962" s="110"/>
    </row>
    <row r="10963" spans="106:107">
      <c r="DB10963" s="110"/>
      <c r="DC10963" s="110"/>
    </row>
    <row r="10964" spans="106:107">
      <c r="DB10964" s="110"/>
      <c r="DC10964" s="110"/>
    </row>
    <row r="10965" spans="106:107">
      <c r="DB10965" s="110"/>
      <c r="DC10965" s="110"/>
    </row>
    <row r="10966" spans="106:107">
      <c r="DB10966" s="110"/>
      <c r="DC10966" s="110"/>
    </row>
    <row r="10967" spans="106:107">
      <c r="DB10967" s="110"/>
      <c r="DC10967" s="110"/>
    </row>
    <row r="10968" spans="106:107">
      <c r="DB10968" s="110"/>
      <c r="DC10968" s="110"/>
    </row>
    <row r="10969" spans="106:107">
      <c r="DB10969" s="110"/>
      <c r="DC10969" s="110"/>
    </row>
    <row r="10970" spans="106:107">
      <c r="DB10970" s="110"/>
      <c r="DC10970" s="110"/>
    </row>
    <row r="10971" spans="106:107">
      <c r="DB10971" s="110"/>
      <c r="DC10971" s="110"/>
    </row>
    <row r="10972" spans="106:107">
      <c r="DB10972" s="110"/>
      <c r="DC10972" s="110"/>
    </row>
    <row r="10973" spans="106:107">
      <c r="DB10973" s="110"/>
      <c r="DC10973" s="110"/>
    </row>
    <row r="10974" spans="106:107">
      <c r="DB10974" s="110"/>
      <c r="DC10974" s="110"/>
    </row>
    <row r="10975" spans="106:107">
      <c r="DB10975" s="110"/>
      <c r="DC10975" s="110"/>
    </row>
    <row r="10976" spans="106:107">
      <c r="DB10976" s="110"/>
      <c r="DC10976" s="110"/>
    </row>
    <row r="10977" spans="106:107">
      <c r="DB10977" s="110"/>
      <c r="DC10977" s="110"/>
    </row>
    <row r="10978" spans="106:107">
      <c r="DB10978" s="110"/>
      <c r="DC10978" s="110"/>
    </row>
    <row r="10979" spans="106:107">
      <c r="DB10979" s="110"/>
      <c r="DC10979" s="110"/>
    </row>
    <row r="10980" spans="106:107">
      <c r="DB10980" s="110"/>
      <c r="DC10980" s="110"/>
    </row>
    <row r="10981" spans="106:107">
      <c r="DB10981" s="110"/>
      <c r="DC10981" s="110"/>
    </row>
    <row r="10982" spans="106:107">
      <c r="DB10982" s="110"/>
      <c r="DC10982" s="110"/>
    </row>
    <row r="10983" spans="106:107">
      <c r="DB10983" s="110"/>
      <c r="DC10983" s="110"/>
    </row>
    <row r="10984" spans="106:107">
      <c r="DB10984" s="110"/>
      <c r="DC10984" s="110"/>
    </row>
    <row r="10985" spans="106:107">
      <c r="DB10985" s="110"/>
      <c r="DC10985" s="110"/>
    </row>
    <row r="10986" spans="106:107">
      <c r="DB10986" s="110"/>
      <c r="DC10986" s="110"/>
    </row>
    <row r="10987" spans="106:107">
      <c r="DB10987" s="110"/>
      <c r="DC10987" s="110"/>
    </row>
    <row r="10988" spans="106:107">
      <c r="DB10988" s="110"/>
      <c r="DC10988" s="110"/>
    </row>
    <row r="10989" spans="106:107">
      <c r="DB10989" s="110"/>
      <c r="DC10989" s="110"/>
    </row>
    <row r="10990" spans="106:107">
      <c r="DB10990" s="110"/>
      <c r="DC10990" s="110"/>
    </row>
    <row r="10991" spans="106:107">
      <c r="DB10991" s="110"/>
      <c r="DC10991" s="110"/>
    </row>
    <row r="10992" spans="106:107">
      <c r="DB10992" s="110"/>
      <c r="DC10992" s="110"/>
    </row>
    <row r="10993" spans="106:107">
      <c r="DB10993" s="110"/>
      <c r="DC10993" s="110"/>
    </row>
    <row r="10994" spans="106:107">
      <c r="DB10994" s="110"/>
      <c r="DC10994" s="110"/>
    </row>
    <row r="10995" spans="106:107">
      <c r="DB10995" s="110"/>
      <c r="DC10995" s="110"/>
    </row>
    <row r="10996" spans="106:107">
      <c r="DB10996" s="110"/>
      <c r="DC10996" s="110"/>
    </row>
    <row r="10997" spans="106:107">
      <c r="DB10997" s="110"/>
      <c r="DC10997" s="110"/>
    </row>
    <row r="10998" spans="106:107">
      <c r="DB10998" s="110"/>
      <c r="DC10998" s="110"/>
    </row>
    <row r="10999" spans="106:107">
      <c r="DB10999" s="110"/>
      <c r="DC10999" s="110"/>
    </row>
    <row r="11000" spans="106:107">
      <c r="DB11000" s="110"/>
      <c r="DC11000" s="110"/>
    </row>
    <row r="11001" spans="106:107">
      <c r="DB11001" s="110"/>
      <c r="DC11001" s="110"/>
    </row>
    <row r="11002" spans="106:107">
      <c r="DB11002" s="110"/>
      <c r="DC11002" s="110"/>
    </row>
    <row r="11003" spans="106:107">
      <c r="DB11003" s="110"/>
      <c r="DC11003" s="110"/>
    </row>
    <row r="11004" spans="106:107">
      <c r="DB11004" s="110"/>
      <c r="DC11004" s="110"/>
    </row>
    <row r="11005" spans="106:107">
      <c r="DB11005" s="110"/>
      <c r="DC11005" s="110"/>
    </row>
    <row r="11006" spans="106:107">
      <c r="DB11006" s="110"/>
      <c r="DC11006" s="110"/>
    </row>
    <row r="11007" spans="106:107">
      <c r="DB11007" s="110"/>
      <c r="DC11007" s="110"/>
    </row>
    <row r="11008" spans="106:107">
      <c r="DB11008" s="110"/>
      <c r="DC11008" s="110"/>
    </row>
    <row r="11009" spans="106:107">
      <c r="DB11009" s="110"/>
      <c r="DC11009" s="110"/>
    </row>
    <row r="11010" spans="106:107">
      <c r="DB11010" s="110"/>
      <c r="DC11010" s="110"/>
    </row>
    <row r="11011" spans="106:107">
      <c r="DB11011" s="110"/>
      <c r="DC11011" s="110"/>
    </row>
    <row r="11012" spans="106:107">
      <c r="DB11012" s="110"/>
      <c r="DC11012" s="110"/>
    </row>
    <row r="11013" spans="106:107">
      <c r="DB11013" s="110"/>
      <c r="DC11013" s="110"/>
    </row>
    <row r="11014" spans="106:107">
      <c r="DB11014" s="110"/>
      <c r="DC11014" s="110"/>
    </row>
    <row r="11015" spans="106:107">
      <c r="DB11015" s="110"/>
      <c r="DC11015" s="110"/>
    </row>
    <row r="11016" spans="106:107">
      <c r="DB11016" s="110"/>
      <c r="DC11016" s="110"/>
    </row>
    <row r="11017" spans="106:107">
      <c r="DB11017" s="110"/>
      <c r="DC11017" s="110"/>
    </row>
    <row r="11018" spans="106:107">
      <c r="DB11018" s="110"/>
      <c r="DC11018" s="110"/>
    </row>
    <row r="11019" spans="106:107">
      <c r="DB11019" s="110"/>
      <c r="DC11019" s="110"/>
    </row>
    <row r="11020" spans="106:107">
      <c r="DB11020" s="110"/>
      <c r="DC11020" s="110"/>
    </row>
    <row r="11021" spans="106:107">
      <c r="DB11021" s="110"/>
      <c r="DC11021" s="110"/>
    </row>
    <row r="11022" spans="106:107">
      <c r="DB11022" s="110"/>
      <c r="DC11022" s="110"/>
    </row>
    <row r="11023" spans="106:107">
      <c r="DB11023" s="110"/>
      <c r="DC11023" s="110"/>
    </row>
    <row r="11024" spans="106:107">
      <c r="DB11024" s="110"/>
      <c r="DC11024" s="110"/>
    </row>
    <row r="11025" spans="106:107">
      <c r="DB11025" s="110"/>
      <c r="DC11025" s="110"/>
    </row>
    <row r="11026" spans="106:107">
      <c r="DB11026" s="110"/>
      <c r="DC11026" s="110"/>
    </row>
    <row r="11027" spans="106:107">
      <c r="DB11027" s="110"/>
      <c r="DC11027" s="110"/>
    </row>
    <row r="11028" spans="106:107">
      <c r="DB11028" s="110"/>
      <c r="DC11028" s="110"/>
    </row>
    <row r="11029" spans="106:107">
      <c r="DB11029" s="110"/>
      <c r="DC11029" s="110"/>
    </row>
    <row r="11030" spans="106:107">
      <c r="DB11030" s="110"/>
      <c r="DC11030" s="110"/>
    </row>
    <row r="11031" spans="106:107">
      <c r="DB11031" s="110"/>
      <c r="DC11031" s="110"/>
    </row>
    <row r="11032" spans="106:107">
      <c r="DB11032" s="110"/>
      <c r="DC11032" s="110"/>
    </row>
    <row r="11033" spans="106:107">
      <c r="DB11033" s="110"/>
      <c r="DC11033" s="110"/>
    </row>
    <row r="11034" spans="106:107">
      <c r="DB11034" s="110"/>
      <c r="DC11034" s="110"/>
    </row>
    <row r="11035" spans="106:107">
      <c r="DB11035" s="110"/>
      <c r="DC11035" s="110"/>
    </row>
    <row r="11036" spans="106:107">
      <c r="DB11036" s="110"/>
      <c r="DC11036" s="110"/>
    </row>
    <row r="11037" spans="106:107">
      <c r="DB11037" s="110"/>
      <c r="DC11037" s="110"/>
    </row>
    <row r="11038" spans="106:107">
      <c r="DB11038" s="110"/>
      <c r="DC11038" s="110"/>
    </row>
    <row r="11039" spans="106:107">
      <c r="DB11039" s="110"/>
      <c r="DC11039" s="110"/>
    </row>
    <row r="11040" spans="106:107">
      <c r="DB11040" s="110"/>
      <c r="DC11040" s="110"/>
    </row>
    <row r="11041" spans="106:107">
      <c r="DB11041" s="110"/>
      <c r="DC11041" s="110"/>
    </row>
    <row r="11042" spans="106:107">
      <c r="DB11042" s="110"/>
      <c r="DC11042" s="110"/>
    </row>
    <row r="11043" spans="106:107">
      <c r="DB11043" s="110"/>
      <c r="DC11043" s="110"/>
    </row>
    <row r="11044" spans="106:107">
      <c r="DB11044" s="110"/>
      <c r="DC11044" s="110"/>
    </row>
    <row r="11045" spans="106:107">
      <c r="DB11045" s="110"/>
      <c r="DC11045" s="110"/>
    </row>
    <row r="11046" spans="106:107">
      <c r="DB11046" s="110"/>
      <c r="DC11046" s="110"/>
    </row>
    <row r="11047" spans="106:107">
      <c r="DB11047" s="110"/>
      <c r="DC11047" s="110"/>
    </row>
    <row r="11048" spans="106:107">
      <c r="DB11048" s="110"/>
      <c r="DC11048" s="110"/>
    </row>
    <row r="11049" spans="106:107">
      <c r="DB11049" s="110"/>
      <c r="DC11049" s="110"/>
    </row>
    <row r="11050" spans="106:107">
      <c r="DB11050" s="110"/>
      <c r="DC11050" s="110"/>
    </row>
    <row r="11051" spans="106:107">
      <c r="DB11051" s="110"/>
      <c r="DC11051" s="110"/>
    </row>
    <row r="11052" spans="106:107">
      <c r="DB11052" s="110"/>
      <c r="DC11052" s="110"/>
    </row>
    <row r="11053" spans="106:107">
      <c r="DB11053" s="110"/>
      <c r="DC11053" s="110"/>
    </row>
    <row r="11054" spans="106:107">
      <c r="DB11054" s="110"/>
      <c r="DC11054" s="110"/>
    </row>
    <row r="11055" spans="106:107">
      <c r="DB11055" s="110"/>
      <c r="DC11055" s="110"/>
    </row>
    <row r="11056" spans="106:107">
      <c r="DB11056" s="110"/>
      <c r="DC11056" s="110"/>
    </row>
    <row r="11057" spans="106:107">
      <c r="DB11057" s="110"/>
      <c r="DC11057" s="110"/>
    </row>
    <row r="11058" spans="106:107">
      <c r="DB11058" s="110"/>
      <c r="DC11058" s="110"/>
    </row>
    <row r="11059" spans="106:107">
      <c r="DB11059" s="110"/>
      <c r="DC11059" s="110"/>
    </row>
    <row r="11060" spans="106:107">
      <c r="DB11060" s="110"/>
      <c r="DC11060" s="110"/>
    </row>
    <row r="11061" spans="106:107">
      <c r="DB11061" s="110"/>
      <c r="DC11061" s="110"/>
    </row>
    <row r="11062" spans="106:107">
      <c r="DB11062" s="110"/>
      <c r="DC11062" s="110"/>
    </row>
    <row r="11063" spans="106:107">
      <c r="DB11063" s="110"/>
      <c r="DC11063" s="110"/>
    </row>
    <row r="11064" spans="106:107">
      <c r="DB11064" s="110"/>
      <c r="DC11064" s="110"/>
    </row>
    <row r="11065" spans="106:107">
      <c r="DB11065" s="110"/>
      <c r="DC11065" s="110"/>
    </row>
    <row r="11066" spans="106:107">
      <c r="DB11066" s="110"/>
      <c r="DC11066" s="110"/>
    </row>
    <row r="11067" spans="106:107">
      <c r="DB11067" s="110"/>
      <c r="DC11067" s="110"/>
    </row>
    <row r="11068" spans="106:107">
      <c r="DB11068" s="110"/>
      <c r="DC11068" s="110"/>
    </row>
    <row r="11069" spans="106:107">
      <c r="DB11069" s="110"/>
      <c r="DC11069" s="110"/>
    </row>
    <row r="11070" spans="106:107">
      <c r="DB11070" s="110"/>
      <c r="DC11070" s="110"/>
    </row>
    <row r="11071" spans="106:107">
      <c r="DB11071" s="110"/>
      <c r="DC11071" s="110"/>
    </row>
    <row r="11072" spans="106:107">
      <c r="DB11072" s="110"/>
      <c r="DC11072" s="110"/>
    </row>
    <row r="11073" spans="106:107">
      <c r="DB11073" s="110"/>
      <c r="DC11073" s="110"/>
    </row>
    <row r="11074" spans="106:107">
      <c r="DB11074" s="110"/>
      <c r="DC11074" s="110"/>
    </row>
    <row r="11075" spans="106:107">
      <c r="DB11075" s="110"/>
      <c r="DC11075" s="110"/>
    </row>
    <row r="11076" spans="106:107">
      <c r="DB11076" s="110"/>
      <c r="DC11076" s="110"/>
    </row>
    <row r="11077" spans="106:107">
      <c r="DB11077" s="110"/>
      <c r="DC11077" s="110"/>
    </row>
    <row r="11078" spans="106:107">
      <c r="DB11078" s="110"/>
      <c r="DC11078" s="110"/>
    </row>
    <row r="11079" spans="106:107">
      <c r="DB11079" s="110"/>
      <c r="DC11079" s="110"/>
    </row>
    <row r="11080" spans="106:107">
      <c r="DB11080" s="110"/>
      <c r="DC11080" s="110"/>
    </row>
    <row r="11081" spans="106:107">
      <c r="DB11081" s="110"/>
      <c r="DC11081" s="110"/>
    </row>
    <row r="11082" spans="106:107">
      <c r="DB11082" s="110"/>
      <c r="DC11082" s="110"/>
    </row>
    <row r="11083" spans="106:107">
      <c r="DB11083" s="110"/>
      <c r="DC11083" s="110"/>
    </row>
    <row r="11084" spans="106:107">
      <c r="DB11084" s="110"/>
      <c r="DC11084" s="110"/>
    </row>
    <row r="11085" spans="106:107">
      <c r="DB11085" s="110"/>
      <c r="DC11085" s="110"/>
    </row>
    <row r="11086" spans="106:107">
      <c r="DB11086" s="110"/>
      <c r="DC11086" s="110"/>
    </row>
    <row r="11087" spans="106:107">
      <c r="DB11087" s="110"/>
      <c r="DC11087" s="110"/>
    </row>
    <row r="11088" spans="106:107">
      <c r="DB11088" s="110"/>
      <c r="DC11088" s="110"/>
    </row>
    <row r="11089" spans="106:107">
      <c r="DB11089" s="110"/>
      <c r="DC11089" s="110"/>
    </row>
    <row r="11090" spans="106:107">
      <c r="DB11090" s="110"/>
      <c r="DC11090" s="110"/>
    </row>
    <row r="11091" spans="106:107">
      <c r="DB11091" s="110"/>
      <c r="DC11091" s="110"/>
    </row>
    <row r="11092" spans="106:107">
      <c r="DB11092" s="110"/>
      <c r="DC11092" s="110"/>
    </row>
    <row r="11093" spans="106:107">
      <c r="DB11093" s="110"/>
      <c r="DC11093" s="110"/>
    </row>
    <row r="11094" spans="106:107">
      <c r="DB11094" s="110"/>
      <c r="DC11094" s="110"/>
    </row>
    <row r="11095" spans="106:107">
      <c r="DB11095" s="110"/>
      <c r="DC11095" s="110"/>
    </row>
    <row r="11096" spans="106:107">
      <c r="DB11096" s="110"/>
      <c r="DC11096" s="110"/>
    </row>
    <row r="11097" spans="106:107">
      <c r="DB11097" s="110"/>
      <c r="DC11097" s="110"/>
    </row>
    <row r="11098" spans="106:107">
      <c r="DB11098" s="110"/>
      <c r="DC11098" s="110"/>
    </row>
    <row r="11099" spans="106:107">
      <c r="DB11099" s="110"/>
      <c r="DC11099" s="110"/>
    </row>
    <row r="11100" spans="106:107">
      <c r="DB11100" s="110"/>
      <c r="DC11100" s="110"/>
    </row>
    <row r="11101" spans="106:107">
      <c r="DB11101" s="110"/>
      <c r="DC11101" s="110"/>
    </row>
    <row r="11102" spans="106:107">
      <c r="DB11102" s="110"/>
      <c r="DC11102" s="110"/>
    </row>
    <row r="11103" spans="106:107">
      <c r="DB11103" s="110"/>
      <c r="DC11103" s="110"/>
    </row>
    <row r="11104" spans="106:107">
      <c r="DB11104" s="110"/>
      <c r="DC11104" s="110"/>
    </row>
    <row r="11105" spans="106:107">
      <c r="DB11105" s="110"/>
      <c r="DC11105" s="110"/>
    </row>
    <row r="11106" spans="106:107">
      <c r="DB11106" s="110"/>
      <c r="DC11106" s="110"/>
    </row>
    <row r="11107" spans="106:107">
      <c r="DB11107" s="110"/>
      <c r="DC11107" s="110"/>
    </row>
    <row r="11108" spans="106:107">
      <c r="DB11108" s="110"/>
      <c r="DC11108" s="110"/>
    </row>
    <row r="11109" spans="106:107">
      <c r="DB11109" s="110"/>
      <c r="DC11109" s="110"/>
    </row>
    <row r="11110" spans="106:107">
      <c r="DB11110" s="110"/>
      <c r="DC11110" s="110"/>
    </row>
    <row r="11111" spans="106:107">
      <c r="DB11111" s="110"/>
      <c r="DC11111" s="110"/>
    </row>
    <row r="11112" spans="106:107">
      <c r="DB11112" s="110"/>
      <c r="DC11112" s="110"/>
    </row>
    <row r="11113" spans="106:107">
      <c r="DB11113" s="110"/>
      <c r="DC11113" s="110"/>
    </row>
    <row r="11114" spans="106:107">
      <c r="DB11114" s="110"/>
      <c r="DC11114" s="110"/>
    </row>
    <row r="11115" spans="106:107">
      <c r="DB11115" s="110"/>
      <c r="DC11115" s="110"/>
    </row>
    <row r="11116" spans="106:107">
      <c r="DB11116" s="110"/>
      <c r="DC11116" s="110"/>
    </row>
    <row r="11117" spans="106:107">
      <c r="DB11117" s="110"/>
      <c r="DC11117" s="110"/>
    </row>
    <row r="11118" spans="106:107">
      <c r="DB11118" s="110"/>
      <c r="DC11118" s="110"/>
    </row>
    <row r="11119" spans="106:107">
      <c r="DB11119" s="110"/>
      <c r="DC11119" s="110"/>
    </row>
    <row r="11120" spans="106:107">
      <c r="DB11120" s="110"/>
      <c r="DC11120" s="110"/>
    </row>
    <row r="11121" spans="106:107">
      <c r="DB11121" s="110"/>
      <c r="DC11121" s="110"/>
    </row>
    <row r="11122" spans="106:107">
      <c r="DB11122" s="110"/>
      <c r="DC11122" s="110"/>
    </row>
    <row r="11123" spans="106:107">
      <c r="DB11123" s="110"/>
      <c r="DC11123" s="110"/>
    </row>
    <row r="11124" spans="106:107">
      <c r="DB11124" s="110"/>
      <c r="DC11124" s="110"/>
    </row>
    <row r="11125" spans="106:107">
      <c r="DB11125" s="110"/>
      <c r="DC11125" s="110"/>
    </row>
    <row r="11126" spans="106:107">
      <c r="DB11126" s="110"/>
      <c r="DC11126" s="110"/>
    </row>
    <row r="11127" spans="106:107">
      <c r="DB11127" s="110"/>
      <c r="DC11127" s="110"/>
    </row>
    <row r="11128" spans="106:107">
      <c r="DB11128" s="110"/>
      <c r="DC11128" s="110"/>
    </row>
    <row r="11129" spans="106:107">
      <c r="DB11129" s="110"/>
      <c r="DC11129" s="110"/>
    </row>
    <row r="11130" spans="106:107">
      <c r="DB11130" s="110"/>
      <c r="DC11130" s="110"/>
    </row>
    <row r="11131" spans="106:107">
      <c r="DB11131" s="110"/>
      <c r="DC11131" s="110"/>
    </row>
    <row r="11132" spans="106:107">
      <c r="DB11132" s="110"/>
      <c r="DC11132" s="110"/>
    </row>
    <row r="11133" spans="106:107">
      <c r="DB11133" s="110"/>
      <c r="DC11133" s="110"/>
    </row>
    <row r="11134" spans="106:107">
      <c r="DB11134" s="110"/>
      <c r="DC11134" s="110"/>
    </row>
    <row r="11135" spans="106:107">
      <c r="DB11135" s="110"/>
      <c r="DC11135" s="110"/>
    </row>
    <row r="11136" spans="106:107">
      <c r="DB11136" s="110"/>
      <c r="DC11136" s="110"/>
    </row>
    <row r="11137" spans="106:107">
      <c r="DB11137" s="110"/>
      <c r="DC11137" s="110"/>
    </row>
    <row r="11138" spans="106:107">
      <c r="DB11138" s="110"/>
      <c r="DC11138" s="110"/>
    </row>
    <row r="11139" spans="106:107">
      <c r="DB11139" s="110"/>
      <c r="DC11139" s="110"/>
    </row>
    <row r="11140" spans="106:107">
      <c r="DB11140" s="110"/>
      <c r="DC11140" s="110"/>
    </row>
    <row r="11141" spans="106:107">
      <c r="DB11141" s="110"/>
      <c r="DC11141" s="110"/>
    </row>
    <row r="11142" spans="106:107">
      <c r="DB11142" s="110"/>
      <c r="DC11142" s="110"/>
    </row>
    <row r="11143" spans="106:107">
      <c r="DB11143" s="110"/>
      <c r="DC11143" s="110"/>
    </row>
    <row r="11144" spans="106:107">
      <c r="DB11144" s="110"/>
      <c r="DC11144" s="110"/>
    </row>
    <row r="11145" spans="106:107">
      <c r="DB11145" s="110"/>
      <c r="DC11145" s="110"/>
    </row>
    <row r="11146" spans="106:107">
      <c r="DB11146" s="110"/>
      <c r="DC11146" s="110"/>
    </row>
    <row r="11147" spans="106:107">
      <c r="DB11147" s="110"/>
      <c r="DC11147" s="110"/>
    </row>
    <row r="11148" spans="106:107">
      <c r="DB11148" s="110"/>
      <c r="DC11148" s="110"/>
    </row>
    <row r="11149" spans="106:107">
      <c r="DB11149" s="110"/>
      <c r="DC11149" s="110"/>
    </row>
    <row r="11150" spans="106:107">
      <c r="DB11150" s="110"/>
      <c r="DC11150" s="110"/>
    </row>
    <row r="11151" spans="106:107">
      <c r="DB11151" s="110"/>
      <c r="DC11151" s="110"/>
    </row>
    <row r="11152" spans="106:107">
      <c r="DB11152" s="110"/>
      <c r="DC11152" s="110"/>
    </row>
    <row r="11153" spans="106:107">
      <c r="DB11153" s="110"/>
      <c r="DC11153" s="110"/>
    </row>
    <row r="11154" spans="106:107">
      <c r="DB11154" s="110"/>
      <c r="DC11154" s="110"/>
    </row>
    <row r="11155" spans="106:107">
      <c r="DB11155" s="110"/>
      <c r="DC11155" s="110"/>
    </row>
    <row r="11156" spans="106:107">
      <c r="DB11156" s="110"/>
      <c r="DC11156" s="110"/>
    </row>
    <row r="11157" spans="106:107">
      <c r="DB11157" s="110"/>
      <c r="DC11157" s="110"/>
    </row>
    <row r="11158" spans="106:107">
      <c r="DB11158" s="110"/>
      <c r="DC11158" s="110"/>
    </row>
    <row r="11159" spans="106:107">
      <c r="DB11159" s="110"/>
      <c r="DC11159" s="110"/>
    </row>
    <row r="11160" spans="106:107">
      <c r="DB11160" s="110"/>
      <c r="DC11160" s="110"/>
    </row>
    <row r="11161" spans="106:107">
      <c r="DB11161" s="110"/>
      <c r="DC11161" s="110"/>
    </row>
    <row r="11162" spans="106:107">
      <c r="DB11162" s="110"/>
      <c r="DC11162" s="110"/>
    </row>
    <row r="11163" spans="106:107">
      <c r="DB11163" s="110"/>
      <c r="DC11163" s="110"/>
    </row>
    <row r="11164" spans="106:107">
      <c r="DB11164" s="110"/>
      <c r="DC11164" s="110"/>
    </row>
    <row r="11165" spans="106:107">
      <c r="DB11165" s="110"/>
      <c r="DC11165" s="110"/>
    </row>
    <row r="11166" spans="106:107">
      <c r="DB11166" s="110"/>
      <c r="DC11166" s="110"/>
    </row>
    <row r="11167" spans="106:107">
      <c r="DB11167" s="110"/>
      <c r="DC11167" s="110"/>
    </row>
    <row r="11168" spans="106:107">
      <c r="DB11168" s="110"/>
      <c r="DC11168" s="110"/>
    </row>
    <row r="11169" spans="106:107">
      <c r="DB11169" s="110"/>
      <c r="DC11169" s="110"/>
    </row>
    <row r="11170" spans="106:107">
      <c r="DB11170" s="110"/>
      <c r="DC11170" s="110"/>
    </row>
    <row r="11171" spans="106:107">
      <c r="DB11171" s="110"/>
      <c r="DC11171" s="110"/>
    </row>
    <row r="11172" spans="106:107">
      <c r="DB11172" s="110"/>
      <c r="DC11172" s="110"/>
    </row>
    <row r="11173" spans="106:107">
      <c r="DB11173" s="110"/>
      <c r="DC11173" s="110"/>
    </row>
    <row r="11174" spans="106:107">
      <c r="DB11174" s="110"/>
      <c r="DC11174" s="110"/>
    </row>
    <row r="11175" spans="106:107">
      <c r="DB11175" s="110"/>
      <c r="DC11175" s="110"/>
    </row>
    <row r="11176" spans="106:107">
      <c r="DB11176" s="110"/>
      <c r="DC11176" s="110"/>
    </row>
    <row r="11177" spans="106:107">
      <c r="DB11177" s="110"/>
      <c r="DC11177" s="110"/>
    </row>
    <row r="11178" spans="106:107">
      <c r="DB11178" s="110"/>
      <c r="DC11178" s="110"/>
    </row>
    <row r="11179" spans="106:107">
      <c r="DB11179" s="110"/>
      <c r="DC11179" s="110"/>
    </row>
    <row r="11180" spans="106:107">
      <c r="DB11180" s="110"/>
      <c r="DC11180" s="110"/>
    </row>
    <row r="11181" spans="106:107">
      <c r="DB11181" s="110"/>
      <c r="DC11181" s="110"/>
    </row>
    <row r="11182" spans="106:107">
      <c r="DB11182" s="110"/>
      <c r="DC11182" s="110"/>
    </row>
    <row r="11183" spans="106:107">
      <c r="DB11183" s="110"/>
      <c r="DC11183" s="110"/>
    </row>
    <row r="11184" spans="106:107">
      <c r="DB11184" s="110"/>
      <c r="DC11184" s="110"/>
    </row>
    <row r="11185" spans="106:107">
      <c r="DB11185" s="110"/>
      <c r="DC11185" s="110"/>
    </row>
    <row r="11186" spans="106:107">
      <c r="DB11186" s="110"/>
      <c r="DC11186" s="110"/>
    </row>
    <row r="11187" spans="106:107">
      <c r="DB11187" s="110"/>
      <c r="DC11187" s="110"/>
    </row>
    <row r="11188" spans="106:107">
      <c r="DB11188" s="110"/>
      <c r="DC11188" s="110"/>
    </row>
    <row r="11189" spans="106:107">
      <c r="DB11189" s="110"/>
      <c r="DC11189" s="110"/>
    </row>
    <row r="11190" spans="106:107">
      <c r="DB11190" s="110"/>
      <c r="DC11190" s="110"/>
    </row>
    <row r="11191" spans="106:107">
      <c r="DB11191" s="110"/>
      <c r="DC11191" s="110"/>
    </row>
    <row r="11192" spans="106:107">
      <c r="DB11192" s="110"/>
      <c r="DC11192" s="110"/>
    </row>
    <row r="11193" spans="106:107">
      <c r="DB11193" s="110"/>
      <c r="DC11193" s="110"/>
    </row>
    <row r="11194" spans="106:107">
      <c r="DB11194" s="110"/>
      <c r="DC11194" s="110"/>
    </row>
    <row r="11195" spans="106:107">
      <c r="DB11195" s="110"/>
      <c r="DC11195" s="110"/>
    </row>
    <row r="11196" spans="106:107">
      <c r="DB11196" s="110"/>
      <c r="DC11196" s="110"/>
    </row>
    <row r="11197" spans="106:107">
      <c r="DB11197" s="110"/>
      <c r="DC11197" s="110"/>
    </row>
    <row r="11198" spans="106:107">
      <c r="DB11198" s="110"/>
      <c r="DC11198" s="110"/>
    </row>
    <row r="11199" spans="106:107">
      <c r="DB11199" s="110"/>
      <c r="DC11199" s="110"/>
    </row>
    <row r="11200" spans="106:107">
      <c r="DB11200" s="110"/>
      <c r="DC11200" s="110"/>
    </row>
    <row r="11201" spans="106:107">
      <c r="DB11201" s="110"/>
      <c r="DC11201" s="110"/>
    </row>
    <row r="11202" spans="106:107">
      <c r="DB11202" s="110"/>
      <c r="DC11202" s="110"/>
    </row>
    <row r="11203" spans="106:107">
      <c r="DB11203" s="110"/>
      <c r="DC11203" s="110"/>
    </row>
    <row r="11204" spans="106:107">
      <c r="DB11204" s="110"/>
      <c r="DC11204" s="110"/>
    </row>
    <row r="11205" spans="106:107">
      <c r="DB11205" s="110"/>
      <c r="DC11205" s="110"/>
    </row>
    <row r="11206" spans="106:107">
      <c r="DB11206" s="110"/>
      <c r="DC11206" s="110"/>
    </row>
    <row r="11207" spans="106:107">
      <c r="DB11207" s="110"/>
      <c r="DC11207" s="110"/>
    </row>
    <row r="11208" spans="106:107">
      <c r="DB11208" s="110"/>
      <c r="DC11208" s="110"/>
    </row>
    <row r="11209" spans="106:107">
      <c r="DB11209" s="110"/>
      <c r="DC11209" s="110"/>
    </row>
    <row r="11210" spans="106:107">
      <c r="DB11210" s="110"/>
      <c r="DC11210" s="110"/>
    </row>
    <row r="11211" spans="106:107">
      <c r="DB11211" s="110"/>
      <c r="DC11211" s="110"/>
    </row>
    <row r="11212" spans="106:107">
      <c r="DB11212" s="110"/>
      <c r="DC11212" s="110"/>
    </row>
    <row r="11213" spans="106:107">
      <c r="DB11213" s="110"/>
      <c r="DC11213" s="110"/>
    </row>
    <row r="11214" spans="106:107">
      <c r="DB11214" s="110"/>
      <c r="DC11214" s="110"/>
    </row>
    <row r="11215" spans="106:107">
      <c r="DB11215" s="110"/>
      <c r="DC11215" s="110"/>
    </row>
    <row r="11216" spans="106:107">
      <c r="DB11216" s="110"/>
      <c r="DC11216" s="110"/>
    </row>
    <row r="11217" spans="106:107">
      <c r="DB11217" s="110"/>
      <c r="DC11217" s="110"/>
    </row>
    <row r="11218" spans="106:107">
      <c r="DB11218" s="110"/>
      <c r="DC11218" s="110"/>
    </row>
    <row r="11219" spans="106:107">
      <c r="DB11219" s="110"/>
      <c r="DC11219" s="110"/>
    </row>
    <row r="11220" spans="106:107">
      <c r="DB11220" s="110"/>
      <c r="DC11220" s="110"/>
    </row>
    <row r="11221" spans="106:107">
      <c r="DB11221" s="110"/>
      <c r="DC11221" s="110"/>
    </row>
    <row r="11222" spans="106:107">
      <c r="DB11222" s="110"/>
      <c r="DC11222" s="110"/>
    </row>
    <row r="11223" spans="106:107">
      <c r="DB11223" s="110"/>
      <c r="DC11223" s="110"/>
    </row>
    <row r="11224" spans="106:107">
      <c r="DB11224" s="110"/>
      <c r="DC11224" s="110"/>
    </row>
    <row r="11225" spans="106:107">
      <c r="DB11225" s="110"/>
      <c r="DC11225" s="110"/>
    </row>
    <row r="11226" spans="106:107">
      <c r="DB11226" s="110"/>
      <c r="DC11226" s="110"/>
    </row>
    <row r="11227" spans="106:107">
      <c r="DB11227" s="110"/>
      <c r="DC11227" s="110"/>
    </row>
    <row r="11228" spans="106:107">
      <c r="DB11228" s="110"/>
      <c r="DC11228" s="110"/>
    </row>
    <row r="11229" spans="106:107">
      <c r="DB11229" s="110"/>
      <c r="DC11229" s="110"/>
    </row>
    <row r="11230" spans="106:107">
      <c r="DB11230" s="110"/>
      <c r="DC11230" s="110"/>
    </row>
    <row r="11231" spans="106:107">
      <c r="DB11231" s="110"/>
      <c r="DC11231" s="110"/>
    </row>
    <row r="11232" spans="106:107">
      <c r="DB11232" s="110"/>
      <c r="DC11232" s="110"/>
    </row>
    <row r="11233" spans="106:107">
      <c r="DB11233" s="110"/>
      <c r="DC11233" s="110"/>
    </row>
    <row r="11234" spans="106:107">
      <c r="DB11234" s="110"/>
      <c r="DC11234" s="110"/>
    </row>
    <row r="11235" spans="106:107">
      <c r="DB11235" s="110"/>
      <c r="DC11235" s="110"/>
    </row>
    <row r="11236" spans="106:107">
      <c r="DB11236" s="110"/>
      <c r="DC11236" s="110"/>
    </row>
    <row r="11237" spans="106:107">
      <c r="DB11237" s="110"/>
      <c r="DC11237" s="110"/>
    </row>
    <row r="11238" spans="106:107">
      <c r="DB11238" s="110"/>
      <c r="DC11238" s="110"/>
    </row>
    <row r="11239" spans="106:107">
      <c r="DB11239" s="110"/>
      <c r="DC11239" s="110"/>
    </row>
    <row r="11240" spans="106:107">
      <c r="DB11240" s="110"/>
      <c r="DC11240" s="110"/>
    </row>
    <row r="11241" spans="106:107">
      <c r="DB11241" s="110"/>
      <c r="DC11241" s="110"/>
    </row>
    <row r="11242" spans="106:107">
      <c r="DB11242" s="110"/>
      <c r="DC11242" s="110"/>
    </row>
    <row r="11243" spans="106:107">
      <c r="DB11243" s="110"/>
      <c r="DC11243" s="110"/>
    </row>
    <row r="11244" spans="106:107">
      <c r="DB11244" s="110"/>
      <c r="DC11244" s="110"/>
    </row>
    <row r="11245" spans="106:107">
      <c r="DB11245" s="110"/>
      <c r="DC11245" s="110"/>
    </row>
    <row r="11246" spans="106:107">
      <c r="DB11246" s="110"/>
      <c r="DC11246" s="110"/>
    </row>
    <row r="11247" spans="106:107">
      <c r="DB11247" s="110"/>
      <c r="DC11247" s="110"/>
    </row>
    <row r="11248" spans="106:107">
      <c r="DB11248" s="110"/>
      <c r="DC11248" s="110"/>
    </row>
    <row r="11249" spans="106:107">
      <c r="DB11249" s="110"/>
      <c r="DC11249" s="110"/>
    </row>
    <row r="11250" spans="106:107">
      <c r="DB11250" s="110"/>
      <c r="DC11250" s="110"/>
    </row>
    <row r="11251" spans="106:107">
      <c r="DB11251" s="110"/>
      <c r="DC11251" s="110"/>
    </row>
    <row r="11252" spans="106:107">
      <c r="DB11252" s="110"/>
      <c r="DC11252" s="110"/>
    </row>
    <row r="11253" spans="106:107">
      <c r="DB11253" s="110"/>
      <c r="DC11253" s="110"/>
    </row>
    <row r="11254" spans="106:107">
      <c r="DB11254" s="110"/>
      <c r="DC11254" s="110"/>
    </row>
    <row r="11255" spans="106:107">
      <c r="DB11255" s="110"/>
      <c r="DC11255" s="110"/>
    </row>
    <row r="11256" spans="106:107">
      <c r="DB11256" s="110"/>
      <c r="DC11256" s="110"/>
    </row>
    <row r="11257" spans="106:107">
      <c r="DB11257" s="110"/>
      <c r="DC11257" s="110"/>
    </row>
    <row r="11258" spans="106:107">
      <c r="DB11258" s="110"/>
      <c r="DC11258" s="110"/>
    </row>
    <row r="11259" spans="106:107">
      <c r="DB11259" s="110"/>
      <c r="DC11259" s="110"/>
    </row>
    <row r="11260" spans="106:107">
      <c r="DB11260" s="110"/>
      <c r="DC11260" s="110"/>
    </row>
    <row r="11261" spans="106:107">
      <c r="DB11261" s="110"/>
      <c r="DC11261" s="110"/>
    </row>
    <row r="11262" spans="106:107">
      <c r="DB11262" s="110"/>
      <c r="DC11262" s="110"/>
    </row>
    <row r="11263" spans="106:107">
      <c r="DB11263" s="110"/>
      <c r="DC11263" s="110"/>
    </row>
    <row r="11264" spans="106:107">
      <c r="DB11264" s="110"/>
      <c r="DC11264" s="110"/>
    </row>
    <row r="11265" spans="106:107">
      <c r="DB11265" s="110"/>
      <c r="DC11265" s="110"/>
    </row>
    <row r="11266" spans="106:107">
      <c r="DB11266" s="110"/>
      <c r="DC11266" s="110"/>
    </row>
    <row r="11267" spans="106:107">
      <c r="DB11267" s="110"/>
      <c r="DC11267" s="110"/>
    </row>
    <row r="11268" spans="106:107">
      <c r="DB11268" s="110"/>
      <c r="DC11268" s="110"/>
    </row>
    <row r="11269" spans="106:107">
      <c r="DB11269" s="110"/>
      <c r="DC11269" s="110"/>
    </row>
    <row r="11270" spans="106:107">
      <c r="DB11270" s="110"/>
      <c r="DC11270" s="110"/>
    </row>
    <row r="11271" spans="106:107">
      <c r="DB11271" s="110"/>
      <c r="DC11271" s="110"/>
    </row>
    <row r="11272" spans="106:107">
      <c r="DB11272" s="110"/>
      <c r="DC11272" s="110"/>
    </row>
    <row r="11273" spans="106:107">
      <c r="DB11273" s="110"/>
      <c r="DC11273" s="110"/>
    </row>
    <row r="11274" spans="106:107">
      <c r="DB11274" s="110"/>
      <c r="DC11274" s="110"/>
    </row>
    <row r="11275" spans="106:107">
      <c r="DB11275" s="110"/>
      <c r="DC11275" s="110"/>
    </row>
    <row r="11276" spans="106:107">
      <c r="DB11276" s="110"/>
      <c r="DC11276" s="110"/>
    </row>
    <row r="11277" spans="106:107">
      <c r="DB11277" s="110"/>
      <c r="DC11277" s="110"/>
    </row>
    <row r="11278" spans="106:107">
      <c r="DB11278" s="110"/>
      <c r="DC11278" s="110"/>
    </row>
    <row r="11279" spans="106:107">
      <c r="DB11279" s="110"/>
      <c r="DC11279" s="110"/>
    </row>
    <row r="11280" spans="106:107">
      <c r="DB11280" s="110"/>
      <c r="DC11280" s="110"/>
    </row>
    <row r="11281" spans="106:107">
      <c r="DB11281" s="110"/>
      <c r="DC11281" s="110"/>
    </row>
    <row r="11282" spans="106:107">
      <c r="DB11282" s="110"/>
      <c r="DC11282" s="110"/>
    </row>
    <row r="11283" spans="106:107">
      <c r="DB11283" s="110"/>
      <c r="DC11283" s="110"/>
    </row>
    <row r="11284" spans="106:107">
      <c r="DB11284" s="110"/>
      <c r="DC11284" s="110"/>
    </row>
    <row r="11285" spans="106:107">
      <c r="DB11285" s="110"/>
      <c r="DC11285" s="110"/>
    </row>
    <row r="11286" spans="106:107">
      <c r="DB11286" s="110"/>
      <c r="DC11286" s="110"/>
    </row>
    <row r="11287" spans="106:107">
      <c r="DB11287" s="110"/>
      <c r="DC11287" s="110"/>
    </row>
    <row r="11288" spans="106:107">
      <c r="DB11288" s="110"/>
      <c r="DC11288" s="110"/>
    </row>
    <row r="11289" spans="106:107">
      <c r="DB11289" s="110"/>
      <c r="DC11289" s="110"/>
    </row>
    <row r="11290" spans="106:107">
      <c r="DB11290" s="110"/>
      <c r="DC11290" s="110"/>
    </row>
    <row r="11291" spans="106:107">
      <c r="DB11291" s="110"/>
      <c r="DC11291" s="110"/>
    </row>
    <row r="11292" spans="106:107">
      <c r="DB11292" s="110"/>
      <c r="DC11292" s="110"/>
    </row>
    <row r="11293" spans="106:107">
      <c r="DB11293" s="110"/>
      <c r="DC11293" s="110"/>
    </row>
    <row r="11294" spans="106:107">
      <c r="DB11294" s="110"/>
      <c r="DC11294" s="110"/>
    </row>
    <row r="11295" spans="106:107">
      <c r="DB11295" s="110"/>
      <c r="DC11295" s="110"/>
    </row>
    <row r="11296" spans="106:107">
      <c r="DB11296" s="110"/>
      <c r="DC11296" s="110"/>
    </row>
    <row r="11297" spans="106:107">
      <c r="DB11297" s="110"/>
      <c r="DC11297" s="110"/>
    </row>
    <row r="11298" spans="106:107">
      <c r="DB11298" s="110"/>
      <c r="DC11298" s="110"/>
    </row>
    <row r="11299" spans="106:107">
      <c r="DB11299" s="110"/>
      <c r="DC11299" s="110"/>
    </row>
    <row r="11300" spans="106:107">
      <c r="DB11300" s="110"/>
      <c r="DC11300" s="110"/>
    </row>
    <row r="11301" spans="106:107">
      <c r="DB11301" s="110"/>
      <c r="DC11301" s="110"/>
    </row>
    <row r="11302" spans="106:107">
      <c r="DB11302" s="110"/>
      <c r="DC11302" s="110"/>
    </row>
    <row r="11303" spans="106:107">
      <c r="DB11303" s="110"/>
      <c r="DC11303" s="110"/>
    </row>
    <row r="11304" spans="106:107">
      <c r="DB11304" s="110"/>
      <c r="DC11304" s="110"/>
    </row>
    <row r="11305" spans="106:107">
      <c r="DB11305" s="110"/>
      <c r="DC11305" s="110"/>
    </row>
    <row r="11306" spans="106:107">
      <c r="DB11306" s="110"/>
      <c r="DC11306" s="110"/>
    </row>
    <row r="11307" spans="106:107">
      <c r="DB11307" s="110"/>
      <c r="DC11307" s="110"/>
    </row>
    <row r="11308" spans="106:107">
      <c r="DB11308" s="110"/>
      <c r="DC11308" s="110"/>
    </row>
    <row r="11309" spans="106:107">
      <c r="DB11309" s="110"/>
      <c r="DC11309" s="110"/>
    </row>
    <row r="11310" spans="106:107">
      <c r="DB11310" s="110"/>
      <c r="DC11310" s="110"/>
    </row>
    <row r="11311" spans="106:107">
      <c r="DB11311" s="110"/>
      <c r="DC11311" s="110"/>
    </row>
    <row r="11312" spans="106:107">
      <c r="DB11312" s="110"/>
      <c r="DC11312" s="110"/>
    </row>
    <row r="11313" spans="106:107">
      <c r="DB11313" s="110"/>
      <c r="DC11313" s="110"/>
    </row>
    <row r="11314" spans="106:107">
      <c r="DB11314" s="110"/>
      <c r="DC11314" s="110"/>
    </row>
    <row r="11315" spans="106:107">
      <c r="DB11315" s="110"/>
      <c r="DC11315" s="110"/>
    </row>
    <row r="11316" spans="106:107">
      <c r="DB11316" s="110"/>
      <c r="DC11316" s="110"/>
    </row>
    <row r="11317" spans="106:107">
      <c r="DB11317" s="110"/>
      <c r="DC11317" s="110"/>
    </row>
    <row r="11318" spans="106:107">
      <c r="DB11318" s="110"/>
      <c r="DC11318" s="110"/>
    </row>
    <row r="11319" spans="106:107">
      <c r="DB11319" s="110"/>
      <c r="DC11319" s="110"/>
    </row>
    <row r="11320" spans="106:107">
      <c r="DB11320" s="110"/>
      <c r="DC11320" s="110"/>
    </row>
    <row r="11321" spans="106:107">
      <c r="DB11321" s="110"/>
      <c r="DC11321" s="110"/>
    </row>
    <row r="11322" spans="106:107">
      <c r="DB11322" s="110"/>
      <c r="DC11322" s="110"/>
    </row>
    <row r="11323" spans="106:107">
      <c r="DB11323" s="110"/>
      <c r="DC11323" s="110"/>
    </row>
    <row r="11324" spans="106:107">
      <c r="DB11324" s="110"/>
      <c r="DC11324" s="110"/>
    </row>
    <row r="11325" spans="106:107">
      <c r="DB11325" s="110"/>
      <c r="DC11325" s="110"/>
    </row>
    <row r="11326" spans="106:107">
      <c r="DB11326" s="110"/>
      <c r="DC11326" s="110"/>
    </row>
    <row r="11327" spans="106:107">
      <c r="DB11327" s="110"/>
      <c r="DC11327" s="110"/>
    </row>
    <row r="11328" spans="106:107">
      <c r="DB11328" s="110"/>
      <c r="DC11328" s="110"/>
    </row>
    <row r="11329" spans="106:107">
      <c r="DB11329" s="110"/>
      <c r="DC11329" s="110"/>
    </row>
    <row r="11330" spans="106:107">
      <c r="DB11330" s="110"/>
      <c r="DC11330" s="110"/>
    </row>
    <row r="11331" spans="106:107">
      <c r="DB11331" s="110"/>
      <c r="DC11331" s="110"/>
    </row>
    <row r="11332" spans="106:107">
      <c r="DB11332" s="110"/>
      <c r="DC11332" s="110"/>
    </row>
    <row r="11333" spans="106:107">
      <c r="DB11333" s="110"/>
      <c r="DC11333" s="110"/>
    </row>
    <row r="11334" spans="106:107">
      <c r="DB11334" s="110"/>
      <c r="DC11334" s="110"/>
    </row>
    <row r="11335" spans="106:107">
      <c r="DB11335" s="110"/>
      <c r="DC11335" s="110"/>
    </row>
    <row r="11336" spans="106:107">
      <c r="DB11336" s="110"/>
      <c r="DC11336" s="110"/>
    </row>
    <row r="11337" spans="106:107">
      <c r="DB11337" s="110"/>
      <c r="DC11337" s="110"/>
    </row>
    <row r="11338" spans="106:107">
      <c r="DB11338" s="110"/>
      <c r="DC11338" s="110"/>
    </row>
    <row r="11339" spans="106:107">
      <c r="DB11339" s="110"/>
      <c r="DC11339" s="110"/>
    </row>
    <row r="11340" spans="106:107">
      <c r="DB11340" s="110"/>
      <c r="DC11340" s="110"/>
    </row>
    <row r="11341" spans="106:107">
      <c r="DB11341" s="110"/>
      <c r="DC11341" s="110"/>
    </row>
    <row r="11342" spans="106:107">
      <c r="DB11342" s="110"/>
      <c r="DC11342" s="110"/>
    </row>
    <row r="11343" spans="106:107">
      <c r="DB11343" s="110"/>
      <c r="DC11343" s="110"/>
    </row>
    <row r="11344" spans="106:107">
      <c r="DB11344" s="110"/>
      <c r="DC11344" s="110"/>
    </row>
    <row r="11345" spans="106:107">
      <c r="DB11345" s="110"/>
      <c r="DC11345" s="110"/>
    </row>
    <row r="11346" spans="106:107">
      <c r="DB11346" s="110"/>
      <c r="DC11346" s="110"/>
    </row>
    <row r="11347" spans="106:107">
      <c r="DB11347" s="110"/>
      <c r="DC11347" s="110"/>
    </row>
    <row r="11348" spans="106:107">
      <c r="DB11348" s="110"/>
      <c r="DC11348" s="110"/>
    </row>
    <row r="11349" spans="106:107">
      <c r="DB11349" s="110"/>
      <c r="DC11349" s="110"/>
    </row>
    <row r="11350" spans="106:107">
      <c r="DB11350" s="110"/>
      <c r="DC11350" s="110"/>
    </row>
    <row r="11351" spans="106:107">
      <c r="DB11351" s="110"/>
      <c r="DC11351" s="110"/>
    </row>
    <row r="11352" spans="106:107">
      <c r="DB11352" s="110"/>
      <c r="DC11352" s="110"/>
    </row>
    <row r="11353" spans="106:107">
      <c r="DB11353" s="110"/>
      <c r="DC11353" s="110"/>
    </row>
    <row r="11354" spans="106:107">
      <c r="DB11354" s="110"/>
      <c r="DC11354" s="110"/>
    </row>
    <row r="11355" spans="106:107">
      <c r="DB11355" s="110"/>
      <c r="DC11355" s="110"/>
    </row>
    <row r="11356" spans="106:107">
      <c r="DB11356" s="110"/>
      <c r="DC11356" s="110"/>
    </row>
    <row r="11357" spans="106:107">
      <c r="DB11357" s="110"/>
      <c r="DC11357" s="110"/>
    </row>
    <row r="11358" spans="106:107">
      <c r="DB11358" s="110"/>
      <c r="DC11358" s="110"/>
    </row>
    <row r="11359" spans="106:107">
      <c r="DB11359" s="110"/>
      <c r="DC11359" s="110"/>
    </row>
    <row r="11360" spans="106:107">
      <c r="DB11360" s="110"/>
      <c r="DC11360" s="110"/>
    </row>
    <row r="11361" spans="106:107">
      <c r="DB11361" s="110"/>
      <c r="DC11361" s="110"/>
    </row>
    <row r="11362" spans="106:107">
      <c r="DB11362" s="110"/>
      <c r="DC11362" s="110"/>
    </row>
    <row r="11363" spans="106:107">
      <c r="DB11363" s="110"/>
      <c r="DC11363" s="110"/>
    </row>
    <row r="11364" spans="106:107">
      <c r="DB11364" s="110"/>
      <c r="DC11364" s="110"/>
    </row>
    <row r="11365" spans="106:107">
      <c r="DB11365" s="110"/>
      <c r="DC11365" s="110"/>
    </row>
    <row r="11366" spans="106:107">
      <c r="DB11366" s="110"/>
      <c r="DC11366" s="110"/>
    </row>
    <row r="11367" spans="106:107">
      <c r="DB11367" s="110"/>
      <c r="DC11367" s="110"/>
    </row>
    <row r="11368" spans="106:107">
      <c r="DB11368" s="110"/>
      <c r="DC11368" s="110"/>
    </row>
    <row r="11369" spans="106:107">
      <c r="DB11369" s="110"/>
      <c r="DC11369" s="110"/>
    </row>
    <row r="11370" spans="106:107">
      <c r="DB11370" s="110"/>
      <c r="DC11370" s="110"/>
    </row>
    <row r="11371" spans="106:107">
      <c r="DB11371" s="110"/>
      <c r="DC11371" s="110"/>
    </row>
    <row r="11372" spans="106:107">
      <c r="DB11372" s="110"/>
      <c r="DC11372" s="110"/>
    </row>
    <row r="11373" spans="106:107">
      <c r="DB11373" s="110"/>
      <c r="DC11373" s="110"/>
    </row>
    <row r="11374" spans="106:107">
      <c r="DB11374" s="110"/>
      <c r="DC11374" s="110"/>
    </row>
    <row r="11375" spans="106:107">
      <c r="DB11375" s="110"/>
      <c r="DC11375" s="110"/>
    </row>
    <row r="11376" spans="106:107">
      <c r="DB11376" s="110"/>
      <c r="DC11376" s="110"/>
    </row>
    <row r="11377" spans="106:107">
      <c r="DB11377" s="110"/>
      <c r="DC11377" s="110"/>
    </row>
    <row r="11378" spans="106:107">
      <c r="DB11378" s="110"/>
      <c r="DC11378" s="110"/>
    </row>
    <row r="11379" spans="106:107">
      <c r="DB11379" s="110"/>
      <c r="DC11379" s="110"/>
    </row>
    <row r="11380" spans="106:107">
      <c r="DB11380" s="110"/>
      <c r="DC11380" s="110"/>
    </row>
    <row r="11381" spans="106:107">
      <c r="DB11381" s="110"/>
      <c r="DC11381" s="110"/>
    </row>
    <row r="11382" spans="106:107">
      <c r="DB11382" s="110"/>
      <c r="DC11382" s="110"/>
    </row>
    <row r="11383" spans="106:107">
      <c r="DB11383" s="110"/>
      <c r="DC11383" s="110"/>
    </row>
    <row r="11384" spans="106:107">
      <c r="DB11384" s="110"/>
      <c r="DC11384" s="110"/>
    </row>
    <row r="11385" spans="106:107">
      <c r="DB11385" s="110"/>
      <c r="DC11385" s="110"/>
    </row>
    <row r="11386" spans="106:107">
      <c r="DB11386" s="110"/>
      <c r="DC11386" s="110"/>
    </row>
    <row r="11387" spans="106:107">
      <c r="DB11387" s="110"/>
      <c r="DC11387" s="110"/>
    </row>
    <row r="11388" spans="106:107">
      <c r="DB11388" s="110"/>
      <c r="DC11388" s="110"/>
    </row>
    <row r="11389" spans="106:107">
      <c r="DB11389" s="110"/>
      <c r="DC11389" s="110"/>
    </row>
    <row r="11390" spans="106:107">
      <c r="DB11390" s="110"/>
      <c r="DC11390" s="110"/>
    </row>
    <row r="11391" spans="106:107">
      <c r="DB11391" s="110"/>
      <c r="DC11391" s="110"/>
    </row>
    <row r="11392" spans="106:107">
      <c r="DB11392" s="110"/>
      <c r="DC11392" s="110"/>
    </row>
    <row r="11393" spans="106:107">
      <c r="DB11393" s="110"/>
      <c r="DC11393" s="110"/>
    </row>
    <row r="11394" spans="106:107">
      <c r="DB11394" s="110"/>
      <c r="DC11394" s="110"/>
    </row>
    <row r="11395" spans="106:107">
      <c r="DB11395" s="110"/>
      <c r="DC11395" s="110"/>
    </row>
    <row r="11396" spans="106:107">
      <c r="DB11396" s="110"/>
      <c r="DC11396" s="110"/>
    </row>
    <row r="11397" spans="106:107">
      <c r="DB11397" s="110"/>
      <c r="DC11397" s="110"/>
    </row>
    <row r="11398" spans="106:107">
      <c r="DB11398" s="110"/>
      <c r="DC11398" s="110"/>
    </row>
    <row r="11399" spans="106:107">
      <c r="DB11399" s="110"/>
      <c r="DC11399" s="110"/>
    </row>
    <row r="11400" spans="106:107">
      <c r="DB11400" s="110"/>
      <c r="DC11400" s="110"/>
    </row>
    <row r="11401" spans="106:107">
      <c r="DB11401" s="110"/>
      <c r="DC11401" s="110"/>
    </row>
    <row r="11402" spans="106:107">
      <c r="DB11402" s="110"/>
      <c r="DC11402" s="110"/>
    </row>
    <row r="11403" spans="106:107">
      <c r="DB11403" s="110"/>
      <c r="DC11403" s="110"/>
    </row>
    <row r="11404" spans="106:107">
      <c r="DB11404" s="110"/>
      <c r="DC11404" s="110"/>
    </row>
    <row r="11405" spans="106:107">
      <c r="DB11405" s="110"/>
      <c r="DC11405" s="110"/>
    </row>
    <row r="11406" spans="106:107">
      <c r="DB11406" s="110"/>
      <c r="DC11406" s="110"/>
    </row>
    <row r="11407" spans="106:107">
      <c r="DB11407" s="110"/>
      <c r="DC11407" s="110"/>
    </row>
    <row r="11408" spans="106:107">
      <c r="DB11408" s="110"/>
      <c r="DC11408" s="110"/>
    </row>
    <row r="11409" spans="106:107">
      <c r="DB11409" s="110"/>
      <c r="DC11409" s="110"/>
    </row>
    <row r="11410" spans="106:107">
      <c r="DB11410" s="110"/>
      <c r="DC11410" s="110"/>
    </row>
    <row r="11411" spans="106:107">
      <c r="DB11411" s="110"/>
      <c r="DC11411" s="110"/>
    </row>
    <row r="11412" spans="106:107">
      <c r="DB11412" s="110"/>
      <c r="DC11412" s="110"/>
    </row>
    <row r="11413" spans="106:107">
      <c r="DB11413" s="110"/>
      <c r="DC11413" s="110"/>
    </row>
    <row r="11414" spans="106:107">
      <c r="DB11414" s="110"/>
      <c r="DC11414" s="110"/>
    </row>
    <row r="11415" spans="106:107">
      <c r="DB11415" s="110"/>
      <c r="DC11415" s="110"/>
    </row>
    <row r="11416" spans="106:107">
      <c r="DB11416" s="110"/>
      <c r="DC11416" s="110"/>
    </row>
    <row r="11417" spans="106:107">
      <c r="DB11417" s="110"/>
      <c r="DC11417" s="110"/>
    </row>
    <row r="11418" spans="106:107">
      <c r="DB11418" s="110"/>
      <c r="DC11418" s="110"/>
    </row>
    <row r="11419" spans="106:107">
      <c r="DB11419" s="110"/>
      <c r="DC11419" s="110"/>
    </row>
    <row r="11420" spans="106:107">
      <c r="DB11420" s="110"/>
      <c r="DC11420" s="110"/>
    </row>
    <row r="11421" spans="106:107">
      <c r="DB11421" s="110"/>
      <c r="DC11421" s="110"/>
    </row>
    <row r="11422" spans="106:107">
      <c r="DB11422" s="110"/>
      <c r="DC11422" s="110"/>
    </row>
    <row r="11423" spans="106:107">
      <c r="DB11423" s="110"/>
      <c r="DC11423" s="110"/>
    </row>
    <row r="11424" spans="106:107">
      <c r="DB11424" s="110"/>
      <c r="DC11424" s="110"/>
    </row>
    <row r="11425" spans="106:107">
      <c r="DB11425" s="110"/>
      <c r="DC11425" s="110"/>
    </row>
    <row r="11426" spans="106:107">
      <c r="DB11426" s="110"/>
      <c r="DC11426" s="110"/>
    </row>
    <row r="11427" spans="106:107">
      <c r="DB11427" s="110"/>
      <c r="DC11427" s="110"/>
    </row>
    <row r="11428" spans="106:107">
      <c r="DB11428" s="110"/>
      <c r="DC11428" s="110"/>
    </row>
    <row r="11429" spans="106:107">
      <c r="DB11429" s="110"/>
      <c r="DC11429" s="110"/>
    </row>
    <row r="11430" spans="106:107">
      <c r="DB11430" s="110"/>
      <c r="DC11430" s="110"/>
    </row>
    <row r="11431" spans="106:107">
      <c r="DB11431" s="110"/>
      <c r="DC11431" s="110"/>
    </row>
    <row r="11432" spans="106:107">
      <c r="DB11432" s="110"/>
      <c r="DC11432" s="110"/>
    </row>
    <row r="11433" spans="106:107">
      <c r="DB11433" s="110"/>
      <c r="DC11433" s="110"/>
    </row>
    <row r="11434" spans="106:107">
      <c r="DB11434" s="110"/>
      <c r="DC11434" s="110"/>
    </row>
    <row r="11435" spans="106:107">
      <c r="DB11435" s="110"/>
      <c r="DC11435" s="110"/>
    </row>
    <row r="11436" spans="106:107">
      <c r="DB11436" s="110"/>
      <c r="DC11436" s="110"/>
    </row>
    <row r="11437" spans="106:107">
      <c r="DB11437" s="110"/>
      <c r="DC11437" s="110"/>
    </row>
    <row r="11438" spans="106:107">
      <c r="DB11438" s="110"/>
      <c r="DC11438" s="110"/>
    </row>
    <row r="11439" spans="106:107">
      <c r="DB11439" s="110"/>
      <c r="DC11439" s="110"/>
    </row>
    <row r="11440" spans="106:107">
      <c r="DB11440" s="110"/>
      <c r="DC11440" s="110"/>
    </row>
    <row r="11441" spans="106:107">
      <c r="DB11441" s="110"/>
      <c r="DC11441" s="110"/>
    </row>
    <row r="11442" spans="106:107">
      <c r="DB11442" s="110"/>
      <c r="DC11442" s="110"/>
    </row>
    <row r="11443" spans="106:107">
      <c r="DB11443" s="110"/>
      <c r="DC11443" s="110"/>
    </row>
    <row r="11444" spans="106:107">
      <c r="DB11444" s="110"/>
      <c r="DC11444" s="110"/>
    </row>
    <row r="11445" spans="106:107">
      <c r="DB11445" s="110"/>
      <c r="DC11445" s="110"/>
    </row>
    <row r="11446" spans="106:107">
      <c r="DB11446" s="110"/>
      <c r="DC11446" s="110"/>
    </row>
    <row r="11447" spans="106:107">
      <c r="DB11447" s="110"/>
      <c r="DC11447" s="110"/>
    </row>
    <row r="11448" spans="106:107">
      <c r="DB11448" s="110"/>
      <c r="DC11448" s="110"/>
    </row>
    <row r="11449" spans="106:107">
      <c r="DB11449" s="110"/>
      <c r="DC11449" s="110"/>
    </row>
    <row r="11450" spans="106:107">
      <c r="DB11450" s="110"/>
      <c r="DC11450" s="110"/>
    </row>
    <row r="11451" spans="106:107">
      <c r="DB11451" s="110"/>
      <c r="DC11451" s="110"/>
    </row>
    <row r="11452" spans="106:107">
      <c r="DB11452" s="110"/>
      <c r="DC11452" s="110"/>
    </row>
    <row r="11453" spans="106:107">
      <c r="DB11453" s="110"/>
      <c r="DC11453" s="110"/>
    </row>
    <row r="11454" spans="106:107">
      <c r="DB11454" s="110"/>
      <c r="DC11454" s="110"/>
    </row>
    <row r="11455" spans="106:107">
      <c r="DB11455" s="110"/>
      <c r="DC11455" s="110"/>
    </row>
    <row r="11456" spans="106:107">
      <c r="DB11456" s="110"/>
      <c r="DC11456" s="110"/>
    </row>
    <row r="11457" spans="106:107">
      <c r="DB11457" s="110"/>
      <c r="DC11457" s="110"/>
    </row>
    <row r="11458" spans="106:107">
      <c r="DB11458" s="110"/>
      <c r="DC11458" s="110"/>
    </row>
    <row r="11459" spans="106:107">
      <c r="DB11459" s="110"/>
      <c r="DC11459" s="110"/>
    </row>
    <row r="11460" spans="106:107">
      <c r="DB11460" s="110"/>
      <c r="DC11460" s="110"/>
    </row>
    <row r="11461" spans="106:107">
      <c r="DB11461" s="110"/>
      <c r="DC11461" s="110"/>
    </row>
    <row r="11462" spans="106:107">
      <c r="DB11462" s="110"/>
      <c r="DC11462" s="110"/>
    </row>
    <row r="11463" spans="106:107">
      <c r="DB11463" s="110"/>
      <c r="DC11463" s="110"/>
    </row>
    <row r="11464" spans="106:107">
      <c r="DB11464" s="110"/>
      <c r="DC11464" s="110"/>
    </row>
    <row r="11465" spans="106:107">
      <c r="DB11465" s="110"/>
      <c r="DC11465" s="110"/>
    </row>
    <row r="11466" spans="106:107">
      <c r="DB11466" s="110"/>
      <c r="DC11466" s="110"/>
    </row>
    <row r="11467" spans="106:107">
      <c r="DB11467" s="110"/>
      <c r="DC11467" s="110"/>
    </row>
    <row r="11468" spans="106:107">
      <c r="DB11468" s="110"/>
      <c r="DC11468" s="110"/>
    </row>
    <row r="11469" spans="106:107">
      <c r="DB11469" s="110"/>
      <c r="DC11469" s="110"/>
    </row>
    <row r="11470" spans="106:107">
      <c r="DB11470" s="110"/>
      <c r="DC11470" s="110"/>
    </row>
    <row r="11471" spans="106:107">
      <c r="DB11471" s="110"/>
      <c r="DC11471" s="110"/>
    </row>
    <row r="11472" spans="106:107">
      <c r="DB11472" s="110"/>
      <c r="DC11472" s="110"/>
    </row>
    <row r="11473" spans="106:107">
      <c r="DB11473" s="110"/>
      <c r="DC11473" s="110"/>
    </row>
    <row r="11474" spans="106:107">
      <c r="DB11474" s="110"/>
      <c r="DC11474" s="110"/>
    </row>
    <row r="11475" spans="106:107">
      <c r="DB11475" s="110"/>
      <c r="DC11475" s="110"/>
    </row>
    <row r="11476" spans="106:107">
      <c r="DB11476" s="110"/>
      <c r="DC11476" s="110"/>
    </row>
    <row r="11477" spans="106:107">
      <c r="DB11477" s="110"/>
      <c r="DC11477" s="110"/>
    </row>
    <row r="11478" spans="106:107">
      <c r="DB11478" s="110"/>
      <c r="DC11478" s="110"/>
    </row>
    <row r="11479" spans="106:107">
      <c r="DB11479" s="110"/>
      <c r="DC11479" s="110"/>
    </row>
    <row r="11480" spans="106:107">
      <c r="DB11480" s="110"/>
      <c r="DC11480" s="110"/>
    </row>
    <row r="11481" spans="106:107">
      <c r="DB11481" s="110"/>
      <c r="DC11481" s="110"/>
    </row>
    <row r="11482" spans="106:107">
      <c r="DB11482" s="110"/>
      <c r="DC11482" s="110"/>
    </row>
    <row r="11483" spans="106:107">
      <c r="DB11483" s="110"/>
      <c r="DC11483" s="110"/>
    </row>
    <row r="11484" spans="106:107">
      <c r="DB11484" s="110"/>
      <c r="DC11484" s="110"/>
    </row>
    <row r="11485" spans="106:107">
      <c r="DB11485" s="110"/>
      <c r="DC11485" s="110"/>
    </row>
    <row r="11486" spans="106:107">
      <c r="DB11486" s="110"/>
      <c r="DC11486" s="110"/>
    </row>
    <row r="11487" spans="106:107">
      <c r="DB11487" s="110"/>
      <c r="DC11487" s="110"/>
    </row>
    <row r="11488" spans="106:107">
      <c r="DB11488" s="110"/>
      <c r="DC11488" s="110"/>
    </row>
    <row r="11489" spans="106:107">
      <c r="DB11489" s="110"/>
      <c r="DC11489" s="110"/>
    </row>
    <row r="11490" spans="106:107">
      <c r="DB11490" s="110"/>
      <c r="DC11490" s="110"/>
    </row>
    <row r="11491" spans="106:107">
      <c r="DB11491" s="110"/>
      <c r="DC11491" s="110"/>
    </row>
    <row r="11492" spans="106:107">
      <c r="DB11492" s="110"/>
      <c r="DC11492" s="110"/>
    </row>
    <row r="11493" spans="106:107">
      <c r="DB11493" s="110"/>
      <c r="DC11493" s="110"/>
    </row>
    <row r="11494" spans="106:107">
      <c r="DB11494" s="110"/>
      <c r="DC11494" s="110"/>
    </row>
    <row r="11495" spans="106:107">
      <c r="DB11495" s="110"/>
      <c r="DC11495" s="110"/>
    </row>
    <row r="11496" spans="106:107">
      <c r="DB11496" s="110"/>
      <c r="DC11496" s="110"/>
    </row>
    <row r="11497" spans="106:107">
      <c r="DB11497" s="110"/>
      <c r="DC11497" s="110"/>
    </row>
    <row r="11498" spans="106:107">
      <c r="DB11498" s="110"/>
      <c r="DC11498" s="110"/>
    </row>
    <row r="11499" spans="106:107">
      <c r="DB11499" s="110"/>
      <c r="DC11499" s="110"/>
    </row>
    <row r="11500" spans="106:107">
      <c r="DB11500" s="110"/>
      <c r="DC11500" s="110"/>
    </row>
    <row r="11501" spans="106:107">
      <c r="DB11501" s="110"/>
      <c r="DC11501" s="110"/>
    </row>
    <row r="11502" spans="106:107">
      <c r="DB11502" s="110"/>
      <c r="DC11502" s="110"/>
    </row>
    <row r="11503" spans="106:107">
      <c r="DB11503" s="110"/>
      <c r="DC11503" s="110"/>
    </row>
    <row r="11504" spans="106:107">
      <c r="DB11504" s="110"/>
      <c r="DC11504" s="110"/>
    </row>
    <row r="11505" spans="106:107">
      <c r="DB11505" s="110"/>
      <c r="DC11505" s="110"/>
    </row>
    <row r="11506" spans="106:107">
      <c r="DB11506" s="110"/>
      <c r="DC11506" s="110"/>
    </row>
    <row r="11507" spans="106:107">
      <c r="DB11507" s="110"/>
      <c r="DC11507" s="110"/>
    </row>
    <row r="11508" spans="106:107">
      <c r="DB11508" s="110"/>
      <c r="DC11508" s="110"/>
    </row>
    <row r="11509" spans="106:107">
      <c r="DB11509" s="110"/>
      <c r="DC11509" s="110"/>
    </row>
    <row r="11510" spans="106:107">
      <c r="DB11510" s="110"/>
      <c r="DC11510" s="110"/>
    </row>
    <row r="11511" spans="106:107">
      <c r="DB11511" s="110"/>
      <c r="DC11511" s="110"/>
    </row>
    <row r="11512" spans="106:107">
      <c r="DB11512" s="110"/>
      <c r="DC11512" s="110"/>
    </row>
    <row r="11513" spans="106:107">
      <c r="DB11513" s="110"/>
      <c r="DC11513" s="110"/>
    </row>
    <row r="11514" spans="106:107">
      <c r="DB11514" s="110"/>
      <c r="DC11514" s="110"/>
    </row>
    <row r="11515" spans="106:107">
      <c r="DB11515" s="110"/>
      <c r="DC11515" s="110"/>
    </row>
    <row r="11516" spans="106:107">
      <c r="DB11516" s="110"/>
      <c r="DC11516" s="110"/>
    </row>
    <row r="11517" spans="106:107">
      <c r="DB11517" s="110"/>
      <c r="DC11517" s="110"/>
    </row>
    <row r="11518" spans="106:107">
      <c r="DB11518" s="110"/>
      <c r="DC11518" s="110"/>
    </row>
    <row r="11519" spans="106:107">
      <c r="DB11519" s="110"/>
      <c r="DC11519" s="110"/>
    </row>
    <row r="11520" spans="106:107">
      <c r="DB11520" s="110"/>
      <c r="DC11520" s="110"/>
    </row>
    <row r="11521" spans="106:107">
      <c r="DB11521" s="110"/>
      <c r="DC11521" s="110"/>
    </row>
    <row r="11522" spans="106:107">
      <c r="DB11522" s="110"/>
      <c r="DC11522" s="110"/>
    </row>
    <row r="11523" spans="106:107">
      <c r="DB11523" s="110"/>
      <c r="DC11523" s="110"/>
    </row>
    <row r="11524" spans="106:107">
      <c r="DB11524" s="110"/>
      <c r="DC11524" s="110"/>
    </row>
    <row r="11525" spans="106:107">
      <c r="DB11525" s="110"/>
      <c r="DC11525" s="110"/>
    </row>
    <row r="11526" spans="106:107">
      <c r="DB11526" s="110"/>
      <c r="DC11526" s="110"/>
    </row>
    <row r="11527" spans="106:107">
      <c r="DB11527" s="110"/>
      <c r="DC11527" s="110"/>
    </row>
    <row r="11528" spans="106:107">
      <c r="DB11528" s="110"/>
      <c r="DC11528" s="110"/>
    </row>
    <row r="11529" spans="106:107">
      <c r="DB11529" s="110"/>
      <c r="DC11529" s="110"/>
    </row>
    <row r="11530" spans="106:107">
      <c r="DB11530" s="110"/>
      <c r="DC11530" s="110"/>
    </row>
    <row r="11531" spans="106:107">
      <c r="DB11531" s="110"/>
      <c r="DC11531" s="110"/>
    </row>
    <row r="11532" spans="106:107">
      <c r="DB11532" s="110"/>
      <c r="DC11532" s="110"/>
    </row>
    <row r="11533" spans="106:107">
      <c r="DB11533" s="110"/>
      <c r="DC11533" s="110"/>
    </row>
    <row r="11534" spans="106:107">
      <c r="DB11534" s="110"/>
      <c r="DC11534" s="110"/>
    </row>
    <row r="11535" spans="106:107">
      <c r="DB11535" s="110"/>
      <c r="DC11535" s="110"/>
    </row>
    <row r="11536" spans="106:107">
      <c r="DB11536" s="110"/>
      <c r="DC11536" s="110"/>
    </row>
    <row r="11537" spans="106:107">
      <c r="DB11537" s="110"/>
      <c r="DC11537" s="110"/>
    </row>
    <row r="11538" spans="106:107">
      <c r="DB11538" s="110"/>
      <c r="DC11538" s="110"/>
    </row>
    <row r="11539" spans="106:107">
      <c r="DB11539" s="110"/>
      <c r="DC11539" s="110"/>
    </row>
    <row r="11540" spans="106:107">
      <c r="DB11540" s="110"/>
      <c r="DC11540" s="110"/>
    </row>
    <row r="11541" spans="106:107">
      <c r="DB11541" s="110"/>
      <c r="DC11541" s="110"/>
    </row>
    <row r="11542" spans="106:107">
      <c r="DB11542" s="110"/>
      <c r="DC11542" s="110"/>
    </row>
    <row r="11543" spans="106:107">
      <c r="DB11543" s="110"/>
      <c r="DC11543" s="110"/>
    </row>
    <row r="11544" spans="106:107">
      <c r="DB11544" s="110"/>
      <c r="DC11544" s="110"/>
    </row>
    <row r="11545" spans="106:107">
      <c r="DB11545" s="110"/>
      <c r="DC11545" s="110"/>
    </row>
    <row r="11546" spans="106:107">
      <c r="DB11546" s="110"/>
      <c r="DC11546" s="110"/>
    </row>
    <row r="11547" spans="106:107">
      <c r="DB11547" s="110"/>
      <c r="DC11547" s="110"/>
    </row>
    <row r="11548" spans="106:107">
      <c r="DB11548" s="110"/>
      <c r="DC11548" s="110"/>
    </row>
    <row r="11549" spans="106:107">
      <c r="DB11549" s="110"/>
      <c r="DC11549" s="110"/>
    </row>
    <row r="11550" spans="106:107">
      <c r="DB11550" s="110"/>
      <c r="DC11550" s="110"/>
    </row>
    <row r="11551" spans="106:107">
      <c r="DB11551" s="110"/>
      <c r="DC11551" s="110"/>
    </row>
    <row r="11552" spans="106:107">
      <c r="DB11552" s="110"/>
      <c r="DC11552" s="110"/>
    </row>
    <row r="11553" spans="106:107">
      <c r="DB11553" s="110"/>
      <c r="DC11553" s="110"/>
    </row>
    <row r="11554" spans="106:107">
      <c r="DB11554" s="110"/>
      <c r="DC11554" s="110"/>
    </row>
    <row r="11555" spans="106:107">
      <c r="DB11555" s="110"/>
      <c r="DC11555" s="110"/>
    </row>
    <row r="11556" spans="106:107">
      <c r="DB11556" s="110"/>
      <c r="DC11556" s="110"/>
    </row>
    <row r="11557" spans="106:107">
      <c r="DB11557" s="110"/>
      <c r="DC11557" s="110"/>
    </row>
    <row r="11558" spans="106:107">
      <c r="DB11558" s="110"/>
      <c r="DC11558" s="110"/>
    </row>
    <row r="11559" spans="106:107">
      <c r="DB11559" s="110"/>
      <c r="DC11559" s="110"/>
    </row>
    <row r="11560" spans="106:107">
      <c r="DB11560" s="110"/>
      <c r="DC11560" s="110"/>
    </row>
    <row r="11561" spans="106:107">
      <c r="DB11561" s="110"/>
      <c r="DC11561" s="110"/>
    </row>
    <row r="11562" spans="106:107">
      <c r="DB11562" s="110"/>
      <c r="DC11562" s="110"/>
    </row>
    <row r="11563" spans="106:107">
      <c r="DB11563" s="110"/>
      <c r="DC11563" s="110"/>
    </row>
    <row r="11564" spans="106:107">
      <c r="DB11564" s="110"/>
      <c r="DC11564" s="110"/>
    </row>
    <row r="11565" spans="106:107">
      <c r="DB11565" s="110"/>
      <c r="DC11565" s="110"/>
    </row>
    <row r="11566" spans="106:107">
      <c r="DB11566" s="110"/>
      <c r="DC11566" s="110"/>
    </row>
    <row r="11567" spans="106:107">
      <c r="DB11567" s="110"/>
      <c r="DC11567" s="110"/>
    </row>
    <row r="11568" spans="106:107">
      <c r="DB11568" s="110"/>
      <c r="DC11568" s="110"/>
    </row>
    <row r="11569" spans="106:107">
      <c r="DB11569" s="110"/>
      <c r="DC11569" s="110"/>
    </row>
    <row r="11570" spans="106:107">
      <c r="DB11570" s="110"/>
      <c r="DC11570" s="110"/>
    </row>
    <row r="11571" spans="106:107">
      <c r="DB11571" s="110"/>
      <c r="DC11571" s="110"/>
    </row>
    <row r="11572" spans="106:107">
      <c r="DB11572" s="110"/>
      <c r="DC11572" s="110"/>
    </row>
    <row r="11573" spans="106:107">
      <c r="DB11573" s="110"/>
      <c r="DC11573" s="110"/>
    </row>
    <row r="11574" spans="106:107">
      <c r="DB11574" s="110"/>
      <c r="DC11574" s="110"/>
    </row>
    <row r="11575" spans="106:107">
      <c r="DB11575" s="110"/>
      <c r="DC11575" s="110"/>
    </row>
    <row r="11576" spans="106:107">
      <c r="DB11576" s="110"/>
      <c r="DC11576" s="110"/>
    </row>
    <row r="11577" spans="106:107">
      <c r="DB11577" s="110"/>
      <c r="DC11577" s="110"/>
    </row>
    <row r="11578" spans="106:107">
      <c r="DB11578" s="110"/>
      <c r="DC11578" s="110"/>
    </row>
    <row r="11579" spans="106:107">
      <c r="DB11579" s="110"/>
      <c r="DC11579" s="110"/>
    </row>
    <row r="11580" spans="106:107">
      <c r="DB11580" s="110"/>
      <c r="DC11580" s="110"/>
    </row>
    <row r="11581" spans="106:107">
      <c r="DB11581" s="110"/>
      <c r="DC11581" s="110"/>
    </row>
    <row r="11582" spans="106:107">
      <c r="DB11582" s="110"/>
      <c r="DC11582" s="110"/>
    </row>
    <row r="11583" spans="106:107">
      <c r="DB11583" s="110"/>
      <c r="DC11583" s="110"/>
    </row>
    <row r="11584" spans="106:107">
      <c r="DB11584" s="110"/>
      <c r="DC11584" s="110"/>
    </row>
    <row r="11585" spans="106:107">
      <c r="DB11585" s="110"/>
      <c r="DC11585" s="110"/>
    </row>
    <row r="11586" spans="106:107">
      <c r="DB11586" s="110"/>
      <c r="DC11586" s="110"/>
    </row>
    <row r="11587" spans="106:107">
      <c r="DB11587" s="110"/>
      <c r="DC11587" s="110"/>
    </row>
    <row r="11588" spans="106:107">
      <c r="DB11588" s="110"/>
      <c r="DC11588" s="110"/>
    </row>
    <row r="11589" spans="106:107">
      <c r="DB11589" s="110"/>
      <c r="DC11589" s="110"/>
    </row>
    <row r="11590" spans="106:107">
      <c r="DB11590" s="110"/>
      <c r="DC11590" s="110"/>
    </row>
    <row r="11591" spans="106:107">
      <c r="DB11591" s="110"/>
      <c r="DC11591" s="110"/>
    </row>
    <row r="11592" spans="106:107">
      <c r="DB11592" s="110"/>
      <c r="DC11592" s="110"/>
    </row>
    <row r="11593" spans="106:107">
      <c r="DB11593" s="110"/>
      <c r="DC11593" s="110"/>
    </row>
    <row r="11594" spans="106:107">
      <c r="DB11594" s="110"/>
      <c r="DC11594" s="110"/>
    </row>
    <row r="11595" spans="106:107">
      <c r="DB11595" s="110"/>
      <c r="DC11595" s="110"/>
    </row>
    <row r="11596" spans="106:107">
      <c r="DB11596" s="110"/>
      <c r="DC11596" s="110"/>
    </row>
    <row r="11597" spans="106:107">
      <c r="DB11597" s="110"/>
      <c r="DC11597" s="110"/>
    </row>
    <row r="11598" spans="106:107">
      <c r="DB11598" s="110"/>
      <c r="DC11598" s="110"/>
    </row>
    <row r="11599" spans="106:107">
      <c r="DB11599" s="110"/>
      <c r="DC11599" s="110"/>
    </row>
    <row r="11600" spans="106:107">
      <c r="DB11600" s="110"/>
      <c r="DC11600" s="110"/>
    </row>
    <row r="11601" spans="106:107">
      <c r="DB11601" s="110"/>
      <c r="DC11601" s="110"/>
    </row>
    <row r="11602" spans="106:107">
      <c r="DB11602" s="110"/>
      <c r="DC11602" s="110"/>
    </row>
    <row r="11603" spans="106:107">
      <c r="DB11603" s="110"/>
      <c r="DC11603" s="110"/>
    </row>
    <row r="11604" spans="106:107">
      <c r="DB11604" s="110"/>
      <c r="DC11604" s="110"/>
    </row>
    <row r="11605" spans="106:107">
      <c r="DB11605" s="110"/>
      <c r="DC11605" s="110"/>
    </row>
    <row r="11606" spans="106:107">
      <c r="DB11606" s="110"/>
      <c r="DC11606" s="110"/>
    </row>
    <row r="11607" spans="106:107">
      <c r="DB11607" s="110"/>
      <c r="DC11607" s="110"/>
    </row>
    <row r="11608" spans="106:107">
      <c r="DB11608" s="110"/>
      <c r="DC11608" s="110"/>
    </row>
    <row r="11609" spans="106:107">
      <c r="DB11609" s="110"/>
      <c r="DC11609" s="110"/>
    </row>
    <row r="11610" spans="106:107">
      <c r="DB11610" s="110"/>
      <c r="DC11610" s="110"/>
    </row>
    <row r="11611" spans="106:107">
      <c r="DB11611" s="110"/>
      <c r="DC11611" s="110"/>
    </row>
    <row r="11612" spans="106:107">
      <c r="DB11612" s="110"/>
      <c r="DC11612" s="110"/>
    </row>
    <row r="11613" spans="106:107">
      <c r="DB11613" s="110"/>
      <c r="DC11613" s="110"/>
    </row>
    <row r="11614" spans="106:107">
      <c r="DB11614" s="110"/>
      <c r="DC11614" s="110"/>
    </row>
    <row r="11615" spans="106:107">
      <c r="DB11615" s="110"/>
      <c r="DC11615" s="110"/>
    </row>
    <row r="11616" spans="106:107">
      <c r="DB11616" s="110"/>
      <c r="DC11616" s="110"/>
    </row>
    <row r="11617" spans="106:107">
      <c r="DB11617" s="110"/>
      <c r="DC11617" s="110"/>
    </row>
    <row r="11618" spans="106:107">
      <c r="DB11618" s="110"/>
      <c r="DC11618" s="110"/>
    </row>
    <row r="11619" spans="106:107">
      <c r="DB11619" s="110"/>
      <c r="DC11619" s="110"/>
    </row>
    <row r="11620" spans="106:107">
      <c r="DB11620" s="110"/>
      <c r="DC11620" s="110"/>
    </row>
    <row r="11621" spans="106:107">
      <c r="DB11621" s="110"/>
      <c r="DC11621" s="110"/>
    </row>
    <row r="11622" spans="106:107">
      <c r="DB11622" s="110"/>
      <c r="DC11622" s="110"/>
    </row>
    <row r="11623" spans="106:107">
      <c r="DB11623" s="110"/>
      <c r="DC11623" s="110"/>
    </row>
    <row r="11624" spans="106:107">
      <c r="DB11624" s="110"/>
      <c r="DC11624" s="110"/>
    </row>
    <row r="11625" spans="106:107">
      <c r="DB11625" s="110"/>
      <c r="DC11625" s="110"/>
    </row>
    <row r="11626" spans="106:107">
      <c r="DB11626" s="110"/>
      <c r="DC11626" s="110"/>
    </row>
    <row r="11627" spans="106:107">
      <c r="DB11627" s="110"/>
      <c r="DC11627" s="110"/>
    </row>
    <row r="11628" spans="106:107">
      <c r="DB11628" s="110"/>
      <c r="DC11628" s="110"/>
    </row>
    <row r="11629" spans="106:107">
      <c r="DB11629" s="110"/>
      <c r="DC11629" s="110"/>
    </row>
    <row r="11630" spans="106:107">
      <c r="DB11630" s="110"/>
      <c r="DC11630" s="110"/>
    </row>
    <row r="11631" spans="106:107">
      <c r="DB11631" s="110"/>
      <c r="DC11631" s="110"/>
    </row>
    <row r="11632" spans="106:107">
      <c r="DB11632" s="110"/>
      <c r="DC11632" s="110"/>
    </row>
    <row r="11633" spans="106:107">
      <c r="DB11633" s="110"/>
      <c r="DC11633" s="110"/>
    </row>
    <row r="11634" spans="106:107">
      <c r="DB11634" s="110"/>
      <c r="DC11634" s="110"/>
    </row>
    <row r="11635" spans="106:107">
      <c r="DB11635" s="110"/>
      <c r="DC11635" s="110"/>
    </row>
    <row r="11636" spans="106:107">
      <c r="DB11636" s="110"/>
      <c r="DC11636" s="110"/>
    </row>
    <row r="11637" spans="106:107">
      <c r="DB11637" s="110"/>
      <c r="DC11637" s="110"/>
    </row>
    <row r="11638" spans="106:107">
      <c r="DB11638" s="110"/>
      <c r="DC11638" s="110"/>
    </row>
    <row r="11639" spans="106:107">
      <c r="DB11639" s="110"/>
      <c r="DC11639" s="110"/>
    </row>
    <row r="11640" spans="106:107">
      <c r="DB11640" s="110"/>
      <c r="DC11640" s="110"/>
    </row>
    <row r="11641" spans="106:107">
      <c r="DB11641" s="110"/>
      <c r="DC11641" s="110"/>
    </row>
    <row r="11642" spans="106:107">
      <c r="DB11642" s="110"/>
      <c r="DC11642" s="110"/>
    </row>
    <row r="11643" spans="106:107">
      <c r="DB11643" s="110"/>
      <c r="DC11643" s="110"/>
    </row>
    <row r="11644" spans="106:107">
      <c r="DB11644" s="110"/>
      <c r="DC11644" s="110"/>
    </row>
    <row r="11645" spans="106:107">
      <c r="DB11645" s="110"/>
      <c r="DC11645" s="110"/>
    </row>
    <row r="11646" spans="106:107">
      <c r="DB11646" s="110"/>
      <c r="DC11646" s="110"/>
    </row>
    <row r="11647" spans="106:107">
      <c r="DB11647" s="110"/>
      <c r="DC11647" s="110"/>
    </row>
    <row r="11648" spans="106:107">
      <c r="DB11648" s="110"/>
      <c r="DC11648" s="110"/>
    </row>
    <row r="11649" spans="106:107">
      <c r="DB11649" s="110"/>
      <c r="DC11649" s="110"/>
    </row>
    <row r="11650" spans="106:107">
      <c r="DB11650" s="110"/>
      <c r="DC11650" s="110"/>
    </row>
    <row r="11651" spans="106:107">
      <c r="DB11651" s="110"/>
      <c r="DC11651" s="110"/>
    </row>
    <row r="11652" spans="106:107">
      <c r="DB11652" s="110"/>
      <c r="DC11652" s="110"/>
    </row>
    <row r="11653" spans="106:107">
      <c r="DB11653" s="110"/>
      <c r="DC11653" s="110"/>
    </row>
    <row r="11654" spans="106:107">
      <c r="DB11654" s="110"/>
      <c r="DC11654" s="110"/>
    </row>
    <row r="11655" spans="106:107">
      <c r="DB11655" s="110"/>
      <c r="DC11655" s="110"/>
    </row>
    <row r="11656" spans="106:107">
      <c r="DB11656" s="110"/>
      <c r="DC11656" s="110"/>
    </row>
    <row r="11657" spans="106:107">
      <c r="DB11657" s="110"/>
      <c r="DC11657" s="110"/>
    </row>
    <row r="11658" spans="106:107">
      <c r="DB11658" s="110"/>
      <c r="DC11658" s="110"/>
    </row>
    <row r="11659" spans="106:107">
      <c r="DB11659" s="110"/>
      <c r="DC11659" s="110"/>
    </row>
    <row r="11660" spans="106:107">
      <c r="DB11660" s="110"/>
      <c r="DC11660" s="110"/>
    </row>
    <row r="11661" spans="106:107">
      <c r="DB11661" s="110"/>
      <c r="DC11661" s="110"/>
    </row>
    <row r="11662" spans="106:107">
      <c r="DB11662" s="110"/>
      <c r="DC11662" s="110"/>
    </row>
    <row r="11663" spans="106:107">
      <c r="DB11663" s="110"/>
      <c r="DC11663" s="110"/>
    </row>
    <row r="11664" spans="106:107">
      <c r="DB11664" s="110"/>
      <c r="DC11664" s="110"/>
    </row>
    <row r="11665" spans="106:107">
      <c r="DB11665" s="110"/>
      <c r="DC11665" s="110"/>
    </row>
    <row r="11666" spans="106:107">
      <c r="DB11666" s="110"/>
      <c r="DC11666" s="110"/>
    </row>
    <row r="11667" spans="106:107">
      <c r="DB11667" s="110"/>
      <c r="DC11667" s="110"/>
    </row>
    <row r="11668" spans="106:107">
      <c r="DB11668" s="110"/>
      <c r="DC11668" s="110"/>
    </row>
    <row r="11669" spans="106:107">
      <c r="DB11669" s="110"/>
      <c r="DC11669" s="110"/>
    </row>
    <row r="11670" spans="106:107">
      <c r="DB11670" s="110"/>
      <c r="DC11670" s="110"/>
    </row>
    <row r="11671" spans="106:107">
      <c r="DB11671" s="110"/>
      <c r="DC11671" s="110"/>
    </row>
    <row r="11672" spans="106:107">
      <c r="DB11672" s="110"/>
      <c r="DC11672" s="110"/>
    </row>
    <row r="11673" spans="106:107">
      <c r="DB11673" s="110"/>
      <c r="DC11673" s="110"/>
    </row>
    <row r="11674" spans="106:107">
      <c r="DB11674" s="110"/>
      <c r="DC11674" s="110"/>
    </row>
    <row r="11675" spans="106:107">
      <c r="DB11675" s="110"/>
      <c r="DC11675" s="110"/>
    </row>
    <row r="11676" spans="106:107">
      <c r="DB11676" s="110"/>
      <c r="DC11676" s="110"/>
    </row>
    <row r="11677" spans="106:107">
      <c r="DB11677" s="110"/>
      <c r="DC11677" s="110"/>
    </row>
    <row r="11678" spans="106:107">
      <c r="DB11678" s="110"/>
      <c r="DC11678" s="110"/>
    </row>
    <row r="11679" spans="106:107">
      <c r="DB11679" s="110"/>
      <c r="DC11679" s="110"/>
    </row>
    <row r="11680" spans="106:107">
      <c r="DB11680" s="110"/>
      <c r="DC11680" s="110"/>
    </row>
    <row r="11681" spans="106:107">
      <c r="DB11681" s="110"/>
      <c r="DC11681" s="110"/>
    </row>
    <row r="11682" spans="106:107">
      <c r="DB11682" s="110"/>
      <c r="DC11682" s="110"/>
    </row>
    <row r="11683" spans="106:107">
      <c r="DB11683" s="110"/>
      <c r="DC11683" s="110"/>
    </row>
    <row r="11684" spans="106:107">
      <c r="DB11684" s="110"/>
      <c r="DC11684" s="110"/>
    </row>
    <row r="11685" spans="106:107">
      <c r="DB11685" s="110"/>
      <c r="DC11685" s="110"/>
    </row>
    <row r="11686" spans="106:107">
      <c r="DB11686" s="110"/>
      <c r="DC11686" s="110"/>
    </row>
    <row r="11687" spans="106:107">
      <c r="DB11687" s="110"/>
      <c r="DC11687" s="110"/>
    </row>
    <row r="11688" spans="106:107">
      <c r="DB11688" s="110"/>
      <c r="DC11688" s="110"/>
    </row>
    <row r="11689" spans="106:107">
      <c r="DB11689" s="110"/>
      <c r="DC11689" s="110"/>
    </row>
    <row r="11690" spans="106:107">
      <c r="DB11690" s="110"/>
      <c r="DC11690" s="110"/>
    </row>
    <row r="11691" spans="106:107">
      <c r="DB11691" s="110"/>
      <c r="DC11691" s="110"/>
    </row>
    <row r="11692" spans="106:107">
      <c r="DB11692" s="110"/>
      <c r="DC11692" s="110"/>
    </row>
    <row r="11693" spans="106:107">
      <c r="DB11693" s="110"/>
      <c r="DC11693" s="110"/>
    </row>
    <row r="11694" spans="106:107">
      <c r="DB11694" s="110"/>
      <c r="DC11694" s="110"/>
    </row>
    <row r="11695" spans="106:107">
      <c r="DB11695" s="110"/>
      <c r="DC11695" s="110"/>
    </row>
    <row r="11696" spans="106:107">
      <c r="DB11696" s="110"/>
      <c r="DC11696" s="110"/>
    </row>
    <row r="11697" spans="106:107">
      <c r="DB11697" s="110"/>
      <c r="DC11697" s="110"/>
    </row>
    <row r="11698" spans="106:107">
      <c r="DB11698" s="110"/>
      <c r="DC11698" s="110"/>
    </row>
    <row r="11699" spans="106:107">
      <c r="DB11699" s="110"/>
      <c r="DC11699" s="110"/>
    </row>
    <row r="11700" spans="106:107">
      <c r="DB11700" s="110"/>
      <c r="DC11700" s="110"/>
    </row>
    <row r="11701" spans="106:107">
      <c r="DB11701" s="110"/>
      <c r="DC11701" s="110"/>
    </row>
    <row r="11702" spans="106:107">
      <c r="DB11702" s="110"/>
      <c r="DC11702" s="110"/>
    </row>
    <row r="11703" spans="106:107">
      <c r="DB11703" s="110"/>
      <c r="DC11703" s="110"/>
    </row>
    <row r="11704" spans="106:107">
      <c r="DB11704" s="110"/>
      <c r="DC11704" s="110"/>
    </row>
    <row r="11705" spans="106:107">
      <c r="DB11705" s="110"/>
      <c r="DC11705" s="110"/>
    </row>
    <row r="11706" spans="106:107">
      <c r="DB11706" s="110"/>
      <c r="DC11706" s="110"/>
    </row>
    <row r="11707" spans="106:107">
      <c r="DB11707" s="110"/>
      <c r="DC11707" s="110"/>
    </row>
    <row r="11708" spans="106:107">
      <c r="DB11708" s="110"/>
      <c r="DC11708" s="110"/>
    </row>
    <row r="11709" spans="106:107">
      <c r="DB11709" s="110"/>
      <c r="DC11709" s="110"/>
    </row>
    <row r="11710" spans="106:107">
      <c r="DB11710" s="110"/>
      <c r="DC11710" s="110"/>
    </row>
    <row r="11711" spans="106:107">
      <c r="DB11711" s="110"/>
      <c r="DC11711" s="110"/>
    </row>
    <row r="11712" spans="106:107">
      <c r="DB11712" s="110"/>
      <c r="DC11712" s="110"/>
    </row>
    <row r="11713" spans="106:107">
      <c r="DB11713" s="110"/>
      <c r="DC11713" s="110"/>
    </row>
    <row r="11714" spans="106:107">
      <c r="DB11714" s="110"/>
      <c r="DC11714" s="110"/>
    </row>
    <row r="11715" spans="106:107">
      <c r="DB11715" s="110"/>
      <c r="DC11715" s="110"/>
    </row>
    <row r="11716" spans="106:107">
      <c r="DB11716" s="110"/>
      <c r="DC11716" s="110"/>
    </row>
    <row r="11717" spans="106:107">
      <c r="DB11717" s="110"/>
      <c r="DC11717" s="110"/>
    </row>
    <row r="11718" spans="106:107">
      <c r="DB11718" s="110"/>
      <c r="DC11718" s="110"/>
    </row>
    <row r="11719" spans="106:107">
      <c r="DB11719" s="110"/>
      <c r="DC11719" s="110"/>
    </row>
    <row r="11720" spans="106:107">
      <c r="DB11720" s="110"/>
      <c r="DC11720" s="110"/>
    </row>
    <row r="11721" spans="106:107">
      <c r="DB11721" s="110"/>
      <c r="DC11721" s="110"/>
    </row>
    <row r="11722" spans="106:107">
      <c r="DB11722" s="110"/>
      <c r="DC11722" s="110"/>
    </row>
    <row r="11723" spans="106:107">
      <c r="DB11723" s="110"/>
      <c r="DC11723" s="110"/>
    </row>
    <row r="11724" spans="106:107">
      <c r="DB11724" s="110"/>
      <c r="DC11724" s="110"/>
    </row>
    <row r="11725" spans="106:107">
      <c r="DB11725" s="110"/>
      <c r="DC11725" s="110"/>
    </row>
    <row r="11726" spans="106:107">
      <c r="DB11726" s="110"/>
      <c r="DC11726" s="110"/>
    </row>
    <row r="11727" spans="106:107">
      <c r="DB11727" s="110"/>
      <c r="DC11727" s="110"/>
    </row>
    <row r="11728" spans="106:107">
      <c r="DB11728" s="110"/>
      <c r="DC11728" s="110"/>
    </row>
    <row r="11729" spans="106:107">
      <c r="DB11729" s="110"/>
      <c r="DC11729" s="110"/>
    </row>
    <row r="11730" spans="106:107">
      <c r="DB11730" s="110"/>
      <c r="DC11730" s="110"/>
    </row>
    <row r="11731" spans="106:107">
      <c r="DB11731" s="110"/>
      <c r="DC11731" s="110"/>
    </row>
    <row r="11732" spans="106:107">
      <c r="DB11732" s="110"/>
      <c r="DC11732" s="110"/>
    </row>
    <row r="11733" spans="106:107">
      <c r="DB11733" s="110"/>
      <c r="DC11733" s="110"/>
    </row>
    <row r="11734" spans="106:107">
      <c r="DB11734" s="110"/>
      <c r="DC11734" s="110"/>
    </row>
    <row r="11735" spans="106:107">
      <c r="DB11735" s="110"/>
      <c r="DC11735" s="110"/>
    </row>
    <row r="11736" spans="106:107">
      <c r="DB11736" s="110"/>
      <c r="DC11736" s="110"/>
    </row>
    <row r="11737" spans="106:107">
      <c r="DB11737" s="110"/>
      <c r="DC11737" s="110"/>
    </row>
    <row r="11738" spans="106:107">
      <c r="DB11738" s="110"/>
      <c r="DC11738" s="110"/>
    </row>
    <row r="11739" spans="106:107">
      <c r="DB11739" s="110"/>
      <c r="DC11739" s="110"/>
    </row>
    <row r="11740" spans="106:107">
      <c r="DB11740" s="110"/>
      <c r="DC11740" s="110"/>
    </row>
    <row r="11741" spans="106:107">
      <c r="DB11741" s="110"/>
      <c r="DC11741" s="110"/>
    </row>
    <row r="11742" spans="106:107">
      <c r="DB11742" s="110"/>
      <c r="DC11742" s="110"/>
    </row>
    <row r="11743" spans="106:107">
      <c r="DB11743" s="110"/>
      <c r="DC11743" s="110"/>
    </row>
    <row r="11744" spans="106:107">
      <c r="DB11744" s="110"/>
      <c r="DC11744" s="110"/>
    </row>
    <row r="11745" spans="106:107">
      <c r="DB11745" s="110"/>
      <c r="DC11745" s="110"/>
    </row>
    <row r="11746" spans="106:107">
      <c r="DB11746" s="110"/>
      <c r="DC11746" s="110"/>
    </row>
    <row r="11747" spans="106:107">
      <c r="DB11747" s="110"/>
      <c r="DC11747" s="110"/>
    </row>
    <row r="11748" spans="106:107">
      <c r="DB11748" s="110"/>
      <c r="DC11748" s="110"/>
    </row>
    <row r="11749" spans="106:107">
      <c r="DB11749" s="110"/>
      <c r="DC11749" s="110"/>
    </row>
    <row r="11750" spans="106:107">
      <c r="DB11750" s="110"/>
      <c r="DC11750" s="110"/>
    </row>
    <row r="11751" spans="106:107">
      <c r="DB11751" s="110"/>
      <c r="DC11751" s="110"/>
    </row>
    <row r="11752" spans="106:107">
      <c r="DB11752" s="110"/>
      <c r="DC11752" s="110"/>
    </row>
    <row r="11753" spans="106:107">
      <c r="DB11753" s="110"/>
      <c r="DC11753" s="110"/>
    </row>
    <row r="11754" spans="106:107">
      <c r="DB11754" s="110"/>
      <c r="DC11754" s="110"/>
    </row>
    <row r="11755" spans="106:107">
      <c r="DB11755" s="110"/>
      <c r="DC11755" s="110"/>
    </row>
    <row r="11756" spans="106:107">
      <c r="DB11756" s="110"/>
      <c r="DC11756" s="110"/>
    </row>
    <row r="11757" spans="106:107">
      <c r="DB11757" s="110"/>
      <c r="DC11757" s="110"/>
    </row>
    <row r="11758" spans="106:107">
      <c r="DB11758" s="110"/>
      <c r="DC11758" s="110"/>
    </row>
    <row r="11759" spans="106:107">
      <c r="DB11759" s="110"/>
      <c r="DC11759" s="110"/>
    </row>
    <row r="11760" spans="106:107">
      <c r="DB11760" s="110"/>
      <c r="DC11760" s="110"/>
    </row>
    <row r="11761" spans="106:107">
      <c r="DB11761" s="110"/>
      <c r="DC11761" s="110"/>
    </row>
    <row r="11762" spans="106:107">
      <c r="DB11762" s="110"/>
      <c r="DC11762" s="110"/>
    </row>
    <row r="11763" spans="106:107">
      <c r="DB11763" s="110"/>
      <c r="DC11763" s="110"/>
    </row>
    <row r="11764" spans="106:107">
      <c r="DB11764" s="110"/>
      <c r="DC11764" s="110"/>
    </row>
    <row r="11765" spans="106:107">
      <c r="DB11765" s="110"/>
      <c r="DC11765" s="110"/>
    </row>
    <row r="11766" spans="106:107">
      <c r="DB11766" s="110"/>
      <c r="DC11766" s="110"/>
    </row>
    <row r="11767" spans="106:107">
      <c r="DB11767" s="110"/>
      <c r="DC11767" s="110"/>
    </row>
    <row r="11768" spans="106:107">
      <c r="DB11768" s="110"/>
      <c r="DC11768" s="110"/>
    </row>
    <row r="11769" spans="106:107">
      <c r="DB11769" s="110"/>
      <c r="DC11769" s="110"/>
    </row>
    <row r="11770" spans="106:107">
      <c r="DB11770" s="110"/>
      <c r="DC11770" s="110"/>
    </row>
    <row r="11771" spans="106:107">
      <c r="DB11771" s="110"/>
      <c r="DC11771" s="110"/>
    </row>
    <row r="11772" spans="106:107">
      <c r="DB11772" s="110"/>
      <c r="DC11772" s="110"/>
    </row>
    <row r="11773" spans="106:107">
      <c r="DB11773" s="110"/>
      <c r="DC11773" s="110"/>
    </row>
    <row r="11774" spans="106:107">
      <c r="DB11774" s="110"/>
      <c r="DC11774" s="110"/>
    </row>
    <row r="11775" spans="106:107">
      <c r="DB11775" s="110"/>
      <c r="DC11775" s="110"/>
    </row>
    <row r="11776" spans="106:107">
      <c r="DB11776" s="110"/>
      <c r="DC11776" s="110"/>
    </row>
    <row r="11777" spans="106:107">
      <c r="DB11777" s="110"/>
      <c r="DC11777" s="110"/>
    </row>
    <row r="11778" spans="106:107">
      <c r="DB11778" s="110"/>
      <c r="DC11778" s="110"/>
    </row>
    <row r="11779" spans="106:107">
      <c r="DB11779" s="110"/>
      <c r="DC11779" s="110"/>
    </row>
    <row r="11780" spans="106:107">
      <c r="DB11780" s="110"/>
      <c r="DC11780" s="110"/>
    </row>
    <row r="11781" spans="106:107">
      <c r="DB11781" s="110"/>
      <c r="DC11781" s="110"/>
    </row>
    <row r="11782" spans="106:107">
      <c r="DB11782" s="110"/>
      <c r="DC11782" s="110"/>
    </row>
    <row r="11783" spans="106:107">
      <c r="DB11783" s="110"/>
      <c r="DC11783" s="110"/>
    </row>
    <row r="11784" spans="106:107">
      <c r="DB11784" s="110"/>
      <c r="DC11784" s="110"/>
    </row>
    <row r="11785" spans="106:107">
      <c r="DB11785" s="110"/>
      <c r="DC11785" s="110"/>
    </row>
    <row r="11786" spans="106:107">
      <c r="DB11786" s="110"/>
      <c r="DC11786" s="110"/>
    </row>
    <row r="11787" spans="106:107">
      <c r="DB11787" s="110"/>
      <c r="DC11787" s="110"/>
    </row>
    <row r="11788" spans="106:107">
      <c r="DB11788" s="110"/>
      <c r="DC11788" s="110"/>
    </row>
    <row r="11789" spans="106:107">
      <c r="DB11789" s="110"/>
      <c r="DC11789" s="110"/>
    </row>
    <row r="11790" spans="106:107">
      <c r="DB11790" s="110"/>
      <c r="DC11790" s="110"/>
    </row>
    <row r="11791" spans="106:107">
      <c r="DB11791" s="110"/>
      <c r="DC11791" s="110"/>
    </row>
    <row r="11792" spans="106:107">
      <c r="DB11792" s="110"/>
      <c r="DC11792" s="110"/>
    </row>
    <row r="11793" spans="106:107">
      <c r="DB11793" s="110"/>
      <c r="DC11793" s="110"/>
    </row>
    <row r="11794" spans="106:107">
      <c r="DB11794" s="110"/>
      <c r="DC11794" s="110"/>
    </row>
    <row r="11795" spans="106:107">
      <c r="DB11795" s="110"/>
      <c r="DC11795" s="110"/>
    </row>
    <row r="11796" spans="106:107">
      <c r="DB11796" s="110"/>
      <c r="DC11796" s="110"/>
    </row>
    <row r="11797" spans="106:107">
      <c r="DB11797" s="110"/>
      <c r="DC11797" s="110"/>
    </row>
    <row r="11798" spans="106:107">
      <c r="DB11798" s="110"/>
      <c r="DC11798" s="110"/>
    </row>
    <row r="11799" spans="106:107">
      <c r="DB11799" s="110"/>
      <c r="DC11799" s="110"/>
    </row>
    <row r="11800" spans="106:107">
      <c r="DB11800" s="110"/>
      <c r="DC11800" s="110"/>
    </row>
    <row r="11801" spans="106:107">
      <c r="DB11801" s="110"/>
      <c r="DC11801" s="110"/>
    </row>
    <row r="11802" spans="106:107">
      <c r="DB11802" s="110"/>
      <c r="DC11802" s="110"/>
    </row>
    <row r="11803" spans="106:107">
      <c r="DB11803" s="110"/>
      <c r="DC11803" s="110"/>
    </row>
    <row r="11804" spans="106:107">
      <c r="DB11804" s="110"/>
      <c r="DC11804" s="110"/>
    </row>
    <row r="11805" spans="106:107">
      <c r="DB11805" s="110"/>
      <c r="DC11805" s="110"/>
    </row>
    <row r="11806" spans="106:107">
      <c r="DB11806" s="110"/>
      <c r="DC11806" s="110"/>
    </row>
    <row r="11807" spans="106:107">
      <c r="DB11807" s="110"/>
      <c r="DC11807" s="110"/>
    </row>
    <row r="11808" spans="106:107">
      <c r="DB11808" s="110"/>
      <c r="DC11808" s="110"/>
    </row>
    <row r="11809" spans="106:107">
      <c r="DB11809" s="110"/>
      <c r="DC11809" s="110"/>
    </row>
    <row r="11810" spans="106:107">
      <c r="DB11810" s="110"/>
      <c r="DC11810" s="110"/>
    </row>
    <row r="11811" spans="106:107">
      <c r="DB11811" s="110"/>
      <c r="DC11811" s="110"/>
    </row>
    <row r="11812" spans="106:107">
      <c r="DB11812" s="110"/>
      <c r="DC11812" s="110"/>
    </row>
    <row r="11813" spans="106:107">
      <c r="DB11813" s="110"/>
      <c r="DC11813" s="110"/>
    </row>
    <row r="11814" spans="106:107">
      <c r="DB11814" s="110"/>
      <c r="DC11814" s="110"/>
    </row>
    <row r="11815" spans="106:107">
      <c r="DB11815" s="110"/>
      <c r="DC11815" s="110"/>
    </row>
    <row r="11816" spans="106:107">
      <c r="DB11816" s="110"/>
      <c r="DC11816" s="110"/>
    </row>
    <row r="11817" spans="106:107">
      <c r="DB11817" s="110"/>
      <c r="DC11817" s="110"/>
    </row>
    <row r="11818" spans="106:107">
      <c r="DB11818" s="110"/>
      <c r="DC11818" s="110"/>
    </row>
    <row r="11819" spans="106:107">
      <c r="DB11819" s="110"/>
      <c r="DC11819" s="110"/>
    </row>
    <row r="11820" spans="106:107">
      <c r="DB11820" s="110"/>
      <c r="DC11820" s="110"/>
    </row>
    <row r="11821" spans="106:107">
      <c r="DB11821" s="110"/>
      <c r="DC11821" s="110"/>
    </row>
    <row r="11822" spans="106:107">
      <c r="DB11822" s="110"/>
      <c r="DC11822" s="110"/>
    </row>
    <row r="11823" spans="106:107">
      <c r="DB11823" s="110"/>
      <c r="DC11823" s="110"/>
    </row>
    <row r="11824" spans="106:107">
      <c r="DB11824" s="110"/>
      <c r="DC11824" s="110"/>
    </row>
    <row r="11825" spans="106:107">
      <c r="DB11825" s="110"/>
      <c r="DC11825" s="110"/>
    </row>
    <row r="11826" spans="106:107">
      <c r="DB11826" s="110"/>
      <c r="DC11826" s="110"/>
    </row>
    <row r="11827" spans="106:107">
      <c r="DB11827" s="110"/>
      <c r="DC11827" s="110"/>
    </row>
    <row r="11828" spans="106:107">
      <c r="DB11828" s="110"/>
      <c r="DC11828" s="110"/>
    </row>
    <row r="11829" spans="106:107">
      <c r="DB11829" s="110"/>
      <c r="DC11829" s="110"/>
    </row>
    <row r="11830" spans="106:107">
      <c r="DB11830" s="110"/>
      <c r="DC11830" s="110"/>
    </row>
    <row r="11831" spans="106:107">
      <c r="DB11831" s="110"/>
      <c r="DC11831" s="110"/>
    </row>
    <row r="11832" spans="106:107">
      <c r="DB11832" s="110"/>
      <c r="DC11832" s="110"/>
    </row>
    <row r="11833" spans="106:107">
      <c r="DB11833" s="110"/>
      <c r="DC11833" s="110"/>
    </row>
    <row r="11834" spans="106:107">
      <c r="DB11834" s="110"/>
      <c r="DC11834" s="110"/>
    </row>
    <row r="11835" spans="106:107">
      <c r="DB11835" s="110"/>
      <c r="DC11835" s="110"/>
    </row>
    <row r="11836" spans="106:107">
      <c r="DB11836" s="110"/>
      <c r="DC11836" s="110"/>
    </row>
    <row r="11837" spans="106:107">
      <c r="DB11837" s="110"/>
      <c r="DC11837" s="110"/>
    </row>
    <row r="11838" spans="106:107">
      <c r="DB11838" s="110"/>
      <c r="DC11838" s="110"/>
    </row>
    <row r="11839" spans="106:107">
      <c r="DB11839" s="110"/>
      <c r="DC11839" s="110"/>
    </row>
    <row r="11840" spans="106:107">
      <c r="DB11840" s="110"/>
      <c r="DC11840" s="110"/>
    </row>
    <row r="11841" spans="106:107">
      <c r="DB11841" s="110"/>
      <c r="DC11841" s="110"/>
    </row>
    <row r="11842" spans="106:107">
      <c r="DB11842" s="110"/>
      <c r="DC11842" s="110"/>
    </row>
    <row r="11843" spans="106:107">
      <c r="DB11843" s="110"/>
      <c r="DC11843" s="110"/>
    </row>
    <row r="11844" spans="106:107">
      <c r="DB11844" s="110"/>
      <c r="DC11844" s="110"/>
    </row>
    <row r="11845" spans="106:107">
      <c r="DB11845" s="110"/>
      <c r="DC11845" s="110"/>
    </row>
    <row r="11846" spans="106:107">
      <c r="DB11846" s="110"/>
      <c r="DC11846" s="110"/>
    </row>
    <row r="11847" spans="106:107">
      <c r="DB11847" s="110"/>
      <c r="DC11847" s="110"/>
    </row>
    <row r="11848" spans="106:107">
      <c r="DB11848" s="110"/>
      <c r="DC11848" s="110"/>
    </row>
    <row r="11849" spans="106:107">
      <c r="DB11849" s="110"/>
      <c r="DC11849" s="110"/>
    </row>
    <row r="11850" spans="106:107">
      <c r="DB11850" s="110"/>
      <c r="DC11850" s="110"/>
    </row>
    <row r="11851" spans="106:107">
      <c r="DB11851" s="110"/>
      <c r="DC11851" s="110"/>
    </row>
    <row r="11852" spans="106:107">
      <c r="DB11852" s="110"/>
      <c r="DC11852" s="110"/>
    </row>
    <row r="11853" spans="106:107">
      <c r="DB11853" s="110"/>
      <c r="DC11853" s="110"/>
    </row>
    <row r="11854" spans="106:107">
      <c r="DB11854" s="110"/>
      <c r="DC11854" s="110"/>
    </row>
    <row r="11855" spans="106:107">
      <c r="DB11855" s="110"/>
      <c r="DC11855" s="110"/>
    </row>
    <row r="11856" spans="106:107">
      <c r="DB11856" s="110"/>
      <c r="DC11856" s="110"/>
    </row>
    <row r="11857" spans="106:107">
      <c r="DB11857" s="110"/>
      <c r="DC11857" s="110"/>
    </row>
    <row r="11858" spans="106:107">
      <c r="DB11858" s="110"/>
      <c r="DC11858" s="110"/>
    </row>
    <row r="11859" spans="106:107">
      <c r="DB11859" s="110"/>
      <c r="DC11859" s="110"/>
    </row>
    <row r="11860" spans="106:107">
      <c r="DB11860" s="110"/>
      <c r="DC11860" s="110"/>
    </row>
    <row r="11861" spans="106:107">
      <c r="DB11861" s="110"/>
      <c r="DC11861" s="110"/>
    </row>
    <row r="11862" spans="106:107">
      <c r="DB11862" s="110"/>
      <c r="DC11862" s="110"/>
    </row>
    <row r="11863" spans="106:107">
      <c r="DB11863" s="110"/>
      <c r="DC11863" s="110"/>
    </row>
    <row r="11864" spans="106:107">
      <c r="DB11864" s="110"/>
      <c r="DC11864" s="110"/>
    </row>
    <row r="11865" spans="106:107">
      <c r="DB11865" s="110"/>
      <c r="DC11865" s="110"/>
    </row>
    <row r="11866" spans="106:107">
      <c r="DB11866" s="110"/>
      <c r="DC11866" s="110"/>
    </row>
    <row r="11867" spans="106:107">
      <c r="DB11867" s="110"/>
      <c r="DC11867" s="110"/>
    </row>
    <row r="11868" spans="106:107">
      <c r="DB11868" s="110"/>
      <c r="DC11868" s="110"/>
    </row>
    <row r="11869" spans="106:107">
      <c r="DB11869" s="110"/>
      <c r="DC11869" s="110"/>
    </row>
    <row r="11870" spans="106:107">
      <c r="DB11870" s="110"/>
      <c r="DC11870" s="110"/>
    </row>
    <row r="11871" spans="106:107">
      <c r="DB11871" s="110"/>
      <c r="DC11871" s="110"/>
    </row>
    <row r="11872" spans="106:107">
      <c r="DB11872" s="110"/>
      <c r="DC11872" s="110"/>
    </row>
    <row r="11873" spans="106:107">
      <c r="DB11873" s="110"/>
      <c r="DC11873" s="110"/>
    </row>
    <row r="11874" spans="106:107">
      <c r="DB11874" s="110"/>
      <c r="DC11874" s="110"/>
    </row>
    <row r="11875" spans="106:107">
      <c r="DB11875" s="110"/>
      <c r="DC11875" s="110"/>
    </row>
    <row r="11876" spans="106:107">
      <c r="DB11876" s="110"/>
      <c r="DC11876" s="110"/>
    </row>
    <row r="11877" spans="106:107">
      <c r="DB11877" s="110"/>
      <c r="DC11877" s="110"/>
    </row>
    <row r="11878" spans="106:107">
      <c r="DB11878" s="110"/>
      <c r="DC11878" s="110"/>
    </row>
    <row r="11879" spans="106:107">
      <c r="DB11879" s="110"/>
      <c r="DC11879" s="110"/>
    </row>
    <row r="11880" spans="106:107">
      <c r="DB11880" s="110"/>
      <c r="DC11880" s="110"/>
    </row>
    <row r="11881" spans="106:107">
      <c r="DB11881" s="110"/>
      <c r="DC11881" s="110"/>
    </row>
    <row r="11882" spans="106:107">
      <c r="DB11882" s="110"/>
      <c r="DC11882" s="110"/>
    </row>
    <row r="11883" spans="106:107">
      <c r="DB11883" s="110"/>
      <c r="DC11883" s="110"/>
    </row>
    <row r="11884" spans="106:107">
      <c r="DB11884" s="110"/>
      <c r="DC11884" s="110"/>
    </row>
    <row r="11885" spans="106:107">
      <c r="DB11885" s="110"/>
      <c r="DC11885" s="110"/>
    </row>
    <row r="11886" spans="106:107">
      <c r="DB11886" s="110"/>
      <c r="DC11886" s="110"/>
    </row>
    <row r="11887" spans="106:107">
      <c r="DB11887" s="110"/>
      <c r="DC11887" s="110"/>
    </row>
    <row r="11888" spans="106:107">
      <c r="DB11888" s="110"/>
      <c r="DC11888" s="110"/>
    </row>
    <row r="11889" spans="106:107">
      <c r="DB11889" s="110"/>
      <c r="DC11889" s="110"/>
    </row>
    <row r="11890" spans="106:107">
      <c r="DB11890" s="110"/>
      <c r="DC11890" s="110"/>
    </row>
    <row r="11891" spans="106:107">
      <c r="DB11891" s="110"/>
      <c r="DC11891" s="110"/>
    </row>
    <row r="11892" spans="106:107">
      <c r="DB11892" s="110"/>
      <c r="DC11892" s="110"/>
    </row>
    <row r="11893" spans="106:107">
      <c r="DB11893" s="110"/>
      <c r="DC11893" s="110"/>
    </row>
    <row r="11894" spans="106:107">
      <c r="DB11894" s="110"/>
      <c r="DC11894" s="110"/>
    </row>
    <row r="11895" spans="106:107">
      <c r="DB11895" s="110"/>
      <c r="DC11895" s="110"/>
    </row>
    <row r="11896" spans="106:107">
      <c r="DB11896" s="110"/>
      <c r="DC11896" s="110"/>
    </row>
    <row r="11897" spans="106:107">
      <c r="DB11897" s="110"/>
      <c r="DC11897" s="110"/>
    </row>
    <row r="11898" spans="106:107">
      <c r="DB11898" s="110"/>
      <c r="DC11898" s="110"/>
    </row>
    <row r="11899" spans="106:107">
      <c r="DB11899" s="110"/>
      <c r="DC11899" s="110"/>
    </row>
    <row r="11900" spans="106:107">
      <c r="DB11900" s="110"/>
      <c r="DC11900" s="110"/>
    </row>
    <row r="11901" spans="106:107">
      <c r="DB11901" s="110"/>
      <c r="DC11901" s="110"/>
    </row>
    <row r="11902" spans="106:107">
      <c r="DB11902" s="110"/>
      <c r="DC11902" s="110"/>
    </row>
    <row r="11903" spans="106:107">
      <c r="DB11903" s="110"/>
      <c r="DC11903" s="110"/>
    </row>
    <row r="11904" spans="106:107">
      <c r="DB11904" s="110"/>
      <c r="DC11904" s="110"/>
    </row>
    <row r="11905" spans="106:107">
      <c r="DB11905" s="110"/>
      <c r="DC11905" s="110"/>
    </row>
    <row r="11906" spans="106:107">
      <c r="DB11906" s="110"/>
      <c r="DC11906" s="110"/>
    </row>
    <row r="11907" spans="106:107">
      <c r="DB11907" s="110"/>
      <c r="DC11907" s="110"/>
    </row>
    <row r="11908" spans="106:107">
      <c r="DB11908" s="110"/>
      <c r="DC11908" s="110"/>
    </row>
    <row r="11909" spans="106:107">
      <c r="DB11909" s="110"/>
      <c r="DC11909" s="110"/>
    </row>
    <row r="11910" spans="106:107">
      <c r="DB11910" s="110"/>
      <c r="DC11910" s="110"/>
    </row>
    <row r="11911" spans="106:107">
      <c r="DB11911" s="110"/>
      <c r="DC11911" s="110"/>
    </row>
    <row r="11912" spans="106:107">
      <c r="DB11912" s="110"/>
      <c r="DC11912" s="110"/>
    </row>
    <row r="11913" spans="106:107">
      <c r="DB11913" s="110"/>
      <c r="DC11913" s="110"/>
    </row>
    <row r="11914" spans="106:107">
      <c r="DB11914" s="110"/>
      <c r="DC11914" s="110"/>
    </row>
    <row r="11915" spans="106:107">
      <c r="DB11915" s="110"/>
      <c r="DC11915" s="110"/>
    </row>
    <row r="11916" spans="106:107">
      <c r="DB11916" s="110"/>
      <c r="DC11916" s="110"/>
    </row>
    <row r="11917" spans="106:107">
      <c r="DB11917" s="110"/>
      <c r="DC11917" s="110"/>
    </row>
    <row r="11918" spans="106:107">
      <c r="DB11918" s="110"/>
      <c r="DC11918" s="110"/>
    </row>
    <row r="11919" spans="106:107">
      <c r="DB11919" s="110"/>
      <c r="DC11919" s="110"/>
    </row>
    <row r="11920" spans="106:107">
      <c r="DB11920" s="110"/>
      <c r="DC11920" s="110"/>
    </row>
    <row r="11921" spans="106:107">
      <c r="DB11921" s="110"/>
      <c r="DC11921" s="110"/>
    </row>
    <row r="11922" spans="106:107">
      <c r="DB11922" s="110"/>
      <c r="DC11922" s="110"/>
    </row>
    <row r="11923" spans="106:107">
      <c r="DB11923" s="110"/>
      <c r="DC11923" s="110"/>
    </row>
    <row r="11924" spans="106:107">
      <c r="DB11924" s="110"/>
      <c r="DC11924" s="110"/>
    </row>
    <row r="11925" spans="106:107">
      <c r="DB11925" s="110"/>
      <c r="DC11925" s="110"/>
    </row>
    <row r="11926" spans="106:107">
      <c r="DB11926" s="110"/>
      <c r="DC11926" s="110"/>
    </row>
    <row r="11927" spans="106:107">
      <c r="DB11927" s="110"/>
      <c r="DC11927" s="110"/>
    </row>
    <row r="11928" spans="106:107">
      <c r="DB11928" s="110"/>
      <c r="DC11928" s="110"/>
    </row>
    <row r="11929" spans="106:107">
      <c r="DB11929" s="110"/>
      <c r="DC11929" s="110"/>
    </row>
    <row r="11930" spans="106:107">
      <c r="DB11930" s="110"/>
      <c r="DC11930" s="110"/>
    </row>
    <row r="11931" spans="106:107">
      <c r="DB11931" s="110"/>
      <c r="DC11931" s="110"/>
    </row>
    <row r="11932" spans="106:107">
      <c r="DB11932" s="110"/>
      <c r="DC11932" s="110"/>
    </row>
    <row r="11933" spans="106:107">
      <c r="DB11933" s="110"/>
      <c r="DC11933" s="110"/>
    </row>
    <row r="11934" spans="106:107">
      <c r="DB11934" s="110"/>
      <c r="DC11934" s="110"/>
    </row>
    <row r="11935" spans="106:107">
      <c r="DB11935" s="110"/>
      <c r="DC11935" s="110"/>
    </row>
    <row r="11936" spans="106:107">
      <c r="DB11936" s="110"/>
      <c r="DC11936" s="110"/>
    </row>
    <row r="11937" spans="106:107">
      <c r="DB11937" s="110"/>
      <c r="DC11937" s="110"/>
    </row>
    <row r="11938" spans="106:107">
      <c r="DB11938" s="110"/>
      <c r="DC11938" s="110"/>
    </row>
    <row r="11939" spans="106:107">
      <c r="DB11939" s="110"/>
      <c r="DC11939" s="110"/>
    </row>
    <row r="11940" spans="106:107">
      <c r="DB11940" s="110"/>
      <c r="DC11940" s="110"/>
    </row>
    <row r="11941" spans="106:107">
      <c r="DB11941" s="110"/>
      <c r="DC11941" s="110"/>
    </row>
    <row r="11942" spans="106:107">
      <c r="DB11942" s="110"/>
      <c r="DC11942" s="110"/>
    </row>
    <row r="11943" spans="106:107">
      <c r="DB11943" s="110"/>
      <c r="DC11943" s="110"/>
    </row>
    <row r="11944" spans="106:107">
      <c r="DB11944" s="110"/>
      <c r="DC11944" s="110"/>
    </row>
    <row r="11945" spans="106:107">
      <c r="DB11945" s="110"/>
      <c r="DC11945" s="110"/>
    </row>
    <row r="11946" spans="106:107">
      <c r="DB11946" s="110"/>
      <c r="DC11946" s="110"/>
    </row>
    <row r="11947" spans="106:107">
      <c r="DB11947" s="110"/>
      <c r="DC11947" s="110"/>
    </row>
    <row r="11948" spans="106:107">
      <c r="DB11948" s="110"/>
      <c r="DC11948" s="110"/>
    </row>
    <row r="11949" spans="106:107">
      <c r="DB11949" s="110"/>
      <c r="DC11949" s="110"/>
    </row>
    <row r="11950" spans="106:107">
      <c r="DB11950" s="110"/>
      <c r="DC11950" s="110"/>
    </row>
    <row r="11951" spans="106:107">
      <c r="DB11951" s="110"/>
      <c r="DC11951" s="110"/>
    </row>
    <row r="11952" spans="106:107">
      <c r="DB11952" s="110"/>
      <c r="DC11952" s="110"/>
    </row>
    <row r="11953" spans="106:107">
      <c r="DB11953" s="110"/>
      <c r="DC11953" s="110"/>
    </row>
    <row r="11954" spans="106:107">
      <c r="DB11954" s="110"/>
      <c r="DC11954" s="110"/>
    </row>
    <row r="11955" spans="106:107">
      <c r="DB11955" s="110"/>
      <c r="DC11955" s="110"/>
    </row>
    <row r="11956" spans="106:107">
      <c r="DB11956" s="110"/>
      <c r="DC11956" s="110"/>
    </row>
    <row r="11957" spans="106:107">
      <c r="DB11957" s="110"/>
      <c r="DC11957" s="110"/>
    </row>
    <row r="11958" spans="106:107">
      <c r="DB11958" s="110"/>
      <c r="DC11958" s="110"/>
    </row>
    <row r="11959" spans="106:107">
      <c r="DB11959" s="110"/>
      <c r="DC11959" s="110"/>
    </row>
    <row r="11960" spans="106:107">
      <c r="DB11960" s="110"/>
      <c r="DC11960" s="110"/>
    </row>
    <row r="11961" spans="106:107">
      <c r="DB11961" s="110"/>
      <c r="DC11961" s="110"/>
    </row>
    <row r="11962" spans="106:107">
      <c r="DB11962" s="110"/>
      <c r="DC11962" s="110"/>
    </row>
    <row r="11963" spans="106:107">
      <c r="DB11963" s="110"/>
      <c r="DC11963" s="110"/>
    </row>
    <row r="11964" spans="106:107">
      <c r="DB11964" s="110"/>
      <c r="DC11964" s="110"/>
    </row>
    <row r="11965" spans="106:107">
      <c r="DB11965" s="110"/>
      <c r="DC11965" s="110"/>
    </row>
    <row r="11966" spans="106:107">
      <c r="DB11966" s="110"/>
      <c r="DC11966" s="110"/>
    </row>
    <row r="11967" spans="106:107">
      <c r="DB11967" s="110"/>
      <c r="DC11967" s="110"/>
    </row>
    <row r="11968" spans="106:107">
      <c r="DB11968" s="110"/>
      <c r="DC11968" s="110"/>
    </row>
    <row r="11969" spans="106:107">
      <c r="DB11969" s="110"/>
      <c r="DC11969" s="110"/>
    </row>
    <row r="11970" spans="106:107">
      <c r="DB11970" s="110"/>
      <c r="DC11970" s="110"/>
    </row>
    <row r="11971" spans="106:107">
      <c r="DB11971" s="110"/>
      <c r="DC11971" s="110"/>
    </row>
    <row r="11972" spans="106:107">
      <c r="DB11972" s="110"/>
      <c r="DC11972" s="110"/>
    </row>
    <row r="11973" spans="106:107">
      <c r="DB11973" s="110"/>
      <c r="DC11973" s="110"/>
    </row>
    <row r="11974" spans="106:107">
      <c r="DB11974" s="110"/>
      <c r="DC11974" s="110"/>
    </row>
    <row r="11975" spans="106:107">
      <c r="DB11975" s="110"/>
      <c r="DC11975" s="110"/>
    </row>
    <row r="11976" spans="106:107">
      <c r="DB11976" s="110"/>
      <c r="DC11976" s="110"/>
    </row>
    <row r="11977" spans="106:107">
      <c r="DB11977" s="110"/>
      <c r="DC11977" s="110"/>
    </row>
    <row r="11978" spans="106:107">
      <c r="DB11978" s="110"/>
      <c r="DC11978" s="110"/>
    </row>
    <row r="11979" spans="106:107">
      <c r="DB11979" s="110"/>
      <c r="DC11979" s="110"/>
    </row>
    <row r="11980" spans="106:107">
      <c r="DB11980" s="110"/>
      <c r="DC11980" s="110"/>
    </row>
    <row r="11981" spans="106:107">
      <c r="DB11981" s="110"/>
      <c r="DC11981" s="110"/>
    </row>
    <row r="11982" spans="106:107">
      <c r="DB11982" s="110"/>
      <c r="DC11982" s="110"/>
    </row>
    <row r="11983" spans="106:107">
      <c r="DB11983" s="110"/>
      <c r="DC11983" s="110"/>
    </row>
    <row r="11984" spans="106:107">
      <c r="DB11984" s="110"/>
      <c r="DC11984" s="110"/>
    </row>
    <row r="11985" spans="106:107">
      <c r="DB11985" s="110"/>
      <c r="DC11985" s="110"/>
    </row>
    <row r="11986" spans="106:107">
      <c r="DB11986" s="110"/>
      <c r="DC11986" s="110"/>
    </row>
    <row r="11987" spans="106:107">
      <c r="DB11987" s="110"/>
      <c r="DC11987" s="110"/>
    </row>
    <row r="11988" spans="106:107">
      <c r="DB11988" s="110"/>
      <c r="DC11988" s="110"/>
    </row>
    <row r="11989" spans="106:107">
      <c r="DB11989" s="110"/>
      <c r="DC11989" s="110"/>
    </row>
    <row r="11990" spans="106:107">
      <c r="DB11990" s="110"/>
      <c r="DC11990" s="110"/>
    </row>
    <row r="11991" spans="106:107">
      <c r="DB11991" s="110"/>
      <c r="DC11991" s="110"/>
    </row>
    <row r="11992" spans="106:107">
      <c r="DB11992" s="110"/>
      <c r="DC11992" s="110"/>
    </row>
    <row r="11993" spans="106:107">
      <c r="DB11993" s="110"/>
      <c r="DC11993" s="110"/>
    </row>
    <row r="11994" spans="106:107">
      <c r="DB11994" s="110"/>
      <c r="DC11994" s="110"/>
    </row>
    <row r="11995" spans="106:107">
      <c r="DB11995" s="110"/>
      <c r="DC11995" s="110"/>
    </row>
    <row r="11996" spans="106:107">
      <c r="DB11996" s="110"/>
      <c r="DC11996" s="110"/>
    </row>
    <row r="11997" spans="106:107">
      <c r="DB11997" s="110"/>
      <c r="DC11997" s="110"/>
    </row>
    <row r="11998" spans="106:107">
      <c r="DB11998" s="110"/>
      <c r="DC11998" s="110"/>
    </row>
    <row r="11999" spans="106:107">
      <c r="DB11999" s="110"/>
      <c r="DC11999" s="110"/>
    </row>
    <row r="12000" spans="106:107">
      <c r="DB12000" s="110"/>
      <c r="DC12000" s="110"/>
    </row>
    <row r="12001" spans="106:107">
      <c r="DB12001" s="110"/>
      <c r="DC12001" s="110"/>
    </row>
    <row r="12002" spans="106:107">
      <c r="DB12002" s="110"/>
      <c r="DC12002" s="110"/>
    </row>
    <row r="12003" spans="106:107">
      <c r="DB12003" s="110"/>
      <c r="DC12003" s="110"/>
    </row>
    <row r="12004" spans="106:107">
      <c r="DB12004" s="110"/>
      <c r="DC12004" s="110"/>
    </row>
    <row r="12005" spans="106:107">
      <c r="DB12005" s="110"/>
      <c r="DC12005" s="110"/>
    </row>
    <row r="12006" spans="106:107">
      <c r="DB12006" s="110"/>
      <c r="DC12006" s="110"/>
    </row>
    <row r="12007" spans="106:107">
      <c r="DB12007" s="110"/>
      <c r="DC12007" s="110"/>
    </row>
    <row r="12008" spans="106:107">
      <c r="DB12008" s="110"/>
      <c r="DC12008" s="110"/>
    </row>
    <row r="12009" spans="106:107">
      <c r="DB12009" s="110"/>
      <c r="DC12009" s="110"/>
    </row>
    <row r="12010" spans="106:107">
      <c r="DB12010" s="110"/>
      <c r="DC12010" s="110"/>
    </row>
    <row r="12011" spans="106:107">
      <c r="DB12011" s="110"/>
      <c r="DC12011" s="110"/>
    </row>
    <row r="12012" spans="106:107">
      <c r="DB12012" s="110"/>
      <c r="DC12012" s="110"/>
    </row>
    <row r="12013" spans="106:107">
      <c r="DB12013" s="110"/>
      <c r="DC12013" s="110"/>
    </row>
    <row r="12014" spans="106:107">
      <c r="DB12014" s="110"/>
      <c r="DC12014" s="110"/>
    </row>
    <row r="12015" spans="106:107">
      <c r="DB12015" s="110"/>
      <c r="DC12015" s="110"/>
    </row>
    <row r="12016" spans="106:107">
      <c r="DB12016" s="110"/>
      <c r="DC12016" s="110"/>
    </row>
    <row r="12017" spans="106:107">
      <c r="DB12017" s="110"/>
      <c r="DC12017" s="110"/>
    </row>
    <row r="12018" spans="106:107">
      <c r="DB12018" s="110"/>
      <c r="DC12018" s="110"/>
    </row>
    <row r="12019" spans="106:107">
      <c r="DB12019" s="110"/>
      <c r="DC12019" s="110"/>
    </row>
    <row r="12020" spans="106:107">
      <c r="DB12020" s="110"/>
      <c r="DC12020" s="110"/>
    </row>
    <row r="12021" spans="106:107">
      <c r="DB12021" s="110"/>
      <c r="DC12021" s="110"/>
    </row>
    <row r="12022" spans="106:107">
      <c r="DB12022" s="110"/>
      <c r="DC12022" s="110"/>
    </row>
    <row r="12023" spans="106:107">
      <c r="DB12023" s="110"/>
      <c r="DC12023" s="110"/>
    </row>
    <row r="12024" spans="106:107">
      <c r="DB12024" s="110"/>
      <c r="DC12024" s="110"/>
    </row>
    <row r="12025" spans="106:107">
      <c r="DB12025" s="110"/>
      <c r="DC12025" s="110"/>
    </row>
    <row r="12026" spans="106:107">
      <c r="DB12026" s="110"/>
      <c r="DC12026" s="110"/>
    </row>
    <row r="12027" spans="106:107">
      <c r="DB12027" s="110"/>
      <c r="DC12027" s="110"/>
    </row>
    <row r="12028" spans="106:107">
      <c r="DB12028" s="110"/>
      <c r="DC12028" s="110"/>
    </row>
    <row r="12029" spans="106:107">
      <c r="DB12029" s="110"/>
      <c r="DC12029" s="110"/>
    </row>
    <row r="12030" spans="106:107">
      <c r="DB12030" s="110"/>
      <c r="DC12030" s="110"/>
    </row>
    <row r="12031" spans="106:107">
      <c r="DB12031" s="110"/>
      <c r="DC12031" s="110"/>
    </row>
    <row r="12032" spans="106:107">
      <c r="DB12032" s="110"/>
      <c r="DC12032" s="110"/>
    </row>
    <row r="12033" spans="106:107">
      <c r="DB12033" s="110"/>
      <c r="DC12033" s="110"/>
    </row>
    <row r="12034" spans="106:107">
      <c r="DB12034" s="110"/>
      <c r="DC12034" s="110"/>
    </row>
    <row r="12035" spans="106:107">
      <c r="DB12035" s="110"/>
      <c r="DC12035" s="110"/>
    </row>
    <row r="12036" spans="106:107">
      <c r="DB12036" s="110"/>
      <c r="DC12036" s="110"/>
    </row>
    <row r="12037" spans="106:107">
      <c r="DB12037" s="110"/>
      <c r="DC12037" s="110"/>
    </row>
    <row r="12038" spans="106:107">
      <c r="DB12038" s="110"/>
      <c r="DC12038" s="110"/>
    </row>
    <row r="12039" spans="106:107">
      <c r="DB12039" s="110"/>
      <c r="DC12039" s="110"/>
    </row>
    <row r="12040" spans="106:107">
      <c r="DB12040" s="110"/>
      <c r="DC12040" s="110"/>
    </row>
    <row r="12041" spans="106:107">
      <c r="DB12041" s="110"/>
      <c r="DC12041" s="110"/>
    </row>
    <row r="12042" spans="106:107">
      <c r="DB12042" s="110"/>
      <c r="DC12042" s="110"/>
    </row>
    <row r="12043" spans="106:107">
      <c r="DB12043" s="110"/>
      <c r="DC12043" s="110"/>
    </row>
    <row r="12044" spans="106:107">
      <c r="DB12044" s="110"/>
      <c r="DC12044" s="110"/>
    </row>
    <row r="12045" spans="106:107">
      <c r="DB12045" s="110"/>
      <c r="DC12045" s="110"/>
    </row>
    <row r="12046" spans="106:107">
      <c r="DB12046" s="110"/>
      <c r="DC12046" s="110"/>
    </row>
    <row r="12047" spans="106:107">
      <c r="DB12047" s="110"/>
      <c r="DC12047" s="110"/>
    </row>
    <row r="12048" spans="106:107">
      <c r="DB12048" s="110"/>
      <c r="DC12048" s="110"/>
    </row>
    <row r="12049" spans="106:107">
      <c r="DB12049" s="110"/>
      <c r="DC12049" s="110"/>
    </row>
    <row r="12050" spans="106:107">
      <c r="DB12050" s="110"/>
      <c r="DC12050" s="110"/>
    </row>
    <row r="12051" spans="106:107">
      <c r="DB12051" s="110"/>
      <c r="DC12051" s="110"/>
    </row>
    <row r="12052" spans="106:107">
      <c r="DB12052" s="110"/>
      <c r="DC12052" s="110"/>
    </row>
    <row r="12053" spans="106:107">
      <c r="DB12053" s="110"/>
      <c r="DC12053" s="110"/>
    </row>
    <row r="12054" spans="106:107">
      <c r="DB12054" s="110"/>
      <c r="DC12054" s="110"/>
    </row>
    <row r="12055" spans="106:107">
      <c r="DB12055" s="110"/>
      <c r="DC12055" s="110"/>
    </row>
    <row r="12056" spans="106:107">
      <c r="DB12056" s="110"/>
      <c r="DC12056" s="110"/>
    </row>
    <row r="12057" spans="106:107">
      <c r="DB12057" s="110"/>
      <c r="DC12057" s="110"/>
    </row>
    <row r="12058" spans="106:107">
      <c r="DB12058" s="110"/>
      <c r="DC12058" s="110"/>
    </row>
    <row r="12059" spans="106:107">
      <c r="DB12059" s="110"/>
      <c r="DC12059" s="110"/>
    </row>
    <row r="12060" spans="106:107">
      <c r="DB12060" s="110"/>
      <c r="DC12060" s="110"/>
    </row>
    <row r="12061" spans="106:107">
      <c r="DB12061" s="110"/>
      <c r="DC12061" s="110"/>
    </row>
    <row r="12062" spans="106:107">
      <c r="DB12062" s="110"/>
      <c r="DC12062" s="110"/>
    </row>
    <row r="12063" spans="106:107">
      <c r="DB12063" s="110"/>
      <c r="DC12063" s="110"/>
    </row>
    <row r="12064" spans="106:107">
      <c r="DB12064" s="110"/>
      <c r="DC12064" s="110"/>
    </row>
    <row r="12065" spans="106:107">
      <c r="DB12065" s="110"/>
      <c r="DC12065" s="110"/>
    </row>
    <row r="12066" spans="106:107">
      <c r="DB12066" s="110"/>
      <c r="DC12066" s="110"/>
    </row>
    <row r="12067" spans="106:107">
      <c r="DB12067" s="110"/>
      <c r="DC12067" s="110"/>
    </row>
    <row r="12068" spans="106:107">
      <c r="DB12068" s="110"/>
      <c r="DC12068" s="110"/>
    </row>
    <row r="12069" spans="106:107">
      <c r="DB12069" s="110"/>
      <c r="DC12069" s="110"/>
    </row>
    <row r="12070" spans="106:107">
      <c r="DB12070" s="110"/>
      <c r="DC12070" s="110"/>
    </row>
    <row r="12071" spans="106:107">
      <c r="DB12071" s="110"/>
      <c r="DC12071" s="110"/>
    </row>
    <row r="12072" spans="106:107">
      <c r="DB12072" s="110"/>
      <c r="DC12072" s="110"/>
    </row>
    <row r="12073" spans="106:107">
      <c r="DB12073" s="110"/>
      <c r="DC12073" s="110"/>
    </row>
    <row r="12074" spans="106:107">
      <c r="DB12074" s="110"/>
      <c r="DC12074" s="110"/>
    </row>
    <row r="12075" spans="106:107">
      <c r="DB12075" s="110"/>
      <c r="DC12075" s="110"/>
    </row>
    <row r="12076" spans="106:107">
      <c r="DB12076" s="110"/>
      <c r="DC12076" s="110"/>
    </row>
    <row r="12077" spans="106:107">
      <c r="DB12077" s="110"/>
      <c r="DC12077" s="110"/>
    </row>
    <row r="12078" spans="106:107">
      <c r="DB12078" s="110"/>
      <c r="DC12078" s="110"/>
    </row>
    <row r="12079" spans="106:107">
      <c r="DB12079" s="110"/>
      <c r="DC12079" s="110"/>
    </row>
    <row r="12080" spans="106:107">
      <c r="DB12080" s="110"/>
      <c r="DC12080" s="110"/>
    </row>
    <row r="12081" spans="106:107">
      <c r="DB12081" s="110"/>
      <c r="DC12081" s="110"/>
    </row>
    <row r="12082" spans="106:107">
      <c r="DB12082" s="110"/>
      <c r="DC12082" s="110"/>
    </row>
    <row r="12083" spans="106:107">
      <c r="DB12083" s="110"/>
      <c r="DC12083" s="110"/>
    </row>
    <row r="12084" spans="106:107">
      <c r="DB12084" s="110"/>
      <c r="DC12084" s="110"/>
    </row>
    <row r="12085" spans="106:107">
      <c r="DB12085" s="110"/>
      <c r="DC12085" s="110"/>
    </row>
    <row r="12086" spans="106:107">
      <c r="DB12086" s="110"/>
      <c r="DC12086" s="110"/>
    </row>
    <row r="12087" spans="106:107">
      <c r="DB12087" s="110"/>
      <c r="DC12087" s="110"/>
    </row>
    <row r="12088" spans="106:107">
      <c r="DB12088" s="110"/>
      <c r="DC12088" s="110"/>
    </row>
    <row r="12089" spans="106:107">
      <c r="DB12089" s="110"/>
      <c r="DC12089" s="110"/>
    </row>
    <row r="12090" spans="106:107">
      <c r="DB12090" s="110"/>
      <c r="DC12090" s="110"/>
    </row>
    <row r="12091" spans="106:107">
      <c r="DB12091" s="110"/>
      <c r="DC12091" s="110"/>
    </row>
    <row r="12092" spans="106:107">
      <c r="DB12092" s="110"/>
      <c r="DC12092" s="110"/>
    </row>
    <row r="12093" spans="106:107">
      <c r="DB12093" s="110"/>
      <c r="DC12093" s="110"/>
    </row>
    <row r="12094" spans="106:107">
      <c r="DB12094" s="110"/>
      <c r="DC12094" s="110"/>
    </row>
    <row r="12095" spans="106:107">
      <c r="DB12095" s="110"/>
      <c r="DC12095" s="110"/>
    </row>
    <row r="12096" spans="106:107">
      <c r="DB12096" s="110"/>
      <c r="DC12096" s="110"/>
    </row>
    <row r="12097" spans="106:107">
      <c r="DB12097" s="110"/>
      <c r="DC12097" s="110"/>
    </row>
    <row r="12098" spans="106:107">
      <c r="DB12098" s="110"/>
      <c r="DC12098" s="110"/>
    </row>
    <row r="12099" spans="106:107">
      <c r="DB12099" s="110"/>
      <c r="DC12099" s="110"/>
    </row>
    <row r="12100" spans="106:107">
      <c r="DB12100" s="110"/>
      <c r="DC12100" s="110"/>
    </row>
    <row r="12101" spans="106:107">
      <c r="DB12101" s="110"/>
      <c r="DC12101" s="110"/>
    </row>
    <row r="12102" spans="106:107">
      <c r="DB12102" s="110"/>
      <c r="DC12102" s="110"/>
    </row>
    <row r="12103" spans="106:107">
      <c r="DB12103" s="110"/>
      <c r="DC12103" s="110"/>
    </row>
    <row r="12104" spans="106:107">
      <c r="DB12104" s="110"/>
      <c r="DC12104" s="110"/>
    </row>
    <row r="12105" spans="106:107">
      <c r="DB12105" s="110"/>
      <c r="DC12105" s="110"/>
    </row>
    <row r="12106" spans="106:107">
      <c r="DB12106" s="110"/>
      <c r="DC12106" s="110"/>
    </row>
    <row r="12107" spans="106:107">
      <c r="DB12107" s="110"/>
      <c r="DC12107" s="110"/>
    </row>
    <row r="12108" spans="106:107">
      <c r="DB12108" s="110"/>
      <c r="DC12108" s="110"/>
    </row>
    <row r="12109" spans="106:107">
      <c r="DB12109" s="110"/>
      <c r="DC12109" s="110"/>
    </row>
    <row r="12110" spans="106:107">
      <c r="DB12110" s="110"/>
      <c r="DC12110" s="110"/>
    </row>
    <row r="12111" spans="106:107">
      <c r="DB12111" s="110"/>
      <c r="DC12111" s="110"/>
    </row>
    <row r="12112" spans="106:107">
      <c r="DB12112" s="110"/>
      <c r="DC12112" s="110"/>
    </row>
    <row r="12113" spans="106:107">
      <c r="DB12113" s="110"/>
      <c r="DC12113" s="110"/>
    </row>
    <row r="12114" spans="106:107">
      <c r="DB12114" s="110"/>
      <c r="DC12114" s="110"/>
    </row>
    <row r="12115" spans="106:107">
      <c r="DB12115" s="110"/>
      <c r="DC12115" s="110"/>
    </row>
    <row r="12116" spans="106:107">
      <c r="DB12116" s="110"/>
      <c r="DC12116" s="110"/>
    </row>
    <row r="12117" spans="106:107">
      <c r="DB12117" s="110"/>
      <c r="DC12117" s="110"/>
    </row>
    <row r="12118" spans="106:107">
      <c r="DB12118" s="110"/>
      <c r="DC12118" s="110"/>
    </row>
    <row r="12119" spans="106:107">
      <c r="DB12119" s="110"/>
      <c r="DC12119" s="110"/>
    </row>
    <row r="12120" spans="106:107">
      <c r="DB12120" s="110"/>
      <c r="DC12120" s="110"/>
    </row>
    <row r="12121" spans="106:107">
      <c r="DB12121" s="110"/>
      <c r="DC12121" s="110"/>
    </row>
    <row r="12122" spans="106:107">
      <c r="DB12122" s="110"/>
      <c r="DC12122" s="110"/>
    </row>
    <row r="12123" spans="106:107">
      <c r="DB12123" s="110"/>
      <c r="DC12123" s="110"/>
    </row>
    <row r="12124" spans="106:107">
      <c r="DB12124" s="110"/>
      <c r="DC12124" s="110"/>
    </row>
    <row r="12125" spans="106:107">
      <c r="DB12125" s="110"/>
      <c r="DC12125" s="110"/>
    </row>
    <row r="12126" spans="106:107">
      <c r="DB12126" s="110"/>
      <c r="DC12126" s="110"/>
    </row>
    <row r="12127" spans="106:107">
      <c r="DB12127" s="110"/>
      <c r="DC12127" s="110"/>
    </row>
    <row r="12128" spans="106:107">
      <c r="DB12128" s="110"/>
      <c r="DC12128" s="110"/>
    </row>
    <row r="12129" spans="106:107">
      <c r="DB12129" s="110"/>
      <c r="DC12129" s="110"/>
    </row>
    <row r="12130" spans="106:107">
      <c r="DB12130" s="110"/>
      <c r="DC12130" s="110"/>
    </row>
    <row r="12131" spans="106:107">
      <c r="DB12131" s="110"/>
      <c r="DC12131" s="110"/>
    </row>
    <row r="12132" spans="106:107">
      <c r="DB12132" s="110"/>
      <c r="DC12132" s="110"/>
    </row>
    <row r="12133" spans="106:107">
      <c r="DB12133" s="110"/>
      <c r="DC12133" s="110"/>
    </row>
    <row r="12134" spans="106:107">
      <c r="DB12134" s="110"/>
      <c r="DC12134" s="110"/>
    </row>
    <row r="12135" spans="106:107">
      <c r="DB12135" s="110"/>
      <c r="DC12135" s="110"/>
    </row>
    <row r="12136" spans="106:107">
      <c r="DB12136" s="110"/>
      <c r="DC12136" s="110"/>
    </row>
    <row r="12137" spans="106:107">
      <c r="DB12137" s="110"/>
      <c r="DC12137" s="110"/>
    </row>
    <row r="12138" spans="106:107">
      <c r="DB12138" s="110"/>
      <c r="DC12138" s="110"/>
    </row>
    <row r="12139" spans="106:107">
      <c r="DB12139" s="110"/>
      <c r="DC12139" s="110"/>
    </row>
    <row r="12140" spans="106:107">
      <c r="DB12140" s="110"/>
      <c r="DC12140" s="110"/>
    </row>
    <row r="12141" spans="106:107">
      <c r="DB12141" s="110"/>
      <c r="DC12141" s="110"/>
    </row>
    <row r="12142" spans="106:107">
      <c r="DB12142" s="110"/>
      <c r="DC12142" s="110"/>
    </row>
    <row r="12143" spans="106:107">
      <c r="DB12143" s="110"/>
      <c r="DC12143" s="110"/>
    </row>
    <row r="12144" spans="106:107">
      <c r="DB12144" s="110"/>
      <c r="DC12144" s="110"/>
    </row>
    <row r="12145" spans="106:107">
      <c r="DB12145" s="110"/>
      <c r="DC12145" s="110"/>
    </row>
    <row r="12146" spans="106:107">
      <c r="DB12146" s="110"/>
      <c r="DC12146" s="110"/>
    </row>
    <row r="12147" spans="106:107">
      <c r="DB12147" s="110"/>
      <c r="DC12147" s="110"/>
    </row>
    <row r="12148" spans="106:107">
      <c r="DB12148" s="110"/>
      <c r="DC12148" s="110"/>
    </row>
    <row r="12149" spans="106:107">
      <c r="DB12149" s="110"/>
      <c r="DC12149" s="110"/>
    </row>
    <row r="12150" spans="106:107">
      <c r="DB12150" s="110"/>
      <c r="DC12150" s="110"/>
    </row>
    <row r="12151" spans="106:107">
      <c r="DB12151" s="110"/>
      <c r="DC12151" s="110"/>
    </row>
    <row r="12152" spans="106:107">
      <c r="DB12152" s="110"/>
      <c r="DC12152" s="110"/>
    </row>
    <row r="12153" spans="106:107">
      <c r="DB12153" s="110"/>
      <c r="DC12153" s="110"/>
    </row>
    <row r="12154" spans="106:107">
      <c r="DB12154" s="110"/>
      <c r="DC12154" s="110"/>
    </row>
    <row r="12155" spans="106:107">
      <c r="DB12155" s="110"/>
      <c r="DC12155" s="110"/>
    </row>
    <row r="12156" spans="106:107">
      <c r="DB12156" s="110"/>
      <c r="DC12156" s="110"/>
    </row>
    <row r="12157" spans="106:107">
      <c r="DB12157" s="110"/>
      <c r="DC12157" s="110"/>
    </row>
    <row r="12158" spans="106:107">
      <c r="DB12158" s="110"/>
      <c r="DC12158" s="110"/>
    </row>
    <row r="12159" spans="106:107">
      <c r="DB12159" s="110"/>
      <c r="DC12159" s="110"/>
    </row>
    <row r="12160" spans="106:107">
      <c r="DB12160" s="110"/>
      <c r="DC12160" s="110"/>
    </row>
    <row r="12161" spans="106:107">
      <c r="DB12161" s="110"/>
      <c r="DC12161" s="110"/>
    </row>
    <row r="12162" spans="106:107">
      <c r="DB12162" s="110"/>
      <c r="DC12162" s="110"/>
    </row>
    <row r="12163" spans="106:107">
      <c r="DB12163" s="110"/>
      <c r="DC12163" s="110"/>
    </row>
    <row r="12164" spans="106:107">
      <c r="DB12164" s="110"/>
      <c r="DC12164" s="110"/>
    </row>
    <row r="12165" spans="106:107">
      <c r="DB12165" s="110"/>
      <c r="DC12165" s="110"/>
    </row>
    <row r="12166" spans="106:107">
      <c r="DB12166" s="110"/>
      <c r="DC12166" s="110"/>
    </row>
    <row r="12167" spans="106:107">
      <c r="DB12167" s="110"/>
      <c r="DC12167" s="110"/>
    </row>
    <row r="12168" spans="106:107">
      <c r="DB12168" s="110"/>
      <c r="DC12168" s="110"/>
    </row>
    <row r="12169" spans="106:107">
      <c r="DB12169" s="110"/>
      <c r="DC12169" s="110"/>
    </row>
    <row r="12170" spans="106:107">
      <c r="DB12170" s="110"/>
      <c r="DC12170" s="110"/>
    </row>
    <row r="12171" spans="106:107">
      <c r="DB12171" s="110"/>
      <c r="DC12171" s="110"/>
    </row>
    <row r="12172" spans="106:107">
      <c r="DB12172" s="110"/>
      <c r="DC12172" s="110"/>
    </row>
    <row r="12173" spans="106:107">
      <c r="DB12173" s="110"/>
      <c r="DC12173" s="110"/>
    </row>
    <row r="12174" spans="106:107">
      <c r="DB12174" s="110"/>
      <c r="DC12174" s="110"/>
    </row>
    <row r="12175" spans="106:107">
      <c r="DB12175" s="110"/>
      <c r="DC12175" s="110"/>
    </row>
    <row r="12176" spans="106:107">
      <c r="DB12176" s="110"/>
      <c r="DC12176" s="110"/>
    </row>
    <row r="12177" spans="106:107">
      <c r="DB12177" s="110"/>
      <c r="DC12177" s="110"/>
    </row>
    <row r="12178" spans="106:107">
      <c r="DB12178" s="110"/>
      <c r="DC12178" s="110"/>
    </row>
    <row r="12179" spans="106:107">
      <c r="DB12179" s="110"/>
      <c r="DC12179" s="110"/>
    </row>
    <row r="12180" spans="106:107">
      <c r="DB12180" s="110"/>
      <c r="DC12180" s="110"/>
    </row>
    <row r="12181" spans="106:107">
      <c r="DB12181" s="110"/>
      <c r="DC12181" s="110"/>
    </row>
    <row r="12182" spans="106:107">
      <c r="DB12182" s="110"/>
      <c r="DC12182" s="110"/>
    </row>
    <row r="12183" spans="106:107">
      <c r="DB12183" s="110"/>
      <c r="DC12183" s="110"/>
    </row>
    <row r="12184" spans="106:107">
      <c r="DB12184" s="110"/>
      <c r="DC12184" s="110"/>
    </row>
    <row r="12185" spans="106:107">
      <c r="DB12185" s="110"/>
      <c r="DC12185" s="110"/>
    </row>
    <row r="12186" spans="106:107">
      <c r="DB12186" s="110"/>
      <c r="DC12186" s="110"/>
    </row>
    <row r="12187" spans="106:107">
      <c r="DB12187" s="110"/>
      <c r="DC12187" s="110"/>
    </row>
    <row r="12188" spans="106:107">
      <c r="DB12188" s="110"/>
      <c r="DC12188" s="110"/>
    </row>
    <row r="12189" spans="106:107">
      <c r="DB12189" s="110"/>
      <c r="DC12189" s="110"/>
    </row>
    <row r="12190" spans="106:107">
      <c r="DB12190" s="110"/>
      <c r="DC12190" s="110"/>
    </row>
    <row r="12191" spans="106:107">
      <c r="DB12191" s="110"/>
      <c r="DC12191" s="110"/>
    </row>
    <row r="12192" spans="106:107">
      <c r="DB12192" s="110"/>
      <c r="DC12192" s="110"/>
    </row>
    <row r="12193" spans="106:107">
      <c r="DB12193" s="110"/>
      <c r="DC12193" s="110"/>
    </row>
    <row r="12194" spans="106:107">
      <c r="DB12194" s="110"/>
      <c r="DC12194" s="110"/>
    </row>
    <row r="12195" spans="106:107">
      <c r="DB12195" s="110"/>
      <c r="DC12195" s="110"/>
    </row>
    <row r="12196" spans="106:107">
      <c r="DB12196" s="110"/>
      <c r="DC12196" s="110"/>
    </row>
    <row r="12197" spans="106:107">
      <c r="DB12197" s="110"/>
      <c r="DC12197" s="110"/>
    </row>
    <row r="12198" spans="106:107">
      <c r="DB12198" s="110"/>
      <c r="DC12198" s="110"/>
    </row>
    <row r="12199" spans="106:107">
      <c r="DB12199" s="110"/>
      <c r="DC12199" s="110"/>
    </row>
    <row r="12200" spans="106:107">
      <c r="DB12200" s="110"/>
      <c r="DC12200" s="110"/>
    </row>
    <row r="12201" spans="106:107">
      <c r="DB12201" s="110"/>
      <c r="DC12201" s="110"/>
    </row>
    <row r="12202" spans="106:107">
      <c r="DB12202" s="110"/>
      <c r="DC12202" s="110"/>
    </row>
    <row r="12203" spans="106:107">
      <c r="DB12203" s="110"/>
      <c r="DC12203" s="110"/>
    </row>
    <row r="12204" spans="106:107">
      <c r="DB12204" s="110"/>
      <c r="DC12204" s="110"/>
    </row>
    <row r="12205" spans="106:107">
      <c r="DB12205" s="110"/>
      <c r="DC12205" s="110"/>
    </row>
    <row r="12206" spans="106:107">
      <c r="DB12206" s="110"/>
      <c r="DC12206" s="110"/>
    </row>
    <row r="12207" spans="106:107">
      <c r="DB12207" s="110"/>
      <c r="DC12207" s="110"/>
    </row>
    <row r="12208" spans="106:107">
      <c r="DB12208" s="110"/>
      <c r="DC12208" s="110"/>
    </row>
    <row r="12209" spans="106:107">
      <c r="DB12209" s="110"/>
      <c r="DC12209" s="110"/>
    </row>
    <row r="12210" spans="106:107">
      <c r="DB12210" s="110"/>
      <c r="DC12210" s="110"/>
    </row>
    <row r="12211" spans="106:107">
      <c r="DB12211" s="110"/>
      <c r="DC12211" s="110"/>
    </row>
    <row r="12212" spans="106:107">
      <c r="DB12212" s="110"/>
      <c r="DC12212" s="110"/>
    </row>
    <row r="12213" spans="106:107">
      <c r="DB12213" s="110"/>
      <c r="DC12213" s="110"/>
    </row>
    <row r="12214" spans="106:107">
      <c r="DB12214" s="110"/>
      <c r="DC12214" s="110"/>
    </row>
    <row r="12215" spans="106:107">
      <c r="DB12215" s="110"/>
      <c r="DC12215" s="110"/>
    </row>
    <row r="12216" spans="106:107">
      <c r="DB12216" s="110"/>
      <c r="DC12216" s="110"/>
    </row>
    <row r="12217" spans="106:107">
      <c r="DB12217" s="110"/>
      <c r="DC12217" s="110"/>
    </row>
    <row r="12218" spans="106:107">
      <c r="DB12218" s="110"/>
      <c r="DC12218" s="110"/>
    </row>
    <row r="12219" spans="106:107">
      <c r="DB12219" s="110"/>
      <c r="DC12219" s="110"/>
    </row>
    <row r="12220" spans="106:107">
      <c r="DB12220" s="110"/>
      <c r="DC12220" s="110"/>
    </row>
    <row r="12221" spans="106:107">
      <c r="DB12221" s="110"/>
      <c r="DC12221" s="110"/>
    </row>
    <row r="12222" spans="106:107">
      <c r="DB12222" s="110"/>
      <c r="DC12222" s="110"/>
    </row>
    <row r="12223" spans="106:107">
      <c r="DB12223" s="110"/>
      <c r="DC12223" s="110"/>
    </row>
    <row r="12224" spans="106:107">
      <c r="DB12224" s="110"/>
      <c r="DC12224" s="110"/>
    </row>
    <row r="12225" spans="106:107">
      <c r="DB12225" s="110"/>
      <c r="DC12225" s="110"/>
    </row>
    <row r="12226" spans="106:107">
      <c r="DB12226" s="110"/>
      <c r="DC12226" s="110"/>
    </row>
    <row r="12227" spans="106:107">
      <c r="DB12227" s="110"/>
      <c r="DC12227" s="110"/>
    </row>
    <row r="12228" spans="106:107">
      <c r="DB12228" s="110"/>
      <c r="DC12228" s="110"/>
    </row>
    <row r="12229" spans="106:107">
      <c r="DB12229" s="110"/>
      <c r="DC12229" s="110"/>
    </row>
    <row r="12230" spans="106:107">
      <c r="DB12230" s="110"/>
      <c r="DC12230" s="110"/>
    </row>
    <row r="12231" spans="106:107">
      <c r="DB12231" s="110"/>
      <c r="DC12231" s="110"/>
    </row>
    <row r="12232" spans="106:107">
      <c r="DB12232" s="110"/>
      <c r="DC12232" s="110"/>
    </row>
    <row r="12233" spans="106:107">
      <c r="DB12233" s="110"/>
      <c r="DC12233" s="110"/>
    </row>
    <row r="12234" spans="106:107">
      <c r="DB12234" s="110"/>
      <c r="DC12234" s="110"/>
    </row>
    <row r="12235" spans="106:107">
      <c r="DB12235" s="110"/>
      <c r="DC12235" s="110"/>
    </row>
    <row r="12236" spans="106:107">
      <c r="DB12236" s="110"/>
      <c r="DC12236" s="110"/>
    </row>
    <row r="12237" spans="106:107">
      <c r="DB12237" s="110"/>
      <c r="DC12237" s="110"/>
    </row>
    <row r="12238" spans="106:107">
      <c r="DB12238" s="110"/>
      <c r="DC12238" s="110"/>
    </row>
    <row r="12239" spans="106:107">
      <c r="DB12239" s="110"/>
      <c r="DC12239" s="110"/>
    </row>
    <row r="12240" spans="106:107">
      <c r="DB12240" s="110"/>
      <c r="DC12240" s="110"/>
    </row>
    <row r="12241" spans="106:107">
      <c r="DB12241" s="110"/>
      <c r="DC12241" s="110"/>
    </row>
    <row r="12242" spans="106:107">
      <c r="DB12242" s="110"/>
      <c r="DC12242" s="110"/>
    </row>
    <row r="12243" spans="106:107">
      <c r="DB12243" s="110"/>
      <c r="DC12243" s="110"/>
    </row>
    <row r="12244" spans="106:107">
      <c r="DB12244" s="110"/>
      <c r="DC12244" s="110"/>
    </row>
    <row r="12245" spans="106:107">
      <c r="DB12245" s="110"/>
      <c r="DC12245" s="110"/>
    </row>
    <row r="12246" spans="106:107">
      <c r="DB12246" s="110"/>
      <c r="DC12246" s="110"/>
    </row>
    <row r="12247" spans="106:107">
      <c r="DB12247" s="110"/>
      <c r="DC12247" s="110"/>
    </row>
    <row r="12248" spans="106:107">
      <c r="DB12248" s="110"/>
      <c r="DC12248" s="110"/>
    </row>
    <row r="12249" spans="106:107">
      <c r="DB12249" s="110"/>
      <c r="DC12249" s="110"/>
    </row>
    <row r="12250" spans="106:107">
      <c r="DB12250" s="110"/>
      <c r="DC12250" s="110"/>
    </row>
    <row r="12251" spans="106:107">
      <c r="DB12251" s="110"/>
      <c r="DC12251" s="110"/>
    </row>
    <row r="12252" spans="106:107">
      <c r="DB12252" s="110"/>
      <c r="DC12252" s="110"/>
    </row>
    <row r="12253" spans="106:107">
      <c r="DB12253" s="110"/>
      <c r="DC12253" s="110"/>
    </row>
    <row r="12254" spans="106:107">
      <c r="DB12254" s="110"/>
      <c r="DC12254" s="110"/>
    </row>
    <row r="12255" spans="106:107">
      <c r="DB12255" s="110"/>
      <c r="DC12255" s="110"/>
    </row>
    <row r="12256" spans="106:107">
      <c r="DB12256" s="110"/>
      <c r="DC12256" s="110"/>
    </row>
    <row r="12257" spans="106:107">
      <c r="DB12257" s="110"/>
      <c r="DC12257" s="110"/>
    </row>
    <row r="12258" spans="106:107">
      <c r="DB12258" s="110"/>
      <c r="DC12258" s="110"/>
    </row>
    <row r="12259" spans="106:107">
      <c r="DB12259" s="110"/>
      <c r="DC12259" s="110"/>
    </row>
    <row r="12260" spans="106:107">
      <c r="DB12260" s="110"/>
      <c r="DC12260" s="110"/>
    </row>
    <row r="12261" spans="106:107">
      <c r="DB12261" s="110"/>
      <c r="DC12261" s="110"/>
    </row>
    <row r="12262" spans="106:107">
      <c r="DB12262" s="110"/>
      <c r="DC12262" s="110"/>
    </row>
    <row r="12263" spans="106:107">
      <c r="DB12263" s="110"/>
      <c r="DC12263" s="110"/>
    </row>
    <row r="12264" spans="106:107">
      <c r="DB12264" s="110"/>
      <c r="DC12264" s="110"/>
    </row>
    <row r="12265" spans="106:107">
      <c r="DB12265" s="110"/>
      <c r="DC12265" s="110"/>
    </row>
    <row r="12266" spans="106:107">
      <c r="DB12266" s="110"/>
      <c r="DC12266" s="110"/>
    </row>
    <row r="12267" spans="106:107">
      <c r="DB12267" s="110"/>
      <c r="DC12267" s="110"/>
    </row>
    <row r="12268" spans="106:107">
      <c r="DB12268" s="110"/>
      <c r="DC12268" s="110"/>
    </row>
    <row r="12269" spans="106:107">
      <c r="DB12269" s="110"/>
      <c r="DC12269" s="110"/>
    </row>
    <row r="12270" spans="106:107">
      <c r="DB12270" s="110"/>
      <c r="DC12270" s="110"/>
    </row>
    <row r="12271" spans="106:107">
      <c r="DB12271" s="110"/>
      <c r="DC12271" s="110"/>
    </row>
    <row r="12272" spans="106:107">
      <c r="DB12272" s="110"/>
      <c r="DC12272" s="110"/>
    </row>
    <row r="12273" spans="106:107">
      <c r="DB12273" s="110"/>
      <c r="DC12273" s="110"/>
    </row>
    <row r="12274" spans="106:107">
      <c r="DB12274" s="110"/>
      <c r="DC12274" s="110"/>
    </row>
    <row r="12275" spans="106:107">
      <c r="DB12275" s="110"/>
      <c r="DC12275" s="110"/>
    </row>
    <row r="12276" spans="106:107">
      <c r="DB12276" s="110"/>
      <c r="DC12276" s="110"/>
    </row>
    <row r="12277" spans="106:107">
      <c r="DB12277" s="110"/>
      <c r="DC12277" s="110"/>
    </row>
    <row r="12278" spans="106:107">
      <c r="DB12278" s="110"/>
      <c r="DC12278" s="110"/>
    </row>
    <row r="12279" spans="106:107">
      <c r="DB12279" s="110"/>
      <c r="DC12279" s="110"/>
    </row>
    <row r="12280" spans="106:107">
      <c r="DB12280" s="110"/>
      <c r="DC12280" s="110"/>
    </row>
    <row r="12281" spans="106:107">
      <c r="DB12281" s="110"/>
      <c r="DC12281" s="110"/>
    </row>
    <row r="12282" spans="106:107">
      <c r="DB12282" s="110"/>
      <c r="DC12282" s="110"/>
    </row>
    <row r="12283" spans="106:107">
      <c r="DB12283" s="110"/>
      <c r="DC12283" s="110"/>
    </row>
    <row r="12284" spans="106:107">
      <c r="DB12284" s="110"/>
      <c r="DC12284" s="110"/>
    </row>
    <row r="12285" spans="106:107">
      <c r="DB12285" s="110"/>
      <c r="DC12285" s="110"/>
    </row>
    <row r="12286" spans="106:107">
      <c r="DB12286" s="110"/>
      <c r="DC12286" s="110"/>
    </row>
    <row r="12287" spans="106:107">
      <c r="DB12287" s="110"/>
      <c r="DC12287" s="110"/>
    </row>
    <row r="12288" spans="106:107">
      <c r="DB12288" s="110"/>
      <c r="DC12288" s="110"/>
    </row>
    <row r="12289" spans="106:107">
      <c r="DB12289" s="110"/>
      <c r="DC12289" s="110"/>
    </row>
    <row r="12290" spans="106:107">
      <c r="DB12290" s="110"/>
      <c r="DC12290" s="110"/>
    </row>
    <row r="12291" spans="106:107">
      <c r="DB12291" s="110"/>
      <c r="DC12291" s="110"/>
    </row>
    <row r="12292" spans="106:107">
      <c r="DB12292" s="110"/>
      <c r="DC12292" s="110"/>
    </row>
    <row r="12293" spans="106:107">
      <c r="DB12293" s="110"/>
      <c r="DC12293" s="110"/>
    </row>
    <row r="12294" spans="106:107">
      <c r="DB12294" s="110"/>
      <c r="DC12294" s="110"/>
    </row>
    <row r="12295" spans="106:107">
      <c r="DB12295" s="110"/>
      <c r="DC12295" s="110"/>
    </row>
    <row r="12296" spans="106:107">
      <c r="DB12296" s="110"/>
      <c r="DC12296" s="110"/>
    </row>
    <row r="12297" spans="106:107">
      <c r="DB12297" s="110"/>
      <c r="DC12297" s="110"/>
    </row>
    <row r="12298" spans="106:107">
      <c r="DB12298" s="110"/>
      <c r="DC12298" s="110"/>
    </row>
    <row r="12299" spans="106:107">
      <c r="DB12299" s="110"/>
      <c r="DC12299" s="110"/>
    </row>
    <row r="12300" spans="106:107">
      <c r="DB12300" s="110"/>
      <c r="DC12300" s="110"/>
    </row>
    <row r="12301" spans="106:107">
      <c r="DB12301" s="110"/>
      <c r="DC12301" s="110"/>
    </row>
    <row r="12302" spans="106:107">
      <c r="DB12302" s="110"/>
      <c r="DC12302" s="110"/>
    </row>
    <row r="12303" spans="106:107">
      <c r="DB12303" s="110"/>
      <c r="DC12303" s="110"/>
    </row>
    <row r="12304" spans="106:107">
      <c r="DB12304" s="110"/>
      <c r="DC12304" s="110"/>
    </row>
    <row r="12305" spans="106:107">
      <c r="DB12305" s="110"/>
      <c r="DC12305" s="110"/>
    </row>
    <row r="12306" spans="106:107">
      <c r="DB12306" s="110"/>
      <c r="DC12306" s="110"/>
    </row>
    <row r="12307" spans="106:107">
      <c r="DB12307" s="110"/>
      <c r="DC12307" s="110"/>
    </row>
    <row r="12308" spans="106:107">
      <c r="DB12308" s="110"/>
      <c r="DC12308" s="110"/>
    </row>
    <row r="12309" spans="106:107">
      <c r="DB12309" s="110"/>
      <c r="DC12309" s="110"/>
    </row>
    <row r="12310" spans="106:107">
      <c r="DB12310" s="110"/>
      <c r="DC12310" s="110"/>
    </row>
    <row r="12311" spans="106:107">
      <c r="DB12311" s="110"/>
      <c r="DC12311" s="110"/>
    </row>
    <row r="12312" spans="106:107">
      <c r="DB12312" s="110"/>
      <c r="DC12312" s="110"/>
    </row>
    <row r="12313" spans="106:107">
      <c r="DB12313" s="110"/>
      <c r="DC12313" s="110"/>
    </row>
    <row r="12314" spans="106:107">
      <c r="DB12314" s="110"/>
      <c r="DC12314" s="110"/>
    </row>
    <row r="12315" spans="106:107">
      <c r="DB12315" s="110"/>
      <c r="DC12315" s="110"/>
    </row>
    <row r="12316" spans="106:107">
      <c r="DB12316" s="110"/>
      <c r="DC12316" s="110"/>
    </row>
    <row r="12317" spans="106:107">
      <c r="DB12317" s="110"/>
      <c r="DC12317" s="110"/>
    </row>
    <row r="12318" spans="106:107">
      <c r="DB12318" s="110"/>
      <c r="DC12318" s="110"/>
    </row>
    <row r="12319" spans="106:107">
      <c r="DB12319" s="110"/>
      <c r="DC12319" s="110"/>
    </row>
    <row r="12320" spans="106:107">
      <c r="DB12320" s="110"/>
      <c r="DC12320" s="110"/>
    </row>
    <row r="12321" spans="106:107">
      <c r="DB12321" s="110"/>
      <c r="DC12321" s="110"/>
    </row>
    <row r="12322" spans="106:107">
      <c r="DB12322" s="110"/>
      <c r="DC12322" s="110"/>
    </row>
    <row r="12323" spans="106:107">
      <c r="DB12323" s="110"/>
      <c r="DC12323" s="110"/>
    </row>
    <row r="12324" spans="106:107">
      <c r="DB12324" s="110"/>
      <c r="DC12324" s="110"/>
    </row>
    <row r="12325" spans="106:107">
      <c r="DB12325" s="110"/>
      <c r="DC12325" s="110"/>
    </row>
    <row r="12326" spans="106:107">
      <c r="DB12326" s="110"/>
      <c r="DC12326" s="110"/>
    </row>
    <row r="12327" spans="106:107">
      <c r="DB12327" s="110"/>
      <c r="DC12327" s="110"/>
    </row>
    <row r="12328" spans="106:107">
      <c r="DB12328" s="110"/>
      <c r="DC12328" s="110"/>
    </row>
    <row r="12329" spans="106:107">
      <c r="DB12329" s="110"/>
      <c r="DC12329" s="110"/>
    </row>
    <row r="12330" spans="106:107">
      <c r="DB12330" s="110"/>
      <c r="DC12330" s="110"/>
    </row>
    <row r="12331" spans="106:107">
      <c r="DB12331" s="110"/>
      <c r="DC12331" s="110"/>
    </row>
    <row r="12332" spans="106:107">
      <c r="DB12332" s="110"/>
      <c r="DC12332" s="110"/>
    </row>
    <row r="12333" spans="106:107">
      <c r="DB12333" s="110"/>
      <c r="DC12333" s="110"/>
    </row>
    <row r="12334" spans="106:107">
      <c r="DB12334" s="110"/>
      <c r="DC12334" s="110"/>
    </row>
    <row r="12335" spans="106:107">
      <c r="DB12335" s="110"/>
      <c r="DC12335" s="110"/>
    </row>
    <row r="12336" spans="106:107">
      <c r="DB12336" s="110"/>
      <c r="DC12336" s="110"/>
    </row>
    <row r="12337" spans="106:107">
      <c r="DB12337" s="110"/>
      <c r="DC12337" s="110"/>
    </row>
    <row r="12338" spans="106:107">
      <c r="DB12338" s="110"/>
      <c r="DC12338" s="110"/>
    </row>
    <row r="12339" spans="106:107">
      <c r="DB12339" s="110"/>
      <c r="DC12339" s="110"/>
    </row>
    <row r="12340" spans="106:107">
      <c r="DB12340" s="110"/>
      <c r="DC12340" s="110"/>
    </row>
    <row r="12341" spans="106:107">
      <c r="DB12341" s="110"/>
      <c r="DC12341" s="110"/>
    </row>
    <row r="12342" spans="106:107">
      <c r="DB12342" s="110"/>
      <c r="DC12342" s="110"/>
    </row>
    <row r="12343" spans="106:107">
      <c r="DB12343" s="110"/>
      <c r="DC12343" s="110"/>
    </row>
    <row r="12344" spans="106:107">
      <c r="DB12344" s="110"/>
      <c r="DC12344" s="110"/>
    </row>
    <row r="12345" spans="106:107">
      <c r="DB12345" s="110"/>
      <c r="DC12345" s="110"/>
    </row>
    <row r="12346" spans="106:107">
      <c r="DB12346" s="110"/>
      <c r="DC12346" s="110"/>
    </row>
    <row r="12347" spans="106:107">
      <c r="DB12347" s="110"/>
      <c r="DC12347" s="110"/>
    </row>
    <row r="12348" spans="106:107">
      <c r="DB12348" s="110"/>
      <c r="DC12348" s="110"/>
    </row>
    <row r="12349" spans="106:107">
      <c r="DB12349" s="110"/>
      <c r="DC12349" s="110"/>
    </row>
    <row r="12350" spans="106:107">
      <c r="DB12350" s="110"/>
      <c r="DC12350" s="110"/>
    </row>
    <row r="12351" spans="106:107">
      <c r="DB12351" s="110"/>
      <c r="DC12351" s="110"/>
    </row>
    <row r="12352" spans="106:107">
      <c r="DB12352" s="110"/>
      <c r="DC12352" s="110"/>
    </row>
    <row r="12353" spans="106:107">
      <c r="DB12353" s="110"/>
      <c r="DC12353" s="110"/>
    </row>
    <row r="12354" spans="106:107">
      <c r="DB12354" s="110"/>
      <c r="DC12354" s="110"/>
    </row>
    <row r="12355" spans="106:107">
      <c r="DB12355" s="110"/>
      <c r="DC12355" s="110"/>
    </row>
    <row r="12356" spans="106:107">
      <c r="DB12356" s="110"/>
      <c r="DC12356" s="110"/>
    </row>
    <row r="12357" spans="106:107">
      <c r="DB12357" s="110"/>
      <c r="DC12357" s="110"/>
    </row>
    <row r="12358" spans="106:107">
      <c r="DB12358" s="110"/>
      <c r="DC12358" s="110"/>
    </row>
    <row r="12359" spans="106:107">
      <c r="DB12359" s="110"/>
      <c r="DC12359" s="110"/>
    </row>
    <row r="12360" spans="106:107">
      <c r="DB12360" s="110"/>
      <c r="DC12360" s="110"/>
    </row>
    <row r="12361" spans="106:107">
      <c r="DB12361" s="110"/>
      <c r="DC12361" s="110"/>
    </row>
    <row r="12362" spans="106:107">
      <c r="DB12362" s="110"/>
      <c r="DC12362" s="110"/>
    </row>
    <row r="12363" spans="106:107">
      <c r="DB12363" s="110"/>
      <c r="DC12363" s="110"/>
    </row>
    <row r="12364" spans="106:107">
      <c r="DB12364" s="110"/>
      <c r="DC12364" s="110"/>
    </row>
    <row r="12365" spans="106:107">
      <c r="DB12365" s="110"/>
      <c r="DC12365" s="110"/>
    </row>
    <row r="12366" spans="106:107">
      <c r="DB12366" s="110"/>
      <c r="DC12366" s="110"/>
    </row>
    <row r="12367" spans="106:107">
      <c r="DB12367" s="110"/>
      <c r="DC12367" s="110"/>
    </row>
    <row r="12368" spans="106:107">
      <c r="DB12368" s="110"/>
      <c r="DC12368" s="110"/>
    </row>
    <row r="12369" spans="106:107">
      <c r="DB12369" s="110"/>
      <c r="DC12369" s="110"/>
    </row>
    <row r="12370" spans="106:107">
      <c r="DB12370" s="110"/>
      <c r="DC12370" s="110"/>
    </row>
    <row r="12371" spans="106:107">
      <c r="DB12371" s="110"/>
      <c r="DC12371" s="110"/>
    </row>
    <row r="12372" spans="106:107">
      <c r="DB12372" s="110"/>
      <c r="DC12372" s="110"/>
    </row>
    <row r="12373" spans="106:107">
      <c r="DB12373" s="110"/>
      <c r="DC12373" s="110"/>
    </row>
    <row r="12374" spans="106:107">
      <c r="DB12374" s="110"/>
      <c r="DC12374" s="110"/>
    </row>
    <row r="12375" spans="106:107">
      <c r="DB12375" s="110"/>
      <c r="DC12375" s="110"/>
    </row>
    <row r="12376" spans="106:107">
      <c r="DB12376" s="110"/>
      <c r="DC12376" s="110"/>
    </row>
    <row r="12377" spans="106:107">
      <c r="DB12377" s="110"/>
      <c r="DC12377" s="110"/>
    </row>
    <row r="12378" spans="106:107">
      <c r="DB12378" s="110"/>
      <c r="DC12378" s="110"/>
    </row>
    <row r="12379" spans="106:107">
      <c r="DB12379" s="110"/>
      <c r="DC12379" s="110"/>
    </row>
    <row r="12380" spans="106:107">
      <c r="DB12380" s="110"/>
      <c r="DC12380" s="110"/>
    </row>
    <row r="12381" spans="106:107">
      <c r="DB12381" s="110"/>
      <c r="DC12381" s="110"/>
    </row>
    <row r="12382" spans="106:107">
      <c r="DB12382" s="110"/>
      <c r="DC12382" s="110"/>
    </row>
    <row r="12383" spans="106:107">
      <c r="DB12383" s="110"/>
      <c r="DC12383" s="110"/>
    </row>
    <row r="12384" spans="106:107">
      <c r="DB12384" s="110"/>
      <c r="DC12384" s="110"/>
    </row>
    <row r="12385" spans="106:107">
      <c r="DB12385" s="110"/>
      <c r="DC12385" s="110"/>
    </row>
    <row r="12386" spans="106:107">
      <c r="DB12386" s="110"/>
      <c r="DC12386" s="110"/>
    </row>
    <row r="12387" spans="106:107">
      <c r="DB12387" s="110"/>
      <c r="DC12387" s="110"/>
    </row>
    <row r="12388" spans="106:107">
      <c r="DB12388" s="110"/>
      <c r="DC12388" s="110"/>
    </row>
    <row r="12389" spans="106:107">
      <c r="DB12389" s="110"/>
      <c r="DC12389" s="110"/>
    </row>
    <row r="12390" spans="106:107">
      <c r="DB12390" s="110"/>
      <c r="DC12390" s="110"/>
    </row>
    <row r="12391" spans="106:107">
      <c r="DB12391" s="110"/>
      <c r="DC12391" s="110"/>
    </row>
    <row r="12392" spans="106:107">
      <c r="DB12392" s="110"/>
      <c r="DC12392" s="110"/>
    </row>
    <row r="12393" spans="106:107">
      <c r="DB12393" s="110"/>
      <c r="DC12393" s="110"/>
    </row>
    <row r="12394" spans="106:107">
      <c r="DB12394" s="110"/>
      <c r="DC12394" s="110"/>
    </row>
    <row r="12395" spans="106:107">
      <c r="DB12395" s="110"/>
      <c r="DC12395" s="110"/>
    </row>
    <row r="12396" spans="106:107">
      <c r="DB12396" s="110"/>
      <c r="DC12396" s="110"/>
    </row>
    <row r="12397" spans="106:107">
      <c r="DB12397" s="110"/>
      <c r="DC12397" s="110"/>
    </row>
    <row r="12398" spans="106:107">
      <c r="DB12398" s="110"/>
      <c r="DC12398" s="110"/>
    </row>
    <row r="12399" spans="106:107">
      <c r="DB12399" s="110"/>
      <c r="DC12399" s="110"/>
    </row>
    <row r="12400" spans="106:107">
      <c r="DB12400" s="110"/>
      <c r="DC12400" s="110"/>
    </row>
    <row r="12401" spans="106:107">
      <c r="DB12401" s="110"/>
      <c r="DC12401" s="110"/>
    </row>
    <row r="12402" spans="106:107">
      <c r="DB12402" s="110"/>
      <c r="DC12402" s="110"/>
    </row>
    <row r="12403" spans="106:107">
      <c r="DB12403" s="110"/>
      <c r="DC12403" s="110"/>
    </row>
    <row r="12404" spans="106:107">
      <c r="DB12404" s="110"/>
      <c r="DC12404" s="110"/>
    </row>
    <row r="12405" spans="106:107">
      <c r="DB12405" s="110"/>
      <c r="DC12405" s="110"/>
    </row>
    <row r="12406" spans="106:107">
      <c r="DB12406" s="110"/>
      <c r="DC12406" s="110"/>
    </row>
    <row r="12407" spans="106:107">
      <c r="DB12407" s="110"/>
      <c r="DC12407" s="110"/>
    </row>
    <row r="12408" spans="106:107">
      <c r="DB12408" s="110"/>
      <c r="DC12408" s="110"/>
    </row>
    <row r="12409" spans="106:107">
      <c r="DB12409" s="110"/>
      <c r="DC12409" s="110"/>
    </row>
    <row r="12410" spans="106:107">
      <c r="DB12410" s="110"/>
      <c r="DC12410" s="110"/>
    </row>
    <row r="12411" spans="106:107">
      <c r="DB12411" s="110"/>
      <c r="DC12411" s="110"/>
    </row>
    <row r="12412" spans="106:107">
      <c r="DB12412" s="110"/>
      <c r="DC12412" s="110"/>
    </row>
    <row r="12413" spans="106:107">
      <c r="DB12413" s="110"/>
      <c r="DC12413" s="110"/>
    </row>
    <row r="12414" spans="106:107">
      <c r="DB12414" s="110"/>
      <c r="DC12414" s="110"/>
    </row>
    <row r="12415" spans="106:107">
      <c r="DB12415" s="110"/>
      <c r="DC12415" s="110"/>
    </row>
    <row r="12416" spans="106:107">
      <c r="DB12416" s="110"/>
      <c r="DC12416" s="110"/>
    </row>
    <row r="12417" spans="106:107">
      <c r="DB12417" s="110"/>
      <c r="DC12417" s="110"/>
    </row>
    <row r="12418" spans="106:107">
      <c r="DB12418" s="110"/>
      <c r="DC12418" s="110"/>
    </row>
    <row r="12419" spans="106:107">
      <c r="DB12419" s="110"/>
      <c r="DC12419" s="110"/>
    </row>
    <row r="12420" spans="106:107">
      <c r="DB12420" s="110"/>
      <c r="DC12420" s="110"/>
    </row>
    <row r="12421" spans="106:107">
      <c r="DB12421" s="110"/>
      <c r="DC12421" s="110"/>
    </row>
    <row r="12422" spans="106:107">
      <c r="DB12422" s="110"/>
      <c r="DC12422" s="110"/>
    </row>
    <row r="12423" spans="106:107">
      <c r="DB12423" s="110"/>
      <c r="DC12423" s="110"/>
    </row>
    <row r="12424" spans="106:107">
      <c r="DB12424" s="110"/>
      <c r="DC12424" s="110"/>
    </row>
    <row r="12425" spans="106:107">
      <c r="DB12425" s="110"/>
      <c r="DC12425" s="110"/>
    </row>
    <row r="12426" spans="106:107">
      <c r="DB12426" s="110"/>
      <c r="DC12426" s="110"/>
    </row>
    <row r="12427" spans="106:107">
      <c r="DB12427" s="110"/>
      <c r="DC12427" s="110"/>
    </row>
    <row r="12428" spans="106:107">
      <c r="DB12428" s="110"/>
      <c r="DC12428" s="110"/>
    </row>
    <row r="12429" spans="106:107">
      <c r="DB12429" s="110"/>
      <c r="DC12429" s="110"/>
    </row>
    <row r="12430" spans="106:107">
      <c r="DB12430" s="110"/>
      <c r="DC12430" s="110"/>
    </row>
    <row r="12431" spans="106:107">
      <c r="DB12431" s="110"/>
      <c r="DC12431" s="110"/>
    </row>
    <row r="12432" spans="106:107">
      <c r="DB12432" s="110"/>
      <c r="DC12432" s="110"/>
    </row>
    <row r="12433" spans="106:107">
      <c r="DB12433" s="110"/>
      <c r="DC12433" s="110"/>
    </row>
    <row r="12434" spans="106:107">
      <c r="DB12434" s="110"/>
      <c r="DC12434" s="110"/>
    </row>
    <row r="12435" spans="106:107">
      <c r="DB12435" s="110"/>
      <c r="DC12435" s="110"/>
    </row>
    <row r="12436" spans="106:107">
      <c r="DB12436" s="110"/>
      <c r="DC12436" s="110"/>
    </row>
    <row r="12437" spans="106:107">
      <c r="DB12437" s="110"/>
      <c r="DC12437" s="110"/>
    </row>
    <row r="12438" spans="106:107">
      <c r="DB12438" s="110"/>
      <c r="DC12438" s="110"/>
    </row>
    <row r="12439" spans="106:107">
      <c r="DB12439" s="110"/>
      <c r="DC12439" s="110"/>
    </row>
    <row r="12440" spans="106:107">
      <c r="DB12440" s="110"/>
      <c r="DC12440" s="110"/>
    </row>
    <row r="12441" spans="106:107">
      <c r="DB12441" s="110"/>
      <c r="DC12441" s="110"/>
    </row>
    <row r="12442" spans="106:107">
      <c r="DB12442" s="110"/>
      <c r="DC12442" s="110"/>
    </row>
    <row r="12443" spans="106:107">
      <c r="DB12443" s="110"/>
      <c r="DC12443" s="110"/>
    </row>
    <row r="12444" spans="106:107">
      <c r="DB12444" s="110"/>
      <c r="DC12444" s="110"/>
    </row>
    <row r="12445" spans="106:107">
      <c r="DB12445" s="110"/>
      <c r="DC12445" s="110"/>
    </row>
    <row r="12446" spans="106:107">
      <c r="DB12446" s="110"/>
      <c r="DC12446" s="110"/>
    </row>
    <row r="12447" spans="106:107">
      <c r="DB12447" s="110"/>
      <c r="DC12447" s="110"/>
    </row>
    <row r="12448" spans="106:107">
      <c r="DB12448" s="110"/>
      <c r="DC12448" s="110"/>
    </row>
    <row r="12449" spans="106:107">
      <c r="DB12449" s="110"/>
      <c r="DC12449" s="110"/>
    </row>
    <row r="12450" spans="106:107">
      <c r="DB12450" s="110"/>
      <c r="DC12450" s="110"/>
    </row>
    <row r="12451" spans="106:107">
      <c r="DB12451" s="110"/>
      <c r="DC12451" s="110"/>
    </row>
    <row r="12452" spans="106:107">
      <c r="DB12452" s="110"/>
      <c r="DC12452" s="110"/>
    </row>
    <row r="12453" spans="106:107">
      <c r="DB12453" s="110"/>
      <c r="DC12453" s="110"/>
    </row>
    <row r="12454" spans="106:107">
      <c r="DB12454" s="110"/>
      <c r="DC12454" s="110"/>
    </row>
    <row r="12455" spans="106:107">
      <c r="DB12455" s="110"/>
      <c r="DC12455" s="110"/>
    </row>
    <row r="12456" spans="106:107">
      <c r="DB12456" s="110"/>
      <c r="DC12456" s="110"/>
    </row>
    <row r="12457" spans="106:107">
      <c r="DB12457" s="110"/>
      <c r="DC12457" s="110"/>
    </row>
    <row r="12458" spans="106:107">
      <c r="DB12458" s="110"/>
      <c r="DC12458" s="110"/>
    </row>
    <row r="12459" spans="106:107">
      <c r="DB12459" s="110"/>
      <c r="DC12459" s="110"/>
    </row>
    <row r="12460" spans="106:107">
      <c r="DB12460" s="110"/>
      <c r="DC12460" s="110"/>
    </row>
    <row r="12461" spans="106:107">
      <c r="DB12461" s="110"/>
      <c r="DC12461" s="110"/>
    </row>
    <row r="12462" spans="106:107">
      <c r="DB12462" s="110"/>
      <c r="DC12462" s="110"/>
    </row>
    <row r="12463" spans="106:107">
      <c r="DB12463" s="110"/>
      <c r="DC12463" s="110"/>
    </row>
    <row r="12464" spans="106:107">
      <c r="DB12464" s="110"/>
      <c r="DC12464" s="110"/>
    </row>
    <row r="12465" spans="106:107">
      <c r="DB12465" s="110"/>
      <c r="DC12465" s="110"/>
    </row>
    <row r="12466" spans="106:107">
      <c r="DB12466" s="110"/>
      <c r="DC12466" s="110"/>
    </row>
    <row r="12467" spans="106:107">
      <c r="DB12467" s="110"/>
      <c r="DC12467" s="110"/>
    </row>
    <row r="12468" spans="106:107">
      <c r="DB12468" s="110"/>
      <c r="DC12468" s="110"/>
    </row>
    <row r="12469" spans="106:107">
      <c r="DB12469" s="110"/>
      <c r="DC12469" s="110"/>
    </row>
    <row r="12470" spans="106:107">
      <c r="DB12470" s="110"/>
      <c r="DC12470" s="110"/>
    </row>
    <row r="12471" spans="106:107">
      <c r="DB12471" s="110"/>
      <c r="DC12471" s="110"/>
    </row>
    <row r="12472" spans="106:107">
      <c r="DB12472" s="110"/>
      <c r="DC12472" s="110"/>
    </row>
    <row r="12473" spans="106:107">
      <c r="DB12473" s="110"/>
      <c r="DC12473" s="110"/>
    </row>
    <row r="12474" spans="106:107">
      <c r="DB12474" s="110"/>
      <c r="DC12474" s="110"/>
    </row>
    <row r="12475" spans="106:107">
      <c r="DB12475" s="110"/>
      <c r="DC12475" s="110"/>
    </row>
    <row r="12476" spans="106:107">
      <c r="DB12476" s="110"/>
      <c r="DC12476" s="110"/>
    </row>
    <row r="12477" spans="106:107">
      <c r="DB12477" s="110"/>
      <c r="DC12477" s="110"/>
    </row>
    <row r="12478" spans="106:107">
      <c r="DB12478" s="110"/>
      <c r="DC12478" s="110"/>
    </row>
    <row r="12479" spans="106:107">
      <c r="DB12479" s="110"/>
      <c r="DC12479" s="110"/>
    </row>
    <row r="12480" spans="106:107">
      <c r="DB12480" s="110"/>
      <c r="DC12480" s="110"/>
    </row>
    <row r="12481" spans="106:107">
      <c r="DB12481" s="110"/>
      <c r="DC12481" s="110"/>
    </row>
    <row r="12482" spans="106:107">
      <c r="DB12482" s="110"/>
      <c r="DC12482" s="110"/>
    </row>
    <row r="12483" spans="106:107">
      <c r="DB12483" s="110"/>
      <c r="DC12483" s="110"/>
    </row>
    <row r="12484" spans="106:107">
      <c r="DB12484" s="110"/>
      <c r="DC12484" s="110"/>
    </row>
    <row r="12485" spans="106:107">
      <c r="DB12485" s="110"/>
      <c r="DC12485" s="110"/>
    </row>
    <row r="12486" spans="106:107">
      <c r="DB12486" s="110"/>
      <c r="DC12486" s="110"/>
    </row>
    <row r="12487" spans="106:107">
      <c r="DB12487" s="110"/>
      <c r="DC12487" s="110"/>
    </row>
    <row r="12488" spans="106:107">
      <c r="DB12488" s="110"/>
      <c r="DC12488" s="110"/>
    </row>
    <row r="12489" spans="106:107">
      <c r="DB12489" s="110"/>
      <c r="DC12489" s="110"/>
    </row>
    <row r="12490" spans="106:107">
      <c r="DB12490" s="110"/>
      <c r="DC12490" s="110"/>
    </row>
    <row r="12491" spans="106:107">
      <c r="DB12491" s="110"/>
      <c r="DC12491" s="110"/>
    </row>
    <row r="12492" spans="106:107">
      <c r="DB12492" s="110"/>
      <c r="DC12492" s="110"/>
    </row>
    <row r="12493" spans="106:107">
      <c r="DB12493" s="110"/>
      <c r="DC12493" s="110"/>
    </row>
    <row r="12494" spans="106:107">
      <c r="DB12494" s="110"/>
      <c r="DC12494" s="110"/>
    </row>
    <row r="12495" spans="106:107">
      <c r="DB12495" s="110"/>
      <c r="DC12495" s="110"/>
    </row>
    <row r="12496" spans="106:107">
      <c r="DB12496" s="110"/>
      <c r="DC12496" s="110"/>
    </row>
    <row r="12497" spans="106:107">
      <c r="DB12497" s="110"/>
      <c r="DC12497" s="110"/>
    </row>
    <row r="12498" spans="106:107">
      <c r="DB12498" s="110"/>
      <c r="DC12498" s="110"/>
    </row>
    <row r="12499" spans="106:107">
      <c r="DB12499" s="110"/>
      <c r="DC12499" s="110"/>
    </row>
    <row r="12500" spans="106:107">
      <c r="DB12500" s="110"/>
      <c r="DC12500" s="110"/>
    </row>
    <row r="12501" spans="106:107">
      <c r="DB12501" s="110"/>
      <c r="DC12501" s="110"/>
    </row>
    <row r="12502" spans="106:107">
      <c r="DB12502" s="110"/>
      <c r="DC12502" s="110"/>
    </row>
    <row r="12503" spans="106:107">
      <c r="DB12503" s="110"/>
      <c r="DC12503" s="110"/>
    </row>
    <row r="12504" spans="106:107">
      <c r="DB12504" s="110"/>
      <c r="DC12504" s="110"/>
    </row>
    <row r="12505" spans="106:107">
      <c r="DB12505" s="110"/>
      <c r="DC12505" s="110"/>
    </row>
    <row r="12506" spans="106:107">
      <c r="DB12506" s="110"/>
      <c r="DC12506" s="110"/>
    </row>
    <row r="12507" spans="106:107">
      <c r="DB12507" s="110"/>
      <c r="DC12507" s="110"/>
    </row>
    <row r="12508" spans="106:107">
      <c r="DB12508" s="110"/>
      <c r="DC12508" s="110"/>
    </row>
    <row r="12509" spans="106:107">
      <c r="DB12509" s="110"/>
      <c r="DC12509" s="110"/>
    </row>
    <row r="12510" spans="106:107">
      <c r="DB12510" s="110"/>
      <c r="DC12510" s="110"/>
    </row>
    <row r="12511" spans="106:107">
      <c r="DB12511" s="110"/>
      <c r="DC12511" s="110"/>
    </row>
    <row r="12512" spans="106:107">
      <c r="DB12512" s="110"/>
      <c r="DC12512" s="110"/>
    </row>
    <row r="12513" spans="106:107">
      <c r="DB12513" s="110"/>
      <c r="DC12513" s="110"/>
    </row>
    <row r="12514" spans="106:107">
      <c r="DB12514" s="110"/>
      <c r="DC12514" s="110"/>
    </row>
    <row r="12515" spans="106:107">
      <c r="DB12515" s="110"/>
      <c r="DC12515" s="110"/>
    </row>
    <row r="12516" spans="106:107">
      <c r="DB12516" s="110"/>
      <c r="DC12516" s="110"/>
    </row>
    <row r="12517" spans="106:107">
      <c r="DB12517" s="110"/>
      <c r="DC12517" s="110"/>
    </row>
    <row r="12518" spans="106:107">
      <c r="DB12518" s="110"/>
      <c r="DC12518" s="110"/>
    </row>
    <row r="12519" spans="106:107">
      <c r="DB12519" s="110"/>
      <c r="DC12519" s="110"/>
    </row>
    <row r="12520" spans="106:107">
      <c r="DB12520" s="110"/>
      <c r="DC12520" s="110"/>
    </row>
    <row r="12521" spans="106:107">
      <c r="DB12521" s="110"/>
      <c r="DC12521" s="110"/>
    </row>
    <row r="12522" spans="106:107">
      <c r="DB12522" s="110"/>
      <c r="DC12522" s="110"/>
    </row>
    <row r="12523" spans="106:107">
      <c r="DB12523" s="110"/>
      <c r="DC12523" s="110"/>
    </row>
    <row r="12524" spans="106:107">
      <c r="DB12524" s="110"/>
      <c r="DC12524" s="110"/>
    </row>
    <row r="12525" spans="106:107">
      <c r="DB12525" s="110"/>
      <c r="DC12525" s="110"/>
    </row>
    <row r="12526" spans="106:107">
      <c r="DB12526" s="110"/>
      <c r="DC12526" s="110"/>
    </row>
    <row r="12527" spans="106:107">
      <c r="DB12527" s="110"/>
      <c r="DC12527" s="110"/>
    </row>
    <row r="12528" spans="106:107">
      <c r="DB12528" s="110"/>
      <c r="DC12528" s="110"/>
    </row>
    <row r="12529" spans="106:107">
      <c r="DB12529" s="110"/>
      <c r="DC12529" s="110"/>
    </row>
    <row r="12530" spans="106:107">
      <c r="DB12530" s="110"/>
      <c r="DC12530" s="110"/>
    </row>
    <row r="12531" spans="106:107">
      <c r="DB12531" s="110"/>
      <c r="DC12531" s="110"/>
    </row>
    <row r="12532" spans="106:107">
      <c r="DB12532" s="110"/>
      <c r="DC12532" s="110"/>
    </row>
    <row r="12533" spans="106:107">
      <c r="DB12533" s="110"/>
      <c r="DC12533" s="110"/>
    </row>
    <row r="12534" spans="106:107">
      <c r="DB12534" s="110"/>
      <c r="DC12534" s="110"/>
    </row>
    <row r="12535" spans="106:107">
      <c r="DB12535" s="110"/>
      <c r="DC12535" s="110"/>
    </row>
    <row r="12536" spans="106:107">
      <c r="DB12536" s="110"/>
      <c r="DC12536" s="110"/>
    </row>
    <row r="12537" spans="106:107">
      <c r="DB12537" s="110"/>
      <c r="DC12537" s="110"/>
    </row>
    <row r="12538" spans="106:107">
      <c r="DB12538" s="110"/>
      <c r="DC12538" s="110"/>
    </row>
    <row r="12539" spans="106:107">
      <c r="DB12539" s="110"/>
      <c r="DC12539" s="110"/>
    </row>
    <row r="12540" spans="106:107">
      <c r="DB12540" s="110"/>
      <c r="DC12540" s="110"/>
    </row>
    <row r="12541" spans="106:107">
      <c r="DB12541" s="110"/>
      <c r="DC12541" s="110"/>
    </row>
    <row r="12542" spans="106:107">
      <c r="DB12542" s="110"/>
      <c r="DC12542" s="110"/>
    </row>
    <row r="12543" spans="106:107">
      <c r="DB12543" s="110"/>
      <c r="DC12543" s="110"/>
    </row>
    <row r="12544" spans="106:107">
      <c r="DB12544" s="110"/>
      <c r="DC12544" s="110"/>
    </row>
    <row r="12545" spans="106:107">
      <c r="DB12545" s="110"/>
      <c r="DC12545" s="110"/>
    </row>
    <row r="12546" spans="106:107">
      <c r="DB12546" s="110"/>
      <c r="DC12546" s="110"/>
    </row>
    <row r="12547" spans="106:107">
      <c r="DB12547" s="110"/>
      <c r="DC12547" s="110"/>
    </row>
    <row r="12548" spans="106:107">
      <c r="DB12548" s="110"/>
      <c r="DC12548" s="110"/>
    </row>
    <row r="12549" spans="106:107">
      <c r="DB12549" s="110"/>
      <c r="DC12549" s="110"/>
    </row>
    <row r="12550" spans="106:107">
      <c r="DB12550" s="110"/>
      <c r="DC12550" s="110"/>
    </row>
    <row r="12551" spans="106:107">
      <c r="DB12551" s="110"/>
      <c r="DC12551" s="110"/>
    </row>
    <row r="12552" spans="106:107">
      <c r="DB12552" s="110"/>
      <c r="DC12552" s="110"/>
    </row>
    <row r="12553" spans="106:107">
      <c r="DB12553" s="110"/>
      <c r="DC12553" s="110"/>
    </row>
    <row r="12554" spans="106:107">
      <c r="DB12554" s="110"/>
      <c r="DC12554" s="110"/>
    </row>
    <row r="12555" spans="106:107">
      <c r="DB12555" s="110"/>
      <c r="DC12555" s="110"/>
    </row>
    <row r="12556" spans="106:107">
      <c r="DB12556" s="110"/>
      <c r="DC12556" s="110"/>
    </row>
    <row r="12557" spans="106:107">
      <c r="DB12557" s="110"/>
      <c r="DC12557" s="110"/>
    </row>
    <row r="12558" spans="106:107">
      <c r="DB12558" s="110"/>
      <c r="DC12558" s="110"/>
    </row>
    <row r="12559" spans="106:107">
      <c r="DB12559" s="110"/>
      <c r="DC12559" s="110"/>
    </row>
    <row r="12560" spans="106:107">
      <c r="DB12560" s="110"/>
      <c r="DC12560" s="110"/>
    </row>
    <row r="12561" spans="106:107">
      <c r="DB12561" s="110"/>
      <c r="DC12561" s="110"/>
    </row>
    <row r="12562" spans="106:107">
      <c r="DB12562" s="110"/>
      <c r="DC12562" s="110"/>
    </row>
    <row r="12563" spans="106:107">
      <c r="DB12563" s="110"/>
      <c r="DC12563" s="110"/>
    </row>
    <row r="12564" spans="106:107">
      <c r="DB12564" s="110"/>
      <c r="DC12564" s="110"/>
    </row>
    <row r="12565" spans="106:107">
      <c r="DB12565" s="110"/>
      <c r="DC12565" s="110"/>
    </row>
    <row r="12566" spans="106:107">
      <c r="DB12566" s="110"/>
      <c r="DC12566" s="110"/>
    </row>
    <row r="12567" spans="106:107">
      <c r="DB12567" s="110"/>
      <c r="DC12567" s="110"/>
    </row>
    <row r="12568" spans="106:107">
      <c r="DB12568" s="110"/>
      <c r="DC12568" s="110"/>
    </row>
    <row r="12569" spans="106:107">
      <c r="DB12569" s="110"/>
      <c r="DC12569" s="110"/>
    </row>
    <row r="12570" spans="106:107">
      <c r="DB12570" s="110"/>
      <c r="DC12570" s="110"/>
    </row>
    <row r="12571" spans="106:107">
      <c r="DB12571" s="110"/>
      <c r="DC12571" s="110"/>
    </row>
    <row r="12572" spans="106:107">
      <c r="DB12572" s="110"/>
      <c r="DC12572" s="110"/>
    </row>
    <row r="12573" spans="106:107">
      <c r="DB12573" s="110"/>
      <c r="DC12573" s="110"/>
    </row>
    <row r="12574" spans="106:107">
      <c r="DB12574" s="110"/>
      <c r="DC12574" s="110"/>
    </row>
    <row r="12575" spans="106:107">
      <c r="DB12575" s="110"/>
      <c r="DC12575" s="110"/>
    </row>
    <row r="12576" spans="106:107">
      <c r="DB12576" s="110"/>
      <c r="DC12576" s="110"/>
    </row>
    <row r="12577" spans="106:107">
      <c r="DB12577" s="110"/>
      <c r="DC12577" s="110"/>
    </row>
    <row r="12578" spans="106:107">
      <c r="DB12578" s="110"/>
      <c r="DC12578" s="110"/>
    </row>
    <row r="12579" spans="106:107">
      <c r="DB12579" s="110"/>
      <c r="DC12579" s="110"/>
    </row>
    <row r="12580" spans="106:107">
      <c r="DB12580" s="110"/>
      <c r="DC12580" s="110"/>
    </row>
    <row r="12581" spans="106:107">
      <c r="DB12581" s="110"/>
      <c r="DC12581" s="110"/>
    </row>
    <row r="12582" spans="106:107">
      <c r="DB12582" s="110"/>
      <c r="DC12582" s="110"/>
    </row>
    <row r="12583" spans="106:107">
      <c r="DB12583" s="110"/>
      <c r="DC12583" s="110"/>
    </row>
    <row r="12584" spans="106:107">
      <c r="DB12584" s="110"/>
      <c r="DC12584" s="110"/>
    </row>
    <row r="12585" spans="106:107">
      <c r="DB12585" s="110"/>
      <c r="DC12585" s="110"/>
    </row>
    <row r="12586" spans="106:107">
      <c r="DB12586" s="110"/>
      <c r="DC12586" s="110"/>
    </row>
    <row r="12587" spans="106:107">
      <c r="DB12587" s="110"/>
      <c r="DC12587" s="110"/>
    </row>
    <row r="12588" spans="106:107">
      <c r="DB12588" s="110"/>
      <c r="DC12588" s="110"/>
    </row>
    <row r="12589" spans="106:107">
      <c r="DB12589" s="110"/>
      <c r="DC12589" s="110"/>
    </row>
    <row r="12590" spans="106:107">
      <c r="DB12590" s="110"/>
      <c r="DC12590" s="110"/>
    </row>
    <row r="12591" spans="106:107">
      <c r="DB12591" s="110"/>
      <c r="DC12591" s="110"/>
    </row>
    <row r="12592" spans="106:107">
      <c r="DB12592" s="110"/>
      <c r="DC12592" s="110"/>
    </row>
    <row r="12593" spans="106:107">
      <c r="DB12593" s="110"/>
      <c r="DC12593" s="110"/>
    </row>
    <row r="12594" spans="106:107">
      <c r="DB12594" s="110"/>
      <c r="DC12594" s="110"/>
    </row>
    <row r="12595" spans="106:107">
      <c r="DB12595" s="110"/>
      <c r="DC12595" s="110"/>
    </row>
    <row r="12596" spans="106:107">
      <c r="DB12596" s="110"/>
      <c r="DC12596" s="110"/>
    </row>
    <row r="12597" spans="106:107">
      <c r="DB12597" s="110"/>
      <c r="DC12597" s="110"/>
    </row>
    <row r="12598" spans="106:107">
      <c r="DB12598" s="110"/>
      <c r="DC12598" s="110"/>
    </row>
    <row r="12599" spans="106:107">
      <c r="DB12599" s="110"/>
      <c r="DC12599" s="110"/>
    </row>
    <row r="12600" spans="106:107">
      <c r="DB12600" s="110"/>
      <c r="DC12600" s="110"/>
    </row>
    <row r="12601" spans="106:107">
      <c r="DB12601" s="110"/>
      <c r="DC12601" s="110"/>
    </row>
    <row r="12602" spans="106:107">
      <c r="DB12602" s="110"/>
      <c r="DC12602" s="110"/>
    </row>
    <row r="12603" spans="106:107">
      <c r="DB12603" s="110"/>
      <c r="DC12603" s="110"/>
    </row>
    <row r="12604" spans="106:107">
      <c r="DB12604" s="110"/>
      <c r="DC12604" s="110"/>
    </row>
    <row r="12605" spans="106:107">
      <c r="DB12605" s="110"/>
      <c r="DC12605" s="110"/>
    </row>
    <row r="12606" spans="106:107">
      <c r="DB12606" s="110"/>
      <c r="DC12606" s="110"/>
    </row>
    <row r="12607" spans="106:107">
      <c r="DB12607" s="110"/>
      <c r="DC12607" s="110"/>
    </row>
    <row r="12608" spans="106:107">
      <c r="DB12608" s="110"/>
      <c r="DC12608" s="110"/>
    </row>
    <row r="12609" spans="106:107">
      <c r="DB12609" s="110"/>
      <c r="DC12609" s="110"/>
    </row>
    <row r="12610" spans="106:107">
      <c r="DB12610" s="110"/>
      <c r="DC12610" s="110"/>
    </row>
    <row r="12611" spans="106:107">
      <c r="DB12611" s="110"/>
      <c r="DC12611" s="110"/>
    </row>
    <row r="12612" spans="106:107">
      <c r="DB12612" s="110"/>
      <c r="DC12612" s="110"/>
    </row>
    <row r="12613" spans="106:107">
      <c r="DB12613" s="110"/>
      <c r="DC12613" s="110"/>
    </row>
    <row r="12614" spans="106:107">
      <c r="DB12614" s="110"/>
      <c r="DC12614" s="110"/>
    </row>
    <row r="12615" spans="106:107">
      <c r="DB12615" s="110"/>
      <c r="DC12615" s="110"/>
    </row>
    <row r="12616" spans="106:107">
      <c r="DB12616" s="110"/>
      <c r="DC12616" s="110"/>
    </row>
    <row r="12617" spans="106:107">
      <c r="DB12617" s="110"/>
      <c r="DC12617" s="110"/>
    </row>
    <row r="12618" spans="106:107">
      <c r="DB12618" s="110"/>
      <c r="DC12618" s="110"/>
    </row>
    <row r="12619" spans="106:107">
      <c r="DB12619" s="110"/>
      <c r="DC12619" s="110"/>
    </row>
    <row r="12620" spans="106:107">
      <c r="DB12620" s="110"/>
      <c r="DC12620" s="110"/>
    </row>
    <row r="12621" spans="106:107">
      <c r="DB12621" s="110"/>
      <c r="DC12621" s="110"/>
    </row>
    <row r="12622" spans="106:107">
      <c r="DB12622" s="110"/>
      <c r="DC12622" s="110"/>
    </row>
    <row r="12623" spans="106:107">
      <c r="DB12623" s="110"/>
      <c r="DC12623" s="110"/>
    </row>
    <row r="12624" spans="106:107">
      <c r="DB12624" s="110"/>
      <c r="DC12624" s="110"/>
    </row>
    <row r="12625" spans="106:107">
      <c r="DB12625" s="110"/>
      <c r="DC12625" s="110"/>
    </row>
    <row r="12626" spans="106:107">
      <c r="DB12626" s="110"/>
      <c r="DC12626" s="110"/>
    </row>
    <row r="12627" spans="106:107">
      <c r="DB12627" s="110"/>
      <c r="DC12627" s="110"/>
    </row>
    <row r="12628" spans="106:107">
      <c r="DB12628" s="110"/>
      <c r="DC12628" s="110"/>
    </row>
    <row r="12629" spans="106:107">
      <c r="DB12629" s="110"/>
      <c r="DC12629" s="110"/>
    </row>
    <row r="12630" spans="106:107">
      <c r="DB12630" s="110"/>
      <c r="DC12630" s="110"/>
    </row>
    <row r="12631" spans="106:107">
      <c r="DB12631" s="110"/>
      <c r="DC12631" s="110"/>
    </row>
    <row r="12632" spans="106:107">
      <c r="DB12632" s="110"/>
      <c r="DC12632" s="110"/>
    </row>
    <row r="12633" spans="106:107">
      <c r="DB12633" s="110"/>
      <c r="DC12633" s="110"/>
    </row>
    <row r="12634" spans="106:107">
      <c r="DB12634" s="110"/>
      <c r="DC12634" s="110"/>
    </row>
    <row r="12635" spans="106:107">
      <c r="DB12635" s="110"/>
      <c r="DC12635" s="110"/>
    </row>
    <row r="12636" spans="106:107">
      <c r="DB12636" s="110"/>
      <c r="DC12636" s="110"/>
    </row>
    <row r="12637" spans="106:107">
      <c r="DB12637" s="110"/>
      <c r="DC12637" s="110"/>
    </row>
    <row r="12638" spans="106:107">
      <c r="DB12638" s="110"/>
      <c r="DC12638" s="110"/>
    </row>
    <row r="12639" spans="106:107">
      <c r="DB12639" s="110"/>
      <c r="DC12639" s="110"/>
    </row>
    <row r="12640" spans="106:107">
      <c r="DB12640" s="110"/>
      <c r="DC12640" s="110"/>
    </row>
    <row r="12641" spans="106:107">
      <c r="DB12641" s="110"/>
      <c r="DC12641" s="110"/>
    </row>
    <row r="12642" spans="106:107">
      <c r="DB12642" s="110"/>
      <c r="DC12642" s="110"/>
    </row>
    <row r="12643" spans="106:107">
      <c r="DB12643" s="110"/>
      <c r="DC12643" s="110"/>
    </row>
    <row r="12644" spans="106:107">
      <c r="DB12644" s="110"/>
      <c r="DC12644" s="110"/>
    </row>
    <row r="12645" spans="106:107">
      <c r="DB12645" s="110"/>
      <c r="DC12645" s="110"/>
    </row>
    <row r="12646" spans="106:107">
      <c r="DB12646" s="110"/>
      <c r="DC12646" s="110"/>
    </row>
    <row r="12647" spans="106:107">
      <c r="DB12647" s="110"/>
      <c r="DC12647" s="110"/>
    </row>
    <row r="12648" spans="106:107">
      <c r="DB12648" s="110"/>
      <c r="DC12648" s="110"/>
    </row>
    <row r="12649" spans="106:107">
      <c r="DB12649" s="110"/>
      <c r="DC12649" s="110"/>
    </row>
    <row r="12650" spans="106:107">
      <c r="DB12650" s="110"/>
      <c r="DC12650" s="110"/>
    </row>
    <row r="12651" spans="106:107">
      <c r="DB12651" s="110"/>
      <c r="DC12651" s="110"/>
    </row>
    <row r="12652" spans="106:107">
      <c r="DB12652" s="110"/>
      <c r="DC12652" s="110"/>
    </row>
    <row r="12653" spans="106:107">
      <c r="DB12653" s="110"/>
      <c r="DC12653" s="110"/>
    </row>
    <row r="12654" spans="106:107">
      <c r="DB12654" s="110"/>
      <c r="DC12654" s="110"/>
    </row>
    <row r="12655" spans="106:107">
      <c r="DB12655" s="110"/>
      <c r="DC12655" s="110"/>
    </row>
    <row r="12656" spans="106:107">
      <c r="DB12656" s="110"/>
      <c r="DC12656" s="110"/>
    </row>
    <row r="12657" spans="106:107">
      <c r="DB12657" s="110"/>
      <c r="DC12657" s="110"/>
    </row>
    <row r="12658" spans="106:107">
      <c r="DB12658" s="110"/>
      <c r="DC12658" s="110"/>
    </row>
    <row r="12659" spans="106:107">
      <c r="DB12659" s="110"/>
      <c r="DC12659" s="110"/>
    </row>
    <row r="12660" spans="106:107">
      <c r="DB12660" s="110"/>
      <c r="DC12660" s="110"/>
    </row>
    <row r="12661" spans="106:107">
      <c r="DB12661" s="110"/>
      <c r="DC12661" s="110"/>
    </row>
    <row r="12662" spans="106:107">
      <c r="DB12662" s="110"/>
      <c r="DC12662" s="110"/>
    </row>
    <row r="12663" spans="106:107">
      <c r="DB12663" s="110"/>
      <c r="DC12663" s="110"/>
    </row>
    <row r="12664" spans="106:107">
      <c r="DB12664" s="110"/>
      <c r="DC12664" s="110"/>
    </row>
    <row r="12665" spans="106:107">
      <c r="DB12665" s="110"/>
      <c r="DC12665" s="110"/>
    </row>
    <row r="12666" spans="106:107">
      <c r="DB12666" s="110"/>
      <c r="DC12666" s="110"/>
    </row>
    <row r="12667" spans="106:107">
      <c r="DB12667" s="110"/>
      <c r="DC12667" s="110"/>
    </row>
    <row r="12668" spans="106:107">
      <c r="DB12668" s="110"/>
      <c r="DC12668" s="110"/>
    </row>
    <row r="12669" spans="106:107">
      <c r="DB12669" s="110"/>
      <c r="DC12669" s="110"/>
    </row>
    <row r="12670" spans="106:107">
      <c r="DB12670" s="110"/>
      <c r="DC12670" s="110"/>
    </row>
    <row r="12671" spans="106:107">
      <c r="DB12671" s="110"/>
      <c r="DC12671" s="110"/>
    </row>
    <row r="12672" spans="106:107">
      <c r="DB12672" s="110"/>
      <c r="DC12672" s="110"/>
    </row>
    <row r="12673" spans="106:107">
      <c r="DB12673" s="110"/>
      <c r="DC12673" s="110"/>
    </row>
    <row r="12674" spans="106:107">
      <c r="DB12674" s="110"/>
      <c r="DC12674" s="110"/>
    </row>
    <row r="12675" spans="106:107">
      <c r="DB12675" s="110"/>
      <c r="DC12675" s="110"/>
    </row>
    <row r="12676" spans="106:107">
      <c r="DB12676" s="110"/>
      <c r="DC12676" s="110"/>
    </row>
    <row r="12677" spans="106:107">
      <c r="DB12677" s="110"/>
      <c r="DC12677" s="110"/>
    </row>
    <row r="12678" spans="106:107">
      <c r="DB12678" s="110"/>
      <c r="DC12678" s="110"/>
    </row>
    <row r="12679" spans="106:107">
      <c r="DB12679" s="110"/>
      <c r="DC12679" s="110"/>
    </row>
    <row r="12680" spans="106:107">
      <c r="DB12680" s="110"/>
      <c r="DC12680" s="110"/>
    </row>
    <row r="12681" spans="106:107">
      <c r="DB12681" s="110"/>
      <c r="DC12681" s="110"/>
    </row>
    <row r="12682" spans="106:107">
      <c r="DB12682" s="110"/>
      <c r="DC12682" s="110"/>
    </row>
    <row r="12683" spans="106:107">
      <c r="DB12683" s="110"/>
      <c r="DC12683" s="110"/>
    </row>
    <row r="12684" spans="106:107">
      <c r="DB12684" s="110"/>
      <c r="DC12684" s="110"/>
    </row>
    <row r="12685" spans="106:107">
      <c r="DB12685" s="110"/>
      <c r="DC12685" s="110"/>
    </row>
    <row r="12686" spans="106:107">
      <c r="DB12686" s="110"/>
      <c r="DC12686" s="110"/>
    </row>
    <row r="12687" spans="106:107">
      <c r="DB12687" s="110"/>
      <c r="DC12687" s="110"/>
    </row>
    <row r="12688" spans="106:107">
      <c r="DB12688" s="110"/>
      <c r="DC12688" s="110"/>
    </row>
    <row r="12689" spans="106:107">
      <c r="DB12689" s="110"/>
      <c r="DC12689" s="110"/>
    </row>
    <row r="12690" spans="106:107">
      <c r="DB12690" s="110"/>
      <c r="DC12690" s="110"/>
    </row>
    <row r="12691" spans="106:107">
      <c r="DB12691" s="110"/>
      <c r="DC12691" s="110"/>
    </row>
    <row r="12692" spans="106:107">
      <c r="DB12692" s="110"/>
      <c r="DC12692" s="110"/>
    </row>
    <row r="12693" spans="106:107">
      <c r="DB12693" s="110"/>
      <c r="DC12693" s="110"/>
    </row>
    <row r="12694" spans="106:107">
      <c r="DB12694" s="110"/>
      <c r="DC12694" s="110"/>
    </row>
    <row r="12695" spans="106:107">
      <c r="DB12695" s="110"/>
      <c r="DC12695" s="110"/>
    </row>
    <row r="12696" spans="106:107">
      <c r="DB12696" s="110"/>
      <c r="DC12696" s="110"/>
    </row>
    <row r="12697" spans="106:107">
      <c r="DB12697" s="110"/>
      <c r="DC12697" s="110"/>
    </row>
    <row r="12698" spans="106:107">
      <c r="DB12698" s="110"/>
      <c r="DC12698" s="110"/>
    </row>
    <row r="12699" spans="106:107">
      <c r="DB12699" s="110"/>
      <c r="DC12699" s="110"/>
    </row>
    <row r="12700" spans="106:107">
      <c r="DB12700" s="110"/>
      <c r="DC12700" s="110"/>
    </row>
    <row r="12701" spans="106:107">
      <c r="DB12701" s="110"/>
      <c r="DC12701" s="110"/>
    </row>
    <row r="12702" spans="106:107">
      <c r="DB12702" s="110"/>
      <c r="DC12702" s="110"/>
    </row>
    <row r="12703" spans="106:107">
      <c r="DB12703" s="110"/>
      <c r="DC12703" s="110"/>
    </row>
    <row r="12704" spans="106:107">
      <c r="DB12704" s="110"/>
      <c r="DC12704" s="110"/>
    </row>
    <row r="12705" spans="106:107">
      <c r="DB12705" s="110"/>
      <c r="DC12705" s="110"/>
    </row>
    <row r="12706" spans="106:107">
      <c r="DB12706" s="110"/>
      <c r="DC12706" s="110"/>
    </row>
    <row r="12707" spans="106:107">
      <c r="DB12707" s="110"/>
      <c r="DC12707" s="110"/>
    </row>
    <row r="12708" spans="106:107">
      <c r="DB12708" s="110"/>
      <c r="DC12708" s="110"/>
    </row>
    <row r="12709" spans="106:107">
      <c r="DB12709" s="110"/>
      <c r="DC12709" s="110"/>
    </row>
    <row r="12710" spans="106:107">
      <c r="DB12710" s="110"/>
      <c r="DC12710" s="110"/>
    </row>
    <row r="12711" spans="106:107">
      <c r="DB12711" s="110"/>
      <c r="DC12711" s="110"/>
    </row>
    <row r="12712" spans="106:107">
      <c r="DB12712" s="110"/>
      <c r="DC12712" s="110"/>
    </row>
    <row r="12713" spans="106:107">
      <c r="DB12713" s="110"/>
      <c r="DC12713" s="110"/>
    </row>
    <row r="12714" spans="106:107">
      <c r="DB12714" s="110"/>
      <c r="DC12714" s="110"/>
    </row>
    <row r="12715" spans="106:107">
      <c r="DB12715" s="110"/>
      <c r="DC12715" s="110"/>
    </row>
    <row r="12716" spans="106:107">
      <c r="DB12716" s="110"/>
      <c r="DC12716" s="110"/>
    </row>
    <row r="12717" spans="106:107">
      <c r="DB12717" s="110"/>
      <c r="DC12717" s="110"/>
    </row>
    <row r="12718" spans="106:107">
      <c r="DB12718" s="110"/>
      <c r="DC12718" s="110"/>
    </row>
    <row r="12719" spans="106:107">
      <c r="DB12719" s="110"/>
      <c r="DC12719" s="110"/>
    </row>
    <row r="12720" spans="106:107">
      <c r="DB12720" s="110"/>
      <c r="DC12720" s="110"/>
    </row>
    <row r="12721" spans="106:107">
      <c r="DB12721" s="110"/>
      <c r="DC12721" s="110"/>
    </row>
    <row r="12722" spans="106:107">
      <c r="DB12722" s="110"/>
      <c r="DC12722" s="110"/>
    </row>
    <row r="12723" spans="106:107">
      <c r="DB12723" s="110"/>
      <c r="DC12723" s="110"/>
    </row>
    <row r="12724" spans="106:107">
      <c r="DB12724" s="110"/>
      <c r="DC12724" s="110"/>
    </row>
    <row r="12725" spans="106:107">
      <c r="DB12725" s="110"/>
      <c r="DC12725" s="110"/>
    </row>
    <row r="12726" spans="106:107">
      <c r="DB12726" s="110"/>
      <c r="DC12726" s="110"/>
    </row>
    <row r="12727" spans="106:107">
      <c r="DB12727" s="110"/>
      <c r="DC12727" s="110"/>
    </row>
    <row r="12728" spans="106:107">
      <c r="DB12728" s="110"/>
      <c r="DC12728" s="110"/>
    </row>
    <row r="12729" spans="106:107">
      <c r="DB12729" s="110"/>
      <c r="DC12729" s="110"/>
    </row>
    <row r="12730" spans="106:107">
      <c r="DB12730" s="110"/>
      <c r="DC12730" s="110"/>
    </row>
    <row r="12731" spans="106:107">
      <c r="DB12731" s="110"/>
      <c r="DC12731" s="110"/>
    </row>
    <row r="12732" spans="106:107">
      <c r="DB12732" s="110"/>
      <c r="DC12732" s="110"/>
    </row>
    <row r="12733" spans="106:107">
      <c r="DB12733" s="110"/>
      <c r="DC12733" s="110"/>
    </row>
    <row r="12734" spans="106:107">
      <c r="DB12734" s="110"/>
      <c r="DC12734" s="110"/>
    </row>
    <row r="12735" spans="106:107">
      <c r="DB12735" s="110"/>
      <c r="DC12735" s="110"/>
    </row>
    <row r="12736" spans="106:107">
      <c r="DB12736" s="110"/>
      <c r="DC12736" s="110"/>
    </row>
    <row r="12737" spans="106:107">
      <c r="DB12737" s="110"/>
      <c r="DC12737" s="110"/>
    </row>
    <row r="12738" spans="106:107">
      <c r="DB12738" s="110"/>
      <c r="DC12738" s="110"/>
    </row>
    <row r="12739" spans="106:107">
      <c r="DB12739" s="110"/>
      <c r="DC12739" s="110"/>
    </row>
    <row r="12740" spans="106:107">
      <c r="DB12740" s="110"/>
      <c r="DC12740" s="110"/>
    </row>
    <row r="12741" spans="106:107">
      <c r="DB12741" s="110"/>
      <c r="DC12741" s="110"/>
    </row>
    <row r="12742" spans="106:107">
      <c r="DB12742" s="110"/>
      <c r="DC12742" s="110"/>
    </row>
    <row r="12743" spans="106:107">
      <c r="DB12743" s="110"/>
      <c r="DC12743" s="110"/>
    </row>
    <row r="12744" spans="106:107">
      <c r="DB12744" s="110"/>
      <c r="DC12744" s="110"/>
    </row>
    <row r="12745" spans="106:107">
      <c r="DB12745" s="110"/>
      <c r="DC12745" s="110"/>
    </row>
    <row r="12746" spans="106:107">
      <c r="DB12746" s="110"/>
      <c r="DC12746" s="110"/>
    </row>
    <row r="12747" spans="106:107">
      <c r="DB12747" s="110"/>
      <c r="DC12747" s="110"/>
    </row>
    <row r="12748" spans="106:107">
      <c r="DB12748" s="110"/>
      <c r="DC12748" s="110"/>
    </row>
    <row r="12749" spans="106:107">
      <c r="DB12749" s="110"/>
      <c r="DC12749" s="110"/>
    </row>
    <row r="12750" spans="106:107">
      <c r="DB12750" s="110"/>
      <c r="DC12750" s="110"/>
    </row>
    <row r="12751" spans="106:107">
      <c r="DB12751" s="110"/>
      <c r="DC12751" s="110"/>
    </row>
    <row r="12752" spans="106:107">
      <c r="DB12752" s="110"/>
      <c r="DC12752" s="110"/>
    </row>
    <row r="12753" spans="106:107">
      <c r="DB12753" s="110"/>
      <c r="DC12753" s="110"/>
    </row>
    <row r="12754" spans="106:107">
      <c r="DB12754" s="110"/>
      <c r="DC12754" s="110"/>
    </row>
    <row r="12755" spans="106:107">
      <c r="DB12755" s="110"/>
      <c r="DC12755" s="110"/>
    </row>
    <row r="12756" spans="106:107">
      <c r="DB12756" s="110"/>
      <c r="DC12756" s="110"/>
    </row>
    <row r="12757" spans="106:107">
      <c r="DB12757" s="110"/>
      <c r="DC12757" s="110"/>
    </row>
    <row r="12758" spans="106:107">
      <c r="DB12758" s="110"/>
      <c r="DC12758" s="110"/>
    </row>
    <row r="12759" spans="106:107">
      <c r="DB12759" s="110"/>
      <c r="DC12759" s="110"/>
    </row>
    <row r="12760" spans="106:107">
      <c r="DB12760" s="110"/>
      <c r="DC12760" s="110"/>
    </row>
    <row r="12761" spans="106:107">
      <c r="DB12761" s="110"/>
      <c r="DC12761" s="110"/>
    </row>
    <row r="12762" spans="106:107">
      <c r="DB12762" s="110"/>
      <c r="DC12762" s="110"/>
    </row>
    <row r="12763" spans="106:107">
      <c r="DB12763" s="110"/>
      <c r="DC12763" s="110"/>
    </row>
    <row r="12764" spans="106:107">
      <c r="DB12764" s="110"/>
      <c r="DC12764" s="110"/>
    </row>
    <row r="12765" spans="106:107">
      <c r="DB12765" s="110"/>
      <c r="DC12765" s="110"/>
    </row>
    <row r="12766" spans="106:107">
      <c r="DB12766" s="110"/>
      <c r="DC12766" s="110"/>
    </row>
    <row r="12767" spans="106:107">
      <c r="DB12767" s="110"/>
      <c r="DC12767" s="110"/>
    </row>
    <row r="12768" spans="106:107">
      <c r="DB12768" s="110"/>
      <c r="DC12768" s="110"/>
    </row>
    <row r="12769" spans="106:107">
      <c r="DB12769" s="110"/>
      <c r="DC12769" s="110"/>
    </row>
    <row r="12770" spans="106:107">
      <c r="DB12770" s="110"/>
      <c r="DC12770" s="110"/>
    </row>
    <row r="12771" spans="106:107">
      <c r="DB12771" s="110"/>
      <c r="DC12771" s="110"/>
    </row>
    <row r="12772" spans="106:107">
      <c r="DB12772" s="110"/>
      <c r="DC12772" s="110"/>
    </row>
    <row r="12773" spans="106:107">
      <c r="DB12773" s="110"/>
      <c r="DC12773" s="110"/>
    </row>
    <row r="12774" spans="106:107">
      <c r="DB12774" s="110"/>
      <c r="DC12774" s="110"/>
    </row>
    <row r="12775" spans="106:107">
      <c r="DB12775" s="110"/>
      <c r="DC12775" s="110"/>
    </row>
    <row r="12776" spans="106:107">
      <c r="DB12776" s="110"/>
      <c r="DC12776" s="110"/>
    </row>
    <row r="12777" spans="106:107">
      <c r="DB12777" s="110"/>
      <c r="DC12777" s="110"/>
    </row>
    <row r="12778" spans="106:107">
      <c r="DB12778" s="110"/>
      <c r="DC12778" s="110"/>
    </row>
    <row r="12779" spans="106:107">
      <c r="DB12779" s="110"/>
      <c r="DC12779" s="110"/>
    </row>
    <row r="12780" spans="106:107">
      <c r="DB12780" s="110"/>
      <c r="DC12780" s="110"/>
    </row>
    <row r="12781" spans="106:107">
      <c r="DB12781" s="110"/>
      <c r="DC12781" s="110"/>
    </row>
    <row r="12782" spans="106:107">
      <c r="DB12782" s="110"/>
      <c r="DC12782" s="110"/>
    </row>
    <row r="12783" spans="106:107">
      <c r="DB12783" s="110"/>
      <c r="DC12783" s="110"/>
    </row>
    <row r="12784" spans="106:107">
      <c r="DB12784" s="110"/>
      <c r="DC12784" s="110"/>
    </row>
    <row r="12785" spans="106:107">
      <c r="DB12785" s="110"/>
      <c r="DC12785" s="110"/>
    </row>
    <row r="12786" spans="106:107">
      <c r="DB12786" s="110"/>
      <c r="DC12786" s="110"/>
    </row>
    <row r="12787" spans="106:107">
      <c r="DB12787" s="110"/>
      <c r="DC12787" s="110"/>
    </row>
    <row r="12788" spans="106:107">
      <c r="DB12788" s="110"/>
      <c r="DC12788" s="110"/>
    </row>
    <row r="12789" spans="106:107">
      <c r="DB12789" s="110"/>
      <c r="DC12789" s="110"/>
    </row>
    <row r="12790" spans="106:107">
      <c r="DB12790" s="110"/>
      <c r="DC12790" s="110"/>
    </row>
    <row r="12791" spans="106:107">
      <c r="DB12791" s="110"/>
      <c r="DC12791" s="110"/>
    </row>
    <row r="12792" spans="106:107">
      <c r="DB12792" s="110"/>
      <c r="DC12792" s="110"/>
    </row>
    <row r="12793" spans="106:107">
      <c r="DB12793" s="110"/>
      <c r="DC12793" s="110"/>
    </row>
    <row r="12794" spans="106:107">
      <c r="DB12794" s="110"/>
      <c r="DC12794" s="110"/>
    </row>
    <row r="12795" spans="106:107">
      <c r="DB12795" s="110"/>
      <c r="DC12795" s="110"/>
    </row>
    <row r="12796" spans="106:107">
      <c r="DB12796" s="110"/>
      <c r="DC12796" s="110"/>
    </row>
    <row r="12797" spans="106:107">
      <c r="DB12797" s="110"/>
      <c r="DC12797" s="110"/>
    </row>
    <row r="12798" spans="106:107">
      <c r="DB12798" s="110"/>
      <c r="DC12798" s="110"/>
    </row>
    <row r="12799" spans="106:107">
      <c r="DB12799" s="110"/>
      <c r="DC12799" s="110"/>
    </row>
    <row r="12800" spans="106:107">
      <c r="DB12800" s="110"/>
      <c r="DC12800" s="110"/>
    </row>
    <row r="12801" spans="106:107">
      <c r="DB12801" s="110"/>
      <c r="DC12801" s="110"/>
    </row>
    <row r="12802" spans="106:107">
      <c r="DB12802" s="110"/>
      <c r="DC12802" s="110"/>
    </row>
    <row r="12803" spans="106:107">
      <c r="DB12803" s="110"/>
      <c r="DC12803" s="110"/>
    </row>
    <row r="12804" spans="106:107">
      <c r="DB12804" s="110"/>
      <c r="DC12804" s="110"/>
    </row>
    <row r="12805" spans="106:107">
      <c r="DB12805" s="110"/>
      <c r="DC12805" s="110"/>
    </row>
    <row r="12806" spans="106:107">
      <c r="DB12806" s="110"/>
      <c r="DC12806" s="110"/>
    </row>
    <row r="12807" spans="106:107">
      <c r="DB12807" s="110"/>
      <c r="DC12807" s="110"/>
    </row>
    <row r="12808" spans="106:107">
      <c r="DB12808" s="110"/>
      <c r="DC12808" s="110"/>
    </row>
    <row r="12809" spans="106:107">
      <c r="DB12809" s="110"/>
      <c r="DC12809" s="110"/>
    </row>
    <row r="12810" spans="106:107">
      <c r="DB12810" s="110"/>
      <c r="DC12810" s="110"/>
    </row>
    <row r="12811" spans="106:107">
      <c r="DB12811" s="110"/>
      <c r="DC12811" s="110"/>
    </row>
    <row r="12812" spans="106:107">
      <c r="DB12812" s="110"/>
      <c r="DC12812" s="110"/>
    </row>
    <row r="12813" spans="106:107">
      <c r="DB12813" s="110"/>
      <c r="DC12813" s="110"/>
    </row>
    <row r="12814" spans="106:107">
      <c r="DB12814" s="110"/>
      <c r="DC12814" s="110"/>
    </row>
    <row r="12815" spans="106:107">
      <c r="DB12815" s="110"/>
      <c r="DC12815" s="110"/>
    </row>
    <row r="12816" spans="106:107">
      <c r="DB12816" s="110"/>
      <c r="DC12816" s="110"/>
    </row>
    <row r="12817" spans="106:107">
      <c r="DB12817" s="110"/>
      <c r="DC12817" s="110"/>
    </row>
    <row r="12818" spans="106:107">
      <c r="DB12818" s="110"/>
      <c r="DC12818" s="110"/>
    </row>
    <row r="12819" spans="106:107">
      <c r="DB12819" s="110"/>
      <c r="DC12819" s="110"/>
    </row>
    <row r="12820" spans="106:107">
      <c r="DB12820" s="110"/>
      <c r="DC12820" s="110"/>
    </row>
    <row r="12821" spans="106:107">
      <c r="DB12821" s="110"/>
      <c r="DC12821" s="110"/>
    </row>
    <row r="12822" spans="106:107">
      <c r="DB12822" s="110"/>
      <c r="DC12822" s="110"/>
    </row>
    <row r="12823" spans="106:107">
      <c r="DB12823" s="110"/>
      <c r="DC12823" s="110"/>
    </row>
    <row r="12824" spans="106:107">
      <c r="DB12824" s="110"/>
      <c r="DC12824" s="110"/>
    </row>
    <row r="12825" spans="106:107">
      <c r="DB12825" s="110"/>
      <c r="DC12825" s="110"/>
    </row>
    <row r="12826" spans="106:107">
      <c r="DB12826" s="110"/>
      <c r="DC12826" s="110"/>
    </row>
    <row r="12827" spans="106:107">
      <c r="DB12827" s="110"/>
      <c r="DC12827" s="110"/>
    </row>
    <row r="12828" spans="106:107">
      <c r="DB12828" s="110"/>
      <c r="DC12828" s="110"/>
    </row>
    <row r="12829" spans="106:107">
      <c r="DB12829" s="110"/>
      <c r="DC12829" s="110"/>
    </row>
    <row r="12830" spans="106:107">
      <c r="DB12830" s="110"/>
      <c r="DC12830" s="110"/>
    </row>
    <row r="12831" spans="106:107">
      <c r="DB12831" s="110"/>
      <c r="DC12831" s="110"/>
    </row>
    <row r="12832" spans="106:107">
      <c r="DB12832" s="110"/>
      <c r="DC12832" s="110"/>
    </row>
    <row r="12833" spans="106:107">
      <c r="DB12833" s="110"/>
      <c r="DC12833" s="110"/>
    </row>
    <row r="12834" spans="106:107">
      <c r="DB12834" s="110"/>
      <c r="DC12834" s="110"/>
    </row>
    <row r="12835" spans="106:107">
      <c r="DB12835" s="110"/>
      <c r="DC12835" s="110"/>
    </row>
    <row r="12836" spans="106:107">
      <c r="DB12836" s="110"/>
      <c r="DC12836" s="110"/>
    </row>
    <row r="12837" spans="106:107">
      <c r="DB12837" s="110"/>
      <c r="DC12837" s="110"/>
    </row>
    <row r="12838" spans="106:107">
      <c r="DB12838" s="110"/>
      <c r="DC12838" s="110"/>
    </row>
    <row r="12839" spans="106:107">
      <c r="DB12839" s="110"/>
      <c r="DC12839" s="110"/>
    </row>
    <row r="12840" spans="106:107">
      <c r="DB12840" s="110"/>
      <c r="DC12840" s="110"/>
    </row>
    <row r="12841" spans="106:107">
      <c r="DB12841" s="110"/>
      <c r="DC12841" s="110"/>
    </row>
    <row r="12842" spans="106:107">
      <c r="DB12842" s="110"/>
      <c r="DC12842" s="110"/>
    </row>
    <row r="12843" spans="106:107">
      <c r="DB12843" s="110"/>
      <c r="DC12843" s="110"/>
    </row>
    <row r="12844" spans="106:107">
      <c r="DB12844" s="110"/>
      <c r="DC12844" s="110"/>
    </row>
    <row r="12845" spans="106:107">
      <c r="DB12845" s="110"/>
      <c r="DC12845" s="110"/>
    </row>
    <row r="12846" spans="106:107">
      <c r="DB12846" s="110"/>
      <c r="DC12846" s="110"/>
    </row>
    <row r="12847" spans="106:107">
      <c r="DB12847" s="110"/>
      <c r="DC12847" s="110"/>
    </row>
    <row r="12848" spans="106:107">
      <c r="DB12848" s="110"/>
      <c r="DC12848" s="110"/>
    </row>
    <row r="12849" spans="106:107">
      <c r="DB12849" s="110"/>
      <c r="DC12849" s="110"/>
    </row>
    <row r="12850" spans="106:107">
      <c r="DB12850" s="110"/>
      <c r="DC12850" s="110"/>
    </row>
    <row r="12851" spans="106:107">
      <c r="DB12851" s="110"/>
      <c r="DC12851" s="110"/>
    </row>
    <row r="12852" spans="106:107">
      <c r="DB12852" s="110"/>
      <c r="DC12852" s="110"/>
    </row>
    <row r="12853" spans="106:107">
      <c r="DB12853" s="110"/>
      <c r="DC12853" s="110"/>
    </row>
    <row r="12854" spans="106:107">
      <c r="DB12854" s="110"/>
      <c r="DC12854" s="110"/>
    </row>
    <row r="12855" spans="106:107">
      <c r="DB12855" s="110"/>
      <c r="DC12855" s="110"/>
    </row>
    <row r="12856" spans="106:107">
      <c r="DB12856" s="110"/>
      <c r="DC12856" s="110"/>
    </row>
    <row r="12857" spans="106:107">
      <c r="DB12857" s="110"/>
      <c r="DC12857" s="110"/>
    </row>
    <row r="12858" spans="106:107">
      <c r="DB12858" s="110"/>
      <c r="DC12858" s="110"/>
    </row>
    <row r="12859" spans="106:107">
      <c r="DB12859" s="110"/>
      <c r="DC12859" s="110"/>
    </row>
    <row r="12860" spans="106:107">
      <c r="DB12860" s="110"/>
      <c r="DC12860" s="110"/>
    </row>
    <row r="12861" spans="106:107">
      <c r="DB12861" s="110"/>
      <c r="DC12861" s="110"/>
    </row>
    <row r="12862" spans="106:107">
      <c r="DB12862" s="110"/>
      <c r="DC12862" s="110"/>
    </row>
    <row r="12863" spans="106:107">
      <c r="DB12863" s="110"/>
      <c r="DC12863" s="110"/>
    </row>
    <row r="12864" spans="106:107">
      <c r="DB12864" s="110"/>
      <c r="DC12864" s="110"/>
    </row>
    <row r="12865" spans="106:107">
      <c r="DB12865" s="110"/>
      <c r="DC12865" s="110"/>
    </row>
    <row r="12866" spans="106:107">
      <c r="DB12866" s="110"/>
      <c r="DC12866" s="110"/>
    </row>
    <row r="12867" spans="106:107">
      <c r="DB12867" s="110"/>
      <c r="DC12867" s="110"/>
    </row>
    <row r="12868" spans="106:107">
      <c r="DB12868" s="110"/>
      <c r="DC12868" s="110"/>
    </row>
    <row r="12869" spans="106:107">
      <c r="DB12869" s="110"/>
      <c r="DC12869" s="110"/>
    </row>
    <row r="12870" spans="106:107">
      <c r="DB12870" s="110"/>
      <c r="DC12870" s="110"/>
    </row>
    <row r="12871" spans="106:107">
      <c r="DB12871" s="110"/>
      <c r="DC12871" s="110"/>
    </row>
    <row r="12872" spans="106:107">
      <c r="DB12872" s="110"/>
      <c r="DC12872" s="110"/>
    </row>
    <row r="12873" spans="106:107">
      <c r="DB12873" s="110"/>
      <c r="DC12873" s="110"/>
    </row>
    <row r="12874" spans="106:107">
      <c r="DB12874" s="110"/>
      <c r="DC12874" s="110"/>
    </row>
    <row r="12875" spans="106:107">
      <c r="DB12875" s="110"/>
      <c r="DC12875" s="110"/>
    </row>
    <row r="12876" spans="106:107">
      <c r="DB12876" s="110"/>
      <c r="DC12876" s="110"/>
    </row>
    <row r="12877" spans="106:107">
      <c r="DB12877" s="110"/>
      <c r="DC12877" s="110"/>
    </row>
    <row r="12878" spans="106:107">
      <c r="DB12878" s="110"/>
      <c r="DC12878" s="110"/>
    </row>
    <row r="12879" spans="106:107">
      <c r="DB12879" s="110"/>
      <c r="DC12879" s="110"/>
    </row>
    <row r="12880" spans="106:107">
      <c r="DB12880" s="110"/>
      <c r="DC12880" s="110"/>
    </row>
    <row r="12881" spans="106:107">
      <c r="DB12881" s="110"/>
      <c r="DC12881" s="110"/>
    </row>
    <row r="12882" spans="106:107">
      <c r="DB12882" s="110"/>
      <c r="DC12882" s="110"/>
    </row>
    <row r="12883" spans="106:107">
      <c r="DB12883" s="110"/>
      <c r="DC12883" s="110"/>
    </row>
    <row r="12884" spans="106:107">
      <c r="DB12884" s="110"/>
      <c r="DC12884" s="110"/>
    </row>
    <row r="12885" spans="106:107">
      <c r="DB12885" s="110"/>
      <c r="DC12885" s="110"/>
    </row>
    <row r="12886" spans="106:107">
      <c r="DB12886" s="110"/>
      <c r="DC12886" s="110"/>
    </row>
    <row r="12887" spans="106:107">
      <c r="DB12887" s="110"/>
      <c r="DC12887" s="110"/>
    </row>
    <row r="12888" spans="106:107">
      <c r="DB12888" s="110"/>
      <c r="DC12888" s="110"/>
    </row>
    <row r="12889" spans="106:107">
      <c r="DB12889" s="110"/>
      <c r="DC12889" s="110"/>
    </row>
    <row r="12890" spans="106:107">
      <c r="DB12890" s="110"/>
      <c r="DC12890" s="110"/>
    </row>
    <row r="12891" spans="106:107">
      <c r="DB12891" s="110"/>
      <c r="DC12891" s="110"/>
    </row>
    <row r="12892" spans="106:107">
      <c r="DB12892" s="110"/>
      <c r="DC12892" s="110"/>
    </row>
    <row r="12893" spans="106:107">
      <c r="DB12893" s="110"/>
      <c r="DC12893" s="110"/>
    </row>
    <row r="12894" spans="106:107">
      <c r="DB12894" s="110"/>
      <c r="DC12894" s="110"/>
    </row>
    <row r="12895" spans="106:107">
      <c r="DB12895" s="110"/>
      <c r="DC12895" s="110"/>
    </row>
    <row r="12896" spans="106:107">
      <c r="DB12896" s="110"/>
      <c r="DC12896" s="110"/>
    </row>
    <row r="12897" spans="106:107">
      <c r="DB12897" s="110"/>
      <c r="DC12897" s="110"/>
    </row>
    <row r="12898" spans="106:107">
      <c r="DB12898" s="110"/>
      <c r="DC12898" s="110"/>
    </row>
    <row r="12899" spans="106:107">
      <c r="DB12899" s="110"/>
      <c r="DC12899" s="110"/>
    </row>
    <row r="12900" spans="106:107">
      <c r="DB12900" s="110"/>
      <c r="DC12900" s="110"/>
    </row>
    <row r="12901" spans="106:107">
      <c r="DB12901" s="110"/>
      <c r="DC12901" s="110"/>
    </row>
    <row r="12902" spans="106:107">
      <c r="DB12902" s="110"/>
      <c r="DC12902" s="110"/>
    </row>
    <row r="12903" spans="106:107">
      <c r="DB12903" s="110"/>
      <c r="DC12903" s="110"/>
    </row>
    <row r="12904" spans="106:107">
      <c r="DB12904" s="110"/>
      <c r="DC12904" s="110"/>
    </row>
    <row r="12905" spans="106:107">
      <c r="DB12905" s="110"/>
      <c r="DC12905" s="110"/>
    </row>
    <row r="12906" spans="106:107">
      <c r="DB12906" s="110"/>
      <c r="DC12906" s="110"/>
    </row>
    <row r="12907" spans="106:107">
      <c r="DB12907" s="110"/>
      <c r="DC12907" s="110"/>
    </row>
    <row r="12908" spans="106:107">
      <c r="DB12908" s="110"/>
      <c r="DC12908" s="110"/>
    </row>
    <row r="12909" spans="106:107">
      <c r="DB12909" s="110"/>
      <c r="DC12909" s="110"/>
    </row>
    <row r="12910" spans="106:107">
      <c r="DB12910" s="110"/>
      <c r="DC12910" s="110"/>
    </row>
    <row r="12911" spans="106:107">
      <c r="DB12911" s="110"/>
      <c r="DC12911" s="110"/>
    </row>
    <row r="12912" spans="106:107">
      <c r="DB12912" s="110"/>
      <c r="DC12912" s="110"/>
    </row>
    <row r="12913" spans="106:107">
      <c r="DB12913" s="110"/>
      <c r="DC12913" s="110"/>
    </row>
    <row r="12914" spans="106:107">
      <c r="DB12914" s="110"/>
      <c r="DC12914" s="110"/>
    </row>
    <row r="12915" spans="106:107">
      <c r="DB12915" s="110"/>
      <c r="DC12915" s="110"/>
    </row>
    <row r="12916" spans="106:107">
      <c r="DB12916" s="110"/>
      <c r="DC12916" s="110"/>
    </row>
    <row r="12917" spans="106:107">
      <c r="DB12917" s="110"/>
      <c r="DC12917" s="110"/>
    </row>
    <row r="12918" spans="106:107">
      <c r="DB12918" s="110"/>
      <c r="DC12918" s="110"/>
    </row>
    <row r="12919" spans="106:107">
      <c r="DB12919" s="110"/>
      <c r="DC12919" s="110"/>
    </row>
    <row r="12920" spans="106:107">
      <c r="DB12920" s="110"/>
      <c r="DC12920" s="110"/>
    </row>
    <row r="12921" spans="106:107">
      <c r="DB12921" s="110"/>
      <c r="DC12921" s="110"/>
    </row>
    <row r="12922" spans="106:107">
      <c r="DB12922" s="110"/>
      <c r="DC12922" s="110"/>
    </row>
    <row r="12923" spans="106:107">
      <c r="DB12923" s="110"/>
      <c r="DC12923" s="110"/>
    </row>
    <row r="12924" spans="106:107">
      <c r="DB12924" s="110"/>
      <c r="DC12924" s="110"/>
    </row>
    <row r="12925" spans="106:107">
      <c r="DB12925" s="110"/>
      <c r="DC12925" s="110"/>
    </row>
    <row r="12926" spans="106:107">
      <c r="DB12926" s="110"/>
      <c r="DC12926" s="110"/>
    </row>
    <row r="12927" spans="106:107">
      <c r="DB12927" s="110"/>
      <c r="DC12927" s="110"/>
    </row>
    <row r="12928" spans="106:107">
      <c r="DB12928" s="110"/>
      <c r="DC12928" s="110"/>
    </row>
    <row r="12929" spans="106:107">
      <c r="DB12929" s="110"/>
      <c r="DC12929" s="110"/>
    </row>
    <row r="12930" spans="106:107">
      <c r="DB12930" s="110"/>
      <c r="DC12930" s="110"/>
    </row>
    <row r="12931" spans="106:107">
      <c r="DB12931" s="110"/>
      <c r="DC12931" s="110"/>
    </row>
    <row r="12932" spans="106:107">
      <c r="DB12932" s="110"/>
      <c r="DC12932" s="110"/>
    </row>
    <row r="12933" spans="106:107">
      <c r="DB12933" s="110"/>
      <c r="DC12933" s="110"/>
    </row>
    <row r="12934" spans="106:107">
      <c r="DB12934" s="110"/>
      <c r="DC12934" s="110"/>
    </row>
    <row r="12935" spans="106:107">
      <c r="DB12935" s="110"/>
      <c r="DC12935" s="110"/>
    </row>
    <row r="12936" spans="106:107">
      <c r="DB12936" s="110"/>
      <c r="DC12936" s="110"/>
    </row>
    <row r="12937" spans="106:107">
      <c r="DB12937" s="110"/>
      <c r="DC12937" s="110"/>
    </row>
    <row r="12938" spans="106:107">
      <c r="DB12938" s="110"/>
      <c r="DC12938" s="110"/>
    </row>
    <row r="12939" spans="106:107">
      <c r="DB12939" s="110"/>
      <c r="DC12939" s="110"/>
    </row>
    <row r="12940" spans="106:107">
      <c r="DB12940" s="110"/>
      <c r="DC12940" s="110"/>
    </row>
    <row r="12941" spans="106:107">
      <c r="DB12941" s="110"/>
      <c r="DC12941" s="110"/>
    </row>
    <row r="12942" spans="106:107">
      <c r="DB12942" s="110"/>
      <c r="DC12942" s="110"/>
    </row>
    <row r="12943" spans="106:107">
      <c r="DB12943" s="110"/>
      <c r="DC12943" s="110"/>
    </row>
    <row r="12944" spans="106:107">
      <c r="DB12944" s="110"/>
      <c r="DC12944" s="110"/>
    </row>
    <row r="12945" spans="106:107">
      <c r="DB12945" s="110"/>
      <c r="DC12945" s="110"/>
    </row>
    <row r="12946" spans="106:107">
      <c r="DB12946" s="110"/>
      <c r="DC12946" s="110"/>
    </row>
    <row r="12947" spans="106:107">
      <c r="DB12947" s="110"/>
      <c r="DC12947" s="110"/>
    </row>
    <row r="12948" spans="106:107">
      <c r="DB12948" s="110"/>
      <c r="DC12948" s="110"/>
    </row>
    <row r="12949" spans="106:107">
      <c r="DB12949" s="110"/>
      <c r="DC12949" s="110"/>
    </row>
    <row r="12950" spans="106:107">
      <c r="DB12950" s="110"/>
      <c r="DC12950" s="110"/>
    </row>
    <row r="12951" spans="106:107">
      <c r="DB12951" s="110"/>
      <c r="DC12951" s="110"/>
    </row>
    <row r="12952" spans="106:107">
      <c r="DB12952" s="110"/>
      <c r="DC12952" s="110"/>
    </row>
    <row r="12953" spans="106:107">
      <c r="DB12953" s="110"/>
      <c r="DC12953" s="110"/>
    </row>
    <row r="12954" spans="106:107">
      <c r="DB12954" s="110"/>
      <c r="DC12954" s="110"/>
    </row>
    <row r="12955" spans="106:107">
      <c r="DB12955" s="110"/>
      <c r="DC12955" s="110"/>
    </row>
    <row r="12956" spans="106:107">
      <c r="DB12956" s="110"/>
      <c r="DC12956" s="110"/>
    </row>
    <row r="12957" spans="106:107">
      <c r="DB12957" s="110"/>
      <c r="DC12957" s="110"/>
    </row>
    <row r="12958" spans="106:107">
      <c r="DB12958" s="110"/>
      <c r="DC12958" s="110"/>
    </row>
    <row r="12959" spans="106:107">
      <c r="DB12959" s="110"/>
      <c r="DC12959" s="110"/>
    </row>
    <row r="12960" spans="106:107">
      <c r="DB12960" s="110"/>
      <c r="DC12960" s="110"/>
    </row>
    <row r="12961" spans="106:107">
      <c r="DB12961" s="110"/>
      <c r="DC12961" s="110"/>
    </row>
    <row r="12962" spans="106:107">
      <c r="DB12962" s="110"/>
      <c r="DC12962" s="110"/>
    </row>
    <row r="12963" spans="106:107">
      <c r="DB12963" s="110"/>
      <c r="DC12963" s="110"/>
    </row>
    <row r="12964" spans="106:107">
      <c r="DB12964" s="110"/>
      <c r="DC12964" s="110"/>
    </row>
    <row r="12965" spans="106:107">
      <c r="DB12965" s="110"/>
      <c r="DC12965" s="110"/>
    </row>
    <row r="12966" spans="106:107">
      <c r="DB12966" s="110"/>
      <c r="DC12966" s="110"/>
    </row>
    <row r="12967" spans="106:107">
      <c r="DB12967" s="110"/>
      <c r="DC12967" s="110"/>
    </row>
    <row r="12968" spans="106:107">
      <c r="DB12968" s="110"/>
      <c r="DC12968" s="110"/>
    </row>
    <row r="12969" spans="106:107">
      <c r="DB12969" s="110"/>
      <c r="DC12969" s="110"/>
    </row>
    <row r="12970" spans="106:107">
      <c r="DB12970" s="110"/>
      <c r="DC12970" s="110"/>
    </row>
    <row r="12971" spans="106:107">
      <c r="DB12971" s="110"/>
      <c r="DC12971" s="110"/>
    </row>
    <row r="12972" spans="106:107">
      <c r="DB12972" s="110"/>
      <c r="DC12972" s="110"/>
    </row>
    <row r="12973" spans="106:107">
      <c r="DB12973" s="110"/>
      <c r="DC12973" s="110"/>
    </row>
    <row r="12974" spans="106:107">
      <c r="DB12974" s="110"/>
      <c r="DC12974" s="110"/>
    </row>
    <row r="12975" spans="106:107">
      <c r="DB12975" s="110"/>
      <c r="DC12975" s="110"/>
    </row>
    <row r="12976" spans="106:107">
      <c r="DB12976" s="110"/>
      <c r="DC12976" s="110"/>
    </row>
    <row r="12977" spans="106:107">
      <c r="DB12977" s="110"/>
      <c r="DC12977" s="110"/>
    </row>
    <row r="12978" spans="106:107">
      <c r="DB12978" s="110"/>
      <c r="DC12978" s="110"/>
    </row>
    <row r="12979" spans="106:107">
      <c r="DB12979" s="110"/>
      <c r="DC12979" s="110"/>
    </row>
    <row r="12980" spans="106:107">
      <c r="DB12980" s="110"/>
      <c r="DC12980" s="110"/>
    </row>
    <row r="12981" spans="106:107">
      <c r="DB12981" s="110"/>
      <c r="DC12981" s="110"/>
    </row>
    <row r="12982" spans="106:107">
      <c r="DB12982" s="110"/>
      <c r="DC12982" s="110"/>
    </row>
    <row r="12983" spans="106:107">
      <c r="DB12983" s="110"/>
      <c r="DC12983" s="110"/>
    </row>
    <row r="12984" spans="106:107">
      <c r="DB12984" s="110"/>
      <c r="DC12984" s="110"/>
    </row>
    <row r="12985" spans="106:107">
      <c r="DB12985" s="110"/>
      <c r="DC12985" s="110"/>
    </row>
    <row r="12986" spans="106:107">
      <c r="DB12986" s="110"/>
      <c r="DC12986" s="110"/>
    </row>
    <row r="12987" spans="106:107">
      <c r="DB12987" s="110"/>
      <c r="DC12987" s="110"/>
    </row>
    <row r="12988" spans="106:107">
      <c r="DB12988" s="110"/>
      <c r="DC12988" s="110"/>
    </row>
    <row r="12989" spans="106:107">
      <c r="DB12989" s="110"/>
      <c r="DC12989" s="110"/>
    </row>
    <row r="12990" spans="106:107">
      <c r="DB12990" s="110"/>
      <c r="DC12990" s="110"/>
    </row>
    <row r="12991" spans="106:107">
      <c r="DB12991" s="110"/>
      <c r="DC12991" s="110"/>
    </row>
    <row r="12992" spans="106:107">
      <c r="DB12992" s="110"/>
      <c r="DC12992" s="110"/>
    </row>
    <row r="12993" spans="106:107">
      <c r="DB12993" s="110"/>
      <c r="DC12993" s="110"/>
    </row>
    <row r="12994" spans="106:107">
      <c r="DB12994" s="110"/>
      <c r="DC12994" s="110"/>
    </row>
    <row r="12995" spans="106:107">
      <c r="DB12995" s="110"/>
      <c r="DC12995" s="110"/>
    </row>
    <row r="12996" spans="106:107">
      <c r="DB12996" s="110"/>
      <c r="DC12996" s="110"/>
    </row>
    <row r="12997" spans="106:107">
      <c r="DB12997" s="110"/>
      <c r="DC12997" s="110"/>
    </row>
    <row r="12998" spans="106:107">
      <c r="DB12998" s="110"/>
      <c r="DC12998" s="110"/>
    </row>
    <row r="12999" spans="106:107">
      <c r="DB12999" s="110"/>
      <c r="DC12999" s="110"/>
    </row>
    <row r="13000" spans="106:107">
      <c r="DB13000" s="110"/>
      <c r="DC13000" s="110"/>
    </row>
    <row r="13001" spans="106:107">
      <c r="DB13001" s="110"/>
      <c r="DC13001" s="110"/>
    </row>
    <row r="13002" spans="106:107">
      <c r="DB13002" s="110"/>
      <c r="DC13002" s="110"/>
    </row>
    <row r="13003" spans="106:107">
      <c r="DB13003" s="110"/>
      <c r="DC13003" s="110"/>
    </row>
    <row r="13004" spans="106:107">
      <c r="DB13004" s="110"/>
      <c r="DC13004" s="110"/>
    </row>
    <row r="13005" spans="106:107">
      <c r="DB13005" s="110"/>
      <c r="DC13005" s="110"/>
    </row>
    <row r="13006" spans="106:107">
      <c r="DB13006" s="110"/>
      <c r="DC13006" s="110"/>
    </row>
    <row r="13007" spans="106:107">
      <c r="DB13007" s="110"/>
      <c r="DC13007" s="110"/>
    </row>
    <row r="13008" spans="106:107">
      <c r="DB13008" s="110"/>
      <c r="DC13008" s="110"/>
    </row>
    <row r="13009" spans="106:107">
      <c r="DB13009" s="110"/>
      <c r="DC13009" s="110"/>
    </row>
    <row r="13010" spans="106:107">
      <c r="DB13010" s="110"/>
      <c r="DC13010" s="110"/>
    </row>
    <row r="13011" spans="106:107">
      <c r="DB13011" s="110"/>
      <c r="DC13011" s="110"/>
    </row>
    <row r="13012" spans="106:107">
      <c r="DB13012" s="110"/>
      <c r="DC13012" s="110"/>
    </row>
    <row r="13013" spans="106:107">
      <c r="DB13013" s="110"/>
      <c r="DC13013" s="110"/>
    </row>
    <row r="13014" spans="106:107">
      <c r="DB13014" s="110"/>
      <c r="DC13014" s="110"/>
    </row>
    <row r="13015" spans="106:107">
      <c r="DB13015" s="110"/>
      <c r="DC13015" s="110"/>
    </row>
    <row r="13016" spans="106:107">
      <c r="DB13016" s="110"/>
      <c r="DC13016" s="110"/>
    </row>
    <row r="13017" spans="106:107">
      <c r="DB13017" s="110"/>
      <c r="DC13017" s="110"/>
    </row>
    <row r="13018" spans="106:107">
      <c r="DB13018" s="110"/>
      <c r="DC13018" s="110"/>
    </row>
    <row r="13019" spans="106:107">
      <c r="DB13019" s="110"/>
      <c r="DC13019" s="110"/>
    </row>
    <row r="13020" spans="106:107">
      <c r="DB13020" s="110"/>
      <c r="DC13020" s="110"/>
    </row>
    <row r="13021" spans="106:107">
      <c r="DB13021" s="110"/>
      <c r="DC13021" s="110"/>
    </row>
    <row r="13022" spans="106:107">
      <c r="DB13022" s="110"/>
      <c r="DC13022" s="110"/>
    </row>
    <row r="13023" spans="106:107">
      <c r="DB13023" s="110"/>
      <c r="DC13023" s="110"/>
    </row>
    <row r="13024" spans="106:107">
      <c r="DB13024" s="110"/>
      <c r="DC13024" s="110"/>
    </row>
    <row r="13025" spans="106:107">
      <c r="DB13025" s="110"/>
      <c r="DC13025" s="110"/>
    </row>
    <row r="13026" spans="106:107">
      <c r="DB13026" s="110"/>
      <c r="DC13026" s="110"/>
    </row>
    <row r="13027" spans="106:107">
      <c r="DB13027" s="110"/>
      <c r="DC13027" s="110"/>
    </row>
    <row r="13028" spans="106:107">
      <c r="DB13028" s="110"/>
      <c r="DC13028" s="110"/>
    </row>
    <row r="13029" spans="106:107">
      <c r="DB13029" s="110"/>
      <c r="DC13029" s="110"/>
    </row>
    <row r="13030" spans="106:107">
      <c r="DB13030" s="110"/>
      <c r="DC13030" s="110"/>
    </row>
    <row r="13031" spans="106:107">
      <c r="DB13031" s="110"/>
      <c r="DC13031" s="110"/>
    </row>
    <row r="13032" spans="106:107">
      <c r="DB13032" s="110"/>
      <c r="DC13032" s="110"/>
    </row>
    <row r="13033" spans="106:107">
      <c r="DB13033" s="110"/>
      <c r="DC13033" s="110"/>
    </row>
    <row r="13034" spans="106:107">
      <c r="DB13034" s="110"/>
      <c r="DC13034" s="110"/>
    </row>
    <row r="13035" spans="106:107">
      <c r="DB13035" s="110"/>
      <c r="DC13035" s="110"/>
    </row>
    <row r="13036" spans="106:107">
      <c r="DB13036" s="110"/>
      <c r="DC13036" s="110"/>
    </row>
    <row r="13037" spans="106:107">
      <c r="DB13037" s="110"/>
      <c r="DC13037" s="110"/>
    </row>
    <row r="13038" spans="106:107">
      <c r="DB13038" s="110"/>
      <c r="DC13038" s="110"/>
    </row>
    <row r="13039" spans="106:107">
      <c r="DB13039" s="110"/>
      <c r="DC13039" s="110"/>
    </row>
    <row r="13040" spans="106:107">
      <c r="DB13040" s="110"/>
      <c r="DC13040" s="110"/>
    </row>
    <row r="13041" spans="106:107">
      <c r="DB13041" s="110"/>
      <c r="DC13041" s="110"/>
    </row>
    <row r="13042" spans="106:107">
      <c r="DB13042" s="110"/>
      <c r="DC13042" s="110"/>
    </row>
    <row r="13043" spans="106:107">
      <c r="DB13043" s="110"/>
      <c r="DC13043" s="110"/>
    </row>
    <row r="13044" spans="106:107">
      <c r="DB13044" s="110"/>
      <c r="DC13044" s="110"/>
    </row>
    <row r="13045" spans="106:107">
      <c r="DB13045" s="110"/>
      <c r="DC13045" s="110"/>
    </row>
    <row r="13046" spans="106:107">
      <c r="DB13046" s="110"/>
      <c r="DC13046" s="110"/>
    </row>
    <row r="13047" spans="106:107">
      <c r="DB13047" s="110"/>
      <c r="DC13047" s="110"/>
    </row>
    <row r="13048" spans="106:107">
      <c r="DB13048" s="110"/>
      <c r="DC13048" s="110"/>
    </row>
    <row r="13049" spans="106:107">
      <c r="DB13049" s="110"/>
      <c r="DC13049" s="110"/>
    </row>
    <row r="13050" spans="106:107">
      <c r="DB13050" s="110"/>
      <c r="DC13050" s="110"/>
    </row>
    <row r="13051" spans="106:107">
      <c r="DB13051" s="110"/>
      <c r="DC13051" s="110"/>
    </row>
    <row r="13052" spans="106:107">
      <c r="DB13052" s="110"/>
      <c r="DC13052" s="110"/>
    </row>
    <row r="13053" spans="106:107">
      <c r="DB13053" s="110"/>
      <c r="DC13053" s="110"/>
    </row>
    <row r="13054" spans="106:107">
      <c r="DB13054" s="110"/>
      <c r="DC13054" s="110"/>
    </row>
    <row r="13055" spans="106:107">
      <c r="DB13055" s="110"/>
      <c r="DC13055" s="110"/>
    </row>
    <row r="13056" spans="106:107">
      <c r="DB13056" s="110"/>
      <c r="DC13056" s="110"/>
    </row>
    <row r="13057" spans="106:107">
      <c r="DB13057" s="110"/>
      <c r="DC13057" s="110"/>
    </row>
    <row r="13058" spans="106:107">
      <c r="DB13058" s="110"/>
      <c r="DC13058" s="110"/>
    </row>
    <row r="13059" spans="106:107">
      <c r="DB13059" s="110"/>
      <c r="DC13059" s="110"/>
    </row>
    <row r="13060" spans="106:107">
      <c r="DB13060" s="110"/>
      <c r="DC13060" s="110"/>
    </row>
    <row r="13061" spans="106:107">
      <c r="DB13061" s="110"/>
      <c r="DC13061" s="110"/>
    </row>
    <row r="13062" spans="106:107">
      <c r="DB13062" s="110"/>
      <c r="DC13062" s="110"/>
    </row>
    <row r="13063" spans="106:107">
      <c r="DB13063" s="110"/>
      <c r="DC13063" s="110"/>
    </row>
    <row r="13064" spans="106:107">
      <c r="DB13064" s="110"/>
      <c r="DC13064" s="110"/>
    </row>
    <row r="13065" spans="106:107">
      <c r="DB13065" s="110"/>
      <c r="DC13065" s="110"/>
    </row>
    <row r="13066" spans="106:107">
      <c r="DB13066" s="110"/>
      <c r="DC13066" s="110"/>
    </row>
    <row r="13067" spans="106:107">
      <c r="DB13067" s="110"/>
      <c r="DC13067" s="110"/>
    </row>
    <row r="13068" spans="106:107">
      <c r="DB13068" s="110"/>
      <c r="DC13068" s="110"/>
    </row>
    <row r="13069" spans="106:107">
      <c r="DB13069" s="110"/>
      <c r="DC13069" s="110"/>
    </row>
    <row r="13070" spans="106:107">
      <c r="DB13070" s="110"/>
      <c r="DC13070" s="110"/>
    </row>
    <row r="13071" spans="106:107">
      <c r="DB13071" s="110"/>
      <c r="DC13071" s="110"/>
    </row>
    <row r="13072" spans="106:107">
      <c r="DB13072" s="110"/>
      <c r="DC13072" s="110"/>
    </row>
    <row r="13073" spans="106:107">
      <c r="DB13073" s="110"/>
      <c r="DC13073" s="110"/>
    </row>
    <row r="13074" spans="106:107">
      <c r="DB13074" s="110"/>
      <c r="DC13074" s="110"/>
    </row>
    <row r="13075" spans="106:107">
      <c r="DB13075" s="110"/>
      <c r="DC13075" s="110"/>
    </row>
    <row r="13076" spans="106:107">
      <c r="DB13076" s="110"/>
      <c r="DC13076" s="110"/>
    </row>
    <row r="13077" spans="106:107">
      <c r="DB13077" s="110"/>
      <c r="DC13077" s="110"/>
    </row>
    <row r="13078" spans="106:107">
      <c r="DB13078" s="110"/>
      <c r="DC13078" s="110"/>
    </row>
    <row r="13079" spans="106:107">
      <c r="DB13079" s="110"/>
      <c r="DC13079" s="110"/>
    </row>
    <row r="13080" spans="106:107">
      <c r="DB13080" s="110"/>
      <c r="DC13080" s="110"/>
    </row>
    <row r="13081" spans="106:107">
      <c r="DB13081" s="110"/>
      <c r="DC13081" s="110"/>
    </row>
    <row r="13082" spans="106:107">
      <c r="DB13082" s="110"/>
      <c r="DC13082" s="110"/>
    </row>
    <row r="13083" spans="106:107">
      <c r="DB13083" s="110"/>
      <c r="DC13083" s="110"/>
    </row>
    <row r="13084" spans="106:107">
      <c r="DB13084" s="110"/>
      <c r="DC13084" s="110"/>
    </row>
    <row r="13085" spans="106:107">
      <c r="DB13085" s="110"/>
      <c r="DC13085" s="110"/>
    </row>
    <row r="13086" spans="106:107">
      <c r="DB13086" s="110"/>
      <c r="DC13086" s="110"/>
    </row>
    <row r="13087" spans="106:107">
      <c r="DB13087" s="110"/>
      <c r="DC13087" s="110"/>
    </row>
    <row r="13088" spans="106:107">
      <c r="DB13088" s="110"/>
      <c r="DC13088" s="110"/>
    </row>
    <row r="13089" spans="106:107">
      <c r="DB13089" s="110"/>
      <c r="DC13089" s="110"/>
    </row>
    <row r="13090" spans="106:107">
      <c r="DB13090" s="110"/>
      <c r="DC13090" s="110"/>
    </row>
    <row r="13091" spans="106:107">
      <c r="DB13091" s="110"/>
      <c r="DC13091" s="110"/>
    </row>
    <row r="13092" spans="106:107">
      <c r="DB13092" s="110"/>
      <c r="DC13092" s="110"/>
    </row>
    <row r="13093" spans="106:107">
      <c r="DB13093" s="110"/>
      <c r="DC13093" s="110"/>
    </row>
    <row r="13094" spans="106:107">
      <c r="DB13094" s="110"/>
      <c r="DC13094" s="110"/>
    </row>
    <row r="13095" spans="106:107">
      <c r="DB13095" s="110"/>
      <c r="DC13095" s="110"/>
    </row>
    <row r="13096" spans="106:107">
      <c r="DB13096" s="110"/>
      <c r="DC13096" s="110"/>
    </row>
    <row r="13097" spans="106:107">
      <c r="DB13097" s="110"/>
      <c r="DC13097" s="110"/>
    </row>
    <row r="13098" spans="106:107">
      <c r="DB13098" s="110"/>
      <c r="DC13098" s="110"/>
    </row>
    <row r="13099" spans="106:107">
      <c r="DB13099" s="110"/>
      <c r="DC13099" s="110"/>
    </row>
    <row r="13100" spans="106:107">
      <c r="DB13100" s="110"/>
      <c r="DC13100" s="110"/>
    </row>
    <row r="13101" spans="106:107">
      <c r="DB13101" s="110"/>
      <c r="DC13101" s="110"/>
    </row>
    <row r="13102" spans="106:107">
      <c r="DB13102" s="110"/>
      <c r="DC13102" s="110"/>
    </row>
    <row r="13103" spans="106:107">
      <c r="DB13103" s="110"/>
      <c r="DC13103" s="110"/>
    </row>
    <row r="13104" spans="106:107">
      <c r="DB13104" s="110"/>
      <c r="DC13104" s="110"/>
    </row>
    <row r="13105" spans="106:107">
      <c r="DB13105" s="110"/>
      <c r="DC13105" s="110"/>
    </row>
    <row r="13106" spans="106:107">
      <c r="DB13106" s="110"/>
      <c r="DC13106" s="110"/>
    </row>
    <row r="13107" spans="106:107">
      <c r="DB13107" s="110"/>
      <c r="DC13107" s="110"/>
    </row>
    <row r="13108" spans="106:107">
      <c r="DB13108" s="110"/>
      <c r="DC13108" s="110"/>
    </row>
    <row r="13109" spans="106:107">
      <c r="DB13109" s="110"/>
      <c r="DC13109" s="110"/>
    </row>
    <row r="13110" spans="106:107">
      <c r="DB13110" s="110"/>
      <c r="DC13110" s="110"/>
    </row>
    <row r="13111" spans="106:107">
      <c r="DB13111" s="110"/>
      <c r="DC13111" s="110"/>
    </row>
    <row r="13112" spans="106:107">
      <c r="DB13112" s="110"/>
      <c r="DC13112" s="110"/>
    </row>
    <row r="13113" spans="106:107">
      <c r="DB13113" s="110"/>
      <c r="DC13113" s="110"/>
    </row>
    <row r="13114" spans="106:107">
      <c r="DB13114" s="110"/>
      <c r="DC13114" s="110"/>
    </row>
    <row r="13115" spans="106:107">
      <c r="DB13115" s="110"/>
      <c r="DC13115" s="110"/>
    </row>
    <row r="13116" spans="106:107">
      <c r="DB13116" s="110"/>
      <c r="DC13116" s="110"/>
    </row>
    <row r="13117" spans="106:107">
      <c r="DB13117" s="110"/>
      <c r="DC13117" s="110"/>
    </row>
    <row r="13118" spans="106:107">
      <c r="DB13118" s="110"/>
      <c r="DC13118" s="110"/>
    </row>
    <row r="13119" spans="106:107">
      <c r="DB13119" s="110"/>
      <c r="DC13119" s="110"/>
    </row>
    <row r="13120" spans="106:107">
      <c r="DB13120" s="110"/>
      <c r="DC13120" s="110"/>
    </row>
    <row r="13121" spans="106:107">
      <c r="DB13121" s="110"/>
      <c r="DC13121" s="110"/>
    </row>
    <row r="13122" spans="106:107">
      <c r="DB13122" s="110"/>
      <c r="DC13122" s="110"/>
    </row>
    <row r="13123" spans="106:107">
      <c r="DB13123" s="110"/>
      <c r="DC13123" s="110"/>
    </row>
    <row r="13124" spans="106:107">
      <c r="DB13124" s="110"/>
      <c r="DC13124" s="110"/>
    </row>
    <row r="13125" spans="106:107">
      <c r="DB13125" s="110"/>
      <c r="DC13125" s="110"/>
    </row>
    <row r="13126" spans="106:107">
      <c r="DB13126" s="110"/>
      <c r="DC13126" s="110"/>
    </row>
    <row r="13127" spans="106:107">
      <c r="DB13127" s="110"/>
      <c r="DC13127" s="110"/>
    </row>
    <row r="13128" spans="106:107">
      <c r="DB13128" s="110"/>
      <c r="DC13128" s="110"/>
    </row>
    <row r="13129" spans="106:107">
      <c r="DB13129" s="110"/>
      <c r="DC13129" s="110"/>
    </row>
    <row r="13130" spans="106:107">
      <c r="DB13130" s="110"/>
      <c r="DC13130" s="110"/>
    </row>
    <row r="13131" spans="106:107">
      <c r="DB13131" s="110"/>
      <c r="DC13131" s="110"/>
    </row>
    <row r="13132" spans="106:107">
      <c r="DB13132" s="110"/>
      <c r="DC13132" s="110"/>
    </row>
    <row r="13133" spans="106:107">
      <c r="DB13133" s="110"/>
      <c r="DC13133" s="110"/>
    </row>
    <row r="13134" spans="106:107">
      <c r="DB13134" s="110"/>
      <c r="DC13134" s="110"/>
    </row>
    <row r="13135" spans="106:107">
      <c r="DB13135" s="110"/>
      <c r="DC13135" s="110"/>
    </row>
    <row r="13136" spans="106:107">
      <c r="DB13136" s="110"/>
      <c r="DC13136" s="110"/>
    </row>
    <row r="13137" spans="106:107">
      <c r="DB13137" s="110"/>
      <c r="DC13137" s="110"/>
    </row>
    <row r="13138" spans="106:107">
      <c r="DB13138" s="110"/>
      <c r="DC13138" s="110"/>
    </row>
    <row r="13139" spans="106:107">
      <c r="DB13139" s="110"/>
      <c r="DC13139" s="110"/>
    </row>
    <row r="13140" spans="106:107">
      <c r="DB13140" s="110"/>
      <c r="DC13140" s="110"/>
    </row>
    <row r="13141" spans="106:107">
      <c r="DB13141" s="110"/>
      <c r="DC13141" s="110"/>
    </row>
    <row r="13142" spans="106:107">
      <c r="DB13142" s="110"/>
      <c r="DC13142" s="110"/>
    </row>
    <row r="13143" spans="106:107">
      <c r="DB13143" s="110"/>
      <c r="DC13143" s="110"/>
    </row>
    <row r="13144" spans="106:107">
      <c r="DB13144" s="110"/>
      <c r="DC13144" s="110"/>
    </row>
    <row r="13145" spans="106:107">
      <c r="DB13145" s="110"/>
      <c r="DC13145" s="110"/>
    </row>
    <row r="13146" spans="106:107">
      <c r="DB13146" s="110"/>
      <c r="DC13146" s="110"/>
    </row>
    <row r="13147" spans="106:107">
      <c r="DB13147" s="110"/>
      <c r="DC13147" s="110"/>
    </row>
    <row r="13148" spans="106:107">
      <c r="DB13148" s="110"/>
      <c r="DC13148" s="110"/>
    </row>
    <row r="13149" spans="106:107">
      <c r="DB13149" s="110"/>
      <c r="DC13149" s="110"/>
    </row>
    <row r="13150" spans="106:107">
      <c r="DB13150" s="110"/>
      <c r="DC13150" s="110"/>
    </row>
    <row r="13151" spans="106:107">
      <c r="DB13151" s="110"/>
      <c r="DC13151" s="110"/>
    </row>
    <row r="13152" spans="106:107">
      <c r="DB13152" s="110"/>
      <c r="DC13152" s="110"/>
    </row>
    <row r="13153" spans="106:107">
      <c r="DB13153" s="110"/>
      <c r="DC13153" s="110"/>
    </row>
    <row r="13154" spans="106:107">
      <c r="DB13154" s="110"/>
      <c r="DC13154" s="110"/>
    </row>
    <row r="13155" spans="106:107">
      <c r="DB13155" s="110"/>
      <c r="DC13155" s="110"/>
    </row>
    <row r="13156" spans="106:107">
      <c r="DB13156" s="110"/>
      <c r="DC13156" s="110"/>
    </row>
    <row r="13157" spans="106:107">
      <c r="DB13157" s="110"/>
      <c r="DC13157" s="110"/>
    </row>
    <row r="13158" spans="106:107">
      <c r="DB13158" s="110"/>
      <c r="DC13158" s="110"/>
    </row>
    <row r="13159" spans="106:107">
      <c r="DB13159" s="110"/>
      <c r="DC13159" s="110"/>
    </row>
    <row r="13160" spans="106:107">
      <c r="DB13160" s="110"/>
      <c r="DC13160" s="110"/>
    </row>
    <row r="13161" spans="106:107">
      <c r="DB13161" s="110"/>
      <c r="DC13161" s="110"/>
    </row>
    <row r="13162" spans="106:107">
      <c r="DB13162" s="110"/>
      <c r="DC13162" s="110"/>
    </row>
    <row r="13163" spans="106:107">
      <c r="DB13163" s="110"/>
      <c r="DC13163" s="110"/>
    </row>
    <row r="13164" spans="106:107">
      <c r="DB13164" s="110"/>
      <c r="DC13164" s="110"/>
    </row>
    <row r="13165" spans="106:107">
      <c r="DB13165" s="110"/>
      <c r="DC13165" s="110"/>
    </row>
    <row r="13166" spans="106:107">
      <c r="DB13166" s="110"/>
      <c r="DC13166" s="110"/>
    </row>
    <row r="13167" spans="106:107">
      <c r="DB13167" s="110"/>
      <c r="DC13167" s="110"/>
    </row>
    <row r="13168" spans="106:107">
      <c r="DB13168" s="110"/>
      <c r="DC13168" s="110"/>
    </row>
    <row r="13169" spans="106:107">
      <c r="DB13169" s="110"/>
      <c r="DC13169" s="110"/>
    </row>
    <row r="13170" spans="106:107">
      <c r="DB13170" s="110"/>
      <c r="DC13170" s="110"/>
    </row>
    <row r="13171" spans="106:107">
      <c r="DB13171" s="110"/>
      <c r="DC13171" s="110"/>
    </row>
    <row r="13172" spans="106:107">
      <c r="DB13172" s="110"/>
      <c r="DC13172" s="110"/>
    </row>
    <row r="13173" spans="106:107">
      <c r="DB13173" s="110"/>
      <c r="DC13173" s="110"/>
    </row>
    <row r="13174" spans="106:107">
      <c r="DB13174" s="110"/>
      <c r="DC13174" s="110"/>
    </row>
    <row r="13175" spans="106:107">
      <c r="DB13175" s="110"/>
      <c r="DC13175" s="110"/>
    </row>
    <row r="13176" spans="106:107">
      <c r="DB13176" s="110"/>
      <c r="DC13176" s="110"/>
    </row>
    <row r="13177" spans="106:107">
      <c r="DB13177" s="110"/>
      <c r="DC13177" s="110"/>
    </row>
    <row r="13178" spans="106:107">
      <c r="DB13178" s="110"/>
      <c r="DC13178" s="110"/>
    </row>
    <row r="13179" spans="106:107">
      <c r="DB13179" s="110"/>
      <c r="DC13179" s="110"/>
    </row>
    <row r="13180" spans="106:107">
      <c r="DB13180" s="110"/>
      <c r="DC13180" s="110"/>
    </row>
    <row r="13181" spans="106:107">
      <c r="DB13181" s="110"/>
      <c r="DC13181" s="110"/>
    </row>
    <row r="13182" spans="106:107">
      <c r="DB13182" s="110"/>
      <c r="DC13182" s="110"/>
    </row>
    <row r="13183" spans="106:107">
      <c r="DB13183" s="110"/>
      <c r="DC13183" s="110"/>
    </row>
    <row r="13184" spans="106:107">
      <c r="DB13184" s="110"/>
      <c r="DC13184" s="110"/>
    </row>
    <row r="13185" spans="106:107">
      <c r="DB13185" s="110"/>
      <c r="DC13185" s="110"/>
    </row>
    <row r="13186" spans="106:107">
      <c r="DB13186" s="110"/>
      <c r="DC13186" s="110"/>
    </row>
    <row r="13187" spans="106:107">
      <c r="DB13187" s="110"/>
      <c r="DC13187" s="110"/>
    </row>
    <row r="13188" spans="106:107">
      <c r="DB13188" s="110"/>
      <c r="DC13188" s="110"/>
    </row>
    <row r="13189" spans="106:107">
      <c r="DB13189" s="110"/>
      <c r="DC13189" s="110"/>
    </row>
    <row r="13190" spans="106:107">
      <c r="DB13190" s="110"/>
      <c r="DC13190" s="110"/>
    </row>
    <row r="13191" spans="106:107">
      <c r="DB13191" s="110"/>
      <c r="DC13191" s="110"/>
    </row>
    <row r="13192" spans="106:107">
      <c r="DB13192" s="110"/>
      <c r="DC13192" s="110"/>
    </row>
    <row r="13193" spans="106:107">
      <c r="DB13193" s="110"/>
      <c r="DC13193" s="110"/>
    </row>
    <row r="13194" spans="106:107">
      <c r="DB13194" s="110"/>
      <c r="DC13194" s="110"/>
    </row>
    <row r="13195" spans="106:107">
      <c r="DB13195" s="110"/>
      <c r="DC13195" s="110"/>
    </row>
    <row r="13196" spans="106:107">
      <c r="DB13196" s="110"/>
      <c r="DC13196" s="110"/>
    </row>
    <row r="13197" spans="106:107">
      <c r="DB13197" s="110"/>
      <c r="DC13197" s="110"/>
    </row>
    <row r="13198" spans="106:107">
      <c r="DB13198" s="110"/>
      <c r="DC13198" s="110"/>
    </row>
    <row r="13199" spans="106:107">
      <c r="DB13199" s="110"/>
      <c r="DC13199" s="110"/>
    </row>
    <row r="13200" spans="106:107">
      <c r="DB13200" s="110"/>
      <c r="DC13200" s="110"/>
    </row>
    <row r="13201" spans="106:107">
      <c r="DB13201" s="110"/>
      <c r="DC13201" s="110"/>
    </row>
    <row r="13202" spans="106:107">
      <c r="DB13202" s="110"/>
      <c r="DC13202" s="110"/>
    </row>
    <row r="13203" spans="106:107">
      <c r="DB13203" s="110"/>
      <c r="DC13203" s="110"/>
    </row>
    <row r="13204" spans="106:107">
      <c r="DB13204" s="110"/>
      <c r="DC13204" s="110"/>
    </row>
    <row r="13205" spans="106:107">
      <c r="DB13205" s="110"/>
      <c r="DC13205" s="110"/>
    </row>
    <row r="13206" spans="106:107">
      <c r="DB13206" s="110"/>
      <c r="DC13206" s="110"/>
    </row>
    <row r="13207" spans="106:107">
      <c r="DB13207" s="110"/>
      <c r="DC13207" s="110"/>
    </row>
    <row r="13208" spans="106:107">
      <c r="DB13208" s="110"/>
      <c r="DC13208" s="110"/>
    </row>
    <row r="13209" spans="106:107">
      <c r="DB13209" s="110"/>
      <c r="DC13209" s="110"/>
    </row>
    <row r="13210" spans="106:107">
      <c r="DB13210" s="110"/>
      <c r="DC13210" s="110"/>
    </row>
    <row r="13211" spans="106:107">
      <c r="DB13211" s="110"/>
      <c r="DC13211" s="110"/>
    </row>
    <row r="13212" spans="106:107">
      <c r="DB13212" s="110"/>
      <c r="DC13212" s="110"/>
    </row>
    <row r="13213" spans="106:107">
      <c r="DB13213" s="110"/>
      <c r="DC13213" s="110"/>
    </row>
    <row r="13214" spans="106:107">
      <c r="DB13214" s="110"/>
      <c r="DC13214" s="110"/>
    </row>
    <row r="13215" spans="106:107">
      <c r="DB13215" s="110"/>
      <c r="DC13215" s="110"/>
    </row>
    <row r="13216" spans="106:107">
      <c r="DB13216" s="110"/>
      <c r="DC13216" s="110"/>
    </row>
    <row r="13217" spans="106:107">
      <c r="DB13217" s="110"/>
      <c r="DC13217" s="110"/>
    </row>
    <row r="13218" spans="106:107">
      <c r="DB13218" s="110"/>
      <c r="DC13218" s="110"/>
    </row>
    <row r="13219" spans="106:107">
      <c r="DB13219" s="110"/>
      <c r="DC13219" s="110"/>
    </row>
    <row r="13220" spans="106:107">
      <c r="DB13220" s="110"/>
      <c r="DC13220" s="110"/>
    </row>
    <row r="13221" spans="106:107">
      <c r="DB13221" s="110"/>
      <c r="DC13221" s="110"/>
    </row>
    <row r="13222" spans="106:107">
      <c r="DB13222" s="110"/>
      <c r="DC13222" s="110"/>
    </row>
    <row r="13223" spans="106:107">
      <c r="DB13223" s="110"/>
      <c r="DC13223" s="110"/>
    </row>
    <row r="13224" spans="106:107">
      <c r="DB13224" s="110"/>
      <c r="DC13224" s="110"/>
    </row>
    <row r="13225" spans="106:107">
      <c r="DB13225" s="110"/>
      <c r="DC13225" s="110"/>
    </row>
    <row r="13226" spans="106:107">
      <c r="DB13226" s="110"/>
      <c r="DC13226" s="110"/>
    </row>
    <row r="13227" spans="106:107">
      <c r="DB13227" s="110"/>
      <c r="DC13227" s="110"/>
    </row>
    <row r="13228" spans="106:107">
      <c r="DB13228" s="110"/>
      <c r="DC13228" s="110"/>
    </row>
    <row r="13229" spans="106:107">
      <c r="DB13229" s="110"/>
      <c r="DC13229" s="110"/>
    </row>
    <row r="13230" spans="106:107">
      <c r="DB13230" s="110"/>
      <c r="DC13230" s="110"/>
    </row>
    <row r="13231" spans="106:107">
      <c r="DB13231" s="110"/>
      <c r="DC13231" s="110"/>
    </row>
    <row r="13232" spans="106:107">
      <c r="DB13232" s="110"/>
      <c r="DC13232" s="110"/>
    </row>
    <row r="13233" spans="106:107">
      <c r="DB13233" s="110"/>
      <c r="DC13233" s="110"/>
    </row>
    <row r="13234" spans="106:107">
      <c r="DB13234" s="110"/>
      <c r="DC13234" s="110"/>
    </row>
    <row r="13235" spans="106:107">
      <c r="DB13235" s="110"/>
      <c r="DC13235" s="110"/>
    </row>
    <row r="13236" spans="106:107">
      <c r="DB13236" s="110"/>
      <c r="DC13236" s="110"/>
    </row>
    <row r="13237" spans="106:107">
      <c r="DB13237" s="110"/>
      <c r="DC13237" s="110"/>
    </row>
    <row r="13238" spans="106:107">
      <c r="DB13238" s="110"/>
      <c r="DC13238" s="110"/>
    </row>
    <row r="13239" spans="106:107">
      <c r="DB13239" s="110"/>
      <c r="DC13239" s="110"/>
    </row>
    <row r="13240" spans="106:107">
      <c r="DB13240" s="110"/>
      <c r="DC13240" s="110"/>
    </row>
    <row r="13241" spans="106:107">
      <c r="DB13241" s="110"/>
      <c r="DC13241" s="110"/>
    </row>
    <row r="13242" spans="106:107">
      <c r="DB13242" s="110"/>
      <c r="DC13242" s="110"/>
    </row>
    <row r="13243" spans="106:107">
      <c r="DB13243" s="110"/>
      <c r="DC13243" s="110"/>
    </row>
    <row r="13244" spans="106:107">
      <c r="DB13244" s="110"/>
      <c r="DC13244" s="110"/>
    </row>
    <row r="13245" spans="106:107">
      <c r="DB13245" s="110"/>
      <c r="DC13245" s="110"/>
    </row>
    <row r="13246" spans="106:107">
      <c r="DB13246" s="110"/>
      <c r="DC13246" s="110"/>
    </row>
    <row r="13247" spans="106:107">
      <c r="DB13247" s="110"/>
      <c r="DC13247" s="110"/>
    </row>
    <row r="13248" spans="106:107">
      <c r="DB13248" s="110"/>
      <c r="DC13248" s="110"/>
    </row>
    <row r="13249" spans="106:107">
      <c r="DB13249" s="110"/>
      <c r="DC13249" s="110"/>
    </row>
    <row r="13250" spans="106:107">
      <c r="DB13250" s="110"/>
      <c r="DC13250" s="110"/>
    </row>
    <row r="13251" spans="106:107">
      <c r="DB13251" s="110"/>
      <c r="DC13251" s="110"/>
    </row>
    <row r="13252" spans="106:107">
      <c r="DB13252" s="110"/>
      <c r="DC13252" s="110"/>
    </row>
    <row r="13253" spans="106:107">
      <c r="DB13253" s="110"/>
      <c r="DC13253" s="110"/>
    </row>
    <row r="13254" spans="106:107">
      <c r="DB13254" s="110"/>
      <c r="DC13254" s="110"/>
    </row>
    <row r="13255" spans="106:107">
      <c r="DB13255" s="110"/>
      <c r="DC13255" s="110"/>
    </row>
    <row r="13256" spans="106:107">
      <c r="DB13256" s="110"/>
      <c r="DC13256" s="110"/>
    </row>
    <row r="13257" spans="106:107">
      <c r="DB13257" s="110"/>
      <c r="DC13257" s="110"/>
    </row>
    <row r="13258" spans="106:107">
      <c r="DB13258" s="110"/>
      <c r="DC13258" s="110"/>
    </row>
    <row r="13259" spans="106:107">
      <c r="DB13259" s="110"/>
      <c r="DC13259" s="110"/>
    </row>
    <row r="13260" spans="106:107">
      <c r="DB13260" s="110"/>
      <c r="DC13260" s="110"/>
    </row>
    <row r="13261" spans="106:107">
      <c r="DB13261" s="110"/>
      <c r="DC13261" s="110"/>
    </row>
    <row r="13262" spans="106:107">
      <c r="DB13262" s="110"/>
      <c r="DC13262" s="110"/>
    </row>
    <row r="13263" spans="106:107">
      <c r="DB13263" s="110"/>
      <c r="DC13263" s="110"/>
    </row>
    <row r="13264" spans="106:107">
      <c r="DB13264" s="110"/>
      <c r="DC13264" s="110"/>
    </row>
    <row r="13265" spans="106:107">
      <c r="DB13265" s="110"/>
      <c r="DC13265" s="110"/>
    </row>
    <row r="13266" spans="106:107">
      <c r="DB13266" s="110"/>
      <c r="DC13266" s="110"/>
    </row>
    <row r="13267" spans="106:107">
      <c r="DB13267" s="110"/>
      <c r="DC13267" s="110"/>
    </row>
    <row r="13268" spans="106:107">
      <c r="DB13268" s="110"/>
      <c r="DC13268" s="110"/>
    </row>
    <row r="13269" spans="106:107">
      <c r="DB13269" s="110"/>
      <c r="DC13269" s="110"/>
    </row>
    <row r="13270" spans="106:107">
      <c r="DB13270" s="110"/>
      <c r="DC13270" s="110"/>
    </row>
    <row r="13271" spans="106:107">
      <c r="DB13271" s="110"/>
      <c r="DC13271" s="110"/>
    </row>
    <row r="13272" spans="106:107">
      <c r="DB13272" s="110"/>
      <c r="DC13272" s="110"/>
    </row>
    <row r="13273" spans="106:107">
      <c r="DB13273" s="110"/>
      <c r="DC13273" s="110"/>
    </row>
    <row r="13274" spans="106:107">
      <c r="DB13274" s="110"/>
      <c r="DC13274" s="110"/>
    </row>
    <row r="13275" spans="106:107">
      <c r="DB13275" s="110"/>
      <c r="DC13275" s="110"/>
    </row>
    <row r="13276" spans="106:107">
      <c r="DB13276" s="110"/>
      <c r="DC13276" s="110"/>
    </row>
    <row r="13277" spans="106:107">
      <c r="DB13277" s="110"/>
      <c r="DC13277" s="110"/>
    </row>
    <row r="13278" spans="106:107">
      <c r="DB13278" s="110"/>
      <c r="DC13278" s="110"/>
    </row>
    <row r="13279" spans="106:107">
      <c r="DB13279" s="110"/>
      <c r="DC13279" s="110"/>
    </row>
    <row r="13280" spans="106:107">
      <c r="DB13280" s="110"/>
      <c r="DC13280" s="110"/>
    </row>
    <row r="13281" spans="106:107">
      <c r="DB13281" s="110"/>
      <c r="DC13281" s="110"/>
    </row>
    <row r="13282" spans="106:107">
      <c r="DB13282" s="110"/>
      <c r="DC13282" s="110"/>
    </row>
    <row r="13283" spans="106:107">
      <c r="DB13283" s="110"/>
      <c r="DC13283" s="110"/>
    </row>
    <row r="13284" spans="106:107">
      <c r="DB13284" s="110"/>
      <c r="DC13284" s="110"/>
    </row>
    <row r="13285" spans="106:107">
      <c r="DB13285" s="110"/>
      <c r="DC13285" s="110"/>
    </row>
    <row r="13286" spans="106:107">
      <c r="DB13286" s="110"/>
      <c r="DC13286" s="110"/>
    </row>
    <row r="13287" spans="106:107">
      <c r="DB13287" s="110"/>
      <c r="DC13287" s="110"/>
    </row>
    <row r="13288" spans="106:107">
      <c r="DB13288" s="110"/>
      <c r="DC13288" s="110"/>
    </row>
    <row r="13289" spans="106:107">
      <c r="DB13289" s="110"/>
      <c r="DC13289" s="110"/>
    </row>
    <row r="13290" spans="106:107">
      <c r="DB13290" s="110"/>
      <c r="DC13290" s="110"/>
    </row>
    <row r="13291" spans="106:107">
      <c r="DB13291" s="110"/>
      <c r="DC13291" s="110"/>
    </row>
    <row r="13292" spans="106:107">
      <c r="DB13292" s="110"/>
      <c r="DC13292" s="110"/>
    </row>
    <row r="13293" spans="106:107">
      <c r="DB13293" s="110"/>
      <c r="DC13293" s="110"/>
    </row>
    <row r="13294" spans="106:107">
      <c r="DB13294" s="110"/>
      <c r="DC13294" s="110"/>
    </row>
    <row r="13295" spans="106:107">
      <c r="DB13295" s="110"/>
      <c r="DC13295" s="110"/>
    </row>
    <row r="13296" spans="106:107">
      <c r="DB13296" s="110"/>
      <c r="DC13296" s="110"/>
    </row>
    <row r="13297" spans="106:107">
      <c r="DB13297" s="110"/>
      <c r="DC13297" s="110"/>
    </row>
    <row r="13298" spans="106:107">
      <c r="DB13298" s="110"/>
      <c r="DC13298" s="110"/>
    </row>
    <row r="13299" spans="106:107">
      <c r="DB13299" s="110"/>
      <c r="DC13299" s="110"/>
    </row>
    <row r="13300" spans="106:107">
      <c r="DB13300" s="110"/>
      <c r="DC13300" s="110"/>
    </row>
    <row r="13301" spans="106:107">
      <c r="DB13301" s="110"/>
      <c r="DC13301" s="110"/>
    </row>
    <row r="13302" spans="106:107">
      <c r="DB13302" s="110"/>
      <c r="DC13302" s="110"/>
    </row>
    <row r="13303" spans="106:107">
      <c r="DB13303" s="110"/>
      <c r="DC13303" s="110"/>
    </row>
    <row r="13304" spans="106:107">
      <c r="DB13304" s="110"/>
      <c r="DC13304" s="110"/>
    </row>
    <row r="13305" spans="106:107">
      <c r="DB13305" s="110"/>
      <c r="DC13305" s="110"/>
    </row>
    <row r="13306" spans="106:107">
      <c r="DB13306" s="110"/>
      <c r="DC13306" s="110"/>
    </row>
    <row r="13307" spans="106:107">
      <c r="DB13307" s="110"/>
      <c r="DC13307" s="110"/>
    </row>
    <row r="13308" spans="106:107">
      <c r="DB13308" s="110"/>
      <c r="DC13308" s="110"/>
    </row>
    <row r="13309" spans="106:107">
      <c r="DB13309" s="110"/>
      <c r="DC13309" s="110"/>
    </row>
    <row r="13310" spans="106:107">
      <c r="DB13310" s="110"/>
      <c r="DC13310" s="110"/>
    </row>
    <row r="13311" spans="106:107">
      <c r="DB13311" s="110"/>
      <c r="DC13311" s="110"/>
    </row>
    <row r="13312" spans="106:107">
      <c r="DB13312" s="110"/>
      <c r="DC13312" s="110"/>
    </row>
    <row r="13313" spans="106:107">
      <c r="DB13313" s="110"/>
      <c r="DC13313" s="110"/>
    </row>
    <row r="13314" spans="106:107">
      <c r="DB13314" s="110"/>
      <c r="DC13314" s="110"/>
    </row>
    <row r="13315" spans="106:107">
      <c r="DB13315" s="110"/>
      <c r="DC13315" s="110"/>
    </row>
    <row r="13316" spans="106:107">
      <c r="DB13316" s="110"/>
      <c r="DC13316" s="110"/>
    </row>
    <row r="13317" spans="106:107">
      <c r="DB13317" s="110"/>
      <c r="DC13317" s="110"/>
    </row>
    <row r="13318" spans="106:107">
      <c r="DB13318" s="110"/>
      <c r="DC13318" s="110"/>
    </row>
    <row r="13319" spans="106:107">
      <c r="DB13319" s="110"/>
      <c r="DC13319" s="110"/>
    </row>
    <row r="13320" spans="106:107">
      <c r="DB13320" s="110"/>
      <c r="DC13320" s="110"/>
    </row>
    <row r="13321" spans="106:107">
      <c r="DB13321" s="110"/>
      <c r="DC13321" s="110"/>
    </row>
    <row r="13322" spans="106:107">
      <c r="DB13322" s="110"/>
      <c r="DC13322" s="110"/>
    </row>
    <row r="13323" spans="106:107">
      <c r="DB13323" s="110"/>
      <c r="DC13323" s="110"/>
    </row>
    <row r="13324" spans="106:107">
      <c r="DB13324" s="110"/>
      <c r="DC13324" s="110"/>
    </row>
    <row r="13325" spans="106:107">
      <c r="DB13325" s="110"/>
      <c r="DC13325" s="110"/>
    </row>
    <row r="13326" spans="106:107">
      <c r="DB13326" s="110"/>
      <c r="DC13326" s="110"/>
    </row>
    <row r="13327" spans="106:107">
      <c r="DB13327" s="110"/>
      <c r="DC13327" s="110"/>
    </row>
    <row r="13328" spans="106:107">
      <c r="DB13328" s="110"/>
      <c r="DC13328" s="110"/>
    </row>
    <row r="13329" spans="106:107">
      <c r="DB13329" s="110"/>
      <c r="DC13329" s="110"/>
    </row>
    <row r="13330" spans="106:107">
      <c r="DB13330" s="110"/>
      <c r="DC13330" s="110"/>
    </row>
    <row r="13331" spans="106:107">
      <c r="DB13331" s="110"/>
      <c r="DC13331" s="110"/>
    </row>
    <row r="13332" spans="106:107">
      <c r="DB13332" s="110"/>
      <c r="DC13332" s="110"/>
    </row>
    <row r="13333" spans="106:107">
      <c r="DB13333" s="110"/>
      <c r="DC13333" s="110"/>
    </row>
    <row r="13334" spans="106:107">
      <c r="DB13334" s="110"/>
      <c r="DC13334" s="110"/>
    </row>
    <row r="13335" spans="106:107">
      <c r="DB13335" s="110"/>
      <c r="DC13335" s="110"/>
    </row>
    <row r="13336" spans="106:107">
      <c r="DB13336" s="110"/>
      <c r="DC13336" s="110"/>
    </row>
    <row r="13337" spans="106:107">
      <c r="DB13337" s="110"/>
      <c r="DC13337" s="110"/>
    </row>
    <row r="13338" spans="106:107">
      <c r="DB13338" s="110"/>
      <c r="DC13338" s="110"/>
    </row>
    <row r="13339" spans="106:107">
      <c r="DB13339" s="110"/>
      <c r="DC13339" s="110"/>
    </row>
    <row r="13340" spans="106:107">
      <c r="DB13340" s="110"/>
      <c r="DC13340" s="110"/>
    </row>
    <row r="13341" spans="106:107">
      <c r="DB13341" s="110"/>
      <c r="DC13341" s="110"/>
    </row>
    <row r="13342" spans="106:107">
      <c r="DB13342" s="110"/>
      <c r="DC13342" s="110"/>
    </row>
    <row r="13343" spans="106:107">
      <c r="DB13343" s="110"/>
      <c r="DC13343" s="110"/>
    </row>
    <row r="13344" spans="106:107">
      <c r="DB13344" s="110"/>
      <c r="DC13344" s="110"/>
    </row>
    <row r="13345" spans="106:107">
      <c r="DB13345" s="110"/>
      <c r="DC13345" s="110"/>
    </row>
    <row r="13346" spans="106:107">
      <c r="DB13346" s="110"/>
      <c r="DC13346" s="110"/>
    </row>
    <row r="13347" spans="106:107">
      <c r="DB13347" s="110"/>
      <c r="DC13347" s="110"/>
    </row>
    <row r="13348" spans="106:107">
      <c r="DB13348" s="110"/>
      <c r="DC13348" s="110"/>
    </row>
    <row r="13349" spans="106:107">
      <c r="DB13349" s="110"/>
      <c r="DC13349" s="110"/>
    </row>
    <row r="13350" spans="106:107">
      <c r="DB13350" s="110"/>
      <c r="DC13350" s="110"/>
    </row>
    <row r="13351" spans="106:107">
      <c r="DB13351" s="110"/>
      <c r="DC13351" s="110"/>
    </row>
    <row r="13352" spans="106:107">
      <c r="DB13352" s="110"/>
      <c r="DC13352" s="110"/>
    </row>
    <row r="13353" spans="106:107">
      <c r="DB13353" s="110"/>
      <c r="DC13353" s="110"/>
    </row>
    <row r="13354" spans="106:107">
      <c r="DB13354" s="110"/>
      <c r="DC13354" s="110"/>
    </row>
    <row r="13355" spans="106:107">
      <c r="DB13355" s="110"/>
      <c r="DC13355" s="110"/>
    </row>
    <row r="13356" spans="106:107">
      <c r="DB13356" s="110"/>
      <c r="DC13356" s="110"/>
    </row>
    <row r="13357" spans="106:107">
      <c r="DB13357" s="110"/>
      <c r="DC13357" s="110"/>
    </row>
    <row r="13358" spans="106:107">
      <c r="DB13358" s="110"/>
      <c r="DC13358" s="110"/>
    </row>
    <row r="13359" spans="106:107">
      <c r="DB13359" s="110"/>
      <c r="DC13359" s="110"/>
    </row>
    <row r="13360" spans="106:107">
      <c r="DB13360" s="110"/>
      <c r="DC13360" s="110"/>
    </row>
    <row r="13361" spans="106:107">
      <c r="DB13361" s="110"/>
      <c r="DC13361" s="110"/>
    </row>
    <row r="13362" spans="106:107">
      <c r="DB13362" s="110"/>
      <c r="DC13362" s="110"/>
    </row>
    <row r="13363" spans="106:107">
      <c r="DB13363" s="110"/>
      <c r="DC13363" s="110"/>
    </row>
    <row r="13364" spans="106:107">
      <c r="DB13364" s="110"/>
      <c r="DC13364" s="110"/>
    </row>
    <row r="13365" spans="106:107">
      <c r="DB13365" s="110"/>
      <c r="DC13365" s="110"/>
    </row>
    <row r="13366" spans="106:107">
      <c r="DB13366" s="110"/>
      <c r="DC13366" s="110"/>
    </row>
    <row r="13367" spans="106:107">
      <c r="DB13367" s="110"/>
      <c r="DC13367" s="110"/>
    </row>
    <row r="13368" spans="106:107">
      <c r="DB13368" s="110"/>
      <c r="DC13368" s="110"/>
    </row>
    <row r="13369" spans="106:107">
      <c r="DB13369" s="110"/>
      <c r="DC13369" s="110"/>
    </row>
    <row r="13370" spans="106:107">
      <c r="DB13370" s="110"/>
      <c r="DC13370" s="110"/>
    </row>
    <row r="13371" spans="106:107">
      <c r="DB13371" s="110"/>
      <c r="DC13371" s="110"/>
    </row>
    <row r="13372" spans="106:107">
      <c r="DB13372" s="110"/>
      <c r="DC13372" s="110"/>
    </row>
    <row r="13373" spans="106:107">
      <c r="DB13373" s="110"/>
      <c r="DC13373" s="110"/>
    </row>
    <row r="13374" spans="106:107">
      <c r="DB13374" s="110"/>
      <c r="DC13374" s="110"/>
    </row>
    <row r="13375" spans="106:107">
      <c r="DB13375" s="110"/>
      <c r="DC13375" s="110"/>
    </row>
    <row r="13376" spans="106:107">
      <c r="DB13376" s="110"/>
      <c r="DC13376" s="110"/>
    </row>
    <row r="13377" spans="106:107">
      <c r="DB13377" s="110"/>
      <c r="DC13377" s="110"/>
    </row>
    <row r="13378" spans="106:107">
      <c r="DB13378" s="110"/>
      <c r="DC13378" s="110"/>
    </row>
    <row r="13379" spans="106:107">
      <c r="DB13379" s="110"/>
      <c r="DC13379" s="110"/>
    </row>
    <row r="13380" spans="106:107">
      <c r="DB13380" s="110"/>
      <c r="DC13380" s="110"/>
    </row>
    <row r="13381" spans="106:107">
      <c r="DB13381" s="110"/>
      <c r="DC13381" s="110"/>
    </row>
    <row r="13382" spans="106:107">
      <c r="DB13382" s="110"/>
      <c r="DC13382" s="110"/>
    </row>
    <row r="13383" spans="106:107">
      <c r="DB13383" s="110"/>
      <c r="DC13383" s="110"/>
    </row>
    <row r="13384" spans="106:107">
      <c r="DB13384" s="110"/>
      <c r="DC13384" s="110"/>
    </row>
    <row r="13385" spans="106:107">
      <c r="DB13385" s="110"/>
      <c r="DC13385" s="110"/>
    </row>
    <row r="13386" spans="106:107">
      <c r="DB13386" s="110"/>
      <c r="DC13386" s="110"/>
    </row>
    <row r="13387" spans="106:107">
      <c r="DB13387" s="110"/>
      <c r="DC13387" s="110"/>
    </row>
    <row r="13388" spans="106:107">
      <c r="DB13388" s="110"/>
      <c r="DC13388" s="110"/>
    </row>
    <row r="13389" spans="106:107">
      <c r="DB13389" s="110"/>
      <c r="DC13389" s="110"/>
    </row>
    <row r="13390" spans="106:107">
      <c r="DB13390" s="110"/>
      <c r="DC13390" s="110"/>
    </row>
    <row r="13391" spans="106:107">
      <c r="DB13391" s="110"/>
      <c r="DC13391" s="110"/>
    </row>
    <row r="13392" spans="106:107">
      <c r="DB13392" s="110"/>
      <c r="DC13392" s="110"/>
    </row>
    <row r="13393" spans="106:107">
      <c r="DB13393" s="110"/>
      <c r="DC13393" s="110"/>
    </row>
    <row r="13394" spans="106:107">
      <c r="DB13394" s="110"/>
      <c r="DC13394" s="110"/>
    </row>
    <row r="13395" spans="106:107">
      <c r="DB13395" s="110"/>
      <c r="DC13395" s="110"/>
    </row>
    <row r="13396" spans="106:107">
      <c r="DB13396" s="110"/>
      <c r="DC13396" s="110"/>
    </row>
    <row r="13397" spans="106:107">
      <c r="DB13397" s="110"/>
      <c r="DC13397" s="110"/>
    </row>
    <row r="13398" spans="106:107">
      <c r="DB13398" s="110"/>
      <c r="DC13398" s="110"/>
    </row>
    <row r="13399" spans="106:107">
      <c r="DB13399" s="110"/>
      <c r="DC13399" s="110"/>
    </row>
    <row r="13400" spans="106:107">
      <c r="DB13400" s="110"/>
      <c r="DC13400" s="110"/>
    </row>
    <row r="13401" spans="106:107">
      <c r="DB13401" s="110"/>
      <c r="DC13401" s="110"/>
    </row>
    <row r="13402" spans="106:107">
      <c r="DB13402" s="110"/>
      <c r="DC13402" s="110"/>
    </row>
    <row r="13403" spans="106:107">
      <c r="DB13403" s="110"/>
      <c r="DC13403" s="110"/>
    </row>
    <row r="13404" spans="106:107">
      <c r="DB13404" s="110"/>
      <c r="DC13404" s="110"/>
    </row>
    <row r="13405" spans="106:107">
      <c r="DB13405" s="110"/>
      <c r="DC13405" s="110"/>
    </row>
    <row r="13406" spans="106:107">
      <c r="DB13406" s="110"/>
      <c r="DC13406" s="110"/>
    </row>
    <row r="13407" spans="106:107">
      <c r="DB13407" s="110"/>
      <c r="DC13407" s="110"/>
    </row>
    <row r="13408" spans="106:107">
      <c r="DB13408" s="110"/>
      <c r="DC13408" s="110"/>
    </row>
    <row r="13409" spans="106:107">
      <c r="DB13409" s="110"/>
      <c r="DC13409" s="110"/>
    </row>
    <row r="13410" spans="106:107">
      <c r="DB13410" s="110"/>
      <c r="DC13410" s="110"/>
    </row>
    <row r="13411" spans="106:107">
      <c r="DB13411" s="110"/>
      <c r="DC13411" s="110"/>
    </row>
    <row r="13412" spans="106:107">
      <c r="DB13412" s="110"/>
      <c r="DC13412" s="110"/>
    </row>
    <row r="13413" spans="106:107">
      <c r="DB13413" s="110"/>
      <c r="DC13413" s="110"/>
    </row>
    <row r="13414" spans="106:107">
      <c r="DB13414" s="110"/>
      <c r="DC13414" s="110"/>
    </row>
    <row r="13415" spans="106:107">
      <c r="DB13415" s="110"/>
      <c r="DC13415" s="110"/>
    </row>
    <row r="13416" spans="106:107">
      <c r="DB13416" s="110"/>
      <c r="DC13416" s="110"/>
    </row>
    <row r="13417" spans="106:107">
      <c r="DB13417" s="110"/>
      <c r="DC13417" s="110"/>
    </row>
    <row r="13418" spans="106:107">
      <c r="DB13418" s="110"/>
      <c r="DC13418" s="110"/>
    </row>
    <row r="13419" spans="106:107">
      <c r="DB13419" s="110"/>
      <c r="DC13419" s="110"/>
    </row>
    <row r="13420" spans="106:107">
      <c r="DB13420" s="110"/>
      <c r="DC13420" s="110"/>
    </row>
    <row r="13421" spans="106:107">
      <c r="DB13421" s="110"/>
      <c r="DC13421" s="110"/>
    </row>
    <row r="13422" spans="106:107">
      <c r="DB13422" s="110"/>
      <c r="DC13422" s="110"/>
    </row>
    <row r="13423" spans="106:107">
      <c r="DB13423" s="110"/>
      <c r="DC13423" s="110"/>
    </row>
    <row r="13424" spans="106:107">
      <c r="DB13424" s="110"/>
      <c r="DC13424" s="110"/>
    </row>
    <row r="13425" spans="106:107">
      <c r="DB13425" s="110"/>
      <c r="DC13425" s="110"/>
    </row>
    <row r="13426" spans="106:107">
      <c r="DB13426" s="110"/>
      <c r="DC13426" s="110"/>
    </row>
    <row r="13427" spans="106:107">
      <c r="DB13427" s="110"/>
      <c r="DC13427" s="110"/>
    </row>
    <row r="13428" spans="106:107">
      <c r="DB13428" s="110"/>
      <c r="DC13428" s="110"/>
    </row>
    <row r="13429" spans="106:107">
      <c r="DB13429" s="110"/>
      <c r="DC13429" s="110"/>
    </row>
    <row r="13430" spans="106:107">
      <c r="DB13430" s="110"/>
      <c r="DC13430" s="110"/>
    </row>
    <row r="13431" spans="106:107">
      <c r="DB13431" s="110"/>
      <c r="DC13431" s="110"/>
    </row>
    <row r="13432" spans="106:107">
      <c r="DB13432" s="110"/>
      <c r="DC13432" s="110"/>
    </row>
    <row r="13433" spans="106:107">
      <c r="DB13433" s="110"/>
      <c r="DC13433" s="110"/>
    </row>
    <row r="13434" spans="106:107">
      <c r="DB13434" s="110"/>
      <c r="DC13434" s="110"/>
    </row>
    <row r="13435" spans="106:107">
      <c r="DB13435" s="110"/>
      <c r="DC13435" s="110"/>
    </row>
    <row r="13436" spans="106:107">
      <c r="DB13436" s="110"/>
      <c r="DC13436" s="110"/>
    </row>
    <row r="13437" spans="106:107">
      <c r="DB13437" s="110"/>
      <c r="DC13437" s="110"/>
    </row>
    <row r="13438" spans="106:107">
      <c r="DB13438" s="110"/>
      <c r="DC13438" s="110"/>
    </row>
    <row r="13439" spans="106:107">
      <c r="DB13439" s="110"/>
      <c r="DC13439" s="110"/>
    </row>
    <row r="13440" spans="106:107">
      <c r="DB13440" s="110"/>
      <c r="DC13440" s="110"/>
    </row>
    <row r="13441" spans="106:107">
      <c r="DB13441" s="110"/>
      <c r="DC13441" s="110"/>
    </row>
    <row r="13442" spans="106:107">
      <c r="DB13442" s="110"/>
      <c r="DC13442" s="110"/>
    </row>
    <row r="13443" spans="106:107">
      <c r="DB13443" s="110"/>
      <c r="DC13443" s="110"/>
    </row>
    <row r="13444" spans="106:107">
      <c r="DB13444" s="110"/>
      <c r="DC13444" s="110"/>
    </row>
    <row r="13445" spans="106:107">
      <c r="DB13445" s="110"/>
      <c r="DC13445" s="110"/>
    </row>
    <row r="13446" spans="106:107">
      <c r="DB13446" s="110"/>
      <c r="DC13446" s="110"/>
    </row>
    <row r="13447" spans="106:107">
      <c r="DB13447" s="110"/>
      <c r="DC13447" s="110"/>
    </row>
    <row r="13448" spans="106:107">
      <c r="DB13448" s="110"/>
      <c r="DC13448" s="110"/>
    </row>
    <row r="13449" spans="106:107">
      <c r="DB13449" s="110"/>
      <c r="DC13449" s="110"/>
    </row>
    <row r="13450" spans="106:107">
      <c r="DB13450" s="110"/>
      <c r="DC13450" s="110"/>
    </row>
    <row r="13451" spans="106:107">
      <c r="DB13451" s="110"/>
      <c r="DC13451" s="110"/>
    </row>
    <row r="13452" spans="106:107">
      <c r="DB13452" s="110"/>
      <c r="DC13452" s="110"/>
    </row>
    <row r="13453" spans="106:107">
      <c r="DB13453" s="110"/>
      <c r="DC13453" s="110"/>
    </row>
    <row r="13454" spans="106:107">
      <c r="DB13454" s="110"/>
      <c r="DC13454" s="110"/>
    </row>
    <row r="13455" spans="106:107">
      <c r="DB13455" s="110"/>
      <c r="DC13455" s="110"/>
    </row>
    <row r="13456" spans="106:107">
      <c r="DB13456" s="110"/>
      <c r="DC13456" s="110"/>
    </row>
    <row r="13457" spans="106:107">
      <c r="DB13457" s="110"/>
      <c r="DC13457" s="110"/>
    </row>
    <row r="13458" spans="106:107">
      <c r="DB13458" s="110"/>
      <c r="DC13458" s="110"/>
    </row>
    <row r="13459" spans="106:107">
      <c r="DB13459" s="110"/>
      <c r="DC13459" s="110"/>
    </row>
    <row r="13460" spans="106:107">
      <c r="DB13460" s="110"/>
      <c r="DC13460" s="110"/>
    </row>
    <row r="13461" spans="106:107">
      <c r="DB13461" s="110"/>
      <c r="DC13461" s="110"/>
    </row>
    <row r="13462" spans="106:107">
      <c r="DB13462" s="110"/>
      <c r="DC13462" s="110"/>
    </row>
    <row r="13463" spans="106:107">
      <c r="DB13463" s="110"/>
      <c r="DC13463" s="110"/>
    </row>
    <row r="13464" spans="106:107">
      <c r="DB13464" s="110"/>
      <c r="DC13464" s="110"/>
    </row>
    <row r="13465" spans="106:107">
      <c r="DB13465" s="110"/>
      <c r="DC13465" s="110"/>
    </row>
    <row r="13466" spans="106:107">
      <c r="DB13466" s="110"/>
      <c r="DC13466" s="110"/>
    </row>
    <row r="13467" spans="106:107">
      <c r="DB13467" s="110"/>
      <c r="DC13467" s="110"/>
    </row>
    <row r="13468" spans="106:107">
      <c r="DB13468" s="110"/>
      <c r="DC13468" s="110"/>
    </row>
    <row r="13469" spans="106:107">
      <c r="DB13469" s="110"/>
      <c r="DC13469" s="110"/>
    </row>
    <row r="13470" spans="106:107">
      <c r="DB13470" s="110"/>
      <c r="DC13470" s="110"/>
    </row>
    <row r="13471" spans="106:107">
      <c r="DB13471" s="110"/>
      <c r="DC13471" s="110"/>
    </row>
    <row r="13472" spans="106:107">
      <c r="DB13472" s="110"/>
      <c r="DC13472" s="110"/>
    </row>
    <row r="13473" spans="106:107">
      <c r="DB13473" s="110"/>
      <c r="DC13473" s="110"/>
    </row>
    <row r="13474" spans="106:107">
      <c r="DB13474" s="110"/>
      <c r="DC13474" s="110"/>
    </row>
    <row r="13475" spans="106:107">
      <c r="DB13475" s="110"/>
      <c r="DC13475" s="110"/>
    </row>
    <row r="13476" spans="106:107">
      <c r="DB13476" s="110"/>
      <c r="DC13476" s="110"/>
    </row>
    <row r="13477" spans="106:107">
      <c r="DB13477" s="110"/>
      <c r="DC13477" s="110"/>
    </row>
    <row r="13478" spans="106:107">
      <c r="DB13478" s="110"/>
      <c r="DC13478" s="110"/>
    </row>
    <row r="13479" spans="106:107">
      <c r="DB13479" s="110"/>
      <c r="DC13479" s="110"/>
    </row>
    <row r="13480" spans="106:107">
      <c r="DB13480" s="110"/>
      <c r="DC13480" s="110"/>
    </row>
    <row r="13481" spans="106:107">
      <c r="DB13481" s="110"/>
      <c r="DC13481" s="110"/>
    </row>
    <row r="13482" spans="106:107">
      <c r="DB13482" s="110"/>
      <c r="DC13482" s="110"/>
    </row>
    <row r="13483" spans="106:107">
      <c r="DB13483" s="110"/>
      <c r="DC13483" s="110"/>
    </row>
    <row r="13484" spans="106:107">
      <c r="DB13484" s="110"/>
      <c r="DC13484" s="110"/>
    </row>
    <row r="13485" spans="106:107">
      <c r="DB13485" s="110"/>
      <c r="DC13485" s="110"/>
    </row>
    <row r="13486" spans="106:107">
      <c r="DB13486" s="110"/>
      <c r="DC13486" s="110"/>
    </row>
    <row r="13487" spans="106:107">
      <c r="DB13487" s="110"/>
      <c r="DC13487" s="110"/>
    </row>
    <row r="13488" spans="106:107">
      <c r="DB13488" s="110"/>
      <c r="DC13488" s="110"/>
    </row>
    <row r="13489" spans="106:107">
      <c r="DB13489" s="110"/>
      <c r="DC13489" s="110"/>
    </row>
    <row r="13490" spans="106:107">
      <c r="DB13490" s="110"/>
      <c r="DC13490" s="110"/>
    </row>
    <row r="13491" spans="106:107">
      <c r="DB13491" s="110"/>
      <c r="DC13491" s="110"/>
    </row>
    <row r="13492" spans="106:107">
      <c r="DB13492" s="110"/>
      <c r="DC13492" s="110"/>
    </row>
    <row r="13493" spans="106:107">
      <c r="DB13493" s="110"/>
      <c r="DC13493" s="110"/>
    </row>
    <row r="13494" spans="106:107">
      <c r="DB13494" s="110"/>
      <c r="DC13494" s="110"/>
    </row>
    <row r="13495" spans="106:107">
      <c r="DB13495" s="110"/>
      <c r="DC13495" s="110"/>
    </row>
    <row r="13496" spans="106:107">
      <c r="DB13496" s="110"/>
      <c r="DC13496" s="110"/>
    </row>
    <row r="13497" spans="106:107">
      <c r="DB13497" s="110"/>
      <c r="DC13497" s="110"/>
    </row>
    <row r="13498" spans="106:107">
      <c r="DB13498" s="110"/>
      <c r="DC13498" s="110"/>
    </row>
    <row r="13499" spans="106:107">
      <c r="DB13499" s="110"/>
      <c r="DC13499" s="110"/>
    </row>
    <row r="13500" spans="106:107">
      <c r="DB13500" s="110"/>
      <c r="DC13500" s="110"/>
    </row>
    <row r="13501" spans="106:107">
      <c r="DB13501" s="110"/>
      <c r="DC13501" s="110"/>
    </row>
    <row r="13502" spans="106:107">
      <c r="DB13502" s="110"/>
      <c r="DC13502" s="110"/>
    </row>
    <row r="13503" spans="106:107">
      <c r="DB13503" s="110"/>
      <c r="DC13503" s="110"/>
    </row>
    <row r="13504" spans="106:107">
      <c r="DB13504" s="110"/>
      <c r="DC13504" s="110"/>
    </row>
    <row r="13505" spans="106:107">
      <c r="DB13505" s="110"/>
      <c r="DC13505" s="110"/>
    </row>
    <row r="13506" spans="106:107">
      <c r="DB13506" s="110"/>
      <c r="DC13506" s="110"/>
    </row>
    <row r="13507" spans="106:107">
      <c r="DB13507" s="110"/>
      <c r="DC13507" s="110"/>
    </row>
    <row r="13508" spans="106:107">
      <c r="DB13508" s="110"/>
      <c r="DC13508" s="110"/>
    </row>
    <row r="13509" spans="106:107">
      <c r="DB13509" s="110"/>
      <c r="DC13509" s="110"/>
    </row>
    <row r="13510" spans="106:107">
      <c r="DB13510" s="110"/>
      <c r="DC13510" s="110"/>
    </row>
    <row r="13511" spans="106:107">
      <c r="DB13511" s="110"/>
      <c r="DC13511" s="110"/>
    </row>
    <row r="13512" spans="106:107">
      <c r="DB13512" s="110"/>
      <c r="DC13512" s="110"/>
    </row>
    <row r="13513" spans="106:107">
      <c r="DB13513" s="110"/>
      <c r="DC13513" s="110"/>
    </row>
    <row r="13514" spans="106:107">
      <c r="DB13514" s="110"/>
      <c r="DC13514" s="110"/>
    </row>
    <row r="13515" spans="106:107">
      <c r="DB13515" s="110"/>
      <c r="DC13515" s="110"/>
    </row>
    <row r="13516" spans="106:107">
      <c r="DB13516" s="110"/>
      <c r="DC13516" s="110"/>
    </row>
    <row r="13517" spans="106:107">
      <c r="DB13517" s="110"/>
      <c r="DC13517" s="110"/>
    </row>
    <row r="13518" spans="106:107">
      <c r="DB13518" s="110"/>
      <c r="DC13518" s="110"/>
    </row>
    <row r="13519" spans="106:107">
      <c r="DB13519" s="110"/>
      <c r="DC13519" s="110"/>
    </row>
    <row r="13520" spans="106:107">
      <c r="DB13520" s="110"/>
      <c r="DC13520" s="110"/>
    </row>
    <row r="13521" spans="106:107">
      <c r="DB13521" s="110"/>
      <c r="DC13521" s="110"/>
    </row>
    <row r="13522" spans="106:107">
      <c r="DB13522" s="110"/>
      <c r="DC13522" s="110"/>
    </row>
    <row r="13523" spans="106:107">
      <c r="DB13523" s="110"/>
      <c r="DC13523" s="110"/>
    </row>
    <row r="13524" spans="106:107">
      <c r="DB13524" s="110"/>
      <c r="DC13524" s="110"/>
    </row>
    <row r="13525" spans="106:107">
      <c r="DB13525" s="110"/>
      <c r="DC13525" s="110"/>
    </row>
    <row r="13526" spans="106:107">
      <c r="DB13526" s="110"/>
      <c r="DC13526" s="110"/>
    </row>
    <row r="13527" spans="106:107">
      <c r="DB13527" s="110"/>
      <c r="DC13527" s="110"/>
    </row>
    <row r="13528" spans="106:107">
      <c r="DB13528" s="110"/>
      <c r="DC13528" s="110"/>
    </row>
    <row r="13529" spans="106:107">
      <c r="DB13529" s="110"/>
      <c r="DC13529" s="110"/>
    </row>
    <row r="13530" spans="106:107">
      <c r="DB13530" s="110"/>
      <c r="DC13530" s="110"/>
    </row>
    <row r="13531" spans="106:107">
      <c r="DB13531" s="110"/>
      <c r="DC13531" s="110"/>
    </row>
    <row r="13532" spans="106:107">
      <c r="DB13532" s="110"/>
      <c r="DC13532" s="110"/>
    </row>
    <row r="13533" spans="106:107">
      <c r="DB13533" s="110"/>
      <c r="DC13533" s="110"/>
    </row>
    <row r="13534" spans="106:107">
      <c r="DB13534" s="110"/>
      <c r="DC13534" s="110"/>
    </row>
    <row r="13535" spans="106:107">
      <c r="DB13535" s="110"/>
      <c r="DC13535" s="110"/>
    </row>
    <row r="13536" spans="106:107">
      <c r="DB13536" s="110"/>
      <c r="DC13536" s="110"/>
    </row>
    <row r="13537" spans="106:107">
      <c r="DB13537" s="110"/>
      <c r="DC13537" s="110"/>
    </row>
    <row r="13538" spans="106:107">
      <c r="DB13538" s="110"/>
      <c r="DC13538" s="110"/>
    </row>
    <row r="13539" spans="106:107">
      <c r="DB13539" s="110"/>
      <c r="DC13539" s="110"/>
    </row>
    <row r="13540" spans="106:107">
      <c r="DB13540" s="110"/>
      <c r="DC13540" s="110"/>
    </row>
    <row r="13541" spans="106:107">
      <c r="DB13541" s="110"/>
      <c r="DC13541" s="110"/>
    </row>
    <row r="13542" spans="106:107">
      <c r="DB13542" s="110"/>
      <c r="DC13542" s="110"/>
    </row>
    <row r="13543" spans="106:107">
      <c r="DB13543" s="110"/>
      <c r="DC13543" s="110"/>
    </row>
    <row r="13544" spans="106:107">
      <c r="DB13544" s="110"/>
      <c r="DC13544" s="110"/>
    </row>
    <row r="13545" spans="106:107">
      <c r="DB13545" s="110"/>
      <c r="DC13545" s="110"/>
    </row>
    <row r="13546" spans="106:107">
      <c r="DB13546" s="110"/>
      <c r="DC13546" s="110"/>
    </row>
    <row r="13547" spans="106:107">
      <c r="DB13547" s="110"/>
      <c r="DC13547" s="110"/>
    </row>
    <row r="13548" spans="106:107">
      <c r="DB13548" s="110"/>
      <c r="DC13548" s="110"/>
    </row>
    <row r="13549" spans="106:107">
      <c r="DB13549" s="110"/>
      <c r="DC13549" s="110"/>
    </row>
    <row r="13550" spans="106:107">
      <c r="DB13550" s="110"/>
      <c r="DC13550" s="110"/>
    </row>
    <row r="13551" spans="106:107">
      <c r="DB13551" s="110"/>
      <c r="DC13551" s="110"/>
    </row>
    <row r="13552" spans="106:107">
      <c r="DB13552" s="110"/>
      <c r="DC13552" s="110"/>
    </row>
    <row r="13553" spans="106:107">
      <c r="DB13553" s="110"/>
      <c r="DC13553" s="110"/>
    </row>
    <row r="13554" spans="106:107">
      <c r="DB13554" s="110"/>
      <c r="DC13554" s="110"/>
    </row>
    <row r="13555" spans="106:107">
      <c r="DB13555" s="110"/>
      <c r="DC13555" s="110"/>
    </row>
    <row r="13556" spans="106:107">
      <c r="DB13556" s="110"/>
      <c r="DC13556" s="110"/>
    </row>
    <row r="13557" spans="106:107">
      <c r="DB13557" s="110"/>
      <c r="DC13557" s="110"/>
    </row>
    <row r="13558" spans="106:107">
      <c r="DB13558" s="110"/>
      <c r="DC13558" s="110"/>
    </row>
    <row r="13559" spans="106:107">
      <c r="DB13559" s="110"/>
      <c r="DC13559" s="110"/>
    </row>
    <row r="13560" spans="106:107">
      <c r="DB13560" s="110"/>
      <c r="DC13560" s="110"/>
    </row>
    <row r="13561" spans="106:107">
      <c r="DB13561" s="110"/>
      <c r="DC13561" s="110"/>
    </row>
    <row r="13562" spans="106:107">
      <c r="DB13562" s="110"/>
      <c r="DC13562" s="110"/>
    </row>
    <row r="13563" spans="106:107">
      <c r="DB13563" s="110"/>
      <c r="DC13563" s="110"/>
    </row>
    <row r="13564" spans="106:107">
      <c r="DB13564" s="110"/>
      <c r="DC13564" s="110"/>
    </row>
    <row r="13565" spans="106:107">
      <c r="DB13565" s="110"/>
      <c r="DC13565" s="110"/>
    </row>
    <row r="13566" spans="106:107">
      <c r="DB13566" s="110"/>
      <c r="DC13566" s="110"/>
    </row>
    <row r="13567" spans="106:107">
      <c r="DB13567" s="110"/>
      <c r="DC13567" s="110"/>
    </row>
    <row r="13568" spans="106:107">
      <c r="DB13568" s="110"/>
      <c r="DC13568" s="110"/>
    </row>
    <row r="13569" spans="106:107">
      <c r="DB13569" s="110"/>
      <c r="DC13569" s="110"/>
    </row>
    <row r="13570" spans="106:107">
      <c r="DB13570" s="110"/>
      <c r="DC13570" s="110"/>
    </row>
    <row r="13571" spans="106:107">
      <c r="DB13571" s="110"/>
      <c r="DC13571" s="110"/>
    </row>
    <row r="13572" spans="106:107">
      <c r="DB13572" s="110"/>
      <c r="DC13572" s="110"/>
    </row>
    <row r="13573" spans="106:107">
      <c r="DB13573" s="110"/>
      <c r="DC13573" s="110"/>
    </row>
    <row r="13574" spans="106:107">
      <c r="DB13574" s="110"/>
      <c r="DC13574" s="110"/>
    </row>
    <row r="13575" spans="106:107">
      <c r="DB13575" s="110"/>
      <c r="DC13575" s="110"/>
    </row>
    <row r="13576" spans="106:107">
      <c r="DB13576" s="110"/>
      <c r="DC13576" s="110"/>
    </row>
    <row r="13577" spans="106:107">
      <c r="DB13577" s="110"/>
      <c r="DC13577" s="110"/>
    </row>
    <row r="13578" spans="106:107">
      <c r="DB13578" s="110"/>
      <c r="DC13578" s="110"/>
    </row>
    <row r="13579" spans="106:107">
      <c r="DB13579" s="110"/>
      <c r="DC13579" s="110"/>
    </row>
    <row r="13580" spans="106:107">
      <c r="DB13580" s="110"/>
      <c r="DC13580" s="110"/>
    </row>
    <row r="13581" spans="106:107">
      <c r="DB13581" s="110"/>
      <c r="DC13581" s="110"/>
    </row>
    <row r="13582" spans="106:107">
      <c r="DB13582" s="110"/>
      <c r="DC13582" s="110"/>
    </row>
    <row r="13583" spans="106:107">
      <c r="DB13583" s="110"/>
      <c r="DC13583" s="110"/>
    </row>
    <row r="13584" spans="106:107">
      <c r="DB13584" s="110"/>
      <c r="DC13584" s="110"/>
    </row>
    <row r="13585" spans="106:107">
      <c r="DB13585" s="110"/>
      <c r="DC13585" s="110"/>
    </row>
    <row r="13586" spans="106:107">
      <c r="DB13586" s="110"/>
      <c r="DC13586" s="110"/>
    </row>
    <row r="13587" spans="106:107">
      <c r="DB13587" s="110"/>
      <c r="DC13587" s="110"/>
    </row>
    <row r="13588" spans="106:107">
      <c r="DB13588" s="110"/>
      <c r="DC13588" s="110"/>
    </row>
    <row r="13589" spans="106:107">
      <c r="DB13589" s="110"/>
      <c r="DC13589" s="110"/>
    </row>
    <row r="13590" spans="106:107">
      <c r="DB13590" s="110"/>
      <c r="DC13590" s="110"/>
    </row>
    <row r="13591" spans="106:107">
      <c r="DB13591" s="110"/>
      <c r="DC13591" s="110"/>
    </row>
    <row r="13592" spans="106:107">
      <c r="DB13592" s="110"/>
      <c r="DC13592" s="110"/>
    </row>
    <row r="13593" spans="106:107">
      <c r="DB13593" s="110"/>
      <c r="DC13593" s="110"/>
    </row>
    <row r="13594" spans="106:107">
      <c r="DB13594" s="110"/>
      <c r="DC13594" s="110"/>
    </row>
    <row r="13595" spans="106:107">
      <c r="DB13595" s="110"/>
      <c r="DC13595" s="110"/>
    </row>
    <row r="13596" spans="106:107">
      <c r="DB13596" s="110"/>
      <c r="DC13596" s="110"/>
    </row>
    <row r="13597" spans="106:107">
      <c r="DB13597" s="110"/>
      <c r="DC13597" s="110"/>
    </row>
    <row r="13598" spans="106:107">
      <c r="DB13598" s="110"/>
      <c r="DC13598" s="110"/>
    </row>
    <row r="13599" spans="106:107">
      <c r="DB13599" s="110"/>
      <c r="DC13599" s="110"/>
    </row>
    <row r="13600" spans="106:107">
      <c r="DB13600" s="110"/>
      <c r="DC13600" s="110"/>
    </row>
    <row r="13601" spans="106:107">
      <c r="DB13601" s="110"/>
      <c r="DC13601" s="110"/>
    </row>
    <row r="13602" spans="106:107">
      <c r="DB13602" s="110"/>
      <c r="DC13602" s="110"/>
    </row>
    <row r="13603" spans="106:107">
      <c r="DB13603" s="110"/>
      <c r="DC13603" s="110"/>
    </row>
    <row r="13604" spans="106:107">
      <c r="DB13604" s="110"/>
      <c r="DC13604" s="110"/>
    </row>
    <row r="13605" spans="106:107">
      <c r="DB13605" s="110"/>
      <c r="DC13605" s="110"/>
    </row>
    <row r="13606" spans="106:107">
      <c r="DB13606" s="110"/>
      <c r="DC13606" s="110"/>
    </row>
    <row r="13607" spans="106:107">
      <c r="DB13607" s="110"/>
      <c r="DC13607" s="110"/>
    </row>
    <row r="13608" spans="106:107">
      <c r="DB13608" s="110"/>
      <c r="DC13608" s="110"/>
    </row>
    <row r="13609" spans="106:107">
      <c r="DB13609" s="110"/>
      <c r="DC13609" s="110"/>
    </row>
    <row r="13610" spans="106:107">
      <c r="DB13610" s="110"/>
      <c r="DC13610" s="110"/>
    </row>
    <row r="13611" spans="106:107">
      <c r="DB13611" s="110"/>
      <c r="DC13611" s="110"/>
    </row>
    <row r="13612" spans="106:107">
      <c r="DB13612" s="110"/>
      <c r="DC13612" s="110"/>
    </row>
    <row r="13613" spans="106:107">
      <c r="DB13613" s="110"/>
      <c r="DC13613" s="110"/>
    </row>
    <row r="13614" spans="106:107">
      <c r="DB13614" s="110"/>
      <c r="DC13614" s="110"/>
    </row>
    <row r="13615" spans="106:107">
      <c r="DB13615" s="110"/>
      <c r="DC13615" s="110"/>
    </row>
    <row r="13616" spans="106:107">
      <c r="DB13616" s="110"/>
      <c r="DC13616" s="110"/>
    </row>
    <row r="13617" spans="106:107">
      <c r="DB13617" s="110"/>
      <c r="DC13617" s="110"/>
    </row>
    <row r="13618" spans="106:107">
      <c r="DB13618" s="110"/>
      <c r="DC13618" s="110"/>
    </row>
    <row r="13619" spans="106:107">
      <c r="DB13619" s="110"/>
      <c r="DC13619" s="110"/>
    </row>
    <row r="13620" spans="106:107">
      <c r="DB13620" s="110"/>
      <c r="DC13620" s="110"/>
    </row>
    <row r="13621" spans="106:107">
      <c r="DB13621" s="110"/>
      <c r="DC13621" s="110"/>
    </row>
    <row r="13622" spans="106:107">
      <c r="DB13622" s="110"/>
      <c r="DC13622" s="110"/>
    </row>
    <row r="13623" spans="106:107">
      <c r="DB13623" s="110"/>
      <c r="DC13623" s="110"/>
    </row>
    <row r="13624" spans="106:107">
      <c r="DB13624" s="110"/>
      <c r="DC13624" s="110"/>
    </row>
    <row r="13625" spans="106:107">
      <c r="DB13625" s="110"/>
      <c r="DC13625" s="110"/>
    </row>
    <row r="13626" spans="106:107">
      <c r="DB13626" s="110"/>
      <c r="DC13626" s="110"/>
    </row>
    <row r="13627" spans="106:107">
      <c r="DB13627" s="110"/>
      <c r="DC13627" s="110"/>
    </row>
    <row r="13628" spans="106:107">
      <c r="DB13628" s="110"/>
      <c r="DC13628" s="110"/>
    </row>
    <row r="13629" spans="106:107">
      <c r="DB13629" s="110"/>
      <c r="DC13629" s="110"/>
    </row>
    <row r="13630" spans="106:107">
      <c r="DB13630" s="110"/>
      <c r="DC13630" s="110"/>
    </row>
    <row r="13631" spans="106:107">
      <c r="DB13631" s="110"/>
      <c r="DC13631" s="110"/>
    </row>
    <row r="13632" spans="106:107">
      <c r="DB13632" s="110"/>
      <c r="DC13632" s="110"/>
    </row>
    <row r="13633" spans="106:107">
      <c r="DB13633" s="110"/>
      <c r="DC13633" s="110"/>
    </row>
    <row r="13634" spans="106:107">
      <c r="DB13634" s="110"/>
      <c r="DC13634" s="110"/>
    </row>
    <row r="13635" spans="106:107">
      <c r="DB13635" s="110"/>
      <c r="DC13635" s="110"/>
    </row>
    <row r="13636" spans="106:107">
      <c r="DB13636" s="110"/>
      <c r="DC13636" s="110"/>
    </row>
    <row r="13637" spans="106:107">
      <c r="DB13637" s="110"/>
      <c r="DC13637" s="110"/>
    </row>
    <row r="13638" spans="106:107">
      <c r="DB13638" s="110"/>
      <c r="DC13638" s="110"/>
    </row>
    <row r="13639" spans="106:107">
      <c r="DB13639" s="110"/>
      <c r="DC13639" s="110"/>
    </row>
    <row r="13640" spans="106:107">
      <c r="DB13640" s="110"/>
      <c r="DC13640" s="110"/>
    </row>
    <row r="13641" spans="106:107">
      <c r="DB13641" s="110"/>
      <c r="DC13641" s="110"/>
    </row>
    <row r="13642" spans="106:107">
      <c r="DB13642" s="110"/>
      <c r="DC13642" s="110"/>
    </row>
    <row r="13643" spans="106:107">
      <c r="DB13643" s="110"/>
      <c r="DC13643" s="110"/>
    </row>
    <row r="13644" spans="106:107">
      <c r="DB13644" s="110"/>
      <c r="DC13644" s="110"/>
    </row>
    <row r="13645" spans="106:107">
      <c r="DB13645" s="110"/>
      <c r="DC13645" s="110"/>
    </row>
    <row r="13646" spans="106:107">
      <c r="DB13646" s="110"/>
      <c r="DC13646" s="110"/>
    </row>
    <row r="13647" spans="106:107">
      <c r="DB13647" s="110"/>
      <c r="DC13647" s="110"/>
    </row>
    <row r="13648" spans="106:107">
      <c r="DB13648" s="110"/>
      <c r="DC13648" s="110"/>
    </row>
    <row r="13649" spans="106:107">
      <c r="DB13649" s="110"/>
      <c r="DC13649" s="110"/>
    </row>
    <row r="13650" spans="106:107">
      <c r="DB13650" s="110"/>
      <c r="DC13650" s="110"/>
    </row>
    <row r="13651" spans="106:107">
      <c r="DB13651" s="110"/>
      <c r="DC13651" s="110"/>
    </row>
    <row r="13652" spans="106:107">
      <c r="DB13652" s="110"/>
      <c r="DC13652" s="110"/>
    </row>
    <row r="13653" spans="106:107">
      <c r="DB13653" s="110"/>
      <c r="DC13653" s="110"/>
    </row>
    <row r="13654" spans="106:107">
      <c r="DB13654" s="110"/>
      <c r="DC13654" s="110"/>
    </row>
    <row r="13655" spans="106:107">
      <c r="DB13655" s="110"/>
      <c r="DC13655" s="110"/>
    </row>
    <row r="13656" spans="106:107">
      <c r="DB13656" s="110"/>
      <c r="DC13656" s="110"/>
    </row>
    <row r="13657" spans="106:107">
      <c r="DB13657" s="110"/>
      <c r="DC13657" s="110"/>
    </row>
    <row r="13658" spans="106:107">
      <c r="DB13658" s="110"/>
      <c r="DC13658" s="110"/>
    </row>
    <row r="13659" spans="106:107">
      <c r="DB13659" s="110"/>
      <c r="DC13659" s="110"/>
    </row>
    <row r="13660" spans="106:107">
      <c r="DB13660" s="110"/>
      <c r="DC13660" s="110"/>
    </row>
    <row r="13661" spans="106:107">
      <c r="DB13661" s="110"/>
      <c r="DC13661" s="110"/>
    </row>
    <row r="13662" spans="106:107">
      <c r="DB13662" s="110"/>
      <c r="DC13662" s="110"/>
    </row>
    <row r="13663" spans="106:107">
      <c r="DB13663" s="110"/>
      <c r="DC13663" s="110"/>
    </row>
    <row r="13664" spans="106:107">
      <c r="DB13664" s="110"/>
      <c r="DC13664" s="110"/>
    </row>
    <row r="13665" spans="106:107">
      <c r="DB13665" s="110"/>
      <c r="DC13665" s="110"/>
    </row>
    <row r="13666" spans="106:107">
      <c r="DB13666" s="110"/>
      <c r="DC13666" s="110"/>
    </row>
    <row r="13667" spans="106:107">
      <c r="DB13667" s="110"/>
      <c r="DC13667" s="110"/>
    </row>
    <row r="13668" spans="106:107">
      <c r="DB13668" s="110"/>
      <c r="DC13668" s="110"/>
    </row>
    <row r="13669" spans="106:107">
      <c r="DB13669" s="110"/>
      <c r="DC13669" s="110"/>
    </row>
    <row r="13670" spans="106:107">
      <c r="DB13670" s="110"/>
      <c r="DC13670" s="110"/>
    </row>
    <row r="13671" spans="106:107">
      <c r="DB13671" s="110"/>
      <c r="DC13671" s="110"/>
    </row>
    <row r="13672" spans="106:107">
      <c r="DB13672" s="110"/>
      <c r="DC13672" s="110"/>
    </row>
    <row r="13673" spans="106:107">
      <c r="DB13673" s="110"/>
      <c r="DC13673" s="110"/>
    </row>
    <row r="13674" spans="106:107">
      <c r="DB13674" s="110"/>
      <c r="DC13674" s="110"/>
    </row>
    <row r="13675" spans="106:107">
      <c r="DB13675" s="110"/>
      <c r="DC13675" s="110"/>
    </row>
    <row r="13676" spans="106:107">
      <c r="DB13676" s="110"/>
      <c r="DC13676" s="110"/>
    </row>
    <row r="13677" spans="106:107">
      <c r="DB13677" s="110"/>
      <c r="DC13677" s="110"/>
    </row>
    <row r="13678" spans="106:107">
      <c r="DB13678" s="110"/>
      <c r="DC13678" s="110"/>
    </row>
    <row r="13679" spans="106:107">
      <c r="DB13679" s="110"/>
      <c r="DC13679" s="110"/>
    </row>
    <row r="13680" spans="106:107">
      <c r="DB13680" s="110"/>
      <c r="DC13680" s="110"/>
    </row>
    <row r="13681" spans="106:107">
      <c r="DB13681" s="110"/>
      <c r="DC13681" s="110"/>
    </row>
    <row r="13682" spans="106:107">
      <c r="DB13682" s="110"/>
      <c r="DC13682" s="110"/>
    </row>
    <row r="13683" spans="106:107">
      <c r="DB13683" s="110"/>
      <c r="DC13683" s="110"/>
    </row>
    <row r="13684" spans="106:107">
      <c r="DB13684" s="110"/>
      <c r="DC13684" s="110"/>
    </row>
    <row r="13685" spans="106:107">
      <c r="DB13685" s="110"/>
      <c r="DC13685" s="110"/>
    </row>
    <row r="13686" spans="106:107">
      <c r="DB13686" s="110"/>
      <c r="DC13686" s="110"/>
    </row>
    <row r="13687" spans="106:107">
      <c r="DB13687" s="110"/>
      <c r="DC13687" s="110"/>
    </row>
    <row r="13688" spans="106:107">
      <c r="DB13688" s="110"/>
      <c r="DC13688" s="110"/>
    </row>
    <row r="13689" spans="106:107">
      <c r="DB13689" s="110"/>
      <c r="DC13689" s="110"/>
    </row>
    <row r="13690" spans="106:107">
      <c r="DB13690" s="110"/>
      <c r="DC13690" s="110"/>
    </row>
    <row r="13691" spans="106:107">
      <c r="DB13691" s="110"/>
      <c r="DC13691" s="110"/>
    </row>
    <row r="13692" spans="106:107">
      <c r="DB13692" s="110"/>
      <c r="DC13692" s="110"/>
    </row>
    <row r="13693" spans="106:107">
      <c r="DB13693" s="110"/>
      <c r="DC13693" s="110"/>
    </row>
    <row r="13694" spans="106:107">
      <c r="DB13694" s="110"/>
      <c r="DC13694" s="110"/>
    </row>
    <row r="13695" spans="106:107">
      <c r="DB13695" s="110"/>
      <c r="DC13695" s="110"/>
    </row>
    <row r="13696" spans="106:107">
      <c r="DB13696" s="110"/>
      <c r="DC13696" s="110"/>
    </row>
    <row r="13697" spans="106:107">
      <c r="DB13697" s="110"/>
      <c r="DC13697" s="110"/>
    </row>
    <row r="13698" spans="106:107">
      <c r="DB13698" s="110"/>
      <c r="DC13698" s="110"/>
    </row>
    <row r="13699" spans="106:107">
      <c r="DB13699" s="110"/>
      <c r="DC13699" s="110"/>
    </row>
    <row r="13700" spans="106:107">
      <c r="DB13700" s="110"/>
      <c r="DC13700" s="110"/>
    </row>
    <row r="13701" spans="106:107">
      <c r="DB13701" s="110"/>
      <c r="DC13701" s="110"/>
    </row>
    <row r="13702" spans="106:107">
      <c r="DB13702" s="110"/>
      <c r="DC13702" s="110"/>
    </row>
    <row r="13703" spans="106:107">
      <c r="DB13703" s="110"/>
      <c r="DC13703" s="110"/>
    </row>
    <row r="13704" spans="106:107">
      <c r="DB13704" s="110"/>
      <c r="DC13704" s="110"/>
    </row>
    <row r="13705" spans="106:107">
      <c r="DB13705" s="110"/>
      <c r="DC13705" s="110"/>
    </row>
    <row r="13706" spans="106:107">
      <c r="DB13706" s="110"/>
      <c r="DC13706" s="110"/>
    </row>
    <row r="13707" spans="106:107">
      <c r="DB13707" s="110"/>
      <c r="DC13707" s="110"/>
    </row>
    <row r="13708" spans="106:107">
      <c r="DB13708" s="110"/>
      <c r="DC13708" s="110"/>
    </row>
    <row r="13709" spans="106:107">
      <c r="DB13709" s="110"/>
      <c r="DC13709" s="110"/>
    </row>
    <row r="13710" spans="106:107">
      <c r="DB13710" s="110"/>
      <c r="DC13710" s="110"/>
    </row>
    <row r="13711" spans="106:107">
      <c r="DB13711" s="110"/>
      <c r="DC13711" s="110"/>
    </row>
    <row r="13712" spans="106:107">
      <c r="DB13712" s="110"/>
      <c r="DC13712" s="110"/>
    </row>
    <row r="13713" spans="106:107">
      <c r="DB13713" s="110"/>
      <c r="DC13713" s="110"/>
    </row>
    <row r="13714" spans="106:107">
      <c r="DB13714" s="110"/>
      <c r="DC13714" s="110"/>
    </row>
    <row r="13715" spans="106:107">
      <c r="DB13715" s="110"/>
      <c r="DC13715" s="110"/>
    </row>
    <row r="13716" spans="106:107">
      <c r="DB13716" s="110"/>
      <c r="DC13716" s="110"/>
    </row>
    <row r="13717" spans="106:107">
      <c r="DB13717" s="110"/>
      <c r="DC13717" s="110"/>
    </row>
    <row r="13718" spans="106:107">
      <c r="DB13718" s="110"/>
      <c r="DC13718" s="110"/>
    </row>
    <row r="13719" spans="106:107">
      <c r="DB13719" s="110"/>
      <c r="DC13719" s="110"/>
    </row>
    <row r="13720" spans="106:107">
      <c r="DB13720" s="110"/>
      <c r="DC13720" s="110"/>
    </row>
    <row r="13721" spans="106:107">
      <c r="DB13721" s="110"/>
      <c r="DC13721" s="110"/>
    </row>
    <row r="13722" spans="106:107">
      <c r="DB13722" s="110"/>
      <c r="DC13722" s="110"/>
    </row>
    <row r="13723" spans="106:107">
      <c r="DB13723" s="110"/>
      <c r="DC13723" s="110"/>
    </row>
    <row r="13724" spans="106:107">
      <c r="DB13724" s="110"/>
      <c r="DC13724" s="110"/>
    </row>
    <row r="13725" spans="106:107">
      <c r="DB13725" s="110"/>
      <c r="DC13725" s="110"/>
    </row>
    <row r="13726" spans="106:107">
      <c r="DB13726" s="110"/>
      <c r="DC13726" s="110"/>
    </row>
    <row r="13727" spans="106:107">
      <c r="DB13727" s="110"/>
      <c r="DC13727" s="110"/>
    </row>
    <row r="13728" spans="106:107">
      <c r="DB13728" s="110"/>
      <c r="DC13728" s="110"/>
    </row>
    <row r="13729" spans="106:107">
      <c r="DB13729" s="110"/>
      <c r="DC13729" s="110"/>
    </row>
    <row r="13730" spans="106:107">
      <c r="DB13730" s="110"/>
      <c r="DC13730" s="110"/>
    </row>
    <row r="13731" spans="106:107">
      <c r="DB13731" s="110"/>
      <c r="DC13731" s="110"/>
    </row>
    <row r="13732" spans="106:107">
      <c r="DB13732" s="110"/>
      <c r="DC13732" s="110"/>
    </row>
    <row r="13733" spans="106:107">
      <c r="DB13733" s="110"/>
      <c r="DC13733" s="110"/>
    </row>
    <row r="13734" spans="106:107">
      <c r="DB13734" s="110"/>
      <c r="DC13734" s="110"/>
    </row>
    <row r="13735" spans="106:107">
      <c r="DB13735" s="110"/>
      <c r="DC13735" s="110"/>
    </row>
    <row r="13736" spans="106:107">
      <c r="DB13736" s="110"/>
      <c r="DC13736" s="110"/>
    </row>
    <row r="13737" spans="106:107">
      <c r="DB13737" s="110"/>
      <c r="DC13737" s="110"/>
    </row>
    <row r="13738" spans="106:107">
      <c r="DB13738" s="110"/>
      <c r="DC13738" s="110"/>
    </row>
    <row r="13739" spans="106:107">
      <c r="DB13739" s="110"/>
      <c r="DC13739" s="110"/>
    </row>
    <row r="13740" spans="106:107">
      <c r="DB13740" s="110"/>
      <c r="DC13740" s="110"/>
    </row>
    <row r="13741" spans="106:107">
      <c r="DB13741" s="110"/>
      <c r="DC13741" s="110"/>
    </row>
    <row r="13742" spans="106:107">
      <c r="DB13742" s="110"/>
      <c r="DC13742" s="110"/>
    </row>
    <row r="13743" spans="106:107">
      <c r="DB13743" s="110"/>
      <c r="DC13743" s="110"/>
    </row>
    <row r="13744" spans="106:107">
      <c r="DB13744" s="110"/>
      <c r="DC13744" s="110"/>
    </row>
    <row r="13745" spans="106:107">
      <c r="DB13745" s="110"/>
      <c r="DC13745" s="110"/>
    </row>
    <row r="13746" spans="106:107">
      <c r="DB13746" s="110"/>
      <c r="DC13746" s="110"/>
    </row>
    <row r="13747" spans="106:107">
      <c r="DB13747" s="110"/>
      <c r="DC13747" s="110"/>
    </row>
    <row r="13748" spans="106:107">
      <c r="DB13748" s="110"/>
      <c r="DC13748" s="110"/>
    </row>
    <row r="13749" spans="106:107">
      <c r="DB13749" s="110"/>
      <c r="DC13749" s="110"/>
    </row>
    <row r="13750" spans="106:107">
      <c r="DB13750" s="110"/>
      <c r="DC13750" s="110"/>
    </row>
    <row r="13751" spans="106:107">
      <c r="DB13751" s="110"/>
      <c r="DC13751" s="110"/>
    </row>
    <row r="13752" spans="106:107">
      <c r="DB13752" s="110"/>
      <c r="DC13752" s="110"/>
    </row>
    <row r="13753" spans="106:107">
      <c r="DB13753" s="110"/>
      <c r="DC13753" s="110"/>
    </row>
    <row r="13754" spans="106:107">
      <c r="DB13754" s="110"/>
      <c r="DC13754" s="110"/>
    </row>
    <row r="13755" spans="106:107">
      <c r="DB13755" s="110"/>
      <c r="DC13755" s="110"/>
    </row>
    <row r="13756" spans="106:107">
      <c r="DB13756" s="110"/>
      <c r="DC13756" s="110"/>
    </row>
    <row r="13757" spans="106:107">
      <c r="DB13757" s="110"/>
      <c r="DC13757" s="110"/>
    </row>
    <row r="13758" spans="106:107">
      <c r="DB13758" s="110"/>
      <c r="DC13758" s="110"/>
    </row>
    <row r="13759" spans="106:107">
      <c r="DB13759" s="110"/>
      <c r="DC13759" s="110"/>
    </row>
    <row r="13760" spans="106:107">
      <c r="DB13760" s="110"/>
      <c r="DC13760" s="110"/>
    </row>
    <row r="13761" spans="106:107">
      <c r="DB13761" s="110"/>
      <c r="DC13761" s="110"/>
    </row>
    <row r="13762" spans="106:107">
      <c r="DB13762" s="110"/>
      <c r="DC13762" s="110"/>
    </row>
    <row r="13763" spans="106:107">
      <c r="DB13763" s="110"/>
      <c r="DC13763" s="110"/>
    </row>
    <row r="13764" spans="106:107">
      <c r="DB13764" s="110"/>
      <c r="DC13764" s="110"/>
    </row>
    <row r="13765" spans="106:107">
      <c r="DB13765" s="110"/>
      <c r="DC13765" s="110"/>
    </row>
    <row r="13766" spans="106:107">
      <c r="DB13766" s="110"/>
      <c r="DC13766" s="110"/>
    </row>
    <row r="13767" spans="106:107">
      <c r="DB13767" s="110"/>
      <c r="DC13767" s="110"/>
    </row>
    <row r="13768" spans="106:107">
      <c r="DB13768" s="110"/>
      <c r="DC13768" s="110"/>
    </row>
    <row r="13769" spans="106:107">
      <c r="DB13769" s="110"/>
      <c r="DC13769" s="110"/>
    </row>
    <row r="13770" spans="106:107">
      <c r="DB13770" s="110"/>
      <c r="DC13770" s="110"/>
    </row>
    <row r="13771" spans="106:107">
      <c r="DB13771" s="110"/>
      <c r="DC13771" s="110"/>
    </row>
    <row r="13772" spans="106:107">
      <c r="DB13772" s="110"/>
      <c r="DC13772" s="110"/>
    </row>
    <row r="13773" spans="106:107">
      <c r="DB13773" s="110"/>
      <c r="DC13773" s="110"/>
    </row>
    <row r="13774" spans="106:107">
      <c r="DB13774" s="110"/>
      <c r="DC13774" s="110"/>
    </row>
    <row r="13775" spans="106:107">
      <c r="DB13775" s="110"/>
      <c r="DC13775" s="110"/>
    </row>
    <row r="13776" spans="106:107">
      <c r="DB13776" s="110"/>
      <c r="DC13776" s="110"/>
    </row>
    <row r="13777" spans="106:107">
      <c r="DB13777" s="110"/>
      <c r="DC13777" s="110"/>
    </row>
    <row r="13778" spans="106:107">
      <c r="DB13778" s="110"/>
      <c r="DC13778" s="110"/>
    </row>
    <row r="13779" spans="106:107">
      <c r="DB13779" s="110"/>
      <c r="DC13779" s="110"/>
    </row>
    <row r="13780" spans="106:107">
      <c r="DB13780" s="110"/>
      <c r="DC13780" s="110"/>
    </row>
    <row r="13781" spans="106:107">
      <c r="DB13781" s="110"/>
      <c r="DC13781" s="110"/>
    </row>
    <row r="13782" spans="106:107">
      <c r="DB13782" s="110"/>
      <c r="DC13782" s="110"/>
    </row>
    <row r="13783" spans="106:107">
      <c r="DB13783" s="110"/>
      <c r="DC13783" s="110"/>
    </row>
    <row r="13784" spans="106:107">
      <c r="DB13784" s="110"/>
      <c r="DC13784" s="110"/>
    </row>
    <row r="13785" spans="106:107">
      <c r="DB13785" s="110"/>
      <c r="DC13785" s="110"/>
    </row>
    <row r="13786" spans="106:107">
      <c r="DB13786" s="110"/>
      <c r="DC13786" s="110"/>
    </row>
    <row r="13787" spans="106:107">
      <c r="DB13787" s="110"/>
      <c r="DC13787" s="110"/>
    </row>
    <row r="13788" spans="106:107">
      <c r="DB13788" s="110"/>
      <c r="DC13788" s="110"/>
    </row>
    <row r="13789" spans="106:107">
      <c r="DB13789" s="110"/>
      <c r="DC13789" s="110"/>
    </row>
    <row r="13790" spans="106:107">
      <c r="DB13790" s="110"/>
      <c r="DC13790" s="110"/>
    </row>
    <row r="13791" spans="106:107">
      <c r="DB13791" s="110"/>
      <c r="DC13791" s="110"/>
    </row>
    <row r="13792" spans="106:107">
      <c r="DB13792" s="110"/>
      <c r="DC13792" s="110"/>
    </row>
    <row r="13793" spans="106:107">
      <c r="DB13793" s="110"/>
      <c r="DC13793" s="110"/>
    </row>
    <row r="13794" spans="106:107">
      <c r="DB13794" s="110"/>
      <c r="DC13794" s="110"/>
    </row>
    <row r="13795" spans="106:107">
      <c r="DB13795" s="110"/>
      <c r="DC13795" s="110"/>
    </row>
    <row r="13796" spans="106:107">
      <c r="DB13796" s="110"/>
      <c r="DC13796" s="110"/>
    </row>
    <row r="13797" spans="106:107">
      <c r="DB13797" s="110"/>
      <c r="DC13797" s="110"/>
    </row>
    <row r="13798" spans="106:107">
      <c r="DB13798" s="110"/>
      <c r="DC13798" s="110"/>
    </row>
    <row r="13799" spans="106:107">
      <c r="DB13799" s="110"/>
      <c r="DC13799" s="110"/>
    </row>
    <row r="13800" spans="106:107">
      <c r="DB13800" s="110"/>
      <c r="DC13800" s="110"/>
    </row>
    <row r="13801" spans="106:107">
      <c r="DB13801" s="110"/>
      <c r="DC13801" s="110"/>
    </row>
    <row r="13802" spans="106:107">
      <c r="DB13802" s="110"/>
      <c r="DC13802" s="110"/>
    </row>
    <row r="13803" spans="106:107">
      <c r="DB13803" s="110"/>
      <c r="DC13803" s="110"/>
    </row>
    <row r="13804" spans="106:107">
      <c r="DB13804" s="110"/>
      <c r="DC13804" s="110"/>
    </row>
    <row r="13805" spans="106:107">
      <c r="DB13805" s="110"/>
      <c r="DC13805" s="110"/>
    </row>
    <row r="13806" spans="106:107">
      <c r="DB13806" s="110"/>
      <c r="DC13806" s="110"/>
    </row>
    <row r="13807" spans="106:107">
      <c r="DB13807" s="110"/>
      <c r="DC13807" s="110"/>
    </row>
    <row r="13808" spans="106:107">
      <c r="DB13808" s="110"/>
      <c r="DC13808" s="110"/>
    </row>
    <row r="13809" spans="106:107">
      <c r="DB13809" s="110"/>
      <c r="DC13809" s="110"/>
    </row>
    <row r="13810" spans="106:107">
      <c r="DB13810" s="110"/>
      <c r="DC13810" s="110"/>
    </row>
    <row r="13811" spans="106:107">
      <c r="DB13811" s="110"/>
      <c r="DC13811" s="110"/>
    </row>
    <row r="13812" spans="106:107">
      <c r="DB13812" s="110"/>
      <c r="DC13812" s="110"/>
    </row>
    <row r="13813" spans="106:107">
      <c r="DB13813" s="110"/>
      <c r="DC13813" s="110"/>
    </row>
    <row r="13814" spans="106:107">
      <c r="DB13814" s="110"/>
      <c r="DC13814" s="110"/>
    </row>
    <row r="13815" spans="106:107">
      <c r="DB13815" s="110"/>
      <c r="DC13815" s="110"/>
    </row>
    <row r="13816" spans="106:107">
      <c r="DB13816" s="110"/>
      <c r="DC13816" s="110"/>
    </row>
    <row r="13817" spans="106:107">
      <c r="DB13817" s="110"/>
      <c r="DC13817" s="110"/>
    </row>
    <row r="13818" spans="106:107">
      <c r="DB13818" s="110"/>
      <c r="DC13818" s="110"/>
    </row>
    <row r="13819" spans="106:107">
      <c r="DB13819" s="110"/>
      <c r="DC13819" s="110"/>
    </row>
    <row r="13820" spans="106:107">
      <c r="DB13820" s="110"/>
      <c r="DC13820" s="110"/>
    </row>
    <row r="13821" spans="106:107">
      <c r="DB13821" s="110"/>
      <c r="DC13821" s="110"/>
    </row>
    <row r="13822" spans="106:107">
      <c r="DB13822" s="110"/>
      <c r="DC13822" s="110"/>
    </row>
    <row r="13823" spans="106:107">
      <c r="DB13823" s="110"/>
      <c r="DC13823" s="110"/>
    </row>
    <row r="13824" spans="106:107">
      <c r="DB13824" s="110"/>
      <c r="DC13824" s="110"/>
    </row>
    <row r="13825" spans="106:107">
      <c r="DB13825" s="110"/>
      <c r="DC13825" s="110"/>
    </row>
    <row r="13826" spans="106:107">
      <c r="DB13826" s="110"/>
      <c r="DC13826" s="110"/>
    </row>
    <row r="13827" spans="106:107">
      <c r="DB13827" s="110"/>
      <c r="DC13827" s="110"/>
    </row>
    <row r="13828" spans="106:107">
      <c r="DB13828" s="110"/>
      <c r="DC13828" s="110"/>
    </row>
    <row r="13829" spans="106:107">
      <c r="DB13829" s="110"/>
      <c r="DC13829" s="110"/>
    </row>
    <row r="13830" spans="106:107">
      <c r="DB13830" s="110"/>
      <c r="DC13830" s="110"/>
    </row>
    <row r="13831" spans="106:107">
      <c r="DB13831" s="110"/>
      <c r="DC13831" s="110"/>
    </row>
    <row r="13832" spans="106:107">
      <c r="DB13832" s="110"/>
      <c r="DC13832" s="110"/>
    </row>
    <row r="13833" spans="106:107">
      <c r="DB13833" s="110"/>
      <c r="DC13833" s="110"/>
    </row>
    <row r="13834" spans="106:107">
      <c r="DB13834" s="110"/>
      <c r="DC13834" s="110"/>
    </row>
    <row r="13835" spans="106:107">
      <c r="DB13835" s="110"/>
      <c r="DC13835" s="110"/>
    </row>
    <row r="13836" spans="106:107">
      <c r="DB13836" s="110"/>
      <c r="DC13836" s="110"/>
    </row>
    <row r="13837" spans="106:107">
      <c r="DB13837" s="110"/>
      <c r="DC13837" s="110"/>
    </row>
    <row r="13838" spans="106:107">
      <c r="DB13838" s="110"/>
      <c r="DC13838" s="110"/>
    </row>
    <row r="13839" spans="106:107">
      <c r="DB13839" s="110"/>
      <c r="DC13839" s="110"/>
    </row>
    <row r="13840" spans="106:107">
      <c r="DB13840" s="110"/>
      <c r="DC13840" s="110"/>
    </row>
    <row r="13841" spans="106:107">
      <c r="DB13841" s="110"/>
      <c r="DC13841" s="110"/>
    </row>
    <row r="13842" spans="106:107">
      <c r="DB13842" s="110"/>
      <c r="DC13842" s="110"/>
    </row>
    <row r="13843" spans="106:107">
      <c r="DB13843" s="110"/>
      <c r="DC13843" s="110"/>
    </row>
    <row r="13844" spans="106:107">
      <c r="DB13844" s="110"/>
      <c r="DC13844" s="110"/>
    </row>
    <row r="13845" spans="106:107">
      <c r="DB13845" s="110"/>
      <c r="DC13845" s="110"/>
    </row>
    <row r="13846" spans="106:107">
      <c r="DB13846" s="110"/>
      <c r="DC13846" s="110"/>
    </row>
    <row r="13847" spans="106:107">
      <c r="DB13847" s="110"/>
      <c r="DC13847" s="110"/>
    </row>
    <row r="13848" spans="106:107">
      <c r="DB13848" s="110"/>
      <c r="DC13848" s="110"/>
    </row>
    <row r="13849" spans="106:107">
      <c r="DB13849" s="110"/>
      <c r="DC13849" s="110"/>
    </row>
    <row r="13850" spans="106:107">
      <c r="DB13850" s="110"/>
      <c r="DC13850" s="110"/>
    </row>
    <row r="13851" spans="106:107">
      <c r="DB13851" s="110"/>
      <c r="DC13851" s="110"/>
    </row>
    <row r="13852" spans="106:107">
      <c r="DB13852" s="110"/>
      <c r="DC13852" s="110"/>
    </row>
    <row r="13853" spans="106:107">
      <c r="DB13853" s="110"/>
      <c r="DC13853" s="110"/>
    </row>
    <row r="13854" spans="106:107">
      <c r="DB13854" s="110"/>
      <c r="DC13854" s="110"/>
    </row>
    <row r="13855" spans="106:107">
      <c r="DB13855" s="110"/>
      <c r="DC13855" s="110"/>
    </row>
    <row r="13856" spans="106:107">
      <c r="DB13856" s="110"/>
      <c r="DC13856" s="110"/>
    </row>
    <row r="13857" spans="106:107">
      <c r="DB13857" s="110"/>
      <c r="DC13857" s="110"/>
    </row>
    <row r="13858" spans="106:107">
      <c r="DB13858" s="110"/>
      <c r="DC13858" s="110"/>
    </row>
    <row r="13859" spans="106:107">
      <c r="DB13859" s="110"/>
      <c r="DC13859" s="110"/>
    </row>
    <row r="13860" spans="106:107">
      <c r="DB13860" s="110"/>
      <c r="DC13860" s="110"/>
    </row>
    <row r="13861" spans="106:107">
      <c r="DB13861" s="110"/>
      <c r="DC13861" s="110"/>
    </row>
    <row r="13862" spans="106:107">
      <c r="DB13862" s="110"/>
      <c r="DC13862" s="110"/>
    </row>
    <row r="13863" spans="106:107">
      <c r="DB13863" s="110"/>
      <c r="DC13863" s="110"/>
    </row>
    <row r="13864" spans="106:107">
      <c r="DB13864" s="110"/>
      <c r="DC13864" s="110"/>
    </row>
    <row r="13865" spans="106:107">
      <c r="DB13865" s="110"/>
      <c r="DC13865" s="110"/>
    </row>
    <row r="13866" spans="106:107">
      <c r="DB13866" s="110"/>
      <c r="DC13866" s="110"/>
    </row>
    <row r="13867" spans="106:107">
      <c r="DB13867" s="110"/>
      <c r="DC13867" s="110"/>
    </row>
    <row r="13868" spans="106:107">
      <c r="DB13868" s="110"/>
      <c r="DC13868" s="110"/>
    </row>
    <row r="13869" spans="106:107">
      <c r="DB13869" s="110"/>
      <c r="DC13869" s="110"/>
    </row>
    <row r="13870" spans="106:107">
      <c r="DB13870" s="110"/>
      <c r="DC13870" s="110"/>
    </row>
    <row r="13871" spans="106:107">
      <c r="DB13871" s="110"/>
      <c r="DC13871" s="110"/>
    </row>
    <row r="13872" spans="106:107">
      <c r="DB13872" s="110"/>
      <c r="DC13872" s="110"/>
    </row>
    <row r="13873" spans="106:107">
      <c r="DB13873" s="110"/>
      <c r="DC13873" s="110"/>
    </row>
    <row r="13874" spans="106:107">
      <c r="DB13874" s="110"/>
      <c r="DC13874" s="110"/>
    </row>
    <row r="13875" spans="106:107">
      <c r="DB13875" s="110"/>
      <c r="DC13875" s="110"/>
    </row>
    <row r="13876" spans="106:107">
      <c r="DB13876" s="110"/>
      <c r="DC13876" s="110"/>
    </row>
    <row r="13877" spans="106:107">
      <c r="DB13877" s="110"/>
      <c r="DC13877" s="110"/>
    </row>
    <row r="13878" spans="106:107">
      <c r="DB13878" s="110"/>
      <c r="DC13878" s="110"/>
    </row>
    <row r="13879" spans="106:107">
      <c r="DB13879" s="110"/>
      <c r="DC13879" s="110"/>
    </row>
    <row r="13880" spans="106:107">
      <c r="DB13880" s="110"/>
      <c r="DC13880" s="110"/>
    </row>
    <row r="13881" spans="106:107">
      <c r="DB13881" s="110"/>
      <c r="DC13881" s="110"/>
    </row>
    <row r="13882" spans="106:107">
      <c r="DB13882" s="110"/>
      <c r="DC13882" s="110"/>
    </row>
    <row r="13883" spans="106:107">
      <c r="DB13883" s="110"/>
      <c r="DC13883" s="110"/>
    </row>
    <row r="13884" spans="106:107">
      <c r="DB13884" s="110"/>
      <c r="DC13884" s="110"/>
    </row>
    <row r="13885" spans="106:107">
      <c r="DB13885" s="110"/>
      <c r="DC13885" s="110"/>
    </row>
    <row r="13886" spans="106:107">
      <c r="DB13886" s="110"/>
      <c r="DC13886" s="110"/>
    </row>
    <row r="13887" spans="106:107">
      <c r="DB13887" s="110"/>
      <c r="DC13887" s="110"/>
    </row>
    <row r="13888" spans="106:107">
      <c r="DB13888" s="110"/>
      <c r="DC13888" s="110"/>
    </row>
    <row r="13889" spans="106:107">
      <c r="DB13889" s="110"/>
      <c r="DC13889" s="110"/>
    </row>
    <row r="13890" spans="106:107">
      <c r="DB13890" s="110"/>
      <c r="DC13890" s="110"/>
    </row>
    <row r="13891" spans="106:107">
      <c r="DB13891" s="110"/>
      <c r="DC13891" s="110"/>
    </row>
    <row r="13892" spans="106:107">
      <c r="DB13892" s="110"/>
      <c r="DC13892" s="110"/>
    </row>
    <row r="13893" spans="106:107">
      <c r="DB13893" s="110"/>
      <c r="DC13893" s="110"/>
    </row>
    <row r="13894" spans="106:107">
      <c r="DB13894" s="110"/>
      <c r="DC13894" s="110"/>
    </row>
    <row r="13895" spans="106:107">
      <c r="DB13895" s="110"/>
      <c r="DC13895" s="110"/>
    </row>
    <row r="13896" spans="106:107">
      <c r="DB13896" s="110"/>
      <c r="DC13896" s="110"/>
    </row>
    <row r="13897" spans="106:107">
      <c r="DB13897" s="110"/>
      <c r="DC13897" s="110"/>
    </row>
    <row r="13898" spans="106:107">
      <c r="DB13898" s="110"/>
      <c r="DC13898" s="110"/>
    </row>
    <row r="13899" spans="106:107">
      <c r="DB13899" s="110"/>
      <c r="DC13899" s="110"/>
    </row>
    <row r="13900" spans="106:107">
      <c r="DB13900" s="110"/>
      <c r="DC13900" s="110"/>
    </row>
    <row r="13901" spans="106:107">
      <c r="DB13901" s="110"/>
      <c r="DC13901" s="110"/>
    </row>
    <row r="13902" spans="106:107">
      <c r="DB13902" s="110"/>
      <c r="DC13902" s="110"/>
    </row>
    <row r="13903" spans="106:107">
      <c r="DB13903" s="110"/>
      <c r="DC13903" s="110"/>
    </row>
    <row r="13904" spans="106:107">
      <c r="DB13904" s="110"/>
      <c r="DC13904" s="110"/>
    </row>
    <row r="13905" spans="106:107">
      <c r="DB13905" s="110"/>
      <c r="DC13905" s="110"/>
    </row>
    <row r="13906" spans="106:107">
      <c r="DB13906" s="110"/>
      <c r="DC13906" s="110"/>
    </row>
    <row r="13907" spans="106:107">
      <c r="DB13907" s="110"/>
      <c r="DC13907" s="110"/>
    </row>
    <row r="13908" spans="106:107">
      <c r="DB13908" s="110"/>
      <c r="DC13908" s="110"/>
    </row>
    <row r="13909" spans="106:107">
      <c r="DB13909" s="110"/>
      <c r="DC13909" s="110"/>
    </row>
    <row r="13910" spans="106:107">
      <c r="DB13910" s="110"/>
      <c r="DC13910" s="110"/>
    </row>
    <row r="13911" spans="106:107">
      <c r="DB13911" s="110"/>
      <c r="DC13911" s="110"/>
    </row>
    <row r="13912" spans="106:107">
      <c r="DB13912" s="110"/>
      <c r="DC13912" s="110"/>
    </row>
    <row r="13913" spans="106:107">
      <c r="DB13913" s="110"/>
      <c r="DC13913" s="110"/>
    </row>
    <row r="13914" spans="106:107">
      <c r="DB13914" s="110"/>
      <c r="DC13914" s="110"/>
    </row>
    <row r="13915" spans="106:107">
      <c r="DB13915" s="110"/>
      <c r="DC13915" s="110"/>
    </row>
    <row r="13916" spans="106:107">
      <c r="DB13916" s="110"/>
      <c r="DC13916" s="110"/>
    </row>
    <row r="13917" spans="106:107">
      <c r="DB13917" s="110"/>
      <c r="DC13917" s="110"/>
    </row>
    <row r="13918" spans="106:107">
      <c r="DB13918" s="110"/>
      <c r="DC13918" s="110"/>
    </row>
    <row r="13919" spans="106:107">
      <c r="DB13919" s="110"/>
      <c r="DC13919" s="110"/>
    </row>
    <row r="13920" spans="106:107">
      <c r="DB13920" s="110"/>
      <c r="DC13920" s="110"/>
    </row>
    <row r="13921" spans="106:107">
      <c r="DB13921" s="110"/>
      <c r="DC13921" s="110"/>
    </row>
    <row r="13922" spans="106:107">
      <c r="DB13922" s="110"/>
      <c r="DC13922" s="110"/>
    </row>
    <row r="13923" spans="106:107">
      <c r="DB13923" s="110"/>
      <c r="DC13923" s="110"/>
    </row>
    <row r="13924" spans="106:107">
      <c r="DB13924" s="110"/>
      <c r="DC13924" s="110"/>
    </row>
    <row r="13925" spans="106:107">
      <c r="DB13925" s="110"/>
      <c r="DC13925" s="110"/>
    </row>
    <row r="13926" spans="106:107">
      <c r="DB13926" s="110"/>
      <c r="DC13926" s="110"/>
    </row>
    <row r="13927" spans="106:107">
      <c r="DB13927" s="110"/>
      <c r="DC13927" s="110"/>
    </row>
    <row r="13928" spans="106:107">
      <c r="DB13928" s="110"/>
      <c r="DC13928" s="110"/>
    </row>
    <row r="13929" spans="106:107">
      <c r="DB13929" s="110"/>
      <c r="DC13929" s="110"/>
    </row>
    <row r="13930" spans="106:107">
      <c r="DB13930" s="110"/>
      <c r="DC13930" s="110"/>
    </row>
    <row r="13931" spans="106:107">
      <c r="DB13931" s="110"/>
      <c r="DC13931" s="110"/>
    </row>
    <row r="13932" spans="106:107">
      <c r="DB13932" s="110"/>
      <c r="DC13932" s="110"/>
    </row>
    <row r="13933" spans="106:107">
      <c r="DB13933" s="110"/>
      <c r="DC13933" s="110"/>
    </row>
    <row r="13934" spans="106:107">
      <c r="DB13934" s="110"/>
      <c r="DC13934" s="110"/>
    </row>
    <row r="13935" spans="106:107">
      <c r="DB13935" s="110"/>
      <c r="DC13935" s="110"/>
    </row>
    <row r="13936" spans="106:107">
      <c r="DB13936" s="110"/>
      <c r="DC13936" s="110"/>
    </row>
    <row r="13937" spans="106:107">
      <c r="DB13937" s="110"/>
      <c r="DC13937" s="110"/>
    </row>
    <row r="13938" spans="106:107">
      <c r="DB13938" s="110"/>
      <c r="DC13938" s="110"/>
    </row>
    <row r="13939" spans="106:107">
      <c r="DB13939" s="110"/>
      <c r="DC13939" s="110"/>
    </row>
    <row r="13940" spans="106:107">
      <c r="DB13940" s="110"/>
      <c r="DC13940" s="110"/>
    </row>
    <row r="13941" spans="106:107">
      <c r="DB13941" s="110"/>
      <c r="DC13941" s="110"/>
    </row>
    <row r="13942" spans="106:107">
      <c r="DB13942" s="110"/>
      <c r="DC13942" s="110"/>
    </row>
    <row r="13943" spans="106:107">
      <c r="DB13943" s="110"/>
      <c r="DC13943" s="110"/>
    </row>
    <row r="13944" spans="106:107">
      <c r="DB13944" s="110"/>
      <c r="DC13944" s="110"/>
    </row>
    <row r="13945" spans="106:107">
      <c r="DB13945" s="110"/>
      <c r="DC13945" s="110"/>
    </row>
    <row r="13946" spans="106:107">
      <c r="DB13946" s="110"/>
      <c r="DC13946" s="110"/>
    </row>
    <row r="13947" spans="106:107">
      <c r="DB13947" s="110"/>
      <c r="DC13947" s="110"/>
    </row>
    <row r="13948" spans="106:107">
      <c r="DB13948" s="110"/>
      <c r="DC13948" s="110"/>
    </row>
    <row r="13949" spans="106:107">
      <c r="DB13949" s="110"/>
      <c r="DC13949" s="110"/>
    </row>
    <row r="13950" spans="106:107">
      <c r="DB13950" s="110"/>
      <c r="DC13950" s="110"/>
    </row>
    <row r="13951" spans="106:107">
      <c r="DB13951" s="110"/>
      <c r="DC13951" s="110"/>
    </row>
    <row r="13952" spans="106:107">
      <c r="DB13952" s="110"/>
      <c r="DC13952" s="110"/>
    </row>
    <row r="13953" spans="106:107">
      <c r="DB13953" s="110"/>
      <c r="DC13953" s="110"/>
    </row>
    <row r="13954" spans="106:107">
      <c r="DB13954" s="110"/>
      <c r="DC13954" s="110"/>
    </row>
    <row r="13955" spans="106:107">
      <c r="DB13955" s="110"/>
      <c r="DC13955" s="110"/>
    </row>
    <row r="13956" spans="106:107">
      <c r="DB13956" s="110"/>
      <c r="DC13956" s="110"/>
    </row>
    <row r="13957" spans="106:107">
      <c r="DB13957" s="110"/>
      <c r="DC13957" s="110"/>
    </row>
    <row r="13958" spans="106:107">
      <c r="DB13958" s="110"/>
      <c r="DC13958" s="110"/>
    </row>
    <row r="13959" spans="106:107">
      <c r="DB13959" s="110"/>
      <c r="DC13959" s="110"/>
    </row>
    <row r="13960" spans="106:107">
      <c r="DB13960" s="110"/>
      <c r="DC13960" s="110"/>
    </row>
    <row r="13961" spans="106:107">
      <c r="DB13961" s="110"/>
      <c r="DC13961" s="110"/>
    </row>
    <row r="13962" spans="106:107">
      <c r="DB13962" s="110"/>
      <c r="DC13962" s="110"/>
    </row>
    <row r="13963" spans="106:107">
      <c r="DB13963" s="110"/>
      <c r="DC13963" s="110"/>
    </row>
    <row r="13964" spans="106:107">
      <c r="DB13964" s="110"/>
      <c r="DC13964" s="110"/>
    </row>
    <row r="13965" spans="106:107">
      <c r="DB13965" s="110"/>
      <c r="DC13965" s="110"/>
    </row>
    <row r="13966" spans="106:107">
      <c r="DB13966" s="110"/>
      <c r="DC13966" s="110"/>
    </row>
    <row r="13967" spans="106:107">
      <c r="DB13967" s="110"/>
      <c r="DC13967" s="110"/>
    </row>
    <row r="13968" spans="106:107">
      <c r="DB13968" s="110"/>
      <c r="DC13968" s="110"/>
    </row>
    <row r="13969" spans="106:107">
      <c r="DB13969" s="110"/>
      <c r="DC13969" s="110"/>
    </row>
    <row r="13970" spans="106:107">
      <c r="DB13970" s="110"/>
      <c r="DC13970" s="110"/>
    </row>
    <row r="13971" spans="106:107">
      <c r="DB13971" s="110"/>
      <c r="DC13971" s="110"/>
    </row>
    <row r="13972" spans="106:107">
      <c r="DB13972" s="110"/>
      <c r="DC13972" s="110"/>
    </row>
    <row r="13973" spans="106:107">
      <c r="DB13973" s="110"/>
      <c r="DC13973" s="110"/>
    </row>
    <row r="13974" spans="106:107">
      <c r="DB13974" s="110"/>
      <c r="DC13974" s="110"/>
    </row>
    <row r="13975" spans="106:107">
      <c r="DB13975" s="110"/>
      <c r="DC13975" s="110"/>
    </row>
    <row r="13976" spans="106:107">
      <c r="DB13976" s="110"/>
      <c r="DC13976" s="110"/>
    </row>
    <row r="13977" spans="106:107">
      <c r="DB13977" s="110"/>
      <c r="DC13977" s="110"/>
    </row>
    <row r="13978" spans="106:107">
      <c r="DB13978" s="110"/>
      <c r="DC13978" s="110"/>
    </row>
    <row r="13979" spans="106:107">
      <c r="DB13979" s="110"/>
      <c r="DC13979" s="110"/>
    </row>
    <row r="13980" spans="106:107">
      <c r="DB13980" s="110"/>
      <c r="DC13980" s="110"/>
    </row>
    <row r="13981" spans="106:107">
      <c r="DB13981" s="110"/>
      <c r="DC13981" s="110"/>
    </row>
    <row r="13982" spans="106:107">
      <c r="DB13982" s="110"/>
      <c r="DC13982" s="110"/>
    </row>
    <row r="13983" spans="106:107">
      <c r="DB13983" s="110"/>
      <c r="DC13983" s="110"/>
    </row>
    <row r="13984" spans="106:107">
      <c r="DB13984" s="110"/>
      <c r="DC13984" s="110"/>
    </row>
    <row r="13985" spans="106:107">
      <c r="DB13985" s="110"/>
      <c r="DC13985" s="110"/>
    </row>
    <row r="13986" spans="106:107">
      <c r="DB13986" s="110"/>
      <c r="DC13986" s="110"/>
    </row>
    <row r="13987" spans="106:107">
      <c r="DB13987" s="110"/>
      <c r="DC13987" s="110"/>
    </row>
    <row r="13988" spans="106:107">
      <c r="DB13988" s="110"/>
      <c r="DC13988" s="110"/>
    </row>
    <row r="13989" spans="106:107">
      <c r="DB13989" s="110"/>
      <c r="DC13989" s="110"/>
    </row>
    <row r="13990" spans="106:107">
      <c r="DB13990" s="110"/>
      <c r="DC13990" s="110"/>
    </row>
    <row r="13991" spans="106:107">
      <c r="DB13991" s="110"/>
      <c r="DC13991" s="110"/>
    </row>
    <row r="13992" spans="106:107">
      <c r="DB13992" s="110"/>
      <c r="DC13992" s="110"/>
    </row>
    <row r="13993" spans="106:107">
      <c r="DB13993" s="110"/>
      <c r="DC13993" s="110"/>
    </row>
    <row r="13994" spans="106:107">
      <c r="DB13994" s="110"/>
      <c r="DC13994" s="110"/>
    </row>
    <row r="13995" spans="106:107">
      <c r="DB13995" s="110"/>
      <c r="DC13995" s="110"/>
    </row>
    <row r="13996" spans="106:107">
      <c r="DB13996" s="110"/>
      <c r="DC13996" s="110"/>
    </row>
    <row r="13997" spans="106:107">
      <c r="DB13997" s="110"/>
      <c r="DC13997" s="110"/>
    </row>
    <row r="13998" spans="106:107">
      <c r="DB13998" s="110"/>
      <c r="DC13998" s="110"/>
    </row>
    <row r="13999" spans="106:107">
      <c r="DB13999" s="110"/>
      <c r="DC13999" s="110"/>
    </row>
    <row r="14000" spans="106:107">
      <c r="DB14000" s="110"/>
      <c r="DC14000" s="110"/>
    </row>
    <row r="14001" spans="106:107">
      <c r="DB14001" s="110"/>
      <c r="DC14001" s="110"/>
    </row>
    <row r="14002" spans="106:107">
      <c r="DB14002" s="110"/>
      <c r="DC14002" s="110"/>
    </row>
    <row r="14003" spans="106:107">
      <c r="DB14003" s="110"/>
      <c r="DC14003" s="110"/>
    </row>
    <row r="14004" spans="106:107">
      <c r="DB14004" s="110"/>
      <c r="DC14004" s="110"/>
    </row>
    <row r="14005" spans="106:107">
      <c r="DB14005" s="110"/>
      <c r="DC14005" s="110"/>
    </row>
    <row r="14006" spans="106:107">
      <c r="DB14006" s="110"/>
      <c r="DC14006" s="110"/>
    </row>
    <row r="14007" spans="106:107">
      <c r="DB14007" s="110"/>
      <c r="DC14007" s="110"/>
    </row>
    <row r="14008" spans="106:107">
      <c r="DB14008" s="110"/>
      <c r="DC14008" s="110"/>
    </row>
    <row r="14009" spans="106:107">
      <c r="DB14009" s="110"/>
      <c r="DC14009" s="110"/>
    </row>
    <row r="14010" spans="106:107">
      <c r="DB14010" s="110"/>
      <c r="DC14010" s="110"/>
    </row>
    <row r="14011" spans="106:107">
      <c r="DB14011" s="110"/>
      <c r="DC14011" s="110"/>
    </row>
    <row r="14012" spans="106:107">
      <c r="DB14012" s="110"/>
      <c r="DC14012" s="110"/>
    </row>
    <row r="14013" spans="106:107">
      <c r="DB14013" s="110"/>
      <c r="DC14013" s="110"/>
    </row>
    <row r="14014" spans="106:107">
      <c r="DB14014" s="110"/>
      <c r="DC14014" s="110"/>
    </row>
    <row r="14015" spans="106:107">
      <c r="DB14015" s="110"/>
      <c r="DC14015" s="110"/>
    </row>
    <row r="14016" spans="106:107">
      <c r="DB14016" s="110"/>
      <c r="DC14016" s="110"/>
    </row>
    <row r="14017" spans="106:107">
      <c r="DB14017" s="110"/>
      <c r="DC14017" s="110"/>
    </row>
    <row r="14018" spans="106:107">
      <c r="DB14018" s="110"/>
      <c r="DC14018" s="110"/>
    </row>
    <row r="14019" spans="106:107">
      <c r="DB14019" s="110"/>
      <c r="DC14019" s="110"/>
    </row>
    <row r="14020" spans="106:107">
      <c r="DB14020" s="110"/>
      <c r="DC14020" s="110"/>
    </row>
    <row r="14021" spans="106:107">
      <c r="DB14021" s="110"/>
      <c r="DC14021" s="110"/>
    </row>
    <row r="14022" spans="106:107">
      <c r="DB14022" s="110"/>
      <c r="DC14022" s="110"/>
    </row>
    <row r="14023" spans="106:107">
      <c r="DB14023" s="110"/>
      <c r="DC14023" s="110"/>
    </row>
    <row r="14024" spans="106:107">
      <c r="DB14024" s="110"/>
      <c r="DC14024" s="110"/>
    </row>
    <row r="14025" spans="106:107">
      <c r="DB14025" s="110"/>
      <c r="DC14025" s="110"/>
    </row>
    <row r="14026" spans="106:107">
      <c r="DB14026" s="110"/>
      <c r="DC14026" s="110"/>
    </row>
    <row r="14027" spans="106:107">
      <c r="DB14027" s="110"/>
      <c r="DC14027" s="110"/>
    </row>
    <row r="14028" spans="106:107">
      <c r="DB14028" s="110"/>
      <c r="DC14028" s="110"/>
    </row>
    <row r="14029" spans="106:107">
      <c r="DB14029" s="110"/>
      <c r="DC14029" s="110"/>
    </row>
    <row r="14030" spans="106:107">
      <c r="DB14030" s="110"/>
      <c r="DC14030" s="110"/>
    </row>
    <row r="14031" spans="106:107">
      <c r="DB14031" s="110"/>
      <c r="DC14031" s="110"/>
    </row>
    <row r="14032" spans="106:107">
      <c r="DB14032" s="110"/>
      <c r="DC14032" s="110"/>
    </row>
    <row r="14033" spans="106:107">
      <c r="DB14033" s="110"/>
      <c r="DC14033" s="110"/>
    </row>
    <row r="14034" spans="106:107">
      <c r="DB14034" s="110"/>
      <c r="DC14034" s="110"/>
    </row>
    <row r="14035" spans="106:107">
      <c r="DB14035" s="110"/>
      <c r="DC14035" s="110"/>
    </row>
    <row r="14036" spans="106:107">
      <c r="DB14036" s="110"/>
      <c r="DC14036" s="110"/>
    </row>
    <row r="14037" spans="106:107">
      <c r="DB14037" s="110"/>
      <c r="DC14037" s="110"/>
    </row>
    <row r="14038" spans="106:107">
      <c r="DB14038" s="110"/>
      <c r="DC14038" s="110"/>
    </row>
    <row r="14039" spans="106:107">
      <c r="DB14039" s="110"/>
      <c r="DC14039" s="110"/>
    </row>
    <row r="14040" spans="106:107">
      <c r="DB14040" s="110"/>
      <c r="DC14040" s="110"/>
    </row>
    <row r="14041" spans="106:107">
      <c r="DB14041" s="110"/>
      <c r="DC14041" s="110"/>
    </row>
    <row r="14042" spans="106:107">
      <c r="DB14042" s="110"/>
      <c r="DC14042" s="110"/>
    </row>
    <row r="14043" spans="106:107">
      <c r="DB14043" s="110"/>
      <c r="DC14043" s="110"/>
    </row>
    <row r="14044" spans="106:107">
      <c r="DB14044" s="110"/>
      <c r="DC14044" s="110"/>
    </row>
    <row r="14045" spans="106:107">
      <c r="DB14045" s="110"/>
      <c r="DC14045" s="110"/>
    </row>
    <row r="14046" spans="106:107">
      <c r="DB14046" s="110"/>
      <c r="DC14046" s="110"/>
    </row>
    <row r="14047" spans="106:107">
      <c r="DB14047" s="110"/>
      <c r="DC14047" s="110"/>
    </row>
    <row r="14048" spans="106:107">
      <c r="DB14048" s="110"/>
      <c r="DC14048" s="110"/>
    </row>
    <row r="14049" spans="106:107">
      <c r="DB14049" s="110"/>
      <c r="DC14049" s="110"/>
    </row>
    <row r="14050" spans="106:107">
      <c r="DB14050" s="110"/>
      <c r="DC14050" s="110"/>
    </row>
    <row r="14051" spans="106:107">
      <c r="DB14051" s="110"/>
      <c r="DC14051" s="110"/>
    </row>
    <row r="14052" spans="106:107">
      <c r="DB14052" s="110"/>
      <c r="DC14052" s="110"/>
    </row>
    <row r="14053" spans="106:107">
      <c r="DB14053" s="110"/>
      <c r="DC14053" s="110"/>
    </row>
    <row r="14054" spans="106:107">
      <c r="DB14054" s="110"/>
      <c r="DC14054" s="110"/>
    </row>
    <row r="14055" spans="106:107">
      <c r="DB14055" s="110"/>
      <c r="DC14055" s="110"/>
    </row>
    <row r="14056" spans="106:107">
      <c r="DB14056" s="110"/>
      <c r="DC14056" s="110"/>
    </row>
    <row r="14057" spans="106:107">
      <c r="DB14057" s="110"/>
      <c r="DC14057" s="110"/>
    </row>
    <row r="14058" spans="106:107">
      <c r="DB14058" s="110"/>
      <c r="DC14058" s="110"/>
    </row>
    <row r="14059" spans="106:107">
      <c r="DB14059" s="110"/>
      <c r="DC14059" s="110"/>
    </row>
    <row r="14060" spans="106:107">
      <c r="DB14060" s="110"/>
      <c r="DC14060" s="110"/>
    </row>
    <row r="14061" spans="106:107">
      <c r="DB14061" s="110"/>
      <c r="DC14061" s="110"/>
    </row>
    <row r="14062" spans="106:107">
      <c r="DB14062" s="110"/>
      <c r="DC14062" s="110"/>
    </row>
    <row r="14063" spans="106:107">
      <c r="DB14063" s="110"/>
      <c r="DC14063" s="110"/>
    </row>
    <row r="14064" spans="106:107">
      <c r="DB14064" s="110"/>
      <c r="DC14064" s="110"/>
    </row>
    <row r="14065" spans="106:107">
      <c r="DB14065" s="110"/>
      <c r="DC14065" s="110"/>
    </row>
    <row r="14066" spans="106:107">
      <c r="DB14066" s="110"/>
      <c r="DC14066" s="110"/>
    </row>
    <row r="14067" spans="106:107">
      <c r="DB14067" s="110"/>
      <c r="DC14067" s="110"/>
    </row>
    <row r="14068" spans="106:107">
      <c r="DB14068" s="110"/>
      <c r="DC14068" s="110"/>
    </row>
    <row r="14069" spans="106:107">
      <c r="DB14069" s="110"/>
      <c r="DC14069" s="110"/>
    </row>
    <row r="14070" spans="106:107">
      <c r="DB14070" s="110"/>
      <c r="DC14070" s="110"/>
    </row>
    <row r="14071" spans="106:107">
      <c r="DB14071" s="110"/>
      <c r="DC14071" s="110"/>
    </row>
    <row r="14072" spans="106:107">
      <c r="DB14072" s="110"/>
      <c r="DC14072" s="110"/>
    </row>
    <row r="14073" spans="106:107">
      <c r="DB14073" s="110"/>
      <c r="DC14073" s="110"/>
    </row>
    <row r="14074" spans="106:107">
      <c r="DB14074" s="110"/>
      <c r="DC14074" s="110"/>
    </row>
    <row r="14075" spans="106:107">
      <c r="DB14075" s="110"/>
      <c r="DC14075" s="110"/>
    </row>
    <row r="14076" spans="106:107">
      <c r="DB14076" s="110"/>
      <c r="DC14076" s="110"/>
    </row>
    <row r="14077" spans="106:107">
      <c r="DB14077" s="110"/>
      <c r="DC14077" s="110"/>
    </row>
    <row r="14078" spans="106:107">
      <c r="DB14078" s="110"/>
      <c r="DC14078" s="110"/>
    </row>
    <row r="14079" spans="106:107">
      <c r="DB14079" s="110"/>
      <c r="DC14079" s="110"/>
    </row>
    <row r="14080" spans="106:107">
      <c r="DB14080" s="110"/>
      <c r="DC14080" s="110"/>
    </row>
    <row r="14081" spans="106:107">
      <c r="DB14081" s="110"/>
      <c r="DC14081" s="110"/>
    </row>
    <row r="14082" spans="106:107">
      <c r="DB14082" s="110"/>
      <c r="DC14082" s="110"/>
    </row>
    <row r="14083" spans="106:107">
      <c r="DB14083" s="110"/>
      <c r="DC14083" s="110"/>
    </row>
    <row r="14084" spans="106:107">
      <c r="DB14084" s="110"/>
      <c r="DC14084" s="110"/>
    </row>
    <row r="14085" spans="106:107">
      <c r="DB14085" s="110"/>
      <c r="DC14085" s="110"/>
    </row>
    <row r="14086" spans="106:107">
      <c r="DB14086" s="110"/>
      <c r="DC14086" s="110"/>
    </row>
    <row r="14087" spans="106:107">
      <c r="DB14087" s="110"/>
      <c r="DC14087" s="110"/>
    </row>
    <row r="14088" spans="106:107">
      <c r="DB14088" s="110"/>
      <c r="DC14088" s="110"/>
    </row>
    <row r="14089" spans="106:107">
      <c r="DB14089" s="110"/>
      <c r="DC14089" s="110"/>
    </row>
    <row r="14090" spans="106:107">
      <c r="DB14090" s="110"/>
      <c r="DC14090" s="110"/>
    </row>
    <row r="14091" spans="106:107">
      <c r="DB14091" s="110"/>
      <c r="DC14091" s="110"/>
    </row>
    <row r="14092" spans="106:107">
      <c r="DB14092" s="110"/>
      <c r="DC14092" s="110"/>
    </row>
    <row r="14093" spans="106:107">
      <c r="DB14093" s="110"/>
      <c r="DC14093" s="110"/>
    </row>
    <row r="14094" spans="106:107">
      <c r="DB14094" s="110"/>
      <c r="DC14094" s="110"/>
    </row>
    <row r="14095" spans="106:107">
      <c r="DB14095" s="110"/>
      <c r="DC14095" s="110"/>
    </row>
    <row r="14096" spans="106:107">
      <c r="DB14096" s="110"/>
      <c r="DC14096" s="110"/>
    </row>
    <row r="14097" spans="106:107">
      <c r="DB14097" s="110"/>
      <c r="DC14097" s="110"/>
    </row>
    <row r="14098" spans="106:107">
      <c r="DB14098" s="110"/>
      <c r="DC14098" s="110"/>
    </row>
    <row r="14099" spans="106:107">
      <c r="DB14099" s="110"/>
      <c r="DC14099" s="110"/>
    </row>
    <row r="14100" spans="106:107">
      <c r="DB14100" s="110"/>
      <c r="DC14100" s="110"/>
    </row>
    <row r="14101" spans="106:107">
      <c r="DB14101" s="110"/>
      <c r="DC14101" s="110"/>
    </row>
    <row r="14102" spans="106:107">
      <c r="DB14102" s="110"/>
      <c r="DC14102" s="110"/>
    </row>
    <row r="14103" spans="106:107">
      <c r="DB14103" s="110"/>
      <c r="DC14103" s="110"/>
    </row>
    <row r="14104" spans="106:107">
      <c r="DB14104" s="110"/>
      <c r="DC14104" s="110"/>
    </row>
    <row r="14105" spans="106:107">
      <c r="DB14105" s="110"/>
      <c r="DC14105" s="110"/>
    </row>
    <row r="14106" spans="106:107">
      <c r="DB14106" s="110"/>
      <c r="DC14106" s="110"/>
    </row>
    <row r="14107" spans="106:107">
      <c r="DB14107" s="110"/>
      <c r="DC14107" s="110"/>
    </row>
    <row r="14108" spans="106:107">
      <c r="DB14108" s="110"/>
      <c r="DC14108" s="110"/>
    </row>
    <row r="14109" spans="106:107">
      <c r="DB14109" s="110"/>
      <c r="DC14109" s="110"/>
    </row>
    <row r="14110" spans="106:107">
      <c r="DB14110" s="110"/>
      <c r="DC14110" s="110"/>
    </row>
    <row r="14111" spans="106:107">
      <c r="DB14111" s="110"/>
      <c r="DC14111" s="110"/>
    </row>
    <row r="14112" spans="106:107">
      <c r="DB14112" s="110"/>
      <c r="DC14112" s="110"/>
    </row>
    <row r="14113" spans="106:107">
      <c r="DB14113" s="110"/>
      <c r="DC14113" s="110"/>
    </row>
    <row r="14114" spans="106:107">
      <c r="DB14114" s="110"/>
      <c r="DC14114" s="110"/>
    </row>
    <row r="14115" spans="106:107">
      <c r="DB14115" s="110"/>
      <c r="DC14115" s="110"/>
    </row>
    <row r="14116" spans="106:107">
      <c r="DB14116" s="110"/>
      <c r="DC14116" s="110"/>
    </row>
    <row r="14117" spans="106:107">
      <c r="DB14117" s="110"/>
      <c r="DC14117" s="110"/>
    </row>
    <row r="14118" spans="106:107">
      <c r="DB14118" s="110"/>
      <c r="DC14118" s="110"/>
    </row>
    <row r="14119" spans="106:107">
      <c r="DB14119" s="110"/>
      <c r="DC14119" s="110"/>
    </row>
    <row r="14120" spans="106:107">
      <c r="DB14120" s="110"/>
      <c r="DC14120" s="110"/>
    </row>
    <row r="14121" spans="106:107">
      <c r="DB14121" s="110"/>
      <c r="DC14121" s="110"/>
    </row>
    <row r="14122" spans="106:107">
      <c r="DB14122" s="110"/>
      <c r="DC14122" s="110"/>
    </row>
    <row r="14123" spans="106:107">
      <c r="DB14123" s="110"/>
      <c r="DC14123" s="110"/>
    </row>
    <row r="14124" spans="106:107">
      <c r="DB14124" s="110"/>
      <c r="DC14124" s="110"/>
    </row>
    <row r="14125" spans="106:107">
      <c r="DB14125" s="110"/>
      <c r="DC14125" s="110"/>
    </row>
    <row r="14126" spans="106:107">
      <c r="DB14126" s="110"/>
      <c r="DC14126" s="110"/>
    </row>
    <row r="14127" spans="106:107">
      <c r="DB14127" s="110"/>
      <c r="DC14127" s="110"/>
    </row>
    <row r="14128" spans="106:107">
      <c r="DB14128" s="110"/>
      <c r="DC14128" s="110"/>
    </row>
    <row r="14129" spans="106:107">
      <c r="DB14129" s="110"/>
      <c r="DC14129" s="110"/>
    </row>
    <row r="14130" spans="106:107">
      <c r="DB14130" s="110"/>
      <c r="DC14130" s="110"/>
    </row>
    <row r="14131" spans="106:107">
      <c r="DB14131" s="110"/>
      <c r="DC14131" s="110"/>
    </row>
    <row r="14132" spans="106:107">
      <c r="DB14132" s="110"/>
      <c r="DC14132" s="110"/>
    </row>
    <row r="14133" spans="106:107">
      <c r="DB14133" s="110"/>
      <c r="DC14133" s="110"/>
    </row>
    <row r="14134" spans="106:107">
      <c r="DB14134" s="110"/>
      <c r="DC14134" s="110"/>
    </row>
    <row r="14135" spans="106:107">
      <c r="DB14135" s="110"/>
      <c r="DC14135" s="110"/>
    </row>
    <row r="14136" spans="106:107">
      <c r="DB14136" s="110"/>
      <c r="DC14136" s="110"/>
    </row>
    <row r="14137" spans="106:107">
      <c r="DB14137" s="110"/>
      <c r="DC14137" s="110"/>
    </row>
    <row r="14138" spans="106:107">
      <c r="DB14138" s="110"/>
      <c r="DC14138" s="110"/>
    </row>
    <row r="14139" spans="106:107">
      <c r="DB14139" s="110"/>
      <c r="DC14139" s="110"/>
    </row>
    <row r="14140" spans="106:107">
      <c r="DB14140" s="110"/>
      <c r="DC14140" s="110"/>
    </row>
    <row r="14141" spans="106:107">
      <c r="DB14141" s="110"/>
      <c r="DC14141" s="110"/>
    </row>
    <row r="14142" spans="106:107">
      <c r="DB14142" s="110"/>
      <c r="DC14142" s="110"/>
    </row>
    <row r="14143" spans="106:107">
      <c r="DB14143" s="110"/>
      <c r="DC14143" s="110"/>
    </row>
    <row r="14144" spans="106:107">
      <c r="DB14144" s="110"/>
      <c r="DC14144" s="110"/>
    </row>
    <row r="14145" spans="106:107">
      <c r="DB14145" s="110"/>
      <c r="DC14145" s="110"/>
    </row>
    <row r="14146" spans="106:107">
      <c r="DB14146" s="110"/>
      <c r="DC14146" s="110"/>
    </row>
    <row r="14147" spans="106:107">
      <c r="DB14147" s="110"/>
      <c r="DC14147" s="110"/>
    </row>
    <row r="14148" spans="106:107">
      <c r="DB14148" s="110"/>
      <c r="DC14148" s="110"/>
    </row>
    <row r="14149" spans="106:107">
      <c r="DB14149" s="110"/>
      <c r="DC14149" s="110"/>
    </row>
    <row r="14150" spans="106:107">
      <c r="DB14150" s="110"/>
      <c r="DC14150" s="110"/>
    </row>
    <row r="14151" spans="106:107">
      <c r="DB14151" s="110"/>
      <c r="DC14151" s="110"/>
    </row>
    <row r="14152" spans="106:107">
      <c r="DB14152" s="110"/>
      <c r="DC14152" s="110"/>
    </row>
    <row r="14153" spans="106:107">
      <c r="DB14153" s="110"/>
      <c r="DC14153" s="110"/>
    </row>
    <row r="14154" spans="106:107">
      <c r="DB14154" s="110"/>
      <c r="DC14154" s="110"/>
    </row>
    <row r="14155" spans="106:107">
      <c r="DB14155" s="110"/>
      <c r="DC14155" s="110"/>
    </row>
    <row r="14156" spans="106:107">
      <c r="DB14156" s="110"/>
      <c r="DC14156" s="110"/>
    </row>
    <row r="14157" spans="106:107">
      <c r="DB14157" s="110"/>
      <c r="DC14157" s="110"/>
    </row>
    <row r="14158" spans="106:107">
      <c r="DB14158" s="110"/>
      <c r="DC14158" s="110"/>
    </row>
    <row r="14159" spans="106:107">
      <c r="DB14159" s="110"/>
      <c r="DC14159" s="110"/>
    </row>
    <row r="14160" spans="106:107">
      <c r="DB14160" s="110"/>
      <c r="DC14160" s="110"/>
    </row>
    <row r="14161" spans="106:107">
      <c r="DB14161" s="110"/>
      <c r="DC14161" s="110"/>
    </row>
    <row r="14162" spans="106:107">
      <c r="DB14162" s="110"/>
      <c r="DC14162" s="110"/>
    </row>
    <row r="14163" spans="106:107">
      <c r="DB14163" s="110"/>
      <c r="DC14163" s="110"/>
    </row>
    <row r="14164" spans="106:107">
      <c r="DB14164" s="110"/>
      <c r="DC14164" s="110"/>
    </row>
    <row r="14165" spans="106:107">
      <c r="DB14165" s="110"/>
      <c r="DC14165" s="110"/>
    </row>
    <row r="14166" spans="106:107">
      <c r="DB14166" s="110"/>
      <c r="DC14166" s="110"/>
    </row>
    <row r="14167" spans="106:107">
      <c r="DB14167" s="110"/>
      <c r="DC14167" s="110"/>
    </row>
    <row r="14168" spans="106:107">
      <c r="DB14168" s="110"/>
      <c r="DC14168" s="110"/>
    </row>
    <row r="14169" spans="106:107">
      <c r="DB14169" s="110"/>
      <c r="DC14169" s="110"/>
    </row>
    <row r="14170" spans="106:107">
      <c r="DB14170" s="110"/>
      <c r="DC14170" s="110"/>
    </row>
    <row r="14171" spans="106:107">
      <c r="DB14171" s="110"/>
      <c r="DC14171" s="110"/>
    </row>
    <row r="14172" spans="106:107">
      <c r="DB14172" s="110"/>
      <c r="DC14172" s="110"/>
    </row>
    <row r="14173" spans="106:107">
      <c r="DB14173" s="110"/>
      <c r="DC14173" s="110"/>
    </row>
    <row r="14174" spans="106:107">
      <c r="DB14174" s="110"/>
      <c r="DC14174" s="110"/>
    </row>
    <row r="14175" spans="106:107">
      <c r="DB14175" s="110"/>
      <c r="DC14175" s="110"/>
    </row>
    <row r="14176" spans="106:107">
      <c r="DB14176" s="110"/>
      <c r="DC14176" s="110"/>
    </row>
    <row r="14177" spans="106:107">
      <c r="DB14177" s="110"/>
      <c r="DC14177" s="110"/>
    </row>
    <row r="14178" spans="106:107">
      <c r="DB14178" s="110"/>
      <c r="DC14178" s="110"/>
    </row>
    <row r="14179" spans="106:107">
      <c r="DB14179" s="110"/>
      <c r="DC14179" s="110"/>
    </row>
    <row r="14180" spans="106:107">
      <c r="DB14180" s="110"/>
      <c r="DC14180" s="110"/>
    </row>
    <row r="14181" spans="106:107">
      <c r="DB14181" s="110"/>
      <c r="DC14181" s="110"/>
    </row>
    <row r="14182" spans="106:107">
      <c r="DB14182" s="110"/>
      <c r="DC14182" s="110"/>
    </row>
    <row r="14183" spans="106:107">
      <c r="DB14183" s="110"/>
      <c r="DC14183" s="110"/>
    </row>
    <row r="14184" spans="106:107">
      <c r="DB14184" s="110"/>
      <c r="DC14184" s="110"/>
    </row>
    <row r="14185" spans="106:107">
      <c r="DB14185" s="110"/>
      <c r="DC14185" s="110"/>
    </row>
    <row r="14186" spans="106:107">
      <c r="DB14186" s="110"/>
      <c r="DC14186" s="110"/>
    </row>
    <row r="14187" spans="106:107">
      <c r="DB14187" s="110"/>
      <c r="DC14187" s="110"/>
    </row>
    <row r="14188" spans="106:107">
      <c r="DB14188" s="110"/>
      <c r="DC14188" s="110"/>
    </row>
    <row r="14189" spans="106:107">
      <c r="DB14189" s="110"/>
      <c r="DC14189" s="110"/>
    </row>
    <row r="14190" spans="106:107">
      <c r="DB14190" s="110"/>
      <c r="DC14190" s="110"/>
    </row>
    <row r="14191" spans="106:107">
      <c r="DB14191" s="110"/>
      <c r="DC14191" s="110"/>
    </row>
    <row r="14192" spans="106:107">
      <c r="DB14192" s="110"/>
      <c r="DC14192" s="110"/>
    </row>
    <row r="14193" spans="106:107">
      <c r="DB14193" s="110"/>
      <c r="DC14193" s="110"/>
    </row>
    <row r="14194" spans="106:107">
      <c r="DB14194" s="110"/>
      <c r="DC14194" s="110"/>
    </row>
    <row r="14195" spans="106:107">
      <c r="DB14195" s="110"/>
      <c r="DC14195" s="110"/>
    </row>
    <row r="14196" spans="106:107">
      <c r="DB14196" s="110"/>
      <c r="DC14196" s="110"/>
    </row>
    <row r="14197" spans="106:107">
      <c r="DB14197" s="110"/>
      <c r="DC14197" s="110"/>
    </row>
    <row r="14198" spans="106:107">
      <c r="DB14198" s="110"/>
      <c r="DC14198" s="110"/>
    </row>
    <row r="14199" spans="106:107">
      <c r="DB14199" s="110"/>
      <c r="DC14199" s="110"/>
    </row>
    <row r="14200" spans="106:107">
      <c r="DB14200" s="110"/>
      <c r="DC14200" s="110"/>
    </row>
    <row r="14201" spans="106:107">
      <c r="DB14201" s="110"/>
      <c r="DC14201" s="110"/>
    </row>
    <row r="14202" spans="106:107">
      <c r="DB14202" s="110"/>
      <c r="DC14202" s="110"/>
    </row>
    <row r="14203" spans="106:107">
      <c r="DB14203" s="110"/>
      <c r="DC14203" s="110"/>
    </row>
    <row r="14204" spans="106:107">
      <c r="DB14204" s="110"/>
      <c r="DC14204" s="110"/>
    </row>
    <row r="14205" spans="106:107">
      <c r="DB14205" s="110"/>
      <c r="DC14205" s="110"/>
    </row>
    <row r="14206" spans="106:107">
      <c r="DB14206" s="110"/>
      <c r="DC14206" s="110"/>
    </row>
    <row r="14207" spans="106:107">
      <c r="DB14207" s="110"/>
      <c r="DC14207" s="110"/>
    </row>
    <row r="14208" spans="106:107">
      <c r="DB14208" s="110"/>
      <c r="DC14208" s="110"/>
    </row>
    <row r="14209" spans="106:107">
      <c r="DB14209" s="110"/>
      <c r="DC14209" s="110"/>
    </row>
    <row r="14210" spans="106:107">
      <c r="DB14210" s="110"/>
      <c r="DC14210" s="110"/>
    </row>
    <row r="14211" spans="106:107">
      <c r="DB14211" s="110"/>
      <c r="DC14211" s="110"/>
    </row>
    <row r="14212" spans="106:107">
      <c r="DB14212" s="110"/>
      <c r="DC14212" s="110"/>
    </row>
    <row r="14213" spans="106:107">
      <c r="DB14213" s="110"/>
      <c r="DC14213" s="110"/>
    </row>
    <row r="14214" spans="106:107">
      <c r="DB14214" s="110"/>
      <c r="DC14214" s="110"/>
    </row>
    <row r="14215" spans="106:107">
      <c r="DB14215" s="110"/>
      <c r="DC14215" s="110"/>
    </row>
    <row r="14216" spans="106:107">
      <c r="DB14216" s="110"/>
      <c r="DC14216" s="110"/>
    </row>
    <row r="14217" spans="106:107">
      <c r="DB14217" s="110"/>
      <c r="DC14217" s="110"/>
    </row>
    <row r="14218" spans="106:107">
      <c r="DB14218" s="110"/>
      <c r="DC14218" s="110"/>
    </row>
    <row r="14219" spans="106:107">
      <c r="DB14219" s="110"/>
      <c r="DC14219" s="110"/>
    </row>
    <row r="14220" spans="106:107">
      <c r="DB14220" s="110"/>
      <c r="DC14220" s="110"/>
    </row>
    <row r="14221" spans="106:107">
      <c r="DB14221" s="110"/>
      <c r="DC14221" s="110"/>
    </row>
    <row r="14222" spans="106:107">
      <c r="DB14222" s="110"/>
      <c r="DC14222" s="110"/>
    </row>
    <row r="14223" spans="106:107">
      <c r="DB14223" s="110"/>
      <c r="DC14223" s="110"/>
    </row>
    <row r="14224" spans="106:107">
      <c r="DB14224" s="110"/>
      <c r="DC14224" s="110"/>
    </row>
    <row r="14225" spans="106:107">
      <c r="DB14225" s="110"/>
      <c r="DC14225" s="110"/>
    </row>
    <row r="14226" spans="106:107">
      <c r="DB14226" s="110"/>
      <c r="DC14226" s="110"/>
    </row>
    <row r="14227" spans="106:107">
      <c r="DB14227" s="110"/>
      <c r="DC14227" s="110"/>
    </row>
    <row r="14228" spans="106:107">
      <c r="DB14228" s="110"/>
      <c r="DC14228" s="110"/>
    </row>
    <row r="14229" spans="106:107">
      <c r="DB14229" s="110"/>
      <c r="DC14229" s="110"/>
    </row>
    <row r="14230" spans="106:107">
      <c r="DB14230" s="110"/>
      <c r="DC14230" s="110"/>
    </row>
    <row r="14231" spans="106:107">
      <c r="DB14231" s="110"/>
      <c r="DC14231" s="110"/>
    </row>
    <row r="14232" spans="106:107">
      <c r="DB14232" s="110"/>
      <c r="DC14232" s="110"/>
    </row>
    <row r="14233" spans="106:107">
      <c r="DB14233" s="110"/>
      <c r="DC14233" s="110"/>
    </row>
    <row r="14234" spans="106:107">
      <c r="DB14234" s="110"/>
      <c r="DC14234" s="110"/>
    </row>
    <row r="14235" spans="106:107">
      <c r="DB14235" s="110"/>
      <c r="DC14235" s="110"/>
    </row>
    <row r="14236" spans="106:107">
      <c r="DB14236" s="110"/>
      <c r="DC14236" s="110"/>
    </row>
    <row r="14237" spans="106:107">
      <c r="DB14237" s="110"/>
      <c r="DC14237" s="110"/>
    </row>
    <row r="14238" spans="106:107">
      <c r="DB14238" s="110"/>
      <c r="DC14238" s="110"/>
    </row>
    <row r="14239" spans="106:107">
      <c r="DB14239" s="110"/>
      <c r="DC14239" s="110"/>
    </row>
    <row r="14240" spans="106:107">
      <c r="DB14240" s="110"/>
      <c r="DC14240" s="110"/>
    </row>
    <row r="14241" spans="106:107">
      <c r="DB14241" s="110"/>
      <c r="DC14241" s="110"/>
    </row>
    <row r="14242" spans="106:107">
      <c r="DB14242" s="110"/>
      <c r="DC14242" s="110"/>
    </row>
    <row r="14243" spans="106:107">
      <c r="DB14243" s="110"/>
      <c r="DC14243" s="110"/>
    </row>
    <row r="14244" spans="106:107">
      <c r="DB14244" s="110"/>
      <c r="DC14244" s="110"/>
    </row>
    <row r="14245" spans="106:107">
      <c r="DB14245" s="110"/>
      <c r="DC14245" s="110"/>
    </row>
    <row r="14246" spans="106:107">
      <c r="DB14246" s="110"/>
      <c r="DC14246" s="110"/>
    </row>
    <row r="14247" spans="106:107">
      <c r="DB14247" s="110"/>
      <c r="DC14247" s="110"/>
    </row>
    <row r="14248" spans="106:107">
      <c r="DB14248" s="110"/>
      <c r="DC14248" s="110"/>
    </row>
    <row r="14249" spans="106:107">
      <c r="DB14249" s="110"/>
      <c r="DC14249" s="110"/>
    </row>
    <row r="14250" spans="106:107">
      <c r="DB14250" s="110"/>
      <c r="DC14250" s="110"/>
    </row>
    <row r="14251" spans="106:107">
      <c r="DB14251" s="110"/>
      <c r="DC14251" s="110"/>
    </row>
    <row r="14252" spans="106:107">
      <c r="DB14252" s="110"/>
      <c r="DC14252" s="110"/>
    </row>
    <row r="14253" spans="106:107">
      <c r="DB14253" s="110"/>
      <c r="DC14253" s="110"/>
    </row>
    <row r="14254" spans="106:107">
      <c r="DB14254" s="110"/>
      <c r="DC14254" s="110"/>
    </row>
    <row r="14255" spans="106:107">
      <c r="DB14255" s="110"/>
      <c r="DC14255" s="110"/>
    </row>
    <row r="14256" spans="106:107">
      <c r="DB14256" s="110"/>
      <c r="DC14256" s="110"/>
    </row>
    <row r="14257" spans="106:107">
      <c r="DB14257" s="110"/>
      <c r="DC14257" s="110"/>
    </row>
    <row r="14258" spans="106:107">
      <c r="DB14258" s="110"/>
      <c r="DC14258" s="110"/>
    </row>
    <row r="14259" spans="106:107">
      <c r="DB14259" s="110"/>
      <c r="DC14259" s="110"/>
    </row>
    <row r="14260" spans="106:107">
      <c r="DB14260" s="110"/>
      <c r="DC14260" s="110"/>
    </row>
    <row r="14261" spans="106:107">
      <c r="DB14261" s="110"/>
      <c r="DC14261" s="110"/>
    </row>
    <row r="14262" spans="106:107">
      <c r="DB14262" s="110"/>
      <c r="DC14262" s="110"/>
    </row>
    <row r="14263" spans="106:107">
      <c r="DB14263" s="110"/>
      <c r="DC14263" s="110"/>
    </row>
    <row r="14264" spans="106:107">
      <c r="DB14264" s="110"/>
      <c r="DC14264" s="110"/>
    </row>
    <row r="14265" spans="106:107">
      <c r="DB14265" s="110"/>
      <c r="DC14265" s="110"/>
    </row>
    <row r="14266" spans="106:107">
      <c r="DB14266" s="110"/>
      <c r="DC14266" s="110"/>
    </row>
    <row r="14267" spans="106:107">
      <c r="DB14267" s="110"/>
      <c r="DC14267" s="110"/>
    </row>
    <row r="14268" spans="106:107">
      <c r="DB14268" s="110"/>
      <c r="DC14268" s="110"/>
    </row>
    <row r="14269" spans="106:107">
      <c r="DB14269" s="110"/>
      <c r="DC14269" s="110"/>
    </row>
    <row r="14270" spans="106:107">
      <c r="DB14270" s="110"/>
      <c r="DC14270" s="110"/>
    </row>
    <row r="14271" spans="106:107">
      <c r="DB14271" s="110"/>
      <c r="DC14271" s="110"/>
    </row>
    <row r="14272" spans="106:107">
      <c r="DB14272" s="110"/>
      <c r="DC14272" s="110"/>
    </row>
    <row r="14273" spans="106:107">
      <c r="DB14273" s="110"/>
      <c r="DC14273" s="110"/>
    </row>
    <row r="14274" spans="106:107">
      <c r="DB14274" s="110"/>
      <c r="DC14274" s="110"/>
    </row>
    <row r="14275" spans="106:107">
      <c r="DB14275" s="110"/>
      <c r="DC14275" s="110"/>
    </row>
    <row r="14276" spans="106:107">
      <c r="DB14276" s="110"/>
      <c r="DC14276" s="110"/>
    </row>
    <row r="14277" spans="106:107">
      <c r="DB14277" s="110"/>
      <c r="DC14277" s="110"/>
    </row>
    <row r="14278" spans="106:107">
      <c r="DB14278" s="110"/>
      <c r="DC14278" s="110"/>
    </row>
    <row r="14279" spans="106:107">
      <c r="DB14279" s="110"/>
      <c r="DC14279" s="110"/>
    </row>
    <row r="14280" spans="106:107">
      <c r="DB14280" s="110"/>
      <c r="DC14280" s="110"/>
    </row>
    <row r="14281" spans="106:107">
      <c r="DB14281" s="110"/>
      <c r="DC14281" s="110"/>
    </row>
    <row r="14282" spans="106:107">
      <c r="DB14282" s="110"/>
      <c r="DC14282" s="110"/>
    </row>
    <row r="14283" spans="106:107">
      <c r="DB14283" s="110"/>
      <c r="DC14283" s="110"/>
    </row>
    <row r="14284" spans="106:107">
      <c r="DB14284" s="110"/>
      <c r="DC14284" s="110"/>
    </row>
    <row r="14285" spans="106:107">
      <c r="DB14285" s="110"/>
      <c r="DC14285" s="110"/>
    </row>
    <row r="14286" spans="106:107">
      <c r="DB14286" s="110"/>
      <c r="DC14286" s="110"/>
    </row>
    <row r="14287" spans="106:107">
      <c r="DB14287" s="110"/>
      <c r="DC14287" s="110"/>
    </row>
    <row r="14288" spans="106:107">
      <c r="DB14288" s="110"/>
      <c r="DC14288" s="110"/>
    </row>
    <row r="14289" spans="106:107">
      <c r="DB14289" s="110"/>
      <c r="DC14289" s="110"/>
    </row>
    <row r="14290" spans="106:107">
      <c r="DB14290" s="110"/>
      <c r="DC14290" s="110"/>
    </row>
    <row r="14291" spans="106:107">
      <c r="DB14291" s="110"/>
      <c r="DC14291" s="110"/>
    </row>
    <row r="14292" spans="106:107">
      <c r="DB14292" s="110"/>
      <c r="DC14292" s="110"/>
    </row>
    <row r="14293" spans="106:107">
      <c r="DB14293" s="110"/>
      <c r="DC14293" s="110"/>
    </row>
    <row r="14294" spans="106:107">
      <c r="DB14294" s="110"/>
      <c r="DC14294" s="110"/>
    </row>
    <row r="14295" spans="106:107">
      <c r="DB14295" s="110"/>
      <c r="DC14295" s="110"/>
    </row>
    <row r="14296" spans="106:107">
      <c r="DB14296" s="110"/>
      <c r="DC14296" s="110"/>
    </row>
    <row r="14297" spans="106:107">
      <c r="DB14297" s="110"/>
      <c r="DC14297" s="110"/>
    </row>
    <row r="14298" spans="106:107">
      <c r="DB14298" s="110"/>
      <c r="DC14298" s="110"/>
    </row>
    <row r="14299" spans="106:107">
      <c r="DB14299" s="110"/>
      <c r="DC14299" s="110"/>
    </row>
    <row r="14300" spans="106:107">
      <c r="DB14300" s="110"/>
      <c r="DC14300" s="110"/>
    </row>
    <row r="14301" spans="106:107">
      <c r="DB14301" s="110"/>
      <c r="DC14301" s="110"/>
    </row>
    <row r="14302" spans="106:107">
      <c r="DB14302" s="110"/>
      <c r="DC14302" s="110"/>
    </row>
    <row r="14303" spans="106:107">
      <c r="DB14303" s="110"/>
      <c r="DC14303" s="110"/>
    </row>
    <row r="14304" spans="106:107">
      <c r="DB14304" s="110"/>
      <c r="DC14304" s="110"/>
    </row>
    <row r="14305" spans="106:107">
      <c r="DB14305" s="110"/>
      <c r="DC14305" s="110"/>
    </row>
    <row r="14306" spans="106:107">
      <c r="DB14306" s="110"/>
      <c r="DC14306" s="110"/>
    </row>
    <row r="14307" spans="106:107">
      <c r="DB14307" s="110"/>
      <c r="DC14307" s="110"/>
    </row>
    <row r="14308" spans="106:107">
      <c r="DB14308" s="110"/>
      <c r="DC14308" s="110"/>
    </row>
    <row r="14309" spans="106:107">
      <c r="DB14309" s="110"/>
      <c r="DC14309" s="110"/>
    </row>
    <row r="14310" spans="106:107">
      <c r="DB14310" s="110"/>
      <c r="DC14310" s="110"/>
    </row>
    <row r="14311" spans="106:107">
      <c r="DB14311" s="110"/>
      <c r="DC14311" s="110"/>
    </row>
    <row r="14312" spans="106:107">
      <c r="DB14312" s="110"/>
      <c r="DC14312" s="110"/>
    </row>
    <row r="14313" spans="106:107">
      <c r="DB14313" s="110"/>
      <c r="DC14313" s="110"/>
    </row>
    <row r="14314" spans="106:107">
      <c r="DB14314" s="110"/>
      <c r="DC14314" s="110"/>
    </row>
    <row r="14315" spans="106:107">
      <c r="DB14315" s="110"/>
      <c r="DC14315" s="110"/>
    </row>
    <row r="14316" spans="106:107">
      <c r="DB14316" s="110"/>
      <c r="DC14316" s="110"/>
    </row>
    <row r="14317" spans="106:107">
      <c r="DB14317" s="110"/>
      <c r="DC14317" s="110"/>
    </row>
    <row r="14318" spans="106:107">
      <c r="DB14318" s="110"/>
      <c r="DC14318" s="110"/>
    </row>
    <row r="14319" spans="106:107">
      <c r="DB14319" s="110"/>
      <c r="DC14319" s="110"/>
    </row>
    <row r="14320" spans="106:107">
      <c r="DB14320" s="110"/>
      <c r="DC14320" s="110"/>
    </row>
    <row r="14321" spans="106:107">
      <c r="DB14321" s="110"/>
      <c r="DC14321" s="110"/>
    </row>
    <row r="14322" spans="106:107">
      <c r="DB14322" s="110"/>
      <c r="DC14322" s="110"/>
    </row>
    <row r="14323" spans="106:107">
      <c r="DB14323" s="110"/>
      <c r="DC14323" s="110"/>
    </row>
    <row r="14324" spans="106:107">
      <c r="DB14324" s="110"/>
      <c r="DC14324" s="110"/>
    </row>
    <row r="14325" spans="106:107">
      <c r="DB14325" s="110"/>
      <c r="DC14325" s="110"/>
    </row>
    <row r="14326" spans="106:107">
      <c r="DB14326" s="110"/>
      <c r="DC14326" s="110"/>
    </row>
    <row r="14327" spans="106:107">
      <c r="DB14327" s="110"/>
      <c r="DC14327" s="110"/>
    </row>
    <row r="14328" spans="106:107">
      <c r="DB14328" s="110"/>
      <c r="DC14328" s="110"/>
    </row>
    <row r="14329" spans="106:107">
      <c r="DB14329" s="110"/>
      <c r="DC14329" s="110"/>
    </row>
    <row r="14330" spans="106:107">
      <c r="DB14330" s="110"/>
      <c r="DC14330" s="110"/>
    </row>
    <row r="14331" spans="106:107">
      <c r="DB14331" s="110"/>
      <c r="DC14331" s="110"/>
    </row>
    <row r="14332" spans="106:107">
      <c r="DB14332" s="110"/>
      <c r="DC14332" s="110"/>
    </row>
    <row r="14333" spans="106:107">
      <c r="DB14333" s="110"/>
      <c r="DC14333" s="110"/>
    </row>
    <row r="14334" spans="106:107">
      <c r="DB14334" s="110"/>
      <c r="DC14334" s="110"/>
    </row>
    <row r="14335" spans="106:107">
      <c r="DB14335" s="110"/>
      <c r="DC14335" s="110"/>
    </row>
    <row r="14336" spans="106:107">
      <c r="DB14336" s="110"/>
      <c r="DC14336" s="110"/>
    </row>
    <row r="14337" spans="106:107">
      <c r="DB14337" s="110"/>
      <c r="DC14337" s="110"/>
    </row>
    <row r="14338" spans="106:107">
      <c r="DB14338" s="110"/>
      <c r="DC14338" s="110"/>
    </row>
    <row r="14339" spans="106:107">
      <c r="DB14339" s="110"/>
      <c r="DC14339" s="110"/>
    </row>
    <row r="14340" spans="106:107">
      <c r="DB14340" s="110"/>
      <c r="DC14340" s="110"/>
    </row>
    <row r="14341" spans="106:107">
      <c r="DB14341" s="110"/>
      <c r="DC14341" s="110"/>
    </row>
    <row r="14342" spans="106:107">
      <c r="DB14342" s="110"/>
      <c r="DC14342" s="110"/>
    </row>
    <row r="14343" spans="106:107">
      <c r="DB14343" s="110"/>
      <c r="DC14343" s="110"/>
    </row>
    <row r="14344" spans="106:107">
      <c r="DB14344" s="110"/>
      <c r="DC14344" s="110"/>
    </row>
    <row r="14345" spans="106:107">
      <c r="DB14345" s="110"/>
      <c r="DC14345" s="110"/>
    </row>
    <row r="14346" spans="106:107">
      <c r="DB14346" s="110"/>
      <c r="DC14346" s="110"/>
    </row>
    <row r="14347" spans="106:107">
      <c r="DB14347" s="110"/>
      <c r="DC14347" s="110"/>
    </row>
    <row r="14348" spans="106:107">
      <c r="DB14348" s="110"/>
      <c r="DC14348" s="110"/>
    </row>
    <row r="14349" spans="106:107">
      <c r="DB14349" s="110"/>
      <c r="DC14349" s="110"/>
    </row>
    <row r="14350" spans="106:107">
      <c r="DB14350" s="110"/>
      <c r="DC14350" s="110"/>
    </row>
    <row r="14351" spans="106:107">
      <c r="DB14351" s="110"/>
      <c r="DC14351" s="110"/>
    </row>
    <row r="14352" spans="106:107">
      <c r="DB14352" s="110"/>
      <c r="DC14352" s="110"/>
    </row>
    <row r="14353" spans="106:107">
      <c r="DB14353" s="110"/>
      <c r="DC14353" s="110"/>
    </row>
    <row r="14354" spans="106:107">
      <c r="DB14354" s="110"/>
      <c r="DC14354" s="110"/>
    </row>
    <row r="14355" spans="106:107">
      <c r="DB14355" s="110"/>
      <c r="DC14355" s="110"/>
    </row>
    <row r="14356" spans="106:107">
      <c r="DB14356" s="110"/>
      <c r="DC14356" s="110"/>
    </row>
    <row r="14357" spans="106:107">
      <c r="DB14357" s="110"/>
      <c r="DC14357" s="110"/>
    </row>
    <row r="14358" spans="106:107">
      <c r="DB14358" s="110"/>
      <c r="DC14358" s="110"/>
    </row>
    <row r="14359" spans="106:107">
      <c r="DB14359" s="110"/>
      <c r="DC14359" s="110"/>
    </row>
    <row r="14360" spans="106:107">
      <c r="DB14360" s="110"/>
      <c r="DC14360" s="110"/>
    </row>
    <row r="14361" spans="106:107">
      <c r="DB14361" s="110"/>
      <c r="DC14361" s="110"/>
    </row>
    <row r="14362" spans="106:107">
      <c r="DB14362" s="110"/>
      <c r="DC14362" s="110"/>
    </row>
    <row r="14363" spans="106:107">
      <c r="DB14363" s="110"/>
      <c r="DC14363" s="110"/>
    </row>
    <row r="14364" spans="106:107">
      <c r="DB14364" s="110"/>
      <c r="DC14364" s="110"/>
    </row>
    <row r="14365" spans="106:107">
      <c r="DB14365" s="110"/>
      <c r="DC14365" s="110"/>
    </row>
    <row r="14366" spans="106:107">
      <c r="DB14366" s="110"/>
      <c r="DC14366" s="110"/>
    </row>
    <row r="14367" spans="106:107">
      <c r="DB14367" s="110"/>
      <c r="DC14367" s="110"/>
    </row>
    <row r="14368" spans="106:107">
      <c r="DB14368" s="110"/>
      <c r="DC14368" s="110"/>
    </row>
    <row r="14369" spans="106:107">
      <c r="DB14369" s="110"/>
      <c r="DC14369" s="110"/>
    </row>
    <row r="14370" spans="106:107">
      <c r="DB14370" s="110"/>
      <c r="DC14370" s="110"/>
    </row>
    <row r="14371" spans="106:107">
      <c r="DB14371" s="110"/>
      <c r="DC14371" s="110"/>
    </row>
    <row r="14372" spans="106:107">
      <c r="DB14372" s="110"/>
      <c r="DC14372" s="110"/>
    </row>
    <row r="14373" spans="106:107">
      <c r="DB14373" s="110"/>
      <c r="DC14373" s="110"/>
    </row>
    <row r="14374" spans="106:107">
      <c r="DB14374" s="110"/>
      <c r="DC14374" s="110"/>
    </row>
    <row r="14375" spans="106:107">
      <c r="DB14375" s="110"/>
      <c r="DC14375" s="110"/>
    </row>
    <row r="14376" spans="106:107">
      <c r="DB14376" s="110"/>
      <c r="DC14376" s="110"/>
    </row>
    <row r="14377" spans="106:107">
      <c r="DB14377" s="110"/>
      <c r="DC14377" s="110"/>
    </row>
    <row r="14378" spans="106:107">
      <c r="DB14378" s="110"/>
      <c r="DC14378" s="110"/>
    </row>
    <row r="14379" spans="106:107">
      <c r="DB14379" s="110"/>
      <c r="DC14379" s="110"/>
    </row>
    <row r="14380" spans="106:107">
      <c r="DB14380" s="110"/>
      <c r="DC14380" s="110"/>
    </row>
    <row r="14381" spans="106:107">
      <c r="DB14381" s="110"/>
      <c r="DC14381" s="110"/>
    </row>
    <row r="14382" spans="106:107">
      <c r="DB14382" s="110"/>
      <c r="DC14382" s="110"/>
    </row>
    <row r="14383" spans="106:107">
      <c r="DB14383" s="110"/>
      <c r="DC14383" s="110"/>
    </row>
    <row r="14384" spans="106:107">
      <c r="DB14384" s="110"/>
      <c r="DC14384" s="110"/>
    </row>
    <row r="14385" spans="106:107">
      <c r="DB14385" s="110"/>
      <c r="DC14385" s="110"/>
    </row>
    <row r="14386" spans="106:107">
      <c r="DB14386" s="110"/>
      <c r="DC14386" s="110"/>
    </row>
    <row r="14387" spans="106:107">
      <c r="DB14387" s="110"/>
      <c r="DC14387" s="110"/>
    </row>
    <row r="14388" spans="106:107">
      <c r="DB14388" s="110"/>
      <c r="DC14388" s="110"/>
    </row>
    <row r="14389" spans="106:107">
      <c r="DB14389" s="110"/>
      <c r="DC14389" s="110"/>
    </row>
    <row r="14390" spans="106:107">
      <c r="DB14390" s="110"/>
      <c r="DC14390" s="110"/>
    </row>
    <row r="14391" spans="106:107">
      <c r="DB14391" s="110"/>
      <c r="DC14391" s="110"/>
    </row>
    <row r="14392" spans="106:107">
      <c r="DB14392" s="110"/>
      <c r="DC14392" s="110"/>
    </row>
    <row r="14393" spans="106:107">
      <c r="DB14393" s="110"/>
      <c r="DC14393" s="110"/>
    </row>
    <row r="14394" spans="106:107">
      <c r="DB14394" s="110"/>
      <c r="DC14394" s="110"/>
    </row>
    <row r="14395" spans="106:107">
      <c r="DB14395" s="110"/>
      <c r="DC14395" s="110"/>
    </row>
    <row r="14396" spans="106:107">
      <c r="DB14396" s="110"/>
      <c r="DC14396" s="110"/>
    </row>
    <row r="14397" spans="106:107">
      <c r="DB14397" s="110"/>
      <c r="DC14397" s="110"/>
    </row>
    <row r="14398" spans="106:107">
      <c r="DB14398" s="110"/>
      <c r="DC14398" s="110"/>
    </row>
    <row r="14399" spans="106:107">
      <c r="DB14399" s="110"/>
      <c r="DC14399" s="110"/>
    </row>
    <row r="14400" spans="106:107">
      <c r="DB14400" s="110"/>
      <c r="DC14400" s="110"/>
    </row>
    <row r="14401" spans="106:107">
      <c r="DB14401" s="110"/>
      <c r="DC14401" s="110"/>
    </row>
    <row r="14402" spans="106:107">
      <c r="DB14402" s="110"/>
      <c r="DC14402" s="110"/>
    </row>
    <row r="14403" spans="106:107">
      <c r="DB14403" s="110"/>
      <c r="DC14403" s="110"/>
    </row>
    <row r="14404" spans="106:107">
      <c r="DB14404" s="110"/>
      <c r="DC14404" s="110"/>
    </row>
    <row r="14405" spans="106:107">
      <c r="DB14405" s="110"/>
      <c r="DC14405" s="110"/>
    </row>
    <row r="14406" spans="106:107">
      <c r="DB14406" s="110"/>
      <c r="DC14406" s="110"/>
    </row>
    <row r="14407" spans="106:107">
      <c r="DB14407" s="110"/>
      <c r="DC14407" s="110"/>
    </row>
    <row r="14408" spans="106:107">
      <c r="DB14408" s="110"/>
      <c r="DC14408" s="110"/>
    </row>
    <row r="14409" spans="106:107">
      <c r="DB14409" s="110"/>
      <c r="DC14409" s="110"/>
    </row>
    <row r="14410" spans="106:107">
      <c r="DB14410" s="110"/>
      <c r="DC14410" s="110"/>
    </row>
    <row r="14411" spans="106:107">
      <c r="DB14411" s="110"/>
      <c r="DC14411" s="110"/>
    </row>
    <row r="14412" spans="106:107">
      <c r="DB14412" s="110"/>
      <c r="DC14412" s="110"/>
    </row>
    <row r="14413" spans="106:107">
      <c r="DB14413" s="110"/>
      <c r="DC14413" s="110"/>
    </row>
    <row r="14414" spans="106:107">
      <c r="DB14414" s="110"/>
      <c r="DC14414" s="110"/>
    </row>
    <row r="14415" spans="106:107">
      <c r="DB14415" s="110"/>
      <c r="DC14415" s="110"/>
    </row>
    <row r="14416" spans="106:107">
      <c r="DB14416" s="110"/>
      <c r="DC14416" s="110"/>
    </row>
    <row r="14417" spans="106:107">
      <c r="DB14417" s="110"/>
      <c r="DC14417" s="110"/>
    </row>
    <row r="14418" spans="106:107">
      <c r="DB14418" s="110"/>
      <c r="DC14418" s="110"/>
    </row>
    <row r="14419" spans="106:107">
      <c r="DB14419" s="110"/>
      <c r="DC14419" s="110"/>
    </row>
    <row r="14420" spans="106:107">
      <c r="DB14420" s="110"/>
      <c r="DC14420" s="110"/>
    </row>
    <row r="14421" spans="106:107">
      <c r="DB14421" s="110"/>
      <c r="DC14421" s="110"/>
    </row>
    <row r="14422" spans="106:107">
      <c r="DB14422" s="110"/>
      <c r="DC14422" s="110"/>
    </row>
    <row r="14423" spans="106:107">
      <c r="DB14423" s="110"/>
      <c r="DC14423" s="110"/>
    </row>
    <row r="14424" spans="106:107">
      <c r="DB14424" s="110"/>
      <c r="DC14424" s="110"/>
    </row>
    <row r="14425" spans="106:107">
      <c r="DB14425" s="110"/>
      <c r="DC14425" s="110"/>
    </row>
    <row r="14426" spans="106:107">
      <c r="DB14426" s="110"/>
      <c r="DC14426" s="110"/>
    </row>
    <row r="14427" spans="106:107">
      <c r="DB14427" s="110"/>
      <c r="DC14427" s="110"/>
    </row>
    <row r="14428" spans="106:107">
      <c r="DB14428" s="110"/>
      <c r="DC14428" s="110"/>
    </row>
    <row r="14429" spans="106:107">
      <c r="DB14429" s="110"/>
      <c r="DC14429" s="110"/>
    </row>
    <row r="14430" spans="106:107">
      <c r="DB14430" s="110"/>
      <c r="DC14430" s="110"/>
    </row>
    <row r="14431" spans="106:107">
      <c r="DB14431" s="110"/>
      <c r="DC14431" s="110"/>
    </row>
    <row r="14432" spans="106:107">
      <c r="DB14432" s="110"/>
      <c r="DC14432" s="110"/>
    </row>
    <row r="14433" spans="106:107">
      <c r="DB14433" s="110"/>
      <c r="DC14433" s="110"/>
    </row>
    <row r="14434" spans="106:107">
      <c r="DB14434" s="110"/>
      <c r="DC14434" s="110"/>
    </row>
    <row r="14435" spans="106:107">
      <c r="DB14435" s="110"/>
      <c r="DC14435" s="110"/>
    </row>
    <row r="14436" spans="106:107">
      <c r="DB14436" s="110"/>
      <c r="DC14436" s="110"/>
    </row>
    <row r="14437" spans="106:107">
      <c r="DB14437" s="110"/>
      <c r="DC14437" s="110"/>
    </row>
    <row r="14438" spans="106:107">
      <c r="DB14438" s="110"/>
      <c r="DC14438" s="110"/>
    </row>
    <row r="14439" spans="106:107">
      <c r="DB14439" s="110"/>
      <c r="DC14439" s="110"/>
    </row>
    <row r="14440" spans="106:107">
      <c r="DB14440" s="110"/>
      <c r="DC14440" s="110"/>
    </row>
    <row r="14441" spans="106:107">
      <c r="DB14441" s="110"/>
      <c r="DC14441" s="110"/>
    </row>
    <row r="14442" spans="106:107">
      <c r="DB14442" s="110"/>
      <c r="DC14442" s="110"/>
    </row>
    <row r="14443" spans="106:107">
      <c r="DB14443" s="110"/>
      <c r="DC14443" s="110"/>
    </row>
    <row r="14444" spans="106:107">
      <c r="DB14444" s="110"/>
      <c r="DC14444" s="110"/>
    </row>
    <row r="14445" spans="106:107">
      <c r="DB14445" s="110"/>
      <c r="DC14445" s="110"/>
    </row>
    <row r="14446" spans="106:107">
      <c r="DB14446" s="110"/>
      <c r="DC14446" s="110"/>
    </row>
    <row r="14447" spans="106:107">
      <c r="DB14447" s="110"/>
      <c r="DC14447" s="110"/>
    </row>
    <row r="14448" spans="106:107">
      <c r="DB14448" s="110"/>
      <c r="DC14448" s="110"/>
    </row>
    <row r="14449" spans="106:107">
      <c r="DB14449" s="110"/>
      <c r="DC14449" s="110"/>
    </row>
    <row r="14450" spans="106:107">
      <c r="DB14450" s="110"/>
      <c r="DC14450" s="110"/>
    </row>
    <row r="14451" spans="106:107">
      <c r="DB14451" s="110"/>
      <c r="DC14451" s="110"/>
    </row>
    <row r="14452" spans="106:107">
      <c r="DB14452" s="110"/>
      <c r="DC14452" s="110"/>
    </row>
    <row r="14453" spans="106:107">
      <c r="DB14453" s="110"/>
      <c r="DC14453" s="110"/>
    </row>
    <row r="14454" spans="106:107">
      <c r="DB14454" s="110"/>
      <c r="DC14454" s="110"/>
    </row>
    <row r="14455" spans="106:107">
      <c r="DB14455" s="110"/>
      <c r="DC14455" s="110"/>
    </row>
    <row r="14456" spans="106:107">
      <c r="DB14456" s="110"/>
      <c r="DC14456" s="110"/>
    </row>
    <row r="14457" spans="106:107">
      <c r="DB14457" s="110"/>
      <c r="DC14457" s="110"/>
    </row>
    <row r="14458" spans="106:107">
      <c r="DB14458" s="110"/>
      <c r="DC14458" s="110"/>
    </row>
    <row r="14459" spans="106:107">
      <c r="DB14459" s="110"/>
      <c r="DC14459" s="110"/>
    </row>
    <row r="14460" spans="106:107">
      <c r="DB14460" s="110"/>
      <c r="DC14460" s="110"/>
    </row>
    <row r="14461" spans="106:107">
      <c r="DB14461" s="110"/>
      <c r="DC14461" s="110"/>
    </row>
    <row r="14462" spans="106:107">
      <c r="DB14462" s="110"/>
      <c r="DC14462" s="110"/>
    </row>
    <row r="14463" spans="106:107">
      <c r="DB14463" s="110"/>
      <c r="DC14463" s="110"/>
    </row>
    <row r="14464" spans="106:107">
      <c r="DB14464" s="110"/>
      <c r="DC14464" s="110"/>
    </row>
    <row r="14465" spans="106:107">
      <c r="DB14465" s="110"/>
      <c r="DC14465" s="110"/>
    </row>
    <row r="14466" spans="106:107">
      <c r="DB14466" s="110"/>
      <c r="DC14466" s="110"/>
    </row>
    <row r="14467" spans="106:107">
      <c r="DB14467" s="110"/>
      <c r="DC14467" s="110"/>
    </row>
    <row r="14468" spans="106:107">
      <c r="DB14468" s="110"/>
      <c r="DC14468" s="110"/>
    </row>
    <row r="14469" spans="106:107">
      <c r="DB14469" s="110"/>
      <c r="DC14469" s="110"/>
    </row>
    <row r="14470" spans="106:107">
      <c r="DB14470" s="110"/>
      <c r="DC14470" s="110"/>
    </row>
    <row r="14471" spans="106:107">
      <c r="DB14471" s="110"/>
      <c r="DC14471" s="110"/>
    </row>
    <row r="14472" spans="106:107">
      <c r="DB14472" s="110"/>
      <c r="DC14472" s="110"/>
    </row>
    <row r="14473" spans="106:107">
      <c r="DB14473" s="110"/>
      <c r="DC14473" s="110"/>
    </row>
    <row r="14474" spans="106:107">
      <c r="DB14474" s="110"/>
      <c r="DC14474" s="110"/>
    </row>
    <row r="14475" spans="106:107">
      <c r="DB14475" s="110"/>
      <c r="DC14475" s="110"/>
    </row>
    <row r="14476" spans="106:107">
      <c r="DB14476" s="110"/>
      <c r="DC14476" s="110"/>
    </row>
    <row r="14477" spans="106:107">
      <c r="DB14477" s="110"/>
      <c r="DC14477" s="110"/>
    </row>
    <row r="14478" spans="106:107">
      <c r="DB14478" s="110"/>
      <c r="DC14478" s="110"/>
    </row>
    <row r="14479" spans="106:107">
      <c r="DB14479" s="110"/>
      <c r="DC14479" s="110"/>
    </row>
    <row r="14480" spans="106:107">
      <c r="DB14480" s="110"/>
      <c r="DC14480" s="110"/>
    </row>
    <row r="14481" spans="106:107">
      <c r="DB14481" s="110"/>
      <c r="DC14481" s="110"/>
    </row>
    <row r="14482" spans="106:107">
      <c r="DB14482" s="110"/>
      <c r="DC14482" s="110"/>
    </row>
    <row r="14483" spans="106:107">
      <c r="DB14483" s="110"/>
      <c r="DC14483" s="110"/>
    </row>
    <row r="14484" spans="106:107">
      <c r="DB14484" s="110"/>
      <c r="DC14484" s="110"/>
    </row>
    <row r="14485" spans="106:107">
      <c r="DB14485" s="110"/>
      <c r="DC14485" s="110"/>
    </row>
    <row r="14486" spans="106:107">
      <c r="DB14486" s="110"/>
      <c r="DC14486" s="110"/>
    </row>
    <row r="14487" spans="106:107">
      <c r="DB14487" s="110"/>
      <c r="DC14487" s="110"/>
    </row>
    <row r="14488" spans="106:107">
      <c r="DB14488" s="110"/>
      <c r="DC14488" s="110"/>
    </row>
    <row r="14489" spans="106:107">
      <c r="DB14489" s="110"/>
      <c r="DC14489" s="110"/>
    </row>
    <row r="14490" spans="106:107">
      <c r="DB14490" s="110"/>
      <c r="DC14490" s="110"/>
    </row>
    <row r="14491" spans="106:107">
      <c r="DB14491" s="110"/>
      <c r="DC14491" s="110"/>
    </row>
    <row r="14492" spans="106:107">
      <c r="DB14492" s="110"/>
      <c r="DC14492" s="110"/>
    </row>
    <row r="14493" spans="106:107">
      <c r="DB14493" s="110"/>
      <c r="DC14493" s="110"/>
    </row>
    <row r="14494" spans="106:107">
      <c r="DB14494" s="110"/>
      <c r="DC14494" s="110"/>
    </row>
    <row r="14495" spans="106:107">
      <c r="DB14495" s="110"/>
      <c r="DC14495" s="110"/>
    </row>
    <row r="14496" spans="106:107">
      <c r="DB14496" s="110"/>
      <c r="DC14496" s="110"/>
    </row>
    <row r="14497" spans="106:107">
      <c r="DB14497" s="110"/>
      <c r="DC14497" s="110"/>
    </row>
    <row r="14498" spans="106:107">
      <c r="DB14498" s="110"/>
      <c r="DC14498" s="110"/>
    </row>
    <row r="14499" spans="106:107">
      <c r="DB14499" s="110"/>
      <c r="DC14499" s="110"/>
    </row>
    <row r="14500" spans="106:107">
      <c r="DB14500" s="110"/>
      <c r="DC14500" s="110"/>
    </row>
    <row r="14501" spans="106:107">
      <c r="DB14501" s="110"/>
      <c r="DC14501" s="110"/>
    </row>
    <row r="14502" spans="106:107">
      <c r="DB14502" s="110"/>
      <c r="DC14502" s="110"/>
    </row>
    <row r="14503" spans="106:107">
      <c r="DB14503" s="110"/>
      <c r="DC14503" s="110"/>
    </row>
    <row r="14504" spans="106:107">
      <c r="DB14504" s="110"/>
      <c r="DC14504" s="110"/>
    </row>
    <row r="14505" spans="106:107">
      <c r="DB14505" s="110"/>
      <c r="DC14505" s="110"/>
    </row>
    <row r="14506" spans="106:107">
      <c r="DB14506" s="110"/>
      <c r="DC14506" s="110"/>
    </row>
    <row r="14507" spans="106:107">
      <c r="DB14507" s="110"/>
      <c r="DC14507" s="110"/>
    </row>
    <row r="14508" spans="106:107">
      <c r="DB14508" s="110"/>
      <c r="DC14508" s="110"/>
    </row>
    <row r="14509" spans="106:107">
      <c r="DB14509" s="110"/>
      <c r="DC14509" s="110"/>
    </row>
    <row r="14510" spans="106:107">
      <c r="DB14510" s="110"/>
      <c r="DC14510" s="110"/>
    </row>
    <row r="14511" spans="106:107">
      <c r="DB14511" s="110"/>
      <c r="DC14511" s="110"/>
    </row>
    <row r="14512" spans="106:107">
      <c r="DB14512" s="110"/>
      <c r="DC14512" s="110"/>
    </row>
    <row r="14513" spans="106:107">
      <c r="DB14513" s="110"/>
      <c r="DC14513" s="110"/>
    </row>
    <row r="14514" spans="106:107">
      <c r="DB14514" s="110"/>
      <c r="DC14514" s="110"/>
    </row>
    <row r="14515" spans="106:107">
      <c r="DB14515" s="110"/>
      <c r="DC14515" s="110"/>
    </row>
    <row r="14516" spans="106:107">
      <c r="DB14516" s="110"/>
      <c r="DC14516" s="110"/>
    </row>
    <row r="14517" spans="106:107">
      <c r="DB14517" s="110"/>
      <c r="DC14517" s="110"/>
    </row>
    <row r="14518" spans="106:107">
      <c r="DB14518" s="110"/>
      <c r="DC14518" s="110"/>
    </row>
    <row r="14519" spans="106:107">
      <c r="DB14519" s="110"/>
      <c r="DC14519" s="110"/>
    </row>
    <row r="14520" spans="106:107">
      <c r="DB14520" s="110"/>
      <c r="DC14520" s="110"/>
    </row>
    <row r="14521" spans="106:107">
      <c r="DB14521" s="110"/>
      <c r="DC14521" s="110"/>
    </row>
    <row r="14522" spans="106:107">
      <c r="DB14522" s="110"/>
      <c r="DC14522" s="110"/>
    </row>
    <row r="14523" spans="106:107">
      <c r="DB14523" s="110"/>
      <c r="DC14523" s="110"/>
    </row>
    <row r="14524" spans="106:107">
      <c r="DB14524" s="110"/>
      <c r="DC14524" s="110"/>
    </row>
    <row r="14525" spans="106:107">
      <c r="DB14525" s="110"/>
      <c r="DC14525" s="110"/>
    </row>
    <row r="14526" spans="106:107">
      <c r="DB14526" s="110"/>
      <c r="DC14526" s="110"/>
    </row>
    <row r="14527" spans="106:107">
      <c r="DB14527" s="110"/>
      <c r="DC14527" s="110"/>
    </row>
    <row r="14528" spans="106:107">
      <c r="DB14528" s="110"/>
      <c r="DC14528" s="110"/>
    </row>
    <row r="14529" spans="106:107">
      <c r="DB14529" s="110"/>
      <c r="DC14529" s="110"/>
    </row>
    <row r="14530" spans="106:107">
      <c r="DB14530" s="110"/>
      <c r="DC14530" s="110"/>
    </row>
    <row r="14531" spans="106:107">
      <c r="DB14531" s="110"/>
      <c r="DC14531" s="110"/>
    </row>
    <row r="14532" spans="106:107">
      <c r="DB14532" s="110"/>
      <c r="DC14532" s="110"/>
    </row>
    <row r="14533" spans="106:107">
      <c r="DB14533" s="110"/>
      <c r="DC14533" s="110"/>
    </row>
    <row r="14534" spans="106:107">
      <c r="DB14534" s="110"/>
      <c r="DC14534" s="110"/>
    </row>
    <row r="14535" spans="106:107">
      <c r="DB14535" s="110"/>
      <c r="DC14535" s="110"/>
    </row>
    <row r="14536" spans="106:107">
      <c r="DB14536" s="110"/>
      <c r="DC14536" s="110"/>
    </row>
    <row r="14537" spans="106:107">
      <c r="DB14537" s="110"/>
      <c r="DC14537" s="110"/>
    </row>
    <row r="14538" spans="106:107">
      <c r="DB14538" s="110"/>
      <c r="DC14538" s="110"/>
    </row>
    <row r="14539" spans="106:107">
      <c r="DB14539" s="110"/>
      <c r="DC14539" s="110"/>
    </row>
    <row r="14540" spans="106:107">
      <c r="DB14540" s="110"/>
      <c r="DC14540" s="110"/>
    </row>
    <row r="14541" spans="106:107">
      <c r="DB14541" s="110"/>
      <c r="DC14541" s="110"/>
    </row>
    <row r="14542" spans="106:107">
      <c r="DB14542" s="110"/>
      <c r="DC14542" s="110"/>
    </row>
    <row r="14543" spans="106:107">
      <c r="DB14543" s="110"/>
      <c r="DC14543" s="110"/>
    </row>
    <row r="14544" spans="106:107">
      <c r="DB14544" s="110"/>
      <c r="DC14544" s="110"/>
    </row>
    <row r="14545" spans="106:107">
      <c r="DB14545" s="110"/>
      <c r="DC14545" s="110"/>
    </row>
    <row r="14546" spans="106:107">
      <c r="DB14546" s="110"/>
      <c r="DC14546" s="110"/>
    </row>
    <row r="14547" spans="106:107">
      <c r="DB14547" s="110"/>
      <c r="DC14547" s="110"/>
    </row>
    <row r="14548" spans="106:107">
      <c r="DB14548" s="110"/>
      <c r="DC14548" s="110"/>
    </row>
    <row r="14549" spans="106:107">
      <c r="DB14549" s="110"/>
      <c r="DC14549" s="110"/>
    </row>
    <row r="14550" spans="106:107">
      <c r="DB14550" s="110"/>
      <c r="DC14550" s="110"/>
    </row>
    <row r="14551" spans="106:107">
      <c r="DB14551" s="110"/>
      <c r="DC14551" s="110"/>
    </row>
    <row r="14552" spans="106:107">
      <c r="DB14552" s="110"/>
      <c r="DC14552" s="110"/>
    </row>
    <row r="14553" spans="106:107">
      <c r="DB14553" s="110"/>
      <c r="DC14553" s="110"/>
    </row>
    <row r="14554" spans="106:107">
      <c r="DB14554" s="110"/>
      <c r="DC14554" s="110"/>
    </row>
    <row r="14555" spans="106:107">
      <c r="DB14555" s="110"/>
      <c r="DC14555" s="110"/>
    </row>
    <row r="14556" spans="106:107">
      <c r="DB14556" s="110"/>
      <c r="DC14556" s="110"/>
    </row>
    <row r="14557" spans="106:107">
      <c r="DB14557" s="110"/>
      <c r="DC14557" s="110"/>
    </row>
    <row r="14558" spans="106:107">
      <c r="DB14558" s="110"/>
      <c r="DC14558" s="110"/>
    </row>
    <row r="14559" spans="106:107">
      <c r="DB14559" s="110"/>
      <c r="DC14559" s="110"/>
    </row>
    <row r="14560" spans="106:107">
      <c r="DB14560" s="110"/>
      <c r="DC14560" s="110"/>
    </row>
    <row r="14561" spans="106:107">
      <c r="DB14561" s="110"/>
      <c r="DC14561" s="110"/>
    </row>
    <row r="14562" spans="106:107">
      <c r="DB14562" s="110"/>
      <c r="DC14562" s="110"/>
    </row>
    <row r="14563" spans="106:107">
      <c r="DB14563" s="110"/>
      <c r="DC14563" s="110"/>
    </row>
    <row r="14564" spans="106:107">
      <c r="DB14564" s="110"/>
      <c r="DC14564" s="110"/>
    </row>
    <row r="14565" spans="106:107">
      <c r="DB14565" s="110"/>
      <c r="DC14565" s="110"/>
    </row>
    <row r="14566" spans="106:107">
      <c r="DB14566" s="110"/>
      <c r="DC14566" s="110"/>
    </row>
    <row r="14567" spans="106:107">
      <c r="DB14567" s="110"/>
      <c r="DC14567" s="110"/>
    </row>
    <row r="14568" spans="106:107">
      <c r="DB14568" s="110"/>
      <c r="DC14568" s="110"/>
    </row>
    <row r="14569" spans="106:107">
      <c r="DB14569" s="110"/>
      <c r="DC14569" s="110"/>
    </row>
    <row r="14570" spans="106:107">
      <c r="DB14570" s="110"/>
      <c r="DC14570" s="110"/>
    </row>
    <row r="14571" spans="106:107">
      <c r="DB14571" s="110"/>
      <c r="DC14571" s="110"/>
    </row>
    <row r="14572" spans="106:107">
      <c r="DB14572" s="110"/>
      <c r="DC14572" s="110"/>
    </row>
    <row r="14573" spans="106:107">
      <c r="DB14573" s="110"/>
      <c r="DC14573" s="110"/>
    </row>
    <row r="14574" spans="106:107">
      <c r="DB14574" s="110"/>
      <c r="DC14574" s="110"/>
    </row>
    <row r="14575" spans="106:107">
      <c r="DB14575" s="110"/>
      <c r="DC14575" s="110"/>
    </row>
    <row r="14576" spans="106:107">
      <c r="DB14576" s="110"/>
      <c r="DC14576" s="110"/>
    </row>
    <row r="14577" spans="106:107">
      <c r="DB14577" s="110"/>
      <c r="DC14577" s="110"/>
    </row>
    <row r="14578" spans="106:107">
      <c r="DB14578" s="110"/>
      <c r="DC14578" s="110"/>
    </row>
    <row r="14579" spans="106:107">
      <c r="DB14579" s="110"/>
      <c r="DC14579" s="110"/>
    </row>
    <row r="14580" spans="106:107">
      <c r="DB14580" s="110"/>
      <c r="DC14580" s="110"/>
    </row>
    <row r="14581" spans="106:107">
      <c r="DB14581" s="110"/>
      <c r="DC14581" s="110"/>
    </row>
    <row r="14582" spans="106:107">
      <c r="DB14582" s="110"/>
      <c r="DC14582" s="110"/>
    </row>
    <row r="14583" spans="106:107">
      <c r="DB14583" s="110"/>
      <c r="DC14583" s="110"/>
    </row>
    <row r="14584" spans="106:107">
      <c r="DB14584" s="110"/>
      <c r="DC14584" s="110"/>
    </row>
    <row r="14585" spans="106:107">
      <c r="DB14585" s="110"/>
      <c r="DC14585" s="110"/>
    </row>
    <row r="14586" spans="106:107">
      <c r="DB14586" s="110"/>
      <c r="DC14586" s="110"/>
    </row>
    <row r="14587" spans="106:107">
      <c r="DB14587" s="110"/>
      <c r="DC14587" s="110"/>
    </row>
    <row r="14588" spans="106:107">
      <c r="DB14588" s="110"/>
      <c r="DC14588" s="110"/>
    </row>
    <row r="14589" spans="106:107">
      <c r="DB14589" s="110"/>
      <c r="DC14589" s="110"/>
    </row>
    <row r="14590" spans="106:107">
      <c r="DB14590" s="110"/>
      <c r="DC14590" s="110"/>
    </row>
    <row r="14591" spans="106:107">
      <c r="DB14591" s="110"/>
      <c r="DC14591" s="110"/>
    </row>
    <row r="14592" spans="106:107">
      <c r="DB14592" s="110"/>
      <c r="DC14592" s="110"/>
    </row>
    <row r="14593" spans="106:107">
      <c r="DB14593" s="110"/>
      <c r="DC14593" s="110"/>
    </row>
    <row r="14594" spans="106:107">
      <c r="DB14594" s="110"/>
      <c r="DC14594" s="110"/>
    </row>
    <row r="14595" spans="106:107">
      <c r="DB14595" s="110"/>
      <c r="DC14595" s="110"/>
    </row>
    <row r="14596" spans="106:107">
      <c r="DB14596" s="110"/>
      <c r="DC14596" s="110"/>
    </row>
    <row r="14597" spans="106:107">
      <c r="DB14597" s="110"/>
      <c r="DC14597" s="110"/>
    </row>
    <row r="14598" spans="106:107">
      <c r="DB14598" s="110"/>
      <c r="DC14598" s="110"/>
    </row>
    <row r="14599" spans="106:107">
      <c r="DB14599" s="110"/>
      <c r="DC14599" s="110"/>
    </row>
    <row r="14600" spans="106:107">
      <c r="DB14600" s="110"/>
      <c r="DC14600" s="110"/>
    </row>
    <row r="14601" spans="106:107">
      <c r="DB14601" s="110"/>
      <c r="DC14601" s="110"/>
    </row>
    <row r="14602" spans="106:107">
      <c r="DB14602" s="110"/>
      <c r="DC14602" s="110"/>
    </row>
    <row r="14603" spans="106:107">
      <c r="DB14603" s="110"/>
      <c r="DC14603" s="110"/>
    </row>
    <row r="14604" spans="106:107">
      <c r="DB14604" s="110"/>
      <c r="DC14604" s="110"/>
    </row>
    <row r="14605" spans="106:107">
      <c r="DB14605" s="110"/>
      <c r="DC14605" s="110"/>
    </row>
    <row r="14606" spans="106:107">
      <c r="DB14606" s="110"/>
      <c r="DC14606" s="110"/>
    </row>
    <row r="14607" spans="106:107">
      <c r="DB14607" s="110"/>
      <c r="DC14607" s="110"/>
    </row>
    <row r="14608" spans="106:107">
      <c r="DB14608" s="110"/>
      <c r="DC14608" s="110"/>
    </row>
    <row r="14609" spans="106:107">
      <c r="DB14609" s="110"/>
      <c r="DC14609" s="110"/>
    </row>
    <row r="14610" spans="106:107">
      <c r="DB14610" s="110"/>
      <c r="DC14610" s="110"/>
    </row>
    <row r="14611" spans="106:107">
      <c r="DB14611" s="110"/>
      <c r="DC14611" s="110"/>
    </row>
    <row r="14612" spans="106:107">
      <c r="DB14612" s="110"/>
      <c r="DC14612" s="110"/>
    </row>
    <row r="14613" spans="106:107">
      <c r="DB14613" s="110"/>
      <c r="DC14613" s="110"/>
    </row>
    <row r="14614" spans="106:107">
      <c r="DB14614" s="110"/>
      <c r="DC14614" s="110"/>
    </row>
    <row r="14615" spans="106:107">
      <c r="DB14615" s="110"/>
      <c r="DC14615" s="110"/>
    </row>
    <row r="14616" spans="106:107">
      <c r="DB14616" s="110"/>
      <c r="DC14616" s="110"/>
    </row>
    <row r="14617" spans="106:107">
      <c r="DB14617" s="110"/>
      <c r="DC14617" s="110"/>
    </row>
    <row r="14618" spans="106:107">
      <c r="DB14618" s="110"/>
      <c r="DC14618" s="110"/>
    </row>
    <row r="14619" spans="106:107">
      <c r="DB14619" s="110"/>
      <c r="DC14619" s="110"/>
    </row>
    <row r="14620" spans="106:107">
      <c r="DB14620" s="110"/>
      <c r="DC14620" s="110"/>
    </row>
    <row r="14621" spans="106:107">
      <c r="DB14621" s="110"/>
      <c r="DC14621" s="110"/>
    </row>
    <row r="14622" spans="106:107">
      <c r="DB14622" s="110"/>
      <c r="DC14622" s="110"/>
    </row>
    <row r="14623" spans="106:107">
      <c r="DB14623" s="110"/>
      <c r="DC14623" s="110"/>
    </row>
    <row r="14624" spans="106:107">
      <c r="DB14624" s="110"/>
      <c r="DC14624" s="110"/>
    </row>
    <row r="14625" spans="106:107">
      <c r="DB14625" s="110"/>
      <c r="DC14625" s="110"/>
    </row>
    <row r="14626" spans="106:107">
      <c r="DB14626" s="110"/>
      <c r="DC14626" s="110"/>
    </row>
    <row r="14627" spans="106:107">
      <c r="DB14627" s="110"/>
      <c r="DC14627" s="110"/>
    </row>
    <row r="14628" spans="106:107">
      <c r="DB14628" s="110"/>
      <c r="DC14628" s="110"/>
    </row>
    <row r="14629" spans="106:107">
      <c r="DB14629" s="110"/>
      <c r="DC14629" s="110"/>
    </row>
    <row r="14630" spans="106:107">
      <c r="DB14630" s="110"/>
      <c r="DC14630" s="110"/>
    </row>
    <row r="14631" spans="106:107">
      <c r="DB14631" s="110"/>
      <c r="DC14631" s="110"/>
    </row>
    <row r="14632" spans="106:107">
      <c r="DB14632" s="110"/>
      <c r="DC14632" s="110"/>
    </row>
    <row r="14633" spans="106:107">
      <c r="DB14633" s="110"/>
      <c r="DC14633" s="110"/>
    </row>
    <row r="14634" spans="106:107">
      <c r="DB14634" s="110"/>
      <c r="DC14634" s="110"/>
    </row>
    <row r="14635" spans="106:107">
      <c r="DB14635" s="110"/>
      <c r="DC14635" s="110"/>
    </row>
    <row r="14636" spans="106:107">
      <c r="DB14636" s="110"/>
      <c r="DC14636" s="110"/>
    </row>
    <row r="14637" spans="106:107">
      <c r="DB14637" s="110"/>
      <c r="DC14637" s="110"/>
    </row>
    <row r="14638" spans="106:107">
      <c r="DB14638" s="110"/>
      <c r="DC14638" s="110"/>
    </row>
    <row r="14639" spans="106:107">
      <c r="DB14639" s="110"/>
      <c r="DC14639" s="110"/>
    </row>
    <row r="14640" spans="106:107">
      <c r="DB14640" s="110"/>
      <c r="DC14640" s="110"/>
    </row>
    <row r="14641" spans="106:107">
      <c r="DB14641" s="110"/>
      <c r="DC14641" s="110"/>
    </row>
    <row r="14642" spans="106:107">
      <c r="DB14642" s="110"/>
      <c r="DC14642" s="110"/>
    </row>
    <row r="14643" spans="106:107">
      <c r="DB14643" s="110"/>
      <c r="DC14643" s="110"/>
    </row>
    <row r="14644" spans="106:107">
      <c r="DB14644" s="110"/>
      <c r="DC14644" s="110"/>
    </row>
    <row r="14645" spans="106:107">
      <c r="DB14645" s="110"/>
      <c r="DC14645" s="110"/>
    </row>
    <row r="14646" spans="106:107">
      <c r="DB14646" s="110"/>
      <c r="DC14646" s="110"/>
    </row>
    <row r="14647" spans="106:107">
      <c r="DB14647" s="110"/>
      <c r="DC14647" s="110"/>
    </row>
    <row r="14648" spans="106:107">
      <c r="DB14648" s="110"/>
      <c r="DC14648" s="110"/>
    </row>
    <row r="14649" spans="106:107">
      <c r="DB14649" s="110"/>
      <c r="DC14649" s="110"/>
    </row>
    <row r="14650" spans="106:107">
      <c r="DB14650" s="110"/>
      <c r="DC14650" s="110"/>
    </row>
    <row r="14651" spans="106:107">
      <c r="DB14651" s="110"/>
      <c r="DC14651" s="110"/>
    </row>
    <row r="14652" spans="106:107">
      <c r="DB14652" s="110"/>
      <c r="DC14652" s="110"/>
    </row>
    <row r="14653" spans="106:107">
      <c r="DB14653" s="110"/>
      <c r="DC14653" s="110"/>
    </row>
    <row r="14654" spans="106:107">
      <c r="DB14654" s="110"/>
      <c r="DC14654" s="110"/>
    </row>
    <row r="14655" spans="106:107">
      <c r="DB14655" s="110"/>
      <c r="DC14655" s="110"/>
    </row>
    <row r="14656" spans="106:107">
      <c r="DB14656" s="110"/>
      <c r="DC14656" s="110"/>
    </row>
    <row r="14657" spans="106:107">
      <c r="DB14657" s="110"/>
      <c r="DC14657" s="110"/>
    </row>
    <row r="14658" spans="106:107">
      <c r="DB14658" s="110"/>
      <c r="DC14658" s="110"/>
    </row>
    <row r="14659" spans="106:107">
      <c r="DB14659" s="110"/>
      <c r="DC14659" s="110"/>
    </row>
    <row r="14660" spans="106:107">
      <c r="DB14660" s="110"/>
      <c r="DC14660" s="110"/>
    </row>
    <row r="14661" spans="106:107">
      <c r="DB14661" s="110"/>
      <c r="DC14661" s="110"/>
    </row>
    <row r="14662" spans="106:107">
      <c r="DB14662" s="110"/>
      <c r="DC14662" s="110"/>
    </row>
    <row r="14663" spans="106:107">
      <c r="DB14663" s="110"/>
      <c r="DC14663" s="110"/>
    </row>
    <row r="14664" spans="106:107">
      <c r="DB14664" s="110"/>
      <c r="DC14664" s="110"/>
    </row>
    <row r="14665" spans="106:107">
      <c r="DB14665" s="110"/>
      <c r="DC14665" s="110"/>
    </row>
    <row r="14666" spans="106:107">
      <c r="DB14666" s="110"/>
      <c r="DC14666" s="110"/>
    </row>
    <row r="14667" spans="106:107">
      <c r="DB14667" s="110"/>
      <c r="DC14667" s="110"/>
    </row>
    <row r="14668" spans="106:107">
      <c r="DB14668" s="110"/>
      <c r="DC14668" s="110"/>
    </row>
    <row r="14669" spans="106:107">
      <c r="DB14669" s="110"/>
      <c r="DC14669" s="110"/>
    </row>
    <row r="14670" spans="106:107">
      <c r="DB14670" s="110"/>
      <c r="DC14670" s="110"/>
    </row>
    <row r="14671" spans="106:107">
      <c r="DB14671" s="110"/>
      <c r="DC14671" s="110"/>
    </row>
    <row r="14672" spans="106:107">
      <c r="DB14672" s="110"/>
      <c r="DC14672" s="110"/>
    </row>
    <row r="14673" spans="106:107">
      <c r="DB14673" s="110"/>
      <c r="DC14673" s="110"/>
    </row>
    <row r="14674" spans="106:107">
      <c r="DB14674" s="110"/>
      <c r="DC14674" s="110"/>
    </row>
    <row r="14675" spans="106:107">
      <c r="DB14675" s="110"/>
      <c r="DC14675" s="110"/>
    </row>
    <row r="14676" spans="106:107">
      <c r="DB14676" s="110"/>
      <c r="DC14676" s="110"/>
    </row>
    <row r="14677" spans="106:107">
      <c r="DB14677" s="110"/>
      <c r="DC14677" s="110"/>
    </row>
    <row r="14678" spans="106:107">
      <c r="DB14678" s="110"/>
      <c r="DC14678" s="110"/>
    </row>
    <row r="14679" spans="106:107">
      <c r="DB14679" s="110"/>
      <c r="DC14679" s="110"/>
    </row>
    <row r="14680" spans="106:107">
      <c r="DB14680" s="110"/>
      <c r="DC14680" s="110"/>
    </row>
    <row r="14681" spans="106:107">
      <c r="DB14681" s="110"/>
      <c r="DC14681" s="110"/>
    </row>
    <row r="14682" spans="106:107">
      <c r="DB14682" s="110"/>
      <c r="DC14682" s="110"/>
    </row>
    <row r="14683" spans="106:107">
      <c r="DB14683" s="110"/>
      <c r="DC14683" s="110"/>
    </row>
    <row r="14684" spans="106:107">
      <c r="DB14684" s="110"/>
      <c r="DC14684" s="110"/>
    </row>
    <row r="14685" spans="106:107">
      <c r="DB14685" s="110"/>
      <c r="DC14685" s="110"/>
    </row>
    <row r="14686" spans="106:107">
      <c r="DB14686" s="110"/>
      <c r="DC14686" s="110"/>
    </row>
    <row r="14687" spans="106:107">
      <c r="DB14687" s="110"/>
      <c r="DC14687" s="110"/>
    </row>
    <row r="14688" spans="106:107">
      <c r="DB14688" s="110"/>
      <c r="DC14688" s="110"/>
    </row>
    <row r="14689" spans="106:107">
      <c r="DB14689" s="110"/>
      <c r="DC14689" s="110"/>
    </row>
    <row r="14690" spans="106:107">
      <c r="DB14690" s="110"/>
      <c r="DC14690" s="110"/>
    </row>
    <row r="14691" spans="106:107">
      <c r="DB14691" s="110"/>
      <c r="DC14691" s="110"/>
    </row>
    <row r="14692" spans="106:107">
      <c r="DB14692" s="110"/>
      <c r="DC14692" s="110"/>
    </row>
    <row r="14693" spans="106:107">
      <c r="DB14693" s="110"/>
      <c r="DC14693" s="110"/>
    </row>
    <row r="14694" spans="106:107">
      <c r="DB14694" s="110"/>
      <c r="DC14694" s="110"/>
    </row>
    <row r="14695" spans="106:107">
      <c r="DB14695" s="110"/>
      <c r="DC14695" s="110"/>
    </row>
    <row r="14696" spans="106:107">
      <c r="DB14696" s="110"/>
      <c r="DC14696" s="110"/>
    </row>
    <row r="14697" spans="106:107">
      <c r="DB14697" s="110"/>
      <c r="DC14697" s="110"/>
    </row>
    <row r="14698" spans="106:107">
      <c r="DB14698" s="110"/>
      <c r="DC14698" s="110"/>
    </row>
    <row r="14699" spans="106:107">
      <c r="DB14699" s="110"/>
      <c r="DC14699" s="110"/>
    </row>
    <row r="14700" spans="106:107">
      <c r="DB14700" s="110"/>
      <c r="DC14700" s="110"/>
    </row>
    <row r="14701" spans="106:107">
      <c r="DB14701" s="110"/>
      <c r="DC14701" s="110"/>
    </row>
    <row r="14702" spans="106:107">
      <c r="DB14702" s="110"/>
      <c r="DC14702" s="110"/>
    </row>
    <row r="14703" spans="106:107">
      <c r="DB14703" s="110"/>
      <c r="DC14703" s="110"/>
    </row>
    <row r="14704" spans="106:107">
      <c r="DB14704" s="110"/>
      <c r="DC14704" s="110"/>
    </row>
    <row r="14705" spans="106:107">
      <c r="DB14705" s="110"/>
      <c r="DC14705" s="110"/>
    </row>
    <row r="14706" spans="106:107">
      <c r="DB14706" s="110"/>
      <c r="DC14706" s="110"/>
    </row>
    <row r="14707" spans="106:107">
      <c r="DB14707" s="110"/>
      <c r="DC14707" s="110"/>
    </row>
    <row r="14708" spans="106:107">
      <c r="DB14708" s="110"/>
      <c r="DC14708" s="110"/>
    </row>
    <row r="14709" spans="106:107">
      <c r="DB14709" s="110"/>
      <c r="DC14709" s="110"/>
    </row>
    <row r="14710" spans="106:107">
      <c r="DB14710" s="110"/>
      <c r="DC14710" s="110"/>
    </row>
    <row r="14711" spans="106:107">
      <c r="DB14711" s="110"/>
      <c r="DC14711" s="110"/>
    </row>
    <row r="14712" spans="106:107">
      <c r="DB14712" s="110"/>
      <c r="DC14712" s="110"/>
    </row>
    <row r="14713" spans="106:107">
      <c r="DB14713" s="110"/>
      <c r="DC14713" s="110"/>
    </row>
    <row r="14714" spans="106:107">
      <c r="DB14714" s="110"/>
      <c r="DC14714" s="110"/>
    </row>
    <row r="14715" spans="106:107">
      <c r="DB14715" s="110"/>
      <c r="DC14715" s="110"/>
    </row>
    <row r="14716" spans="106:107">
      <c r="DB14716" s="110"/>
      <c r="DC14716" s="110"/>
    </row>
    <row r="14717" spans="106:107">
      <c r="DB14717" s="110"/>
      <c r="DC14717" s="110"/>
    </row>
    <row r="14718" spans="106:107">
      <c r="DB14718" s="110"/>
      <c r="DC14718" s="110"/>
    </row>
    <row r="14719" spans="106:107">
      <c r="DB14719" s="110"/>
      <c r="DC14719" s="110"/>
    </row>
    <row r="14720" spans="106:107">
      <c r="DB14720" s="110"/>
      <c r="DC14720" s="110"/>
    </row>
    <row r="14721" spans="106:107">
      <c r="DB14721" s="110"/>
      <c r="DC14721" s="110"/>
    </row>
    <row r="14722" spans="106:107">
      <c r="DB14722" s="110"/>
      <c r="DC14722" s="110"/>
    </row>
    <row r="14723" spans="106:107">
      <c r="DB14723" s="110"/>
      <c r="DC14723" s="110"/>
    </row>
    <row r="14724" spans="106:107">
      <c r="DB14724" s="110"/>
      <c r="DC14724" s="110"/>
    </row>
    <row r="14725" spans="106:107">
      <c r="DB14725" s="110"/>
      <c r="DC14725" s="110"/>
    </row>
    <row r="14726" spans="106:107">
      <c r="DB14726" s="110"/>
      <c r="DC14726" s="110"/>
    </row>
    <row r="14727" spans="106:107">
      <c r="DB14727" s="110"/>
      <c r="DC14727" s="110"/>
    </row>
    <row r="14728" spans="106:107">
      <c r="DB14728" s="110"/>
      <c r="DC14728" s="110"/>
    </row>
    <row r="14729" spans="106:107">
      <c r="DB14729" s="110"/>
      <c r="DC14729" s="110"/>
    </row>
    <row r="14730" spans="106:107">
      <c r="DB14730" s="110"/>
      <c r="DC14730" s="110"/>
    </row>
    <row r="14731" spans="106:107">
      <c r="DB14731" s="110"/>
      <c r="DC14731" s="110"/>
    </row>
    <row r="14732" spans="106:107">
      <c r="DB14732" s="110"/>
      <c r="DC14732" s="110"/>
    </row>
    <row r="14733" spans="106:107">
      <c r="DB14733" s="110"/>
      <c r="DC14733" s="110"/>
    </row>
    <row r="14734" spans="106:107">
      <c r="DB14734" s="110"/>
      <c r="DC14734" s="110"/>
    </row>
    <row r="14735" spans="106:107">
      <c r="DB14735" s="110"/>
      <c r="DC14735" s="110"/>
    </row>
    <row r="14736" spans="106:107">
      <c r="DB14736" s="110"/>
      <c r="DC14736" s="110"/>
    </row>
    <row r="14737" spans="106:107">
      <c r="DB14737" s="110"/>
      <c r="DC14737" s="110"/>
    </row>
    <row r="14738" spans="106:107">
      <c r="DB14738" s="110"/>
      <c r="DC14738" s="110"/>
    </row>
    <row r="14739" spans="106:107">
      <c r="DB14739" s="110"/>
      <c r="DC14739" s="110"/>
    </row>
    <row r="14740" spans="106:107">
      <c r="DB14740" s="110"/>
      <c r="DC14740" s="110"/>
    </row>
    <row r="14741" spans="106:107">
      <c r="DB14741" s="110"/>
      <c r="DC14741" s="110"/>
    </row>
    <row r="14742" spans="106:107">
      <c r="DB14742" s="110"/>
      <c r="DC14742" s="110"/>
    </row>
    <row r="14743" spans="106:107">
      <c r="DB14743" s="110"/>
      <c r="DC14743" s="110"/>
    </row>
    <row r="14744" spans="106:107">
      <c r="DB14744" s="110"/>
      <c r="DC14744" s="110"/>
    </row>
    <row r="14745" spans="106:107">
      <c r="DB14745" s="110"/>
      <c r="DC14745" s="110"/>
    </row>
    <row r="14746" spans="106:107">
      <c r="DB14746" s="110"/>
      <c r="DC14746" s="110"/>
    </row>
    <row r="14747" spans="106:107">
      <c r="DB14747" s="110"/>
      <c r="DC14747" s="110"/>
    </row>
    <row r="14748" spans="106:107">
      <c r="DB14748" s="110"/>
      <c r="DC14748" s="110"/>
    </row>
    <row r="14749" spans="106:107">
      <c r="DB14749" s="110"/>
      <c r="DC14749" s="110"/>
    </row>
    <row r="14750" spans="106:107">
      <c r="DB14750" s="110"/>
      <c r="DC14750" s="110"/>
    </row>
    <row r="14751" spans="106:107">
      <c r="DB14751" s="110"/>
      <c r="DC14751" s="110"/>
    </row>
    <row r="14752" spans="106:107">
      <c r="DB14752" s="110"/>
      <c r="DC14752" s="110"/>
    </row>
    <row r="14753" spans="106:107">
      <c r="DB14753" s="110"/>
      <c r="DC14753" s="110"/>
    </row>
    <row r="14754" spans="106:107">
      <c r="DB14754" s="110"/>
      <c r="DC14754" s="110"/>
    </row>
    <row r="14755" spans="106:107">
      <c r="DB14755" s="110"/>
      <c r="DC14755" s="110"/>
    </row>
    <row r="14756" spans="106:107">
      <c r="DB14756" s="110"/>
      <c r="DC14756" s="110"/>
    </row>
    <row r="14757" spans="106:107">
      <c r="DB14757" s="110"/>
      <c r="DC14757" s="110"/>
    </row>
    <row r="14758" spans="106:107">
      <c r="DB14758" s="110"/>
      <c r="DC14758" s="110"/>
    </row>
    <row r="14759" spans="106:107">
      <c r="DB14759" s="110"/>
      <c r="DC14759" s="110"/>
    </row>
    <row r="14760" spans="106:107">
      <c r="DB14760" s="110"/>
      <c r="DC14760" s="110"/>
    </row>
    <row r="14761" spans="106:107">
      <c r="DB14761" s="110"/>
      <c r="DC14761" s="110"/>
    </row>
    <row r="14762" spans="106:107">
      <c r="DB14762" s="110"/>
      <c r="DC14762" s="110"/>
    </row>
    <row r="14763" spans="106:107">
      <c r="DB14763" s="110"/>
      <c r="DC14763" s="110"/>
    </row>
    <row r="14764" spans="106:107">
      <c r="DB14764" s="110"/>
      <c r="DC14764" s="110"/>
    </row>
    <row r="14765" spans="106:107">
      <c r="DB14765" s="110"/>
      <c r="DC14765" s="110"/>
    </row>
    <row r="14766" spans="106:107">
      <c r="DB14766" s="110"/>
      <c r="DC14766" s="110"/>
    </row>
    <row r="14767" spans="106:107">
      <c r="DB14767" s="110"/>
      <c r="DC14767" s="110"/>
    </row>
    <row r="14768" spans="106:107">
      <c r="DB14768" s="110"/>
      <c r="DC14768" s="110"/>
    </row>
    <row r="14769" spans="106:107">
      <c r="DB14769" s="110"/>
      <c r="DC14769" s="110"/>
    </row>
    <row r="14770" spans="106:107">
      <c r="DB14770" s="110"/>
      <c r="DC14770" s="110"/>
    </row>
    <row r="14771" spans="106:107">
      <c r="DB14771" s="110"/>
      <c r="DC14771" s="110"/>
    </row>
    <row r="14772" spans="106:107">
      <c r="DB14772" s="110"/>
      <c r="DC14772" s="110"/>
    </row>
    <row r="14773" spans="106:107">
      <c r="DB14773" s="110"/>
      <c r="DC14773" s="110"/>
    </row>
    <row r="14774" spans="106:107">
      <c r="DB14774" s="110"/>
      <c r="DC14774" s="110"/>
    </row>
    <row r="14775" spans="106:107">
      <c r="DB14775" s="110"/>
      <c r="DC14775" s="110"/>
    </row>
    <row r="14776" spans="106:107">
      <c r="DB14776" s="110"/>
      <c r="DC14776" s="110"/>
    </row>
    <row r="14777" spans="106:107">
      <c r="DB14777" s="110"/>
      <c r="DC14777" s="110"/>
    </row>
    <row r="14778" spans="106:107">
      <c r="DB14778" s="110"/>
      <c r="DC14778" s="110"/>
    </row>
    <row r="14779" spans="106:107">
      <c r="DB14779" s="110"/>
      <c r="DC14779" s="110"/>
    </row>
    <row r="14780" spans="106:107">
      <c r="DB14780" s="110"/>
      <c r="DC14780" s="110"/>
    </row>
    <row r="14781" spans="106:107">
      <c r="DB14781" s="110"/>
      <c r="DC14781" s="110"/>
    </row>
    <row r="14782" spans="106:107">
      <c r="DB14782" s="110"/>
      <c r="DC14782" s="110"/>
    </row>
    <row r="14783" spans="106:107">
      <c r="DB14783" s="110"/>
      <c r="DC14783" s="110"/>
    </row>
    <row r="14784" spans="106:107">
      <c r="DB14784" s="110"/>
      <c r="DC14784" s="110"/>
    </row>
    <row r="14785" spans="106:107">
      <c r="DB14785" s="110"/>
      <c r="DC14785" s="110"/>
    </row>
    <row r="14786" spans="106:107">
      <c r="DB14786" s="110"/>
      <c r="DC14786" s="110"/>
    </row>
    <row r="14787" spans="106:107">
      <c r="DB14787" s="110"/>
      <c r="DC14787" s="110"/>
    </row>
    <row r="14788" spans="106:107">
      <c r="DB14788" s="110"/>
      <c r="DC14788" s="110"/>
    </row>
    <row r="14789" spans="106:107">
      <c r="DB14789" s="110"/>
      <c r="DC14789" s="110"/>
    </row>
    <row r="14790" spans="106:107">
      <c r="DB14790" s="110"/>
      <c r="DC14790" s="110"/>
    </row>
    <row r="14791" spans="106:107">
      <c r="DB14791" s="110"/>
      <c r="DC14791" s="110"/>
    </row>
    <row r="14792" spans="106:107">
      <c r="DB14792" s="110"/>
      <c r="DC14792" s="110"/>
    </row>
    <row r="14793" spans="106:107">
      <c r="DB14793" s="110"/>
      <c r="DC14793" s="110"/>
    </row>
    <row r="14794" spans="106:107">
      <c r="DB14794" s="110"/>
      <c r="DC14794" s="110"/>
    </row>
    <row r="14795" spans="106:107">
      <c r="DB14795" s="110"/>
      <c r="DC14795" s="110"/>
    </row>
    <row r="14796" spans="106:107">
      <c r="DB14796" s="110"/>
      <c r="DC14796" s="110"/>
    </row>
    <row r="14797" spans="106:107">
      <c r="DB14797" s="110"/>
      <c r="DC14797" s="110"/>
    </row>
    <row r="14798" spans="106:107">
      <c r="DB14798" s="110"/>
      <c r="DC14798" s="110"/>
    </row>
    <row r="14799" spans="106:107">
      <c r="DB14799" s="110"/>
      <c r="DC14799" s="110"/>
    </row>
    <row r="14800" spans="106:107">
      <c r="DB14800" s="110"/>
      <c r="DC14800" s="110"/>
    </row>
    <row r="14801" spans="106:107">
      <c r="DB14801" s="110"/>
      <c r="DC14801" s="110"/>
    </row>
    <row r="14802" spans="106:107">
      <c r="DB14802" s="110"/>
      <c r="DC14802" s="110"/>
    </row>
    <row r="14803" spans="106:107">
      <c r="DB14803" s="110"/>
      <c r="DC14803" s="110"/>
    </row>
    <row r="14804" spans="106:107">
      <c r="DB14804" s="110"/>
      <c r="DC14804" s="110"/>
    </row>
    <row r="14805" spans="106:107">
      <c r="DB14805" s="110"/>
      <c r="DC14805" s="110"/>
    </row>
    <row r="14806" spans="106:107">
      <c r="DB14806" s="110"/>
      <c r="DC14806" s="110"/>
    </row>
    <row r="14807" spans="106:107">
      <c r="DB14807" s="110"/>
      <c r="DC14807" s="110"/>
    </row>
    <row r="14808" spans="106:107">
      <c r="DB14808" s="110"/>
      <c r="DC14808" s="110"/>
    </row>
    <row r="14809" spans="106:107">
      <c r="DB14809" s="110"/>
      <c r="DC14809" s="110"/>
    </row>
    <row r="14810" spans="106:107">
      <c r="DB14810" s="110"/>
      <c r="DC14810" s="110"/>
    </row>
    <row r="14811" spans="106:107">
      <c r="DB14811" s="110"/>
      <c r="DC14811" s="110"/>
    </row>
    <row r="14812" spans="106:107">
      <c r="DB14812" s="110"/>
      <c r="DC14812" s="110"/>
    </row>
    <row r="14813" spans="106:107">
      <c r="DB14813" s="110"/>
      <c r="DC14813" s="110"/>
    </row>
    <row r="14814" spans="106:107">
      <c r="DB14814" s="110"/>
      <c r="DC14814" s="110"/>
    </row>
    <row r="14815" spans="106:107">
      <c r="DB14815" s="110"/>
      <c r="DC14815" s="110"/>
    </row>
    <row r="14816" spans="106:107">
      <c r="DB14816" s="110"/>
      <c r="DC14816" s="110"/>
    </row>
    <row r="14817" spans="106:107">
      <c r="DB14817" s="110"/>
      <c r="DC14817" s="110"/>
    </row>
    <row r="14818" spans="106:107">
      <c r="DB14818" s="110"/>
      <c r="DC14818" s="110"/>
    </row>
    <row r="14819" spans="106:107">
      <c r="DB14819" s="110"/>
      <c r="DC14819" s="110"/>
    </row>
    <row r="14820" spans="106:107">
      <c r="DB14820" s="110"/>
      <c r="DC14820" s="110"/>
    </row>
    <row r="14821" spans="106:107">
      <c r="DB14821" s="110"/>
      <c r="DC14821" s="110"/>
    </row>
    <row r="14822" spans="106:107">
      <c r="DB14822" s="110"/>
      <c r="DC14822" s="110"/>
    </row>
    <row r="14823" spans="106:107">
      <c r="DB14823" s="110"/>
      <c r="DC14823" s="110"/>
    </row>
    <row r="14824" spans="106:107">
      <c r="DB14824" s="110"/>
      <c r="DC14824" s="110"/>
    </row>
    <row r="14825" spans="106:107">
      <c r="DB14825" s="110"/>
      <c r="DC14825" s="110"/>
    </row>
    <row r="14826" spans="106:107">
      <c r="DB14826" s="110"/>
      <c r="DC14826" s="110"/>
    </row>
    <row r="14827" spans="106:107">
      <c r="DB14827" s="110"/>
      <c r="DC14827" s="110"/>
    </row>
    <row r="14828" spans="106:107">
      <c r="DB14828" s="110"/>
      <c r="DC14828" s="110"/>
    </row>
    <row r="14829" spans="106:107">
      <c r="DB14829" s="110"/>
      <c r="DC14829" s="110"/>
    </row>
    <row r="14830" spans="106:107">
      <c r="DB14830" s="110"/>
      <c r="DC14830" s="110"/>
    </row>
    <row r="14831" spans="106:107">
      <c r="DB14831" s="110"/>
      <c r="DC14831" s="110"/>
    </row>
    <row r="14832" spans="106:107">
      <c r="DB14832" s="110"/>
      <c r="DC14832" s="110"/>
    </row>
    <row r="14833" spans="106:107">
      <c r="DB14833" s="110"/>
      <c r="DC14833" s="110"/>
    </row>
    <row r="14834" spans="106:107">
      <c r="DB14834" s="110"/>
      <c r="DC14834" s="110"/>
    </row>
    <row r="14835" spans="106:107">
      <c r="DB14835" s="110"/>
      <c r="DC14835" s="110"/>
    </row>
    <row r="14836" spans="106:107">
      <c r="DB14836" s="110"/>
      <c r="DC14836" s="110"/>
    </row>
    <row r="14837" spans="106:107">
      <c r="DB14837" s="110"/>
      <c r="DC14837" s="110"/>
    </row>
    <row r="14838" spans="106:107">
      <c r="DB14838" s="110"/>
      <c r="DC14838" s="110"/>
    </row>
    <row r="14839" spans="106:107">
      <c r="DB14839" s="110"/>
      <c r="DC14839" s="110"/>
    </row>
    <row r="14840" spans="106:107">
      <c r="DB14840" s="110"/>
      <c r="DC14840" s="110"/>
    </row>
    <row r="14841" spans="106:107">
      <c r="DB14841" s="110"/>
      <c r="DC14841" s="110"/>
    </row>
    <row r="14842" spans="106:107">
      <c r="DB14842" s="110"/>
      <c r="DC14842" s="110"/>
    </row>
    <row r="14843" spans="106:107">
      <c r="DB14843" s="110"/>
      <c r="DC14843" s="110"/>
    </row>
    <row r="14844" spans="106:107">
      <c r="DB14844" s="110"/>
      <c r="DC14844" s="110"/>
    </row>
    <row r="14845" spans="106:107">
      <c r="DB14845" s="110"/>
      <c r="DC14845" s="110"/>
    </row>
    <row r="14846" spans="106:107">
      <c r="DB14846" s="110"/>
      <c r="DC14846" s="110"/>
    </row>
    <row r="14847" spans="106:107">
      <c r="DB14847" s="110"/>
      <c r="DC14847" s="110"/>
    </row>
    <row r="14848" spans="106:107">
      <c r="DB14848" s="110"/>
      <c r="DC14848" s="110"/>
    </row>
    <row r="14849" spans="106:107">
      <c r="DB14849" s="110"/>
      <c r="DC14849" s="110"/>
    </row>
    <row r="14850" spans="106:107">
      <c r="DB14850" s="110"/>
      <c r="DC14850" s="110"/>
    </row>
    <row r="14851" spans="106:107">
      <c r="DB14851" s="110"/>
      <c r="DC14851" s="110"/>
    </row>
    <row r="14852" spans="106:107">
      <c r="DB14852" s="110"/>
      <c r="DC14852" s="110"/>
    </row>
    <row r="14853" spans="106:107">
      <c r="DB14853" s="110"/>
      <c r="DC14853" s="110"/>
    </row>
    <row r="14854" spans="106:107">
      <c r="DB14854" s="110"/>
      <c r="DC14854" s="110"/>
    </row>
    <row r="14855" spans="106:107">
      <c r="DB14855" s="110"/>
      <c r="DC14855" s="110"/>
    </row>
    <row r="14856" spans="106:107">
      <c r="DB14856" s="110"/>
      <c r="DC14856" s="110"/>
    </row>
    <row r="14857" spans="106:107">
      <c r="DB14857" s="110"/>
      <c r="DC14857" s="110"/>
    </row>
    <row r="14858" spans="106:107">
      <c r="DB14858" s="110"/>
      <c r="DC14858" s="110"/>
    </row>
    <row r="14859" spans="106:107">
      <c r="DB14859" s="110"/>
      <c r="DC14859" s="110"/>
    </row>
    <row r="14860" spans="106:107">
      <c r="DB14860" s="110"/>
      <c r="DC14860" s="110"/>
    </row>
    <row r="14861" spans="106:107">
      <c r="DB14861" s="110"/>
      <c r="DC14861" s="110"/>
    </row>
    <row r="14862" spans="106:107">
      <c r="DB14862" s="110"/>
      <c r="DC14862" s="110"/>
    </row>
    <row r="14863" spans="106:107">
      <c r="DB14863" s="110"/>
      <c r="DC14863" s="110"/>
    </row>
    <row r="14864" spans="106:107">
      <c r="DB14864" s="110"/>
      <c r="DC14864" s="110"/>
    </row>
    <row r="14865" spans="106:107">
      <c r="DB14865" s="110"/>
      <c r="DC14865" s="110"/>
    </row>
    <row r="14866" spans="106:107">
      <c r="DB14866" s="110"/>
      <c r="DC14866" s="110"/>
    </row>
    <row r="14867" spans="106:107">
      <c r="DB14867" s="110"/>
      <c r="DC14867" s="110"/>
    </row>
    <row r="14868" spans="106:107">
      <c r="DB14868" s="110"/>
      <c r="DC14868" s="110"/>
    </row>
    <row r="14869" spans="106:107">
      <c r="DB14869" s="110"/>
      <c r="DC14869" s="110"/>
    </row>
    <row r="14870" spans="106:107">
      <c r="DB14870" s="110"/>
      <c r="DC14870" s="110"/>
    </row>
    <row r="14871" spans="106:107">
      <c r="DB14871" s="110"/>
      <c r="DC14871" s="110"/>
    </row>
    <row r="14872" spans="106:107">
      <c r="DB14872" s="110"/>
      <c r="DC14872" s="110"/>
    </row>
    <row r="14873" spans="106:107">
      <c r="DB14873" s="110"/>
      <c r="DC14873" s="110"/>
    </row>
    <row r="14874" spans="106:107">
      <c r="DB14874" s="110"/>
      <c r="DC14874" s="110"/>
    </row>
    <row r="14875" spans="106:107">
      <c r="DB14875" s="110"/>
      <c r="DC14875" s="110"/>
    </row>
    <row r="14876" spans="106:107">
      <c r="DB14876" s="110"/>
      <c r="DC14876" s="110"/>
    </row>
    <row r="14877" spans="106:107">
      <c r="DB14877" s="110"/>
      <c r="DC14877" s="110"/>
    </row>
    <row r="14878" spans="106:107">
      <c r="DB14878" s="110"/>
      <c r="DC14878" s="110"/>
    </row>
    <row r="14879" spans="106:107">
      <c r="DB14879" s="110"/>
      <c r="DC14879" s="110"/>
    </row>
    <row r="14880" spans="106:107">
      <c r="DB14880" s="110"/>
      <c r="DC14880" s="110"/>
    </row>
    <row r="14881" spans="106:107">
      <c r="DB14881" s="110"/>
      <c r="DC14881" s="110"/>
    </row>
    <row r="14882" spans="106:107">
      <c r="DB14882" s="110"/>
      <c r="DC14882" s="110"/>
    </row>
    <row r="14883" spans="106:107">
      <c r="DB14883" s="110"/>
      <c r="DC14883" s="110"/>
    </row>
    <row r="14884" spans="106:107">
      <c r="DB14884" s="110"/>
      <c r="DC14884" s="110"/>
    </row>
    <row r="14885" spans="106:107">
      <c r="DB14885" s="110"/>
      <c r="DC14885" s="110"/>
    </row>
    <row r="14886" spans="106:107">
      <c r="DB14886" s="110"/>
      <c r="DC14886" s="110"/>
    </row>
    <row r="14887" spans="106:107">
      <c r="DB14887" s="110"/>
      <c r="DC14887" s="110"/>
    </row>
    <row r="14888" spans="106:107">
      <c r="DB14888" s="110"/>
      <c r="DC14888" s="110"/>
    </row>
    <row r="14889" spans="106:107">
      <c r="DB14889" s="110"/>
      <c r="DC14889" s="110"/>
    </row>
    <row r="14890" spans="106:107">
      <c r="DB14890" s="110"/>
      <c r="DC14890" s="110"/>
    </row>
    <row r="14891" spans="106:107">
      <c r="DB14891" s="110"/>
      <c r="DC14891" s="110"/>
    </row>
    <row r="14892" spans="106:107">
      <c r="DB14892" s="110"/>
      <c r="DC14892" s="110"/>
    </row>
    <row r="14893" spans="106:107">
      <c r="DB14893" s="110"/>
      <c r="DC14893" s="110"/>
    </row>
    <row r="14894" spans="106:107">
      <c r="DB14894" s="110"/>
      <c r="DC14894" s="110"/>
    </row>
    <row r="14895" spans="106:107">
      <c r="DB14895" s="110"/>
      <c r="DC14895" s="110"/>
    </row>
    <row r="14896" spans="106:107">
      <c r="DB14896" s="110"/>
      <c r="DC14896" s="110"/>
    </row>
    <row r="14897" spans="106:107">
      <c r="DB14897" s="110"/>
      <c r="DC14897" s="110"/>
    </row>
    <row r="14898" spans="106:107">
      <c r="DB14898" s="110"/>
      <c r="DC14898" s="110"/>
    </row>
    <row r="14899" spans="106:107">
      <c r="DB14899" s="110"/>
      <c r="DC14899" s="110"/>
    </row>
    <row r="14900" spans="106:107">
      <c r="DB14900" s="110"/>
      <c r="DC14900" s="110"/>
    </row>
    <row r="14901" spans="106:107">
      <c r="DB14901" s="110"/>
      <c r="DC14901" s="110"/>
    </row>
    <row r="14902" spans="106:107">
      <c r="DB14902" s="110"/>
      <c r="DC14902" s="110"/>
    </row>
    <row r="14903" spans="106:107">
      <c r="DB14903" s="110"/>
      <c r="DC14903" s="110"/>
    </row>
    <row r="14904" spans="106:107">
      <c r="DB14904" s="110"/>
      <c r="DC14904" s="110"/>
    </row>
    <row r="14905" spans="106:107">
      <c r="DB14905" s="110"/>
      <c r="DC14905" s="110"/>
    </row>
    <row r="14906" spans="106:107">
      <c r="DB14906" s="110"/>
      <c r="DC14906" s="110"/>
    </row>
    <row r="14907" spans="106:107">
      <c r="DB14907" s="110"/>
      <c r="DC14907" s="110"/>
    </row>
    <row r="14908" spans="106:107">
      <c r="DB14908" s="110"/>
      <c r="DC14908" s="110"/>
    </row>
    <row r="14909" spans="106:107">
      <c r="DB14909" s="110"/>
      <c r="DC14909" s="110"/>
    </row>
    <row r="14910" spans="106:107">
      <c r="DB14910" s="110"/>
      <c r="DC14910" s="110"/>
    </row>
    <row r="14911" spans="106:107">
      <c r="DB14911" s="110"/>
      <c r="DC14911" s="110"/>
    </row>
    <row r="14912" spans="106:107">
      <c r="DB14912" s="110"/>
      <c r="DC14912" s="110"/>
    </row>
    <row r="14913" spans="106:107">
      <c r="DB14913" s="110"/>
      <c r="DC14913" s="110"/>
    </row>
    <row r="14914" spans="106:107">
      <c r="DB14914" s="110"/>
      <c r="DC14914" s="110"/>
    </row>
    <row r="14915" spans="106:107">
      <c r="DB14915" s="110"/>
      <c r="DC14915" s="110"/>
    </row>
    <row r="14916" spans="106:107">
      <c r="DB14916" s="110"/>
      <c r="DC14916" s="110"/>
    </row>
    <row r="14917" spans="106:107">
      <c r="DB14917" s="110"/>
      <c r="DC14917" s="110"/>
    </row>
    <row r="14918" spans="106:107">
      <c r="DB14918" s="110"/>
      <c r="DC14918" s="110"/>
    </row>
    <row r="14919" spans="106:107">
      <c r="DB14919" s="110"/>
      <c r="DC14919" s="110"/>
    </row>
    <row r="14920" spans="106:107">
      <c r="DB14920" s="110"/>
      <c r="DC14920" s="110"/>
    </row>
    <row r="14921" spans="106:107">
      <c r="DB14921" s="110"/>
      <c r="DC14921" s="110"/>
    </row>
    <row r="14922" spans="106:107">
      <c r="DB14922" s="110"/>
      <c r="DC14922" s="110"/>
    </row>
    <row r="14923" spans="106:107">
      <c r="DB14923" s="110"/>
      <c r="DC14923" s="110"/>
    </row>
    <row r="14924" spans="106:107">
      <c r="DB14924" s="110"/>
      <c r="DC14924" s="110"/>
    </row>
    <row r="14925" spans="106:107">
      <c r="DB14925" s="110"/>
      <c r="DC14925" s="110"/>
    </row>
    <row r="14926" spans="106:107">
      <c r="DB14926" s="110"/>
      <c r="DC14926" s="110"/>
    </row>
    <row r="14927" spans="106:107">
      <c r="DB14927" s="110"/>
      <c r="DC14927" s="110"/>
    </row>
    <row r="14928" spans="106:107">
      <c r="DB14928" s="110"/>
      <c r="DC14928" s="110"/>
    </row>
    <row r="14929" spans="106:107">
      <c r="DB14929" s="110"/>
      <c r="DC14929" s="110"/>
    </row>
    <row r="14930" spans="106:107">
      <c r="DB14930" s="110"/>
      <c r="DC14930" s="110"/>
    </row>
    <row r="14931" spans="106:107">
      <c r="DB14931" s="110"/>
      <c r="DC14931" s="110"/>
    </row>
    <row r="14932" spans="106:107">
      <c r="DB14932" s="110"/>
      <c r="DC14932" s="110"/>
    </row>
    <row r="14933" spans="106:107">
      <c r="DB14933" s="110"/>
      <c r="DC14933" s="110"/>
    </row>
    <row r="14934" spans="106:107">
      <c r="DB14934" s="110"/>
      <c r="DC14934" s="110"/>
    </row>
    <row r="14935" spans="106:107">
      <c r="DB14935" s="110"/>
      <c r="DC14935" s="110"/>
    </row>
    <row r="14936" spans="106:107">
      <c r="DB14936" s="110"/>
      <c r="DC14936" s="110"/>
    </row>
    <row r="14937" spans="106:107">
      <c r="DB14937" s="110"/>
      <c r="DC14937" s="110"/>
    </row>
    <row r="14938" spans="106:107">
      <c r="DB14938" s="110"/>
      <c r="DC14938" s="110"/>
    </row>
    <row r="14939" spans="106:107">
      <c r="DB14939" s="110"/>
      <c r="DC14939" s="110"/>
    </row>
    <row r="14940" spans="106:107">
      <c r="DB14940" s="110"/>
      <c r="DC14940" s="110"/>
    </row>
    <row r="14941" spans="106:107">
      <c r="DB14941" s="110"/>
      <c r="DC14941" s="110"/>
    </row>
    <row r="14942" spans="106:107">
      <c r="DB14942" s="110"/>
      <c r="DC14942" s="110"/>
    </row>
    <row r="14943" spans="106:107">
      <c r="DB14943" s="110"/>
      <c r="DC14943" s="110"/>
    </row>
    <row r="14944" spans="106:107">
      <c r="DB14944" s="110"/>
      <c r="DC14944" s="110"/>
    </row>
    <row r="14945" spans="106:107">
      <c r="DB14945" s="110"/>
      <c r="DC14945" s="110"/>
    </row>
    <row r="14946" spans="106:107">
      <c r="DB14946" s="110"/>
      <c r="DC14946" s="110"/>
    </row>
    <row r="14947" spans="106:107">
      <c r="DB14947" s="110"/>
      <c r="DC14947" s="110"/>
    </row>
    <row r="14948" spans="106:107">
      <c r="DB14948" s="110"/>
      <c r="DC14948" s="110"/>
    </row>
    <row r="14949" spans="106:107">
      <c r="DB14949" s="110"/>
      <c r="DC14949" s="110"/>
    </row>
    <row r="14950" spans="106:107">
      <c r="DB14950" s="110"/>
      <c r="DC14950" s="110"/>
    </row>
    <row r="14951" spans="106:107">
      <c r="DB14951" s="110"/>
      <c r="DC14951" s="110"/>
    </row>
    <row r="14952" spans="106:107">
      <c r="DB14952" s="110"/>
      <c r="DC14952" s="110"/>
    </row>
    <row r="14953" spans="106:107">
      <c r="DB14953" s="110"/>
      <c r="DC14953" s="110"/>
    </row>
    <row r="14954" spans="106:107">
      <c r="DB14954" s="110"/>
      <c r="DC14954" s="110"/>
    </row>
    <row r="14955" spans="106:107">
      <c r="DB14955" s="110"/>
      <c r="DC14955" s="110"/>
    </row>
    <row r="14956" spans="106:107">
      <c r="DB14956" s="110"/>
      <c r="DC14956" s="110"/>
    </row>
    <row r="14957" spans="106:107">
      <c r="DB14957" s="110"/>
      <c r="DC14957" s="110"/>
    </row>
    <row r="14958" spans="106:107">
      <c r="DB14958" s="110"/>
      <c r="DC14958" s="110"/>
    </row>
    <row r="14959" spans="106:107">
      <c r="DB14959" s="110"/>
      <c r="DC14959" s="110"/>
    </row>
    <row r="14960" spans="106:107">
      <c r="DB14960" s="110"/>
      <c r="DC14960" s="110"/>
    </row>
    <row r="14961" spans="106:107">
      <c r="DB14961" s="110"/>
      <c r="DC14961" s="110"/>
    </row>
    <row r="14962" spans="106:107">
      <c r="DB14962" s="110"/>
      <c r="DC14962" s="110"/>
    </row>
    <row r="14963" spans="106:107">
      <c r="DB14963" s="110"/>
      <c r="DC14963" s="110"/>
    </row>
    <row r="14964" spans="106:107">
      <c r="DB14964" s="110"/>
      <c r="DC14964" s="110"/>
    </row>
    <row r="14965" spans="106:107">
      <c r="DB14965" s="110"/>
      <c r="DC14965" s="110"/>
    </row>
    <row r="14966" spans="106:107">
      <c r="DB14966" s="110"/>
      <c r="DC14966" s="110"/>
    </row>
    <row r="14967" spans="106:107">
      <c r="DB14967" s="110"/>
      <c r="DC14967" s="110"/>
    </row>
    <row r="14968" spans="106:107">
      <c r="DB14968" s="110"/>
      <c r="DC14968" s="110"/>
    </row>
    <row r="14969" spans="106:107">
      <c r="DB14969" s="110"/>
      <c r="DC14969" s="110"/>
    </row>
    <row r="14970" spans="106:107">
      <c r="DB14970" s="110"/>
      <c r="DC14970" s="110"/>
    </row>
    <row r="14971" spans="106:107">
      <c r="DB14971" s="110"/>
      <c r="DC14971" s="110"/>
    </row>
    <row r="14972" spans="106:107">
      <c r="DB14972" s="110"/>
      <c r="DC14972" s="110"/>
    </row>
    <row r="14973" spans="106:107">
      <c r="DB14973" s="110"/>
      <c r="DC14973" s="110"/>
    </row>
    <row r="14974" spans="106:107">
      <c r="DB14974" s="110"/>
      <c r="DC14974" s="110"/>
    </row>
    <row r="14975" spans="106:107">
      <c r="DB14975" s="110"/>
      <c r="DC14975" s="110"/>
    </row>
    <row r="14976" spans="106:107">
      <c r="DB14976" s="110"/>
      <c r="DC14976" s="110"/>
    </row>
    <row r="14977" spans="106:107">
      <c r="DB14977" s="110"/>
      <c r="DC14977" s="110"/>
    </row>
    <row r="14978" spans="106:107">
      <c r="DB14978" s="110"/>
      <c r="DC14978" s="110"/>
    </row>
    <row r="14979" spans="106:107">
      <c r="DB14979" s="110"/>
      <c r="DC14979" s="110"/>
    </row>
    <row r="14980" spans="106:107">
      <c r="DB14980" s="110"/>
      <c r="DC14980" s="110"/>
    </row>
    <row r="14981" spans="106:107">
      <c r="DB14981" s="110"/>
      <c r="DC14981" s="110"/>
    </row>
    <row r="14982" spans="106:107">
      <c r="DB14982" s="110"/>
      <c r="DC14982" s="110"/>
    </row>
    <row r="14983" spans="106:107">
      <c r="DB14983" s="110"/>
      <c r="DC14983" s="110"/>
    </row>
    <row r="14984" spans="106:107">
      <c r="DB14984" s="110"/>
      <c r="DC14984" s="110"/>
    </row>
    <row r="14985" spans="106:107">
      <c r="DB14985" s="110"/>
      <c r="DC14985" s="110"/>
    </row>
    <row r="14986" spans="106:107">
      <c r="DB14986" s="110"/>
      <c r="DC14986" s="110"/>
    </row>
    <row r="14987" spans="106:107">
      <c r="DB14987" s="110"/>
      <c r="DC14987" s="110"/>
    </row>
    <row r="14988" spans="106:107">
      <c r="DB14988" s="110"/>
      <c r="DC14988" s="110"/>
    </row>
    <row r="14989" spans="106:107">
      <c r="DB14989" s="110"/>
      <c r="DC14989" s="110"/>
    </row>
    <row r="14990" spans="106:107">
      <c r="DB14990" s="110"/>
      <c r="DC14990" s="110"/>
    </row>
    <row r="14991" spans="106:107">
      <c r="DB14991" s="110"/>
      <c r="DC14991" s="110"/>
    </row>
    <row r="14992" spans="106:107">
      <c r="DB14992" s="110"/>
      <c r="DC14992" s="110"/>
    </row>
    <row r="14993" spans="106:107">
      <c r="DB14993" s="110"/>
      <c r="DC14993" s="110"/>
    </row>
    <row r="14994" spans="106:107">
      <c r="DB14994" s="110"/>
      <c r="DC14994" s="110"/>
    </row>
    <row r="14995" spans="106:107">
      <c r="DB14995" s="110"/>
      <c r="DC14995" s="110"/>
    </row>
    <row r="14996" spans="106:107">
      <c r="DB14996" s="110"/>
      <c r="DC14996" s="110"/>
    </row>
    <row r="14997" spans="106:107">
      <c r="DB14997" s="110"/>
      <c r="DC14997" s="110"/>
    </row>
    <row r="14998" spans="106:107">
      <c r="DB14998" s="110"/>
      <c r="DC14998" s="110"/>
    </row>
    <row r="14999" spans="106:107">
      <c r="DB14999" s="110"/>
      <c r="DC14999" s="110"/>
    </row>
    <row r="15000" spans="106:107">
      <c r="DB15000" s="110"/>
      <c r="DC15000" s="110"/>
    </row>
    <row r="15001" spans="106:107">
      <c r="DB15001" s="110"/>
      <c r="DC15001" s="110"/>
    </row>
    <row r="15002" spans="106:107">
      <c r="DB15002" s="110"/>
      <c r="DC15002" s="110"/>
    </row>
    <row r="15003" spans="106:107">
      <c r="DB15003" s="110"/>
      <c r="DC15003" s="110"/>
    </row>
    <row r="15004" spans="106:107">
      <c r="DB15004" s="110"/>
      <c r="DC15004" s="110"/>
    </row>
    <row r="15005" spans="106:107">
      <c r="DB15005" s="110"/>
      <c r="DC15005" s="110"/>
    </row>
    <row r="15006" spans="106:107">
      <c r="DB15006" s="110"/>
      <c r="DC15006" s="110"/>
    </row>
    <row r="15007" spans="106:107">
      <c r="DB15007" s="110"/>
      <c r="DC15007" s="110"/>
    </row>
    <row r="15008" spans="106:107">
      <c r="DB15008" s="110"/>
      <c r="DC15008" s="110"/>
    </row>
    <row r="15009" spans="106:107">
      <c r="DB15009" s="110"/>
      <c r="DC15009" s="110"/>
    </row>
    <row r="15010" spans="106:107">
      <c r="DB15010" s="110"/>
      <c r="DC15010" s="110"/>
    </row>
    <row r="15011" spans="106:107">
      <c r="DB15011" s="110"/>
      <c r="DC15011" s="110"/>
    </row>
    <row r="15012" spans="106:107">
      <c r="DB15012" s="110"/>
      <c r="DC15012" s="110"/>
    </row>
    <row r="15013" spans="106:107">
      <c r="DB15013" s="110"/>
      <c r="DC15013" s="110"/>
    </row>
    <row r="15014" spans="106:107">
      <c r="DB15014" s="110"/>
      <c r="DC15014" s="110"/>
    </row>
    <row r="15015" spans="106:107">
      <c r="DB15015" s="110"/>
      <c r="DC15015" s="110"/>
    </row>
    <row r="15016" spans="106:107">
      <c r="DB15016" s="110"/>
      <c r="DC15016" s="110"/>
    </row>
    <row r="15017" spans="106:107">
      <c r="DB15017" s="110"/>
      <c r="DC15017" s="110"/>
    </row>
    <row r="15018" spans="106:107">
      <c r="DB15018" s="110"/>
      <c r="DC15018" s="110"/>
    </row>
    <row r="15019" spans="106:107">
      <c r="DB15019" s="110"/>
      <c r="DC15019" s="110"/>
    </row>
    <row r="15020" spans="106:107">
      <c r="DB15020" s="110"/>
      <c r="DC15020" s="110"/>
    </row>
    <row r="15021" spans="106:107">
      <c r="DB15021" s="110"/>
      <c r="DC15021" s="110"/>
    </row>
    <row r="15022" spans="106:107">
      <c r="DB15022" s="110"/>
      <c r="DC15022" s="110"/>
    </row>
    <row r="15023" spans="106:107">
      <c r="DB15023" s="110"/>
      <c r="DC15023" s="110"/>
    </row>
    <row r="15024" spans="106:107">
      <c r="DB15024" s="110"/>
      <c r="DC15024" s="110"/>
    </row>
    <row r="15025" spans="106:107">
      <c r="DB15025" s="110"/>
      <c r="DC15025" s="110"/>
    </row>
    <row r="15026" spans="106:107">
      <c r="DB15026" s="110"/>
      <c r="DC15026" s="110"/>
    </row>
    <row r="15027" spans="106:107">
      <c r="DB15027" s="110"/>
      <c r="DC15027" s="110"/>
    </row>
    <row r="15028" spans="106:107">
      <c r="DB15028" s="110"/>
      <c r="DC15028" s="110"/>
    </row>
    <row r="15029" spans="106:107">
      <c r="DB15029" s="110"/>
      <c r="DC15029" s="110"/>
    </row>
    <row r="15030" spans="106:107">
      <c r="DB15030" s="110"/>
      <c r="DC15030" s="110"/>
    </row>
    <row r="15031" spans="106:107">
      <c r="DB15031" s="110"/>
      <c r="DC15031" s="110"/>
    </row>
    <row r="15032" spans="106:107">
      <c r="DB15032" s="110"/>
      <c r="DC15032" s="110"/>
    </row>
    <row r="15033" spans="106:107">
      <c r="DB15033" s="110"/>
      <c r="DC15033" s="110"/>
    </row>
    <row r="15034" spans="106:107">
      <c r="DB15034" s="110"/>
      <c r="DC15034" s="110"/>
    </row>
    <row r="15035" spans="106:107">
      <c r="DB15035" s="110"/>
      <c r="DC15035" s="110"/>
    </row>
    <row r="15036" spans="106:107">
      <c r="DB15036" s="110"/>
      <c r="DC15036" s="110"/>
    </row>
    <row r="15037" spans="106:107">
      <c r="DB15037" s="110"/>
      <c r="DC15037" s="110"/>
    </row>
    <row r="15038" spans="106:107">
      <c r="DB15038" s="110"/>
      <c r="DC15038" s="110"/>
    </row>
    <row r="15039" spans="106:107">
      <c r="DB15039" s="110"/>
      <c r="DC15039" s="110"/>
    </row>
    <row r="15040" spans="106:107">
      <c r="DB15040" s="110"/>
      <c r="DC15040" s="110"/>
    </row>
    <row r="15041" spans="106:107">
      <c r="DB15041" s="110"/>
      <c r="DC15041" s="110"/>
    </row>
    <row r="15042" spans="106:107">
      <c r="DB15042" s="110"/>
      <c r="DC15042" s="110"/>
    </row>
    <row r="15043" spans="106:107">
      <c r="DB15043" s="110"/>
      <c r="DC15043" s="110"/>
    </row>
    <row r="15044" spans="106:107">
      <c r="DB15044" s="110"/>
      <c r="DC15044" s="110"/>
    </row>
    <row r="15045" spans="106:107">
      <c r="DB15045" s="110"/>
      <c r="DC15045" s="110"/>
    </row>
    <row r="15046" spans="106:107">
      <c r="DB15046" s="110"/>
      <c r="DC15046" s="110"/>
    </row>
    <row r="15047" spans="106:107">
      <c r="DB15047" s="110"/>
      <c r="DC15047" s="110"/>
    </row>
    <row r="15048" spans="106:107">
      <c r="DB15048" s="110"/>
      <c r="DC15048" s="110"/>
    </row>
    <row r="15049" spans="106:107">
      <c r="DB15049" s="110"/>
      <c r="DC15049" s="110"/>
    </row>
    <row r="15050" spans="106:107">
      <c r="DB15050" s="110"/>
      <c r="DC15050" s="110"/>
    </row>
    <row r="15051" spans="106:107">
      <c r="DB15051" s="110"/>
      <c r="DC15051" s="110"/>
    </row>
    <row r="15052" spans="106:107">
      <c r="DB15052" s="110"/>
      <c r="DC15052" s="110"/>
    </row>
    <row r="15053" spans="106:107">
      <c r="DB15053" s="110"/>
      <c r="DC15053" s="110"/>
    </row>
    <row r="15054" spans="106:107">
      <c r="DB15054" s="110"/>
      <c r="DC15054" s="110"/>
    </row>
    <row r="15055" spans="106:107">
      <c r="DB15055" s="110"/>
      <c r="DC15055" s="110"/>
    </row>
    <row r="15056" spans="106:107">
      <c r="DB15056" s="110"/>
      <c r="DC15056" s="110"/>
    </row>
    <row r="15057" spans="106:107">
      <c r="DB15057" s="110"/>
      <c r="DC15057" s="110"/>
    </row>
    <row r="15058" spans="106:107">
      <c r="DB15058" s="110"/>
      <c r="DC15058" s="110"/>
    </row>
    <row r="15059" spans="106:107">
      <c r="DB15059" s="110"/>
      <c r="DC15059" s="110"/>
    </row>
    <row r="15060" spans="106:107">
      <c r="DB15060" s="110"/>
      <c r="DC15060" s="110"/>
    </row>
    <row r="15061" spans="106:107">
      <c r="DB15061" s="110"/>
      <c r="DC15061" s="110"/>
    </row>
    <row r="15062" spans="106:107">
      <c r="DB15062" s="110"/>
      <c r="DC15062" s="110"/>
    </row>
    <row r="15063" spans="106:107">
      <c r="DB15063" s="110"/>
      <c r="DC15063" s="110"/>
    </row>
    <row r="15064" spans="106:107">
      <c r="DB15064" s="110"/>
      <c r="DC15064" s="110"/>
    </row>
    <row r="15065" spans="106:107">
      <c r="DB15065" s="110"/>
      <c r="DC15065" s="110"/>
    </row>
    <row r="15066" spans="106:107">
      <c r="DB15066" s="110"/>
      <c r="DC15066" s="110"/>
    </row>
    <row r="15067" spans="106:107">
      <c r="DB15067" s="110"/>
      <c r="DC15067" s="110"/>
    </row>
    <row r="15068" spans="106:107">
      <c r="DB15068" s="110"/>
      <c r="DC15068" s="110"/>
    </row>
    <row r="15069" spans="106:107">
      <c r="DB15069" s="110"/>
      <c r="DC15069" s="110"/>
    </row>
    <row r="15070" spans="106:107">
      <c r="DB15070" s="110"/>
      <c r="DC15070" s="110"/>
    </row>
    <row r="15071" spans="106:107">
      <c r="DB15071" s="110"/>
      <c r="DC15071" s="110"/>
    </row>
    <row r="15072" spans="106:107">
      <c r="DB15072" s="110"/>
      <c r="DC15072" s="110"/>
    </row>
    <row r="15073" spans="106:107">
      <c r="DB15073" s="110"/>
      <c r="DC15073" s="110"/>
    </row>
    <row r="15074" spans="106:107">
      <c r="DB15074" s="110"/>
      <c r="DC15074" s="110"/>
    </row>
    <row r="15075" spans="106:107">
      <c r="DB15075" s="110"/>
      <c r="DC15075" s="110"/>
    </row>
    <row r="15076" spans="106:107">
      <c r="DB15076" s="110"/>
      <c r="DC15076" s="110"/>
    </row>
    <row r="15077" spans="106:107">
      <c r="DB15077" s="110"/>
      <c r="DC15077" s="110"/>
    </row>
    <row r="15078" spans="106:107">
      <c r="DB15078" s="110"/>
      <c r="DC15078" s="110"/>
    </row>
    <row r="15079" spans="106:107">
      <c r="DB15079" s="110"/>
      <c r="DC15079" s="110"/>
    </row>
    <row r="15080" spans="106:107">
      <c r="DB15080" s="110"/>
      <c r="DC15080" s="110"/>
    </row>
    <row r="15081" spans="106:107">
      <c r="DB15081" s="110"/>
      <c r="DC15081" s="110"/>
    </row>
    <row r="15082" spans="106:107">
      <c r="DB15082" s="110"/>
      <c r="DC15082" s="110"/>
    </row>
    <row r="15083" spans="106:107">
      <c r="DB15083" s="110"/>
      <c r="DC15083" s="110"/>
    </row>
    <row r="15084" spans="106:107">
      <c r="DB15084" s="110"/>
      <c r="DC15084" s="110"/>
    </row>
    <row r="15085" spans="106:107">
      <c r="DB15085" s="110"/>
      <c r="DC15085" s="110"/>
    </row>
    <row r="15086" spans="106:107">
      <c r="DB15086" s="110"/>
      <c r="DC15086" s="110"/>
    </row>
    <row r="15087" spans="106:107">
      <c r="DB15087" s="110"/>
      <c r="DC15087" s="110"/>
    </row>
    <row r="15088" spans="106:107">
      <c r="DB15088" s="110"/>
      <c r="DC15088" s="110"/>
    </row>
    <row r="15089" spans="106:107">
      <c r="DB15089" s="110"/>
      <c r="DC15089" s="110"/>
    </row>
    <row r="15090" spans="106:107">
      <c r="DB15090" s="110"/>
      <c r="DC15090" s="110"/>
    </row>
    <row r="15091" spans="106:107">
      <c r="DB15091" s="110"/>
      <c r="DC15091" s="110"/>
    </row>
    <row r="15092" spans="106:107">
      <c r="DB15092" s="110"/>
      <c r="DC15092" s="110"/>
    </row>
    <row r="15093" spans="106:107">
      <c r="DB15093" s="110"/>
      <c r="DC15093" s="110"/>
    </row>
    <row r="15094" spans="106:107">
      <c r="DB15094" s="110"/>
      <c r="DC15094" s="110"/>
    </row>
    <row r="15095" spans="106:107">
      <c r="DB15095" s="110"/>
      <c r="DC15095" s="110"/>
    </row>
    <row r="15096" spans="106:107">
      <c r="DB15096" s="110"/>
      <c r="DC15096" s="110"/>
    </row>
    <row r="15097" spans="106:107">
      <c r="DB15097" s="110"/>
      <c r="DC15097" s="110"/>
    </row>
    <row r="15098" spans="106:107">
      <c r="DB15098" s="110"/>
      <c r="DC15098" s="110"/>
    </row>
    <row r="15099" spans="106:107">
      <c r="DB15099" s="110"/>
      <c r="DC15099" s="110"/>
    </row>
    <row r="15100" spans="106:107">
      <c r="DB15100" s="110"/>
      <c r="DC15100" s="110"/>
    </row>
    <row r="15101" spans="106:107">
      <c r="DB15101" s="110"/>
      <c r="DC15101" s="110"/>
    </row>
    <row r="15102" spans="106:107">
      <c r="DB15102" s="110"/>
      <c r="DC15102" s="110"/>
    </row>
    <row r="15103" spans="106:107">
      <c r="DB15103" s="110"/>
      <c r="DC15103" s="110"/>
    </row>
    <row r="15104" spans="106:107">
      <c r="DB15104" s="110"/>
      <c r="DC15104" s="110"/>
    </row>
    <row r="15105" spans="106:107">
      <c r="DB15105" s="110"/>
      <c r="DC15105" s="110"/>
    </row>
    <row r="15106" spans="106:107">
      <c r="DB15106" s="110"/>
      <c r="DC15106" s="110"/>
    </row>
    <row r="15107" spans="106:107">
      <c r="DB15107" s="110"/>
      <c r="DC15107" s="110"/>
    </row>
    <row r="15108" spans="106:107">
      <c r="DB15108" s="110"/>
      <c r="DC15108" s="110"/>
    </row>
    <row r="15109" spans="106:107">
      <c r="DB15109" s="110"/>
      <c r="DC15109" s="110"/>
    </row>
    <row r="15110" spans="106:107">
      <c r="DB15110" s="110"/>
      <c r="DC15110" s="110"/>
    </row>
    <row r="15111" spans="106:107">
      <c r="DB15111" s="110"/>
      <c r="DC15111" s="110"/>
    </row>
    <row r="15112" spans="106:107">
      <c r="DB15112" s="110"/>
      <c r="DC15112" s="110"/>
    </row>
    <row r="15113" spans="106:107">
      <c r="DB15113" s="110"/>
      <c r="DC15113" s="110"/>
    </row>
    <row r="15114" spans="106:107">
      <c r="DB15114" s="110"/>
      <c r="DC15114" s="110"/>
    </row>
    <row r="15115" spans="106:107">
      <c r="DB15115" s="110"/>
      <c r="DC15115" s="110"/>
    </row>
    <row r="15116" spans="106:107">
      <c r="DB15116" s="110"/>
      <c r="DC15116" s="110"/>
    </row>
    <row r="15117" spans="106:107">
      <c r="DB15117" s="110"/>
      <c r="DC15117" s="110"/>
    </row>
    <row r="15118" spans="106:107">
      <c r="DB15118" s="110"/>
      <c r="DC15118" s="110"/>
    </row>
    <row r="15119" spans="106:107">
      <c r="DB15119" s="110"/>
      <c r="DC15119" s="110"/>
    </row>
    <row r="15120" spans="106:107">
      <c r="DB15120" s="110"/>
      <c r="DC15120" s="110"/>
    </row>
    <row r="15121" spans="106:107">
      <c r="DB15121" s="110"/>
      <c r="DC15121" s="110"/>
    </row>
    <row r="15122" spans="106:107">
      <c r="DB15122" s="110"/>
      <c r="DC15122" s="110"/>
    </row>
    <row r="15123" spans="106:107">
      <c r="DB15123" s="110"/>
      <c r="DC15123" s="110"/>
    </row>
    <row r="15124" spans="106:107">
      <c r="DB15124" s="110"/>
      <c r="DC15124" s="110"/>
    </row>
    <row r="15125" spans="106:107">
      <c r="DB15125" s="110"/>
      <c r="DC15125" s="110"/>
    </row>
    <row r="15126" spans="106:107">
      <c r="DB15126" s="110"/>
      <c r="DC15126" s="110"/>
    </row>
    <row r="15127" spans="106:107">
      <c r="DB15127" s="110"/>
      <c r="DC15127" s="110"/>
    </row>
    <row r="15128" spans="106:107">
      <c r="DB15128" s="110"/>
      <c r="DC15128" s="110"/>
    </row>
    <row r="15129" spans="106:107">
      <c r="DB15129" s="110"/>
      <c r="DC15129" s="110"/>
    </row>
    <row r="15130" spans="106:107">
      <c r="DB15130" s="110"/>
      <c r="DC15130" s="110"/>
    </row>
    <row r="15131" spans="106:107">
      <c r="DB15131" s="110"/>
      <c r="DC15131" s="110"/>
    </row>
    <row r="15132" spans="106:107">
      <c r="DB15132" s="110"/>
      <c r="DC15132" s="110"/>
    </row>
    <row r="15133" spans="106:107">
      <c r="DB15133" s="110"/>
      <c r="DC15133" s="110"/>
    </row>
    <row r="15134" spans="106:107">
      <c r="DB15134" s="110"/>
      <c r="DC15134" s="110"/>
    </row>
    <row r="15135" spans="106:107">
      <c r="DB15135" s="110"/>
      <c r="DC15135" s="110"/>
    </row>
    <row r="15136" spans="106:107">
      <c r="DB15136" s="110"/>
      <c r="DC15136" s="110"/>
    </row>
    <row r="15137" spans="106:107">
      <c r="DB15137" s="110"/>
      <c r="DC15137" s="110"/>
    </row>
    <row r="15138" spans="106:107">
      <c r="DB15138" s="110"/>
      <c r="DC15138" s="110"/>
    </row>
    <row r="15139" spans="106:107">
      <c r="DB15139" s="110"/>
      <c r="DC15139" s="110"/>
    </row>
    <row r="15140" spans="106:107">
      <c r="DB15140" s="110"/>
      <c r="DC15140" s="110"/>
    </row>
    <row r="15141" spans="106:107">
      <c r="DB15141" s="110"/>
      <c r="DC15141" s="110"/>
    </row>
    <row r="15142" spans="106:107">
      <c r="DB15142" s="110"/>
      <c r="DC15142" s="110"/>
    </row>
    <row r="15143" spans="106:107">
      <c r="DB15143" s="110"/>
      <c r="DC15143" s="110"/>
    </row>
    <row r="15144" spans="106:107">
      <c r="DB15144" s="110"/>
      <c r="DC15144" s="110"/>
    </row>
    <row r="15145" spans="106:107">
      <c r="DB15145" s="110"/>
      <c r="DC15145" s="110"/>
    </row>
    <row r="15146" spans="106:107">
      <c r="DB15146" s="110"/>
      <c r="DC15146" s="110"/>
    </row>
    <row r="15147" spans="106:107">
      <c r="DB15147" s="110"/>
      <c r="DC15147" s="110"/>
    </row>
    <row r="15148" spans="106:107">
      <c r="DB15148" s="110"/>
      <c r="DC15148" s="110"/>
    </row>
    <row r="15149" spans="106:107">
      <c r="DB15149" s="110"/>
      <c r="DC15149" s="110"/>
    </row>
    <row r="15150" spans="106:107">
      <c r="DB15150" s="110"/>
      <c r="DC15150" s="110"/>
    </row>
    <row r="15151" spans="106:107">
      <c r="DB15151" s="110"/>
      <c r="DC15151" s="110"/>
    </row>
    <row r="15152" spans="106:107">
      <c r="DB15152" s="110"/>
      <c r="DC15152" s="110"/>
    </row>
    <row r="15153" spans="106:107">
      <c r="DB15153" s="110"/>
      <c r="DC15153" s="110"/>
    </row>
    <row r="15154" spans="106:107">
      <c r="DB15154" s="110"/>
      <c r="DC15154" s="110"/>
    </row>
    <row r="15155" spans="106:107">
      <c r="DB15155" s="110"/>
      <c r="DC15155" s="110"/>
    </row>
    <row r="15156" spans="106:107">
      <c r="DB15156" s="110"/>
      <c r="DC15156" s="110"/>
    </row>
    <row r="15157" spans="106:107">
      <c r="DB15157" s="110"/>
      <c r="DC15157" s="110"/>
    </row>
    <row r="15158" spans="106:107">
      <c r="DB15158" s="110"/>
      <c r="DC15158" s="110"/>
    </row>
    <row r="15159" spans="106:107">
      <c r="DB15159" s="110"/>
      <c r="DC15159" s="110"/>
    </row>
    <row r="15160" spans="106:107">
      <c r="DB15160" s="110"/>
      <c r="DC15160" s="110"/>
    </row>
    <row r="15161" spans="106:107">
      <c r="DB15161" s="110"/>
      <c r="DC15161" s="110"/>
    </row>
    <row r="15162" spans="106:107">
      <c r="DB15162" s="110"/>
      <c r="DC15162" s="110"/>
    </row>
    <row r="15163" spans="106:107">
      <c r="DB15163" s="110"/>
      <c r="DC15163" s="110"/>
    </row>
    <row r="15164" spans="106:107">
      <c r="DB15164" s="110"/>
      <c r="DC15164" s="110"/>
    </row>
    <row r="15165" spans="106:107">
      <c r="DB15165" s="110"/>
      <c r="DC15165" s="110"/>
    </row>
    <row r="15166" spans="106:107">
      <c r="DB15166" s="110"/>
      <c r="DC15166" s="110"/>
    </row>
    <row r="15167" spans="106:107">
      <c r="DB15167" s="110"/>
      <c r="DC15167" s="110"/>
    </row>
    <row r="15168" spans="106:107">
      <c r="DB15168" s="110"/>
      <c r="DC15168" s="110"/>
    </row>
    <row r="15169" spans="106:107">
      <c r="DB15169" s="110"/>
      <c r="DC15169" s="110"/>
    </row>
    <row r="15170" spans="106:107">
      <c r="DB15170" s="110"/>
      <c r="DC15170" s="110"/>
    </row>
    <row r="15171" spans="106:107">
      <c r="DB15171" s="110"/>
      <c r="DC15171" s="110"/>
    </row>
    <row r="15172" spans="106:107">
      <c r="DB15172" s="110"/>
      <c r="DC15172" s="110"/>
    </row>
    <row r="15173" spans="106:107">
      <c r="DB15173" s="110"/>
      <c r="DC15173" s="110"/>
    </row>
    <row r="15174" spans="106:107">
      <c r="DB15174" s="110"/>
      <c r="DC15174" s="110"/>
    </row>
    <row r="15175" spans="106:107">
      <c r="DB15175" s="110"/>
      <c r="DC15175" s="110"/>
    </row>
    <row r="15176" spans="106:107">
      <c r="DB15176" s="110"/>
      <c r="DC15176" s="110"/>
    </row>
    <row r="15177" spans="106:107">
      <c r="DB15177" s="110"/>
      <c r="DC15177" s="110"/>
    </row>
    <row r="15178" spans="106:107">
      <c r="DB15178" s="110"/>
      <c r="DC15178" s="110"/>
    </row>
    <row r="15179" spans="106:107">
      <c r="DB15179" s="110"/>
      <c r="DC15179" s="110"/>
    </row>
    <row r="15180" spans="106:107">
      <c r="DB15180" s="110"/>
      <c r="DC15180" s="110"/>
    </row>
    <row r="15181" spans="106:107">
      <c r="DB15181" s="110"/>
      <c r="DC15181" s="110"/>
    </row>
    <row r="15182" spans="106:107">
      <c r="DB15182" s="110"/>
      <c r="DC15182" s="110"/>
    </row>
    <row r="15183" spans="106:107">
      <c r="DB15183" s="110"/>
      <c r="DC15183" s="110"/>
    </row>
    <row r="15184" spans="106:107">
      <c r="DB15184" s="110"/>
      <c r="DC15184" s="110"/>
    </row>
    <row r="15185" spans="106:107">
      <c r="DB15185" s="110"/>
      <c r="DC15185" s="110"/>
    </row>
    <row r="15186" spans="106:107">
      <c r="DB15186" s="110"/>
      <c r="DC15186" s="110"/>
    </row>
    <row r="15187" spans="106:107">
      <c r="DB15187" s="110"/>
      <c r="DC15187" s="110"/>
    </row>
    <row r="15188" spans="106:107">
      <c r="DB15188" s="110"/>
      <c r="DC15188" s="110"/>
    </row>
    <row r="15189" spans="106:107">
      <c r="DB15189" s="110"/>
      <c r="DC15189" s="110"/>
    </row>
    <row r="15190" spans="106:107">
      <c r="DB15190" s="110"/>
      <c r="DC15190" s="110"/>
    </row>
    <row r="15191" spans="106:107">
      <c r="DB15191" s="110"/>
      <c r="DC15191" s="110"/>
    </row>
    <row r="15192" spans="106:107">
      <c r="DB15192" s="110"/>
      <c r="DC15192" s="110"/>
    </row>
    <row r="15193" spans="106:107">
      <c r="DB15193" s="110"/>
      <c r="DC15193" s="110"/>
    </row>
    <row r="15194" spans="106:107">
      <c r="DB15194" s="110"/>
      <c r="DC15194" s="110"/>
    </row>
    <row r="15195" spans="106:107">
      <c r="DB15195" s="110"/>
      <c r="DC15195" s="110"/>
    </row>
    <row r="15196" spans="106:107">
      <c r="DB15196" s="110"/>
      <c r="DC15196" s="110"/>
    </row>
    <row r="15197" spans="106:107">
      <c r="DB15197" s="110"/>
      <c r="DC15197" s="110"/>
    </row>
    <row r="15198" spans="106:107">
      <c r="DB15198" s="110"/>
      <c r="DC15198" s="110"/>
    </row>
    <row r="15199" spans="106:107">
      <c r="DB15199" s="110"/>
      <c r="DC15199" s="110"/>
    </row>
    <row r="15200" spans="106:107">
      <c r="DB15200" s="110"/>
      <c r="DC15200" s="110"/>
    </row>
    <row r="15201" spans="106:107">
      <c r="DB15201" s="110"/>
      <c r="DC15201" s="110"/>
    </row>
    <row r="15202" spans="106:107">
      <c r="DB15202" s="110"/>
      <c r="DC15202" s="110"/>
    </row>
    <row r="15203" spans="106:107">
      <c r="DB15203" s="110"/>
      <c r="DC15203" s="110"/>
    </row>
    <row r="15204" spans="106:107">
      <c r="DB15204" s="110"/>
      <c r="DC15204" s="110"/>
    </row>
    <row r="15205" spans="106:107">
      <c r="DB15205" s="110"/>
      <c r="DC15205" s="110"/>
    </row>
    <row r="15206" spans="106:107">
      <c r="DB15206" s="110"/>
      <c r="DC15206" s="110"/>
    </row>
    <row r="15207" spans="106:107">
      <c r="DB15207" s="110"/>
      <c r="DC15207" s="110"/>
    </row>
    <row r="15208" spans="106:107">
      <c r="DB15208" s="110"/>
      <c r="DC15208" s="110"/>
    </row>
    <row r="15209" spans="106:107">
      <c r="DB15209" s="110"/>
      <c r="DC15209" s="110"/>
    </row>
    <row r="15210" spans="106:107">
      <c r="DB15210" s="110"/>
      <c r="DC15210" s="110"/>
    </row>
    <row r="15211" spans="106:107">
      <c r="DB15211" s="110"/>
      <c r="DC15211" s="110"/>
    </row>
    <row r="15212" spans="106:107">
      <c r="DB15212" s="110"/>
      <c r="DC15212" s="110"/>
    </row>
    <row r="15213" spans="106:107">
      <c r="DB15213" s="110"/>
      <c r="DC15213" s="110"/>
    </row>
    <row r="15214" spans="106:107">
      <c r="DB15214" s="110"/>
      <c r="DC15214" s="110"/>
    </row>
    <row r="15215" spans="106:107">
      <c r="DB15215" s="110"/>
      <c r="DC15215" s="110"/>
    </row>
    <row r="15216" spans="106:107">
      <c r="DB15216" s="110"/>
      <c r="DC15216" s="110"/>
    </row>
    <row r="15217" spans="106:107">
      <c r="DB15217" s="110"/>
      <c r="DC15217" s="110"/>
    </row>
    <row r="15218" spans="106:107">
      <c r="DB15218" s="110"/>
      <c r="DC15218" s="110"/>
    </row>
    <row r="15219" spans="106:107">
      <c r="DB15219" s="110"/>
      <c r="DC15219" s="110"/>
    </row>
    <row r="15220" spans="106:107">
      <c r="DB15220" s="110"/>
      <c r="DC15220" s="110"/>
    </row>
    <row r="15221" spans="106:107">
      <c r="DB15221" s="110"/>
      <c r="DC15221" s="110"/>
    </row>
    <row r="15222" spans="106:107">
      <c r="DB15222" s="110"/>
      <c r="DC15222" s="110"/>
    </row>
    <row r="15223" spans="106:107">
      <c r="DB15223" s="110"/>
      <c r="DC15223" s="110"/>
    </row>
    <row r="15224" spans="106:107">
      <c r="DB15224" s="110"/>
      <c r="DC15224" s="110"/>
    </row>
    <row r="15225" spans="106:107">
      <c r="DB15225" s="110"/>
      <c r="DC15225" s="110"/>
    </row>
    <row r="15226" spans="106:107">
      <c r="DB15226" s="110"/>
      <c r="DC15226" s="110"/>
    </row>
    <row r="15227" spans="106:107">
      <c r="DB15227" s="110"/>
      <c r="DC15227" s="110"/>
    </row>
    <row r="15228" spans="106:107">
      <c r="DB15228" s="110"/>
      <c r="DC15228" s="110"/>
    </row>
    <row r="15229" spans="106:107">
      <c r="DB15229" s="110"/>
      <c r="DC15229" s="110"/>
    </row>
    <row r="15230" spans="106:107">
      <c r="DB15230" s="110"/>
      <c r="DC15230" s="110"/>
    </row>
    <row r="15231" spans="106:107">
      <c r="DB15231" s="110"/>
      <c r="DC15231" s="110"/>
    </row>
    <row r="15232" spans="106:107">
      <c r="DB15232" s="110"/>
      <c r="DC15232" s="110"/>
    </row>
    <row r="15233" spans="106:107">
      <c r="DB15233" s="110"/>
      <c r="DC15233" s="110"/>
    </row>
    <row r="15234" spans="106:107">
      <c r="DB15234" s="110"/>
      <c r="DC15234" s="110"/>
    </row>
    <row r="15235" spans="106:107">
      <c r="DB15235" s="110"/>
      <c r="DC15235" s="110"/>
    </row>
    <row r="15236" spans="106:107">
      <c r="DB15236" s="110"/>
      <c r="DC15236" s="110"/>
    </row>
    <row r="15237" spans="106:107">
      <c r="DB15237" s="110"/>
      <c r="DC15237" s="110"/>
    </row>
    <row r="15238" spans="106:107">
      <c r="DB15238" s="110"/>
      <c r="DC15238" s="110"/>
    </row>
    <row r="15239" spans="106:107">
      <c r="DB15239" s="110"/>
      <c r="DC15239" s="110"/>
    </row>
    <row r="15240" spans="106:107">
      <c r="DB15240" s="110"/>
      <c r="DC15240" s="110"/>
    </row>
    <row r="15241" spans="106:107">
      <c r="DB15241" s="110"/>
      <c r="DC15241" s="110"/>
    </row>
    <row r="15242" spans="106:107">
      <c r="DB15242" s="110"/>
      <c r="DC15242" s="110"/>
    </row>
    <row r="15243" spans="106:107">
      <c r="DB15243" s="110"/>
      <c r="DC15243" s="110"/>
    </row>
    <row r="15244" spans="106:107">
      <c r="DB15244" s="110"/>
      <c r="DC15244" s="110"/>
    </row>
    <row r="15245" spans="106:107">
      <c r="DB15245" s="110"/>
      <c r="DC15245" s="110"/>
    </row>
    <row r="15246" spans="106:107">
      <c r="DB15246" s="110"/>
      <c r="DC15246" s="110"/>
    </row>
    <row r="15247" spans="106:107">
      <c r="DB15247" s="110"/>
      <c r="DC15247" s="110"/>
    </row>
    <row r="15248" spans="106:107">
      <c r="DB15248" s="110"/>
      <c r="DC15248" s="110"/>
    </row>
    <row r="15249" spans="106:107">
      <c r="DB15249" s="110"/>
      <c r="DC15249" s="110"/>
    </row>
    <row r="15250" spans="106:107">
      <c r="DB15250" s="110"/>
      <c r="DC15250" s="110"/>
    </row>
    <row r="15251" spans="106:107">
      <c r="DB15251" s="110"/>
      <c r="DC15251" s="110"/>
    </row>
    <row r="15252" spans="106:107">
      <c r="DB15252" s="110"/>
      <c r="DC15252" s="110"/>
    </row>
    <row r="15253" spans="106:107">
      <c r="DB15253" s="110"/>
      <c r="DC15253" s="110"/>
    </row>
    <row r="15254" spans="106:107">
      <c r="DB15254" s="110"/>
      <c r="DC15254" s="110"/>
    </row>
    <row r="15255" spans="106:107">
      <c r="DB15255" s="110"/>
      <c r="DC15255" s="110"/>
    </row>
    <row r="15256" spans="106:107">
      <c r="DB15256" s="110"/>
      <c r="DC15256" s="110"/>
    </row>
    <row r="15257" spans="106:107">
      <c r="DB15257" s="110"/>
      <c r="DC15257" s="110"/>
    </row>
    <row r="15258" spans="106:107">
      <c r="DB15258" s="110"/>
      <c r="DC15258" s="110"/>
    </row>
    <row r="15259" spans="106:107">
      <c r="DB15259" s="110"/>
      <c r="DC15259" s="110"/>
    </row>
    <row r="15260" spans="106:107">
      <c r="DB15260" s="110"/>
      <c r="DC15260" s="110"/>
    </row>
    <row r="15261" spans="106:107">
      <c r="DB15261" s="110"/>
      <c r="DC15261" s="110"/>
    </row>
    <row r="15262" spans="106:107">
      <c r="DB15262" s="110"/>
      <c r="DC15262" s="110"/>
    </row>
    <row r="15263" spans="106:107">
      <c r="DB15263" s="110"/>
      <c r="DC15263" s="110"/>
    </row>
    <row r="15264" spans="106:107">
      <c r="DB15264" s="110"/>
      <c r="DC15264" s="110"/>
    </row>
    <row r="15265" spans="106:107">
      <c r="DB15265" s="110"/>
      <c r="DC15265" s="110"/>
    </row>
    <row r="15266" spans="106:107">
      <c r="DB15266" s="110"/>
      <c r="DC15266" s="110"/>
    </row>
    <row r="15267" spans="106:107">
      <c r="DB15267" s="110"/>
      <c r="DC15267" s="110"/>
    </row>
    <row r="15268" spans="106:107">
      <c r="DB15268" s="110"/>
      <c r="DC15268" s="110"/>
    </row>
    <row r="15269" spans="106:107">
      <c r="DB15269" s="110"/>
      <c r="DC15269" s="110"/>
    </row>
    <row r="15270" spans="106:107">
      <c r="DB15270" s="110"/>
      <c r="DC15270" s="110"/>
    </row>
    <row r="15271" spans="106:107">
      <c r="DB15271" s="110"/>
      <c r="DC15271" s="110"/>
    </row>
    <row r="15272" spans="106:107">
      <c r="DB15272" s="110"/>
      <c r="DC15272" s="110"/>
    </row>
    <row r="15273" spans="106:107">
      <c r="DB15273" s="110"/>
      <c r="DC15273" s="110"/>
    </row>
    <row r="15274" spans="106:107">
      <c r="DB15274" s="110"/>
      <c r="DC15274" s="110"/>
    </row>
    <row r="15275" spans="106:107">
      <c r="DB15275" s="110"/>
      <c r="DC15275" s="110"/>
    </row>
    <row r="15276" spans="106:107">
      <c r="DB15276" s="110"/>
      <c r="DC15276" s="110"/>
    </row>
    <row r="15277" spans="106:107">
      <c r="DB15277" s="110"/>
      <c r="DC15277" s="110"/>
    </row>
    <row r="15278" spans="106:107">
      <c r="DB15278" s="110"/>
      <c r="DC15278" s="110"/>
    </row>
    <row r="15279" spans="106:107">
      <c r="DB15279" s="110"/>
      <c r="DC15279" s="110"/>
    </row>
    <row r="15280" spans="106:107">
      <c r="DB15280" s="110"/>
      <c r="DC15280" s="110"/>
    </row>
    <row r="15281" spans="106:107">
      <c r="DB15281" s="110"/>
      <c r="DC15281" s="110"/>
    </row>
    <row r="15282" spans="106:107">
      <c r="DB15282" s="110"/>
      <c r="DC15282" s="110"/>
    </row>
    <row r="15283" spans="106:107">
      <c r="DB15283" s="110"/>
      <c r="DC15283" s="110"/>
    </row>
    <row r="15284" spans="106:107">
      <c r="DB15284" s="110"/>
      <c r="DC15284" s="110"/>
    </row>
    <row r="15285" spans="106:107">
      <c r="DB15285" s="110"/>
      <c r="DC15285" s="110"/>
    </row>
    <row r="15286" spans="106:107">
      <c r="DB15286" s="110"/>
      <c r="DC15286" s="110"/>
    </row>
    <row r="15287" spans="106:107">
      <c r="DB15287" s="110"/>
      <c r="DC15287" s="110"/>
    </row>
    <row r="15288" spans="106:107">
      <c r="DB15288" s="110"/>
      <c r="DC15288" s="110"/>
    </row>
    <row r="15289" spans="106:107">
      <c r="DB15289" s="110"/>
      <c r="DC15289" s="110"/>
    </row>
    <row r="15290" spans="106:107">
      <c r="DB15290" s="110"/>
      <c r="DC15290" s="110"/>
    </row>
    <row r="15291" spans="106:107">
      <c r="DB15291" s="110"/>
      <c r="DC15291" s="110"/>
    </row>
    <row r="15292" spans="106:107">
      <c r="DB15292" s="110"/>
      <c r="DC15292" s="110"/>
    </row>
    <row r="15293" spans="106:107">
      <c r="DB15293" s="110"/>
      <c r="DC15293" s="110"/>
    </row>
    <row r="15294" spans="106:107">
      <c r="DB15294" s="110"/>
      <c r="DC15294" s="110"/>
    </row>
    <row r="15295" spans="106:107">
      <c r="DB15295" s="110"/>
      <c r="DC15295" s="110"/>
    </row>
    <row r="15296" spans="106:107">
      <c r="DB15296" s="110"/>
      <c r="DC15296" s="110"/>
    </row>
    <row r="15297" spans="106:107">
      <c r="DB15297" s="110"/>
      <c r="DC15297" s="110"/>
    </row>
    <row r="15298" spans="106:107">
      <c r="DB15298" s="110"/>
      <c r="DC15298" s="110"/>
    </row>
    <row r="15299" spans="106:107">
      <c r="DB15299" s="110"/>
      <c r="DC15299" s="110"/>
    </row>
    <row r="15300" spans="106:107">
      <c r="DB15300" s="110"/>
      <c r="DC15300" s="110"/>
    </row>
    <row r="15301" spans="106:107">
      <c r="DB15301" s="110"/>
      <c r="DC15301" s="110"/>
    </row>
    <row r="15302" spans="106:107">
      <c r="DB15302" s="110"/>
      <c r="DC15302" s="110"/>
    </row>
    <row r="15303" spans="106:107">
      <c r="DB15303" s="110"/>
      <c r="DC15303" s="110"/>
    </row>
    <row r="15304" spans="106:107">
      <c r="DB15304" s="110"/>
      <c r="DC15304" s="110"/>
    </row>
    <row r="15305" spans="106:107">
      <c r="DB15305" s="110"/>
      <c r="DC15305" s="110"/>
    </row>
    <row r="15306" spans="106:107">
      <c r="DB15306" s="110"/>
      <c r="DC15306" s="110"/>
    </row>
    <row r="15307" spans="106:107">
      <c r="DB15307" s="110"/>
      <c r="DC15307" s="110"/>
    </row>
    <row r="15308" spans="106:107">
      <c r="DB15308" s="110"/>
      <c r="DC15308" s="110"/>
    </row>
    <row r="15309" spans="106:107">
      <c r="DB15309" s="110"/>
      <c r="DC15309" s="110"/>
    </row>
    <row r="15310" spans="106:107">
      <c r="DB15310" s="110"/>
      <c r="DC15310" s="110"/>
    </row>
    <row r="15311" spans="106:107">
      <c r="DB15311" s="110"/>
      <c r="DC15311" s="110"/>
    </row>
    <row r="15312" spans="106:107">
      <c r="DB15312" s="110"/>
      <c r="DC15312" s="110"/>
    </row>
    <row r="15313" spans="106:107">
      <c r="DB15313" s="110"/>
      <c r="DC15313" s="110"/>
    </row>
    <row r="15314" spans="106:107">
      <c r="DB15314" s="110"/>
      <c r="DC15314" s="110"/>
    </row>
    <row r="15315" spans="106:107">
      <c r="DB15315" s="110"/>
      <c r="DC15315" s="110"/>
    </row>
    <row r="15316" spans="106:107">
      <c r="DB15316" s="110"/>
      <c r="DC15316" s="110"/>
    </row>
    <row r="15317" spans="106:107">
      <c r="DB15317" s="110"/>
      <c r="DC15317" s="110"/>
    </row>
    <row r="15318" spans="106:107">
      <c r="DB15318" s="110"/>
      <c r="DC15318" s="110"/>
    </row>
    <row r="15319" spans="106:107">
      <c r="DB15319" s="110"/>
      <c r="DC15319" s="110"/>
    </row>
    <row r="15320" spans="106:107">
      <c r="DB15320" s="110"/>
      <c r="DC15320" s="110"/>
    </row>
    <row r="15321" spans="106:107">
      <c r="DB15321" s="110"/>
      <c r="DC15321" s="110"/>
    </row>
    <row r="15322" spans="106:107">
      <c r="DB15322" s="110"/>
      <c r="DC15322" s="110"/>
    </row>
    <row r="15323" spans="106:107">
      <c r="DB15323" s="110"/>
      <c r="DC15323" s="110"/>
    </row>
    <row r="15324" spans="106:107">
      <c r="DB15324" s="110"/>
      <c r="DC15324" s="110"/>
    </row>
    <row r="15325" spans="106:107">
      <c r="DB15325" s="110"/>
      <c r="DC15325" s="110"/>
    </row>
    <row r="15326" spans="106:107">
      <c r="DB15326" s="110"/>
      <c r="DC15326" s="110"/>
    </row>
    <row r="15327" spans="106:107">
      <c r="DB15327" s="110"/>
      <c r="DC15327" s="110"/>
    </row>
    <row r="15328" spans="106:107">
      <c r="DB15328" s="110"/>
      <c r="DC15328" s="110"/>
    </row>
    <row r="15329" spans="106:107">
      <c r="DB15329" s="110"/>
      <c r="DC15329" s="110"/>
    </row>
    <row r="15330" spans="106:107">
      <c r="DB15330" s="110"/>
      <c r="DC15330" s="110"/>
    </row>
    <row r="15331" spans="106:107">
      <c r="DB15331" s="110"/>
      <c r="DC15331" s="110"/>
    </row>
    <row r="15332" spans="106:107">
      <c r="DB15332" s="110"/>
      <c r="DC15332" s="110"/>
    </row>
    <row r="15333" spans="106:107">
      <c r="DB15333" s="110"/>
      <c r="DC15333" s="110"/>
    </row>
    <row r="15334" spans="106:107">
      <c r="DB15334" s="110"/>
      <c r="DC15334" s="110"/>
    </row>
    <row r="15335" spans="106:107">
      <c r="DB15335" s="110"/>
      <c r="DC15335" s="110"/>
    </row>
    <row r="15336" spans="106:107">
      <c r="DB15336" s="110"/>
      <c r="DC15336" s="110"/>
    </row>
    <row r="15337" spans="106:107">
      <c r="DB15337" s="110"/>
      <c r="DC15337" s="110"/>
    </row>
    <row r="15338" spans="106:107">
      <c r="DB15338" s="110"/>
      <c r="DC15338" s="110"/>
    </row>
    <row r="15339" spans="106:107">
      <c r="DB15339" s="110"/>
      <c r="DC15339" s="110"/>
    </row>
    <row r="15340" spans="106:107">
      <c r="DB15340" s="110"/>
      <c r="DC15340" s="110"/>
    </row>
    <row r="15341" spans="106:107">
      <c r="DB15341" s="110"/>
      <c r="DC15341" s="110"/>
    </row>
    <row r="15342" spans="106:107">
      <c r="DB15342" s="110"/>
      <c r="DC15342" s="110"/>
    </row>
    <row r="15343" spans="106:107">
      <c r="DB15343" s="110"/>
      <c r="DC15343" s="110"/>
    </row>
    <row r="15344" spans="106:107">
      <c r="DB15344" s="110"/>
      <c r="DC15344" s="110"/>
    </row>
    <row r="15345" spans="106:107">
      <c r="DB15345" s="110"/>
      <c r="DC15345" s="110"/>
    </row>
    <row r="15346" spans="106:107">
      <c r="DB15346" s="110"/>
      <c r="DC15346" s="110"/>
    </row>
    <row r="15347" spans="106:107">
      <c r="DB15347" s="110"/>
      <c r="DC15347" s="110"/>
    </row>
    <row r="15348" spans="106:107">
      <c r="DB15348" s="110"/>
      <c r="DC15348" s="110"/>
    </row>
    <row r="15349" spans="106:107">
      <c r="DB15349" s="110"/>
      <c r="DC15349" s="110"/>
    </row>
    <row r="15350" spans="106:107">
      <c r="DB15350" s="110"/>
      <c r="DC15350" s="110"/>
    </row>
    <row r="15351" spans="106:107">
      <c r="DB15351" s="110"/>
      <c r="DC15351" s="110"/>
    </row>
    <row r="15352" spans="106:107">
      <c r="DB15352" s="110"/>
      <c r="DC15352" s="110"/>
    </row>
    <row r="15353" spans="106:107">
      <c r="DB15353" s="110"/>
      <c r="DC15353" s="110"/>
    </row>
    <row r="15354" spans="106:107">
      <c r="DB15354" s="110"/>
      <c r="DC15354" s="110"/>
    </row>
    <row r="15355" spans="106:107">
      <c r="DB15355" s="110"/>
      <c r="DC15355" s="110"/>
    </row>
    <row r="15356" spans="106:107">
      <c r="DB15356" s="110"/>
      <c r="DC15356" s="110"/>
    </row>
    <row r="15357" spans="106:107">
      <c r="DB15357" s="110"/>
      <c r="DC15357" s="110"/>
    </row>
    <row r="15358" spans="106:107">
      <c r="DB15358" s="110"/>
      <c r="DC15358" s="110"/>
    </row>
    <row r="15359" spans="106:107">
      <c r="DB15359" s="110"/>
      <c r="DC15359" s="110"/>
    </row>
    <row r="15360" spans="106:107">
      <c r="DB15360" s="110"/>
      <c r="DC15360" s="110"/>
    </row>
    <row r="15361" spans="106:107">
      <c r="DB15361" s="110"/>
      <c r="DC15361" s="110"/>
    </row>
    <row r="15362" spans="106:107">
      <c r="DB15362" s="110"/>
      <c r="DC15362" s="110"/>
    </row>
    <row r="15363" spans="106:107">
      <c r="DB15363" s="110"/>
      <c r="DC15363" s="110"/>
    </row>
    <row r="15364" spans="106:107">
      <c r="DB15364" s="110"/>
      <c r="DC15364" s="110"/>
    </row>
    <row r="15365" spans="106:107">
      <c r="DB15365" s="110"/>
      <c r="DC15365" s="110"/>
    </row>
    <row r="15366" spans="106:107">
      <c r="DB15366" s="110"/>
      <c r="DC15366" s="110"/>
    </row>
    <row r="15367" spans="106:107">
      <c r="DB15367" s="110"/>
      <c r="DC15367" s="110"/>
    </row>
    <row r="15368" spans="106:107">
      <c r="DB15368" s="110"/>
      <c r="DC15368" s="110"/>
    </row>
    <row r="15369" spans="106:107">
      <c r="DB15369" s="110"/>
      <c r="DC15369" s="110"/>
    </row>
    <row r="15370" spans="106:107">
      <c r="DB15370" s="110"/>
      <c r="DC15370" s="110"/>
    </row>
    <row r="15371" spans="106:107">
      <c r="DB15371" s="110"/>
      <c r="DC15371" s="110"/>
    </row>
    <row r="15372" spans="106:107">
      <c r="DB15372" s="110"/>
      <c r="DC15372" s="110"/>
    </row>
    <row r="15373" spans="106:107">
      <c r="DB15373" s="110"/>
      <c r="DC15373" s="110"/>
    </row>
    <row r="15374" spans="106:107">
      <c r="DB15374" s="110"/>
      <c r="DC15374" s="110"/>
    </row>
    <row r="15375" spans="106:107">
      <c r="DB15375" s="110"/>
      <c r="DC15375" s="110"/>
    </row>
    <row r="15376" spans="106:107">
      <c r="DB15376" s="110"/>
      <c r="DC15376" s="110"/>
    </row>
    <row r="15377" spans="106:107">
      <c r="DB15377" s="110"/>
      <c r="DC15377" s="110"/>
    </row>
    <row r="15378" spans="106:107">
      <c r="DB15378" s="110"/>
      <c r="DC15378" s="110"/>
    </row>
    <row r="15379" spans="106:107">
      <c r="DB15379" s="110"/>
      <c r="DC15379" s="110"/>
    </row>
    <row r="15380" spans="106:107">
      <c r="DB15380" s="110"/>
      <c r="DC15380" s="110"/>
    </row>
    <row r="15381" spans="106:107">
      <c r="DB15381" s="110"/>
      <c r="DC15381" s="110"/>
    </row>
    <row r="15382" spans="106:107">
      <c r="DB15382" s="110"/>
      <c r="DC15382" s="110"/>
    </row>
    <row r="15383" spans="106:107">
      <c r="DB15383" s="110"/>
      <c r="DC15383" s="110"/>
    </row>
    <row r="15384" spans="106:107">
      <c r="DB15384" s="110"/>
      <c r="DC15384" s="110"/>
    </row>
    <row r="15385" spans="106:107">
      <c r="DB15385" s="110"/>
      <c r="DC15385" s="110"/>
    </row>
    <row r="15386" spans="106:107">
      <c r="DB15386" s="110"/>
      <c r="DC15386" s="110"/>
    </row>
    <row r="15387" spans="106:107">
      <c r="DB15387" s="110"/>
      <c r="DC15387" s="110"/>
    </row>
    <row r="15388" spans="106:107">
      <c r="DB15388" s="110"/>
      <c r="DC15388" s="110"/>
    </row>
    <row r="15389" spans="106:107">
      <c r="DB15389" s="110"/>
      <c r="DC15389" s="110"/>
    </row>
    <row r="15390" spans="106:107">
      <c r="DB15390" s="110"/>
      <c r="DC15390" s="110"/>
    </row>
    <row r="15391" spans="106:107">
      <c r="DB15391" s="110"/>
      <c r="DC15391" s="110"/>
    </row>
    <row r="15392" spans="106:107">
      <c r="DB15392" s="110"/>
      <c r="DC15392" s="110"/>
    </row>
    <row r="15393" spans="106:107">
      <c r="DB15393" s="110"/>
      <c r="DC15393" s="110"/>
    </row>
    <row r="15394" spans="106:107">
      <c r="DB15394" s="110"/>
      <c r="DC15394" s="110"/>
    </row>
    <row r="15395" spans="106:107">
      <c r="DB15395" s="110"/>
      <c r="DC15395" s="110"/>
    </row>
    <row r="15396" spans="106:107">
      <c r="DB15396" s="110"/>
      <c r="DC15396" s="110"/>
    </row>
    <row r="15397" spans="106:107">
      <c r="DB15397" s="110"/>
      <c r="DC15397" s="110"/>
    </row>
    <row r="15398" spans="106:107">
      <c r="DB15398" s="110"/>
      <c r="DC15398" s="110"/>
    </row>
    <row r="15399" spans="106:107">
      <c r="DB15399" s="110"/>
      <c r="DC15399" s="110"/>
    </row>
    <row r="15400" spans="106:107">
      <c r="DB15400" s="110"/>
      <c r="DC15400" s="110"/>
    </row>
    <row r="15401" spans="106:107">
      <c r="DB15401" s="110"/>
      <c r="DC15401" s="110"/>
    </row>
    <row r="15402" spans="106:107">
      <c r="DB15402" s="110"/>
      <c r="DC15402" s="110"/>
    </row>
    <row r="15403" spans="106:107">
      <c r="DB15403" s="110"/>
      <c r="DC15403" s="110"/>
    </row>
    <row r="15404" spans="106:107">
      <c r="DB15404" s="110"/>
      <c r="DC15404" s="110"/>
    </row>
    <row r="15405" spans="106:107">
      <c r="DB15405" s="110"/>
      <c r="DC15405" s="110"/>
    </row>
    <row r="15406" spans="106:107">
      <c r="DB15406" s="110"/>
      <c r="DC15406" s="110"/>
    </row>
    <row r="15407" spans="106:107">
      <c r="DB15407" s="110"/>
      <c r="DC15407" s="110"/>
    </row>
    <row r="15408" spans="106:107">
      <c r="DB15408" s="110"/>
      <c r="DC15408" s="110"/>
    </row>
    <row r="15409" spans="106:107">
      <c r="DB15409" s="110"/>
      <c r="DC15409" s="110"/>
    </row>
    <row r="15410" spans="106:107">
      <c r="DB15410" s="110"/>
      <c r="DC15410" s="110"/>
    </row>
    <row r="15411" spans="106:107">
      <c r="DB15411" s="110"/>
      <c r="DC15411" s="110"/>
    </row>
    <row r="15412" spans="106:107">
      <c r="DB15412" s="110"/>
      <c r="DC15412" s="110"/>
    </row>
    <row r="15413" spans="106:107">
      <c r="DB15413" s="110"/>
      <c r="DC15413" s="110"/>
    </row>
    <row r="15414" spans="106:107">
      <c r="DB15414" s="110"/>
      <c r="DC15414" s="110"/>
    </row>
    <row r="15415" spans="106:107">
      <c r="DB15415" s="110"/>
      <c r="DC15415" s="110"/>
    </row>
    <row r="15416" spans="106:107">
      <c r="DB15416" s="110"/>
      <c r="DC15416" s="110"/>
    </row>
    <row r="15417" spans="106:107">
      <c r="DB15417" s="110"/>
      <c r="DC15417" s="110"/>
    </row>
    <row r="15418" spans="106:107">
      <c r="DB15418" s="110"/>
      <c r="DC15418" s="110"/>
    </row>
    <row r="15419" spans="106:107">
      <c r="DB15419" s="110"/>
      <c r="DC15419" s="110"/>
    </row>
    <row r="15420" spans="106:107">
      <c r="DB15420" s="110"/>
      <c r="DC15420" s="110"/>
    </row>
    <row r="15421" spans="106:107">
      <c r="DB15421" s="110"/>
      <c r="DC15421" s="110"/>
    </row>
    <row r="15422" spans="106:107">
      <c r="DB15422" s="110"/>
      <c r="DC15422" s="110"/>
    </row>
    <row r="15423" spans="106:107">
      <c r="DB15423" s="110"/>
      <c r="DC15423" s="110"/>
    </row>
    <row r="15424" spans="106:107">
      <c r="DB15424" s="110"/>
      <c r="DC15424" s="110"/>
    </row>
    <row r="15425" spans="106:107">
      <c r="DB15425" s="110"/>
      <c r="DC15425" s="110"/>
    </row>
    <row r="15426" spans="106:107">
      <c r="DB15426" s="110"/>
      <c r="DC15426" s="110"/>
    </row>
    <row r="15427" spans="106:107">
      <c r="DB15427" s="110"/>
      <c r="DC15427" s="110"/>
    </row>
    <row r="15428" spans="106:107">
      <c r="DB15428" s="110"/>
      <c r="DC15428" s="110"/>
    </row>
    <row r="15429" spans="106:107">
      <c r="DB15429" s="110"/>
      <c r="DC15429" s="110"/>
    </row>
    <row r="15430" spans="106:107">
      <c r="DB15430" s="110"/>
      <c r="DC15430" s="110"/>
    </row>
    <row r="15431" spans="106:107">
      <c r="DB15431" s="110"/>
      <c r="DC15431" s="110"/>
    </row>
    <row r="15432" spans="106:107">
      <c r="DB15432" s="110"/>
      <c r="DC15432" s="110"/>
    </row>
    <row r="15433" spans="106:107">
      <c r="DB15433" s="110"/>
      <c r="DC15433" s="110"/>
    </row>
    <row r="15434" spans="106:107">
      <c r="DB15434" s="110"/>
      <c r="DC15434" s="110"/>
    </row>
    <row r="15435" spans="106:107">
      <c r="DB15435" s="110"/>
      <c r="DC15435" s="110"/>
    </row>
    <row r="15436" spans="106:107">
      <c r="DB15436" s="110"/>
      <c r="DC15436" s="110"/>
    </row>
    <row r="15437" spans="106:107">
      <c r="DB15437" s="110"/>
      <c r="DC15437" s="110"/>
    </row>
    <row r="15438" spans="106:107">
      <c r="DB15438" s="110"/>
      <c r="DC15438" s="110"/>
    </row>
    <row r="15439" spans="106:107">
      <c r="DB15439" s="110"/>
      <c r="DC15439" s="110"/>
    </row>
    <row r="15440" spans="106:107">
      <c r="DB15440" s="110"/>
      <c r="DC15440" s="110"/>
    </row>
    <row r="15441" spans="106:107">
      <c r="DB15441" s="110"/>
      <c r="DC15441" s="110"/>
    </row>
    <row r="15442" spans="106:107">
      <c r="DB15442" s="110"/>
      <c r="DC15442" s="110"/>
    </row>
    <row r="15443" spans="106:107">
      <c r="DB15443" s="110"/>
      <c r="DC15443" s="110"/>
    </row>
    <row r="15444" spans="106:107">
      <c r="DB15444" s="110"/>
      <c r="DC15444" s="110"/>
    </row>
    <row r="15445" spans="106:107">
      <c r="DB15445" s="110"/>
      <c r="DC15445" s="110"/>
    </row>
    <row r="15446" spans="106:107">
      <c r="DB15446" s="110"/>
      <c r="DC15446" s="110"/>
    </row>
    <row r="15447" spans="106:107">
      <c r="DB15447" s="110"/>
      <c r="DC15447" s="110"/>
    </row>
    <row r="15448" spans="106:107">
      <c r="DB15448" s="110"/>
      <c r="DC15448" s="110"/>
    </row>
    <row r="15449" spans="106:107">
      <c r="DB15449" s="110"/>
      <c r="DC15449" s="110"/>
    </row>
    <row r="15450" spans="106:107">
      <c r="DB15450" s="110"/>
      <c r="DC15450" s="110"/>
    </row>
    <row r="15451" spans="106:107">
      <c r="DB15451" s="110"/>
      <c r="DC15451" s="110"/>
    </row>
    <row r="15452" spans="106:107">
      <c r="DB15452" s="110"/>
      <c r="DC15452" s="110"/>
    </row>
    <row r="15453" spans="106:107">
      <c r="DB15453" s="110"/>
      <c r="DC15453" s="110"/>
    </row>
    <row r="15454" spans="106:107">
      <c r="DB15454" s="110"/>
      <c r="DC15454" s="110"/>
    </row>
    <row r="15455" spans="106:107">
      <c r="DB15455" s="110"/>
      <c r="DC15455" s="110"/>
    </row>
    <row r="15456" spans="106:107">
      <c r="DB15456" s="110"/>
      <c r="DC15456" s="110"/>
    </row>
    <row r="15457" spans="106:107">
      <c r="DB15457" s="110"/>
      <c r="DC15457" s="110"/>
    </row>
    <row r="15458" spans="106:107">
      <c r="DB15458" s="110"/>
      <c r="DC15458" s="110"/>
    </row>
    <row r="15459" spans="106:107">
      <c r="DB15459" s="110"/>
      <c r="DC15459" s="110"/>
    </row>
    <row r="15460" spans="106:107">
      <c r="DB15460" s="110"/>
      <c r="DC15460" s="110"/>
    </row>
    <row r="15461" spans="106:107">
      <c r="DB15461" s="110"/>
      <c r="DC15461" s="110"/>
    </row>
    <row r="15462" spans="106:107">
      <c r="DB15462" s="110"/>
      <c r="DC15462" s="110"/>
    </row>
    <row r="15463" spans="106:107">
      <c r="DB15463" s="110"/>
      <c r="DC15463" s="110"/>
    </row>
    <row r="15464" spans="106:107">
      <c r="DB15464" s="110"/>
      <c r="DC15464" s="110"/>
    </row>
    <row r="15465" spans="106:107">
      <c r="DB15465" s="110"/>
      <c r="DC15465" s="110"/>
    </row>
    <row r="15466" spans="106:107">
      <c r="DB15466" s="110"/>
      <c r="DC15466" s="110"/>
    </row>
    <row r="15467" spans="106:107">
      <c r="DB15467" s="110"/>
      <c r="DC15467" s="110"/>
    </row>
    <row r="15468" spans="106:107">
      <c r="DB15468" s="110"/>
      <c r="DC15468" s="110"/>
    </row>
    <row r="15469" spans="106:107">
      <c r="DB15469" s="110"/>
      <c r="DC15469" s="110"/>
    </row>
    <row r="15470" spans="106:107">
      <c r="DB15470" s="110"/>
      <c r="DC15470" s="110"/>
    </row>
    <row r="15471" spans="106:107">
      <c r="DB15471" s="110"/>
      <c r="DC15471" s="110"/>
    </row>
    <row r="15472" spans="106:107">
      <c r="DB15472" s="110"/>
      <c r="DC15472" s="110"/>
    </row>
    <row r="15473" spans="106:107">
      <c r="DB15473" s="110"/>
      <c r="DC15473" s="110"/>
    </row>
    <row r="15474" spans="106:107">
      <c r="DB15474" s="110"/>
      <c r="DC15474" s="110"/>
    </row>
    <row r="15475" spans="106:107">
      <c r="DB15475" s="110"/>
      <c r="DC15475" s="110"/>
    </row>
    <row r="15476" spans="106:107">
      <c r="DB15476" s="110"/>
      <c r="DC15476" s="110"/>
    </row>
    <row r="15477" spans="106:107">
      <c r="DB15477" s="110"/>
      <c r="DC15477" s="110"/>
    </row>
    <row r="15478" spans="106:107">
      <c r="DB15478" s="110"/>
      <c r="DC15478" s="110"/>
    </row>
    <row r="15479" spans="106:107">
      <c r="DB15479" s="110"/>
      <c r="DC15479" s="110"/>
    </row>
    <row r="15480" spans="106:107">
      <c r="DB15480" s="110"/>
      <c r="DC15480" s="110"/>
    </row>
    <row r="15481" spans="106:107">
      <c r="DB15481" s="110"/>
      <c r="DC15481" s="110"/>
    </row>
    <row r="15482" spans="106:107">
      <c r="DB15482" s="110"/>
      <c r="DC15482" s="110"/>
    </row>
    <row r="15483" spans="106:107">
      <c r="DB15483" s="110"/>
      <c r="DC15483" s="110"/>
    </row>
    <row r="15484" spans="106:107">
      <c r="DB15484" s="110"/>
      <c r="DC15484" s="110"/>
    </row>
    <row r="15485" spans="106:107">
      <c r="DB15485" s="110"/>
      <c r="DC15485" s="110"/>
    </row>
    <row r="15486" spans="106:107">
      <c r="DB15486" s="110"/>
      <c r="DC15486" s="110"/>
    </row>
    <row r="15487" spans="106:107">
      <c r="DB15487" s="110"/>
      <c r="DC15487" s="110"/>
    </row>
    <row r="15488" spans="106:107">
      <c r="DB15488" s="110"/>
      <c r="DC15488" s="110"/>
    </row>
    <row r="15489" spans="106:107">
      <c r="DB15489" s="110"/>
      <c r="DC15489" s="110"/>
    </row>
    <row r="15490" spans="106:107">
      <c r="DB15490" s="110"/>
      <c r="DC15490" s="110"/>
    </row>
    <row r="15491" spans="106:107">
      <c r="DB15491" s="110"/>
      <c r="DC15491" s="110"/>
    </row>
    <row r="15492" spans="106:107">
      <c r="DB15492" s="110"/>
      <c r="DC15492" s="110"/>
    </row>
    <row r="15493" spans="106:107">
      <c r="DB15493" s="110"/>
      <c r="DC15493" s="110"/>
    </row>
    <row r="15494" spans="106:107">
      <c r="DB15494" s="110"/>
      <c r="DC15494" s="110"/>
    </row>
    <row r="15495" spans="106:107">
      <c r="DB15495" s="110"/>
      <c r="DC15495" s="110"/>
    </row>
    <row r="15496" spans="106:107">
      <c r="DB15496" s="110"/>
      <c r="DC15496" s="110"/>
    </row>
    <row r="15497" spans="106:107">
      <c r="DB15497" s="110"/>
      <c r="DC15497" s="110"/>
    </row>
    <row r="15498" spans="106:107">
      <c r="DB15498" s="110"/>
      <c r="DC15498" s="110"/>
    </row>
    <row r="15499" spans="106:107">
      <c r="DB15499" s="110"/>
      <c r="DC15499" s="110"/>
    </row>
    <row r="15500" spans="106:107">
      <c r="DB15500" s="110"/>
      <c r="DC15500" s="110"/>
    </row>
    <row r="15501" spans="106:107">
      <c r="DB15501" s="110"/>
      <c r="DC15501" s="110"/>
    </row>
    <row r="15502" spans="106:107">
      <c r="DB15502" s="110"/>
      <c r="DC15502" s="110"/>
    </row>
    <row r="15503" spans="106:107">
      <c r="DB15503" s="110"/>
      <c r="DC15503" s="110"/>
    </row>
    <row r="15504" spans="106:107">
      <c r="DB15504" s="110"/>
      <c r="DC15504" s="110"/>
    </row>
    <row r="15505" spans="106:107">
      <c r="DB15505" s="110"/>
      <c r="DC15505" s="110"/>
    </row>
    <row r="15506" spans="106:107">
      <c r="DB15506" s="110"/>
      <c r="DC15506" s="110"/>
    </row>
    <row r="15507" spans="106:107">
      <c r="DB15507" s="110"/>
      <c r="DC15507" s="110"/>
    </row>
    <row r="15508" spans="106:107">
      <c r="DB15508" s="110"/>
      <c r="DC15508" s="110"/>
    </row>
    <row r="15509" spans="106:107">
      <c r="DB15509" s="110"/>
      <c r="DC15509" s="110"/>
    </row>
    <row r="15510" spans="106:107">
      <c r="DB15510" s="110"/>
      <c r="DC15510" s="110"/>
    </row>
    <row r="15511" spans="106:107">
      <c r="DB15511" s="110"/>
      <c r="DC15511" s="110"/>
    </row>
    <row r="15512" spans="106:107">
      <c r="DB15512" s="110"/>
      <c r="DC15512" s="110"/>
    </row>
    <row r="15513" spans="106:107">
      <c r="DB15513" s="110"/>
      <c r="DC15513" s="110"/>
    </row>
    <row r="15514" spans="106:107">
      <c r="DB15514" s="110"/>
      <c r="DC15514" s="110"/>
    </row>
    <row r="15515" spans="106:107">
      <c r="DB15515" s="110"/>
      <c r="DC15515" s="110"/>
    </row>
    <row r="15516" spans="106:107">
      <c r="DB15516" s="110"/>
      <c r="DC15516" s="110"/>
    </row>
    <row r="15517" spans="106:107">
      <c r="DB15517" s="110"/>
      <c r="DC15517" s="110"/>
    </row>
    <row r="15518" spans="106:107">
      <c r="DB15518" s="110"/>
      <c r="DC15518" s="110"/>
    </row>
    <row r="15519" spans="106:107">
      <c r="DB15519" s="110"/>
      <c r="DC15519" s="110"/>
    </row>
    <row r="15520" spans="106:107">
      <c r="DB15520" s="110"/>
      <c r="DC15520" s="110"/>
    </row>
    <row r="15521" spans="106:107">
      <c r="DB15521" s="110"/>
      <c r="DC15521" s="110"/>
    </row>
    <row r="15522" spans="106:107">
      <c r="DB15522" s="110"/>
      <c r="DC15522" s="110"/>
    </row>
    <row r="15523" spans="106:107">
      <c r="DB15523" s="110"/>
      <c r="DC15523" s="110"/>
    </row>
    <row r="15524" spans="106:107">
      <c r="DB15524" s="110"/>
      <c r="DC15524" s="110"/>
    </row>
    <row r="15525" spans="106:107">
      <c r="DB15525" s="110"/>
      <c r="DC15525" s="110"/>
    </row>
    <row r="15526" spans="106:107">
      <c r="DB15526" s="110"/>
      <c r="DC15526" s="110"/>
    </row>
    <row r="15527" spans="106:107">
      <c r="DB15527" s="110"/>
      <c r="DC15527" s="110"/>
    </row>
    <row r="15528" spans="106:107">
      <c r="DB15528" s="110"/>
      <c r="DC15528" s="110"/>
    </row>
    <row r="15529" spans="106:107">
      <c r="DB15529" s="110"/>
      <c r="DC15529" s="110"/>
    </row>
    <row r="15530" spans="106:107">
      <c r="DB15530" s="110"/>
      <c r="DC15530" s="110"/>
    </row>
    <row r="15531" spans="106:107">
      <c r="DB15531" s="110"/>
      <c r="DC15531" s="110"/>
    </row>
    <row r="15532" spans="106:107">
      <c r="DB15532" s="110"/>
      <c r="DC15532" s="110"/>
    </row>
    <row r="15533" spans="106:107">
      <c r="DB15533" s="110"/>
      <c r="DC15533" s="110"/>
    </row>
    <row r="15534" spans="106:107">
      <c r="DB15534" s="110"/>
      <c r="DC15534" s="110"/>
    </row>
    <row r="15535" spans="106:107">
      <c r="DB15535" s="110"/>
      <c r="DC15535" s="110"/>
    </row>
    <row r="15536" spans="106:107">
      <c r="DB15536" s="110"/>
      <c r="DC15536" s="110"/>
    </row>
    <row r="15537" spans="106:107">
      <c r="DB15537" s="110"/>
      <c r="DC15537" s="110"/>
    </row>
    <row r="15538" spans="106:107">
      <c r="DB15538" s="110"/>
      <c r="DC15538" s="110"/>
    </row>
    <row r="15539" spans="106:107">
      <c r="DB15539" s="110"/>
      <c r="DC15539" s="110"/>
    </row>
    <row r="15540" spans="106:107">
      <c r="DB15540" s="110"/>
      <c r="DC15540" s="110"/>
    </row>
    <row r="15541" spans="106:107">
      <c r="DB15541" s="110"/>
      <c r="DC15541" s="110"/>
    </row>
    <row r="15542" spans="106:107">
      <c r="DB15542" s="110"/>
      <c r="DC15542" s="110"/>
    </row>
    <row r="15543" spans="106:107">
      <c r="DB15543" s="110"/>
      <c r="DC15543" s="110"/>
    </row>
    <row r="15544" spans="106:107">
      <c r="DB15544" s="110"/>
      <c r="DC15544" s="110"/>
    </row>
    <row r="15545" spans="106:107">
      <c r="DB15545" s="110"/>
      <c r="DC15545" s="110"/>
    </row>
    <row r="15546" spans="106:107">
      <c r="DB15546" s="110"/>
      <c r="DC15546" s="110"/>
    </row>
    <row r="15547" spans="106:107">
      <c r="DB15547" s="110"/>
      <c r="DC15547" s="110"/>
    </row>
    <row r="15548" spans="106:107">
      <c r="DB15548" s="110"/>
      <c r="DC15548" s="110"/>
    </row>
    <row r="15549" spans="106:107">
      <c r="DB15549" s="110"/>
      <c r="DC15549" s="110"/>
    </row>
    <row r="15550" spans="106:107">
      <c r="DB15550" s="110"/>
      <c r="DC15550" s="110"/>
    </row>
    <row r="15551" spans="106:107">
      <c r="DB15551" s="110"/>
      <c r="DC15551" s="110"/>
    </row>
    <row r="15552" spans="106:107">
      <c r="DB15552" s="110"/>
      <c r="DC15552" s="110"/>
    </row>
    <row r="15553" spans="106:107">
      <c r="DB15553" s="110"/>
      <c r="DC15553" s="110"/>
    </row>
    <row r="15554" spans="106:107">
      <c r="DB15554" s="110"/>
      <c r="DC15554" s="110"/>
    </row>
    <row r="15555" spans="106:107">
      <c r="DB15555" s="110"/>
      <c r="DC15555" s="110"/>
    </row>
    <row r="15556" spans="106:107">
      <c r="DB15556" s="110"/>
      <c r="DC15556" s="110"/>
    </row>
    <row r="15557" spans="106:107">
      <c r="DB15557" s="110"/>
      <c r="DC15557" s="110"/>
    </row>
    <row r="15558" spans="106:107">
      <c r="DB15558" s="110"/>
      <c r="DC15558" s="110"/>
    </row>
    <row r="15559" spans="106:107">
      <c r="DB15559" s="110"/>
      <c r="DC15559" s="110"/>
    </row>
    <row r="15560" spans="106:107">
      <c r="DB15560" s="110"/>
      <c r="DC15560" s="110"/>
    </row>
    <row r="15561" spans="106:107">
      <c r="DB15561" s="110"/>
      <c r="DC15561" s="110"/>
    </row>
    <row r="15562" spans="106:107">
      <c r="DB15562" s="110"/>
      <c r="DC15562" s="110"/>
    </row>
    <row r="15563" spans="106:107">
      <c r="DB15563" s="110"/>
      <c r="DC15563" s="110"/>
    </row>
    <row r="15564" spans="106:107">
      <c r="DB15564" s="110"/>
      <c r="DC15564" s="110"/>
    </row>
    <row r="15565" spans="106:107">
      <c r="DB15565" s="110"/>
      <c r="DC15565" s="110"/>
    </row>
    <row r="15566" spans="106:107">
      <c r="DB15566" s="110"/>
      <c r="DC15566" s="110"/>
    </row>
    <row r="15567" spans="106:107">
      <c r="DB15567" s="110"/>
      <c r="DC15567" s="110"/>
    </row>
    <row r="15568" spans="106:107">
      <c r="DB15568" s="110"/>
      <c r="DC15568" s="110"/>
    </row>
    <row r="15569" spans="106:107">
      <c r="DB15569" s="110"/>
      <c r="DC15569" s="110"/>
    </row>
    <row r="15570" spans="106:107">
      <c r="DB15570" s="110"/>
      <c r="DC15570" s="110"/>
    </row>
    <row r="15571" spans="106:107">
      <c r="DB15571" s="110"/>
      <c r="DC15571" s="110"/>
    </row>
    <row r="15572" spans="106:107">
      <c r="DB15572" s="110"/>
      <c r="DC15572" s="110"/>
    </row>
    <row r="15573" spans="106:107">
      <c r="DB15573" s="110"/>
      <c r="DC15573" s="110"/>
    </row>
    <row r="15574" spans="106:107">
      <c r="DB15574" s="110"/>
      <c r="DC15574" s="110"/>
    </row>
    <row r="15575" spans="106:107">
      <c r="DB15575" s="110"/>
      <c r="DC15575" s="110"/>
    </row>
    <row r="15576" spans="106:107">
      <c r="DB15576" s="110"/>
      <c r="DC15576" s="110"/>
    </row>
    <row r="15577" spans="106:107">
      <c r="DB15577" s="110"/>
      <c r="DC15577" s="110"/>
    </row>
    <row r="15578" spans="106:107">
      <c r="DB15578" s="110"/>
      <c r="DC15578" s="110"/>
    </row>
    <row r="15579" spans="106:107">
      <c r="DB15579" s="110"/>
      <c r="DC15579" s="110"/>
    </row>
    <row r="15580" spans="106:107">
      <c r="DB15580" s="110"/>
      <c r="DC15580" s="110"/>
    </row>
    <row r="15581" spans="106:107">
      <c r="DB15581" s="110"/>
      <c r="DC15581" s="110"/>
    </row>
    <row r="15582" spans="106:107">
      <c r="DB15582" s="110"/>
      <c r="DC15582" s="110"/>
    </row>
    <row r="15583" spans="106:107">
      <c r="DB15583" s="110"/>
      <c r="DC15583" s="110"/>
    </row>
    <row r="15584" spans="106:107">
      <c r="DB15584" s="110"/>
      <c r="DC15584" s="110"/>
    </row>
    <row r="15585" spans="106:107">
      <c r="DB15585" s="110"/>
      <c r="DC15585" s="110"/>
    </row>
    <row r="15586" spans="106:107">
      <c r="DB15586" s="110"/>
      <c r="DC15586" s="110"/>
    </row>
    <row r="15587" spans="106:107">
      <c r="DB15587" s="110"/>
      <c r="DC15587" s="110"/>
    </row>
    <row r="15588" spans="106:107">
      <c r="DB15588" s="110"/>
      <c r="DC15588" s="110"/>
    </row>
    <row r="15589" spans="106:107">
      <c r="DB15589" s="110"/>
      <c r="DC15589" s="110"/>
    </row>
    <row r="15590" spans="106:107">
      <c r="DB15590" s="110"/>
      <c r="DC15590" s="110"/>
    </row>
    <row r="15591" spans="106:107">
      <c r="DB15591" s="110"/>
      <c r="DC15591" s="110"/>
    </row>
    <row r="15592" spans="106:107">
      <c r="DB15592" s="110"/>
      <c r="DC15592" s="110"/>
    </row>
    <row r="15593" spans="106:107">
      <c r="DB15593" s="110"/>
      <c r="DC15593" s="110"/>
    </row>
    <row r="15594" spans="106:107">
      <c r="DB15594" s="110"/>
      <c r="DC15594" s="110"/>
    </row>
    <row r="15595" spans="106:107">
      <c r="DB15595" s="110"/>
      <c r="DC15595" s="110"/>
    </row>
    <row r="15596" spans="106:107">
      <c r="DB15596" s="110"/>
      <c r="DC15596" s="110"/>
    </row>
    <row r="15597" spans="106:107">
      <c r="DB15597" s="110"/>
      <c r="DC15597" s="110"/>
    </row>
    <row r="15598" spans="106:107">
      <c r="DB15598" s="110"/>
      <c r="DC15598" s="110"/>
    </row>
    <row r="15599" spans="106:107">
      <c r="DB15599" s="110"/>
      <c r="DC15599" s="110"/>
    </row>
    <row r="15600" spans="106:107">
      <c r="DB15600" s="110"/>
      <c r="DC15600" s="110"/>
    </row>
    <row r="15601" spans="106:107">
      <c r="DB15601" s="110"/>
      <c r="DC15601" s="110"/>
    </row>
    <row r="15602" spans="106:107">
      <c r="DB15602" s="110"/>
      <c r="DC15602" s="110"/>
    </row>
    <row r="15603" spans="106:107">
      <c r="DB15603" s="110"/>
      <c r="DC15603" s="110"/>
    </row>
    <row r="15604" spans="106:107">
      <c r="DB15604" s="110"/>
      <c r="DC15604" s="110"/>
    </row>
    <row r="15605" spans="106:107">
      <c r="DB15605" s="110"/>
      <c r="DC15605" s="110"/>
    </row>
    <row r="15606" spans="106:107">
      <c r="DB15606" s="110"/>
      <c r="DC15606" s="110"/>
    </row>
    <row r="15607" spans="106:107">
      <c r="DB15607" s="110"/>
      <c r="DC15607" s="110"/>
    </row>
    <row r="15608" spans="106:107">
      <c r="DB15608" s="110"/>
      <c r="DC15608" s="110"/>
    </row>
    <row r="15609" spans="106:107">
      <c r="DB15609" s="110"/>
      <c r="DC15609" s="110"/>
    </row>
    <row r="15610" spans="106:107">
      <c r="DB15610" s="110"/>
      <c r="DC15610" s="110"/>
    </row>
    <row r="15611" spans="106:107">
      <c r="DB15611" s="110"/>
      <c r="DC15611" s="110"/>
    </row>
    <row r="15612" spans="106:107">
      <c r="DB15612" s="110"/>
      <c r="DC15612" s="110"/>
    </row>
    <row r="15613" spans="106:107">
      <c r="DB15613" s="110"/>
      <c r="DC15613" s="110"/>
    </row>
    <row r="15614" spans="106:107">
      <c r="DB15614" s="110"/>
      <c r="DC15614" s="110"/>
    </row>
    <row r="15615" spans="106:107">
      <c r="DB15615" s="110"/>
      <c r="DC15615" s="110"/>
    </row>
    <row r="15616" spans="106:107">
      <c r="DB15616" s="110"/>
      <c r="DC15616" s="110"/>
    </row>
    <row r="15617" spans="106:107">
      <c r="DB15617" s="110"/>
      <c r="DC15617" s="110"/>
    </row>
    <row r="15618" spans="106:107">
      <c r="DB15618" s="110"/>
      <c r="DC15618" s="110"/>
    </row>
    <row r="15619" spans="106:107">
      <c r="DB15619" s="110"/>
      <c r="DC15619" s="110"/>
    </row>
    <row r="15620" spans="106:107">
      <c r="DB15620" s="110"/>
      <c r="DC15620" s="110"/>
    </row>
    <row r="15621" spans="106:107">
      <c r="DB15621" s="110"/>
      <c r="DC15621" s="110"/>
    </row>
    <row r="15622" spans="106:107">
      <c r="DB15622" s="110"/>
      <c r="DC15622" s="110"/>
    </row>
    <row r="15623" spans="106:107">
      <c r="DB15623" s="110"/>
      <c r="DC15623" s="110"/>
    </row>
    <row r="15624" spans="106:107">
      <c r="DB15624" s="110"/>
      <c r="DC15624" s="110"/>
    </row>
    <row r="15625" spans="106:107">
      <c r="DB15625" s="110"/>
      <c r="DC15625" s="110"/>
    </row>
    <row r="15626" spans="106:107">
      <c r="DB15626" s="110"/>
      <c r="DC15626" s="110"/>
    </row>
    <row r="15627" spans="106:107">
      <c r="DB15627" s="110"/>
      <c r="DC15627" s="110"/>
    </row>
    <row r="15628" spans="106:107">
      <c r="DB15628" s="110"/>
      <c r="DC15628" s="110"/>
    </row>
    <row r="15629" spans="106:107">
      <c r="DB15629" s="110"/>
      <c r="DC15629" s="110"/>
    </row>
    <row r="15630" spans="106:107">
      <c r="DB15630" s="110"/>
      <c r="DC15630" s="110"/>
    </row>
    <row r="15631" spans="106:107">
      <c r="DB15631" s="110"/>
      <c r="DC15631" s="110"/>
    </row>
    <row r="15632" spans="106:107">
      <c r="DB15632" s="110"/>
      <c r="DC15632" s="110"/>
    </row>
    <row r="15633" spans="106:107">
      <c r="DB15633" s="110"/>
      <c r="DC15633" s="110"/>
    </row>
    <row r="15634" spans="106:107">
      <c r="DB15634" s="110"/>
      <c r="DC15634" s="110"/>
    </row>
    <row r="15635" spans="106:107">
      <c r="DB15635" s="110"/>
      <c r="DC15635" s="110"/>
    </row>
    <row r="15636" spans="106:107">
      <c r="DB15636" s="110"/>
      <c r="DC15636" s="110"/>
    </row>
    <row r="15637" spans="106:107">
      <c r="DB15637" s="110"/>
      <c r="DC15637" s="110"/>
    </row>
    <row r="15638" spans="106:107">
      <c r="DB15638" s="110"/>
      <c r="DC15638" s="110"/>
    </row>
    <row r="15639" spans="106:107">
      <c r="DB15639" s="110"/>
      <c r="DC15639" s="110"/>
    </row>
    <row r="15640" spans="106:107">
      <c r="DB15640" s="110"/>
      <c r="DC15640" s="110"/>
    </row>
    <row r="15641" spans="106:107">
      <c r="DB15641" s="110"/>
      <c r="DC15641" s="110"/>
    </row>
    <row r="15642" spans="106:107">
      <c r="DB15642" s="110"/>
      <c r="DC15642" s="110"/>
    </row>
    <row r="15643" spans="106:107">
      <c r="DB15643" s="110"/>
      <c r="DC15643" s="110"/>
    </row>
    <row r="15644" spans="106:107">
      <c r="DB15644" s="110"/>
      <c r="DC15644" s="110"/>
    </row>
    <row r="15645" spans="106:107">
      <c r="DB15645" s="110"/>
      <c r="DC15645" s="110"/>
    </row>
    <row r="15646" spans="106:107">
      <c r="DB15646" s="110"/>
      <c r="DC15646" s="110"/>
    </row>
    <row r="15647" spans="106:107">
      <c r="DB15647" s="110"/>
      <c r="DC15647" s="110"/>
    </row>
    <row r="15648" spans="106:107">
      <c r="DB15648" s="110"/>
      <c r="DC15648" s="110"/>
    </row>
    <row r="15649" spans="106:107">
      <c r="DB15649" s="110"/>
      <c r="DC15649" s="110"/>
    </row>
    <row r="15650" spans="106:107">
      <c r="DB15650" s="110"/>
      <c r="DC15650" s="110"/>
    </row>
    <row r="15651" spans="106:107">
      <c r="DB15651" s="110"/>
      <c r="DC15651" s="110"/>
    </row>
    <row r="15652" spans="106:107">
      <c r="DB15652" s="110"/>
      <c r="DC15652" s="110"/>
    </row>
    <row r="15653" spans="106:107">
      <c r="DB15653" s="110"/>
      <c r="DC15653" s="110"/>
    </row>
    <row r="15654" spans="106:107">
      <c r="DB15654" s="110"/>
      <c r="DC15654" s="110"/>
    </row>
    <row r="15655" spans="106:107">
      <c r="DB15655" s="110"/>
      <c r="DC15655" s="110"/>
    </row>
    <row r="15656" spans="106:107">
      <c r="DB15656" s="110"/>
      <c r="DC15656" s="110"/>
    </row>
    <row r="15657" spans="106:107">
      <c r="DB15657" s="110"/>
      <c r="DC15657" s="110"/>
    </row>
    <row r="15658" spans="106:107">
      <c r="DB15658" s="110"/>
      <c r="DC15658" s="110"/>
    </row>
    <row r="15659" spans="106:107">
      <c r="DB15659" s="110"/>
      <c r="DC15659" s="110"/>
    </row>
    <row r="15660" spans="106:107">
      <c r="DB15660" s="110"/>
      <c r="DC15660" s="110"/>
    </row>
    <row r="15661" spans="106:107">
      <c r="DB15661" s="110"/>
      <c r="DC15661" s="110"/>
    </row>
    <row r="15662" spans="106:107">
      <c r="DB15662" s="110"/>
      <c r="DC15662" s="110"/>
    </row>
    <row r="15663" spans="106:107">
      <c r="DB15663" s="110"/>
      <c r="DC15663" s="110"/>
    </row>
    <row r="15664" spans="106:107">
      <c r="DB15664" s="110"/>
      <c r="DC15664" s="110"/>
    </row>
    <row r="15665" spans="106:107">
      <c r="DB15665" s="110"/>
      <c r="DC15665" s="110"/>
    </row>
    <row r="15666" spans="106:107">
      <c r="DB15666" s="110"/>
      <c r="DC15666" s="110"/>
    </row>
    <row r="15667" spans="106:107">
      <c r="DB15667" s="110"/>
      <c r="DC15667" s="110"/>
    </row>
    <row r="15668" spans="106:107">
      <c r="DB15668" s="110"/>
      <c r="DC15668" s="110"/>
    </row>
    <row r="15669" spans="106:107">
      <c r="DB15669" s="110"/>
      <c r="DC15669" s="110"/>
    </row>
    <row r="15670" spans="106:107">
      <c r="DB15670" s="110"/>
      <c r="DC15670" s="110"/>
    </row>
    <row r="15671" spans="106:107">
      <c r="DB15671" s="110"/>
      <c r="DC15671" s="110"/>
    </row>
    <row r="15672" spans="106:107">
      <c r="DB15672" s="110"/>
      <c r="DC15672" s="110"/>
    </row>
    <row r="15673" spans="106:107">
      <c r="DB15673" s="110"/>
      <c r="DC15673" s="110"/>
    </row>
    <row r="15674" spans="106:107">
      <c r="DB15674" s="110"/>
      <c r="DC15674" s="110"/>
    </row>
    <row r="15675" spans="106:107">
      <c r="DB15675" s="110"/>
      <c r="DC15675" s="110"/>
    </row>
    <row r="15676" spans="106:107">
      <c r="DB15676" s="110"/>
      <c r="DC15676" s="110"/>
    </row>
    <row r="15677" spans="106:107">
      <c r="DB15677" s="110"/>
      <c r="DC15677" s="110"/>
    </row>
    <row r="15678" spans="106:107">
      <c r="DB15678" s="110"/>
      <c r="DC15678" s="110"/>
    </row>
    <row r="15679" spans="106:107">
      <c r="DB15679" s="110"/>
      <c r="DC15679" s="110"/>
    </row>
    <row r="15680" spans="106:107">
      <c r="DB15680" s="110"/>
      <c r="DC15680" s="110"/>
    </row>
    <row r="15681" spans="106:107">
      <c r="DB15681" s="110"/>
      <c r="DC15681" s="110"/>
    </row>
    <row r="15682" spans="106:107">
      <c r="DB15682" s="110"/>
      <c r="DC15682" s="110"/>
    </row>
    <row r="15683" spans="106:107">
      <c r="DB15683" s="110"/>
      <c r="DC15683" s="110"/>
    </row>
    <row r="15684" spans="106:107">
      <c r="DB15684" s="110"/>
      <c r="DC15684" s="110"/>
    </row>
    <row r="15685" spans="106:107">
      <c r="DB15685" s="110"/>
      <c r="DC15685" s="110"/>
    </row>
    <row r="15686" spans="106:107">
      <c r="DB15686" s="110"/>
      <c r="DC15686" s="110"/>
    </row>
    <row r="15687" spans="106:107">
      <c r="DB15687" s="110"/>
      <c r="DC15687" s="110"/>
    </row>
    <row r="15688" spans="106:107">
      <c r="DB15688" s="110"/>
      <c r="DC15688" s="110"/>
    </row>
    <row r="15689" spans="106:107">
      <c r="DB15689" s="110"/>
      <c r="DC15689" s="110"/>
    </row>
    <row r="15690" spans="106:107">
      <c r="DB15690" s="110"/>
      <c r="DC15690" s="110"/>
    </row>
    <row r="15691" spans="106:107">
      <c r="DB15691" s="110"/>
      <c r="DC15691" s="110"/>
    </row>
    <row r="15692" spans="106:107">
      <c r="DB15692" s="110"/>
      <c r="DC15692" s="110"/>
    </row>
    <row r="15693" spans="106:107">
      <c r="DB15693" s="110"/>
      <c r="DC15693" s="110"/>
    </row>
    <row r="15694" spans="106:107">
      <c r="DB15694" s="110"/>
      <c r="DC15694" s="110"/>
    </row>
    <row r="15695" spans="106:107">
      <c r="DB15695" s="110"/>
      <c r="DC15695" s="110"/>
    </row>
    <row r="15696" spans="106:107">
      <c r="DB15696" s="110"/>
      <c r="DC15696" s="110"/>
    </row>
    <row r="15697" spans="106:107">
      <c r="DB15697" s="110"/>
      <c r="DC15697" s="110"/>
    </row>
    <row r="15698" spans="106:107">
      <c r="DB15698" s="110"/>
      <c r="DC15698" s="110"/>
    </row>
    <row r="15699" spans="106:107">
      <c r="DB15699" s="110"/>
      <c r="DC15699" s="110"/>
    </row>
    <row r="15700" spans="106:107">
      <c r="DB15700" s="110"/>
      <c r="DC15700" s="110"/>
    </row>
    <row r="15701" spans="106:107">
      <c r="DB15701" s="110"/>
      <c r="DC15701" s="110"/>
    </row>
    <row r="15702" spans="106:107">
      <c r="DB15702" s="110"/>
      <c r="DC15702" s="110"/>
    </row>
    <row r="15703" spans="106:107">
      <c r="DB15703" s="110"/>
      <c r="DC15703" s="110"/>
    </row>
    <row r="15704" spans="106:107">
      <c r="DB15704" s="110"/>
      <c r="DC15704" s="110"/>
    </row>
    <row r="15705" spans="106:107">
      <c r="DB15705" s="110"/>
      <c r="DC15705" s="110"/>
    </row>
    <row r="15706" spans="106:107">
      <c r="DB15706" s="110"/>
      <c r="DC15706" s="110"/>
    </row>
    <row r="15707" spans="106:107">
      <c r="DB15707" s="110"/>
      <c r="DC15707" s="110"/>
    </row>
    <row r="15708" spans="106:107">
      <c r="DB15708" s="110"/>
      <c r="DC15708" s="110"/>
    </row>
    <row r="15709" spans="106:107">
      <c r="DB15709" s="110"/>
      <c r="DC15709" s="110"/>
    </row>
    <row r="15710" spans="106:107">
      <c r="DB15710" s="110"/>
      <c r="DC15710" s="110"/>
    </row>
    <row r="15711" spans="106:107">
      <c r="DB15711" s="110"/>
      <c r="DC15711" s="110"/>
    </row>
    <row r="15712" spans="106:107">
      <c r="DB15712" s="110"/>
      <c r="DC15712" s="110"/>
    </row>
    <row r="15713" spans="106:107">
      <c r="DB15713" s="110"/>
      <c r="DC15713" s="110"/>
    </row>
    <row r="15714" spans="106:107">
      <c r="DB15714" s="110"/>
      <c r="DC15714" s="110"/>
    </row>
    <row r="15715" spans="106:107">
      <c r="DB15715" s="110"/>
      <c r="DC15715" s="110"/>
    </row>
    <row r="15716" spans="106:107">
      <c r="DB15716" s="110"/>
      <c r="DC15716" s="110"/>
    </row>
    <row r="15717" spans="106:107">
      <c r="DB15717" s="110"/>
      <c r="DC15717" s="110"/>
    </row>
    <row r="15718" spans="106:107">
      <c r="DB15718" s="110"/>
      <c r="DC15718" s="110"/>
    </row>
    <row r="15719" spans="106:107">
      <c r="DB15719" s="110"/>
      <c r="DC15719" s="110"/>
    </row>
    <row r="15720" spans="106:107">
      <c r="DB15720" s="110"/>
      <c r="DC15720" s="110"/>
    </row>
    <row r="15721" spans="106:107">
      <c r="DB15721" s="110"/>
      <c r="DC15721" s="110"/>
    </row>
    <row r="15722" spans="106:107">
      <c r="DB15722" s="110"/>
      <c r="DC15722" s="110"/>
    </row>
    <row r="15723" spans="106:107">
      <c r="DB15723" s="110"/>
      <c r="DC15723" s="110"/>
    </row>
    <row r="15724" spans="106:107">
      <c r="DB15724" s="110"/>
      <c r="DC15724" s="110"/>
    </row>
    <row r="15725" spans="106:107">
      <c r="DB15725" s="110"/>
      <c r="DC15725" s="110"/>
    </row>
    <row r="15726" spans="106:107">
      <c r="DB15726" s="110"/>
      <c r="DC15726" s="110"/>
    </row>
    <row r="15727" spans="106:107">
      <c r="DB15727" s="110"/>
      <c r="DC15727" s="110"/>
    </row>
    <row r="15728" spans="106:107">
      <c r="DB15728" s="110"/>
      <c r="DC15728" s="110"/>
    </row>
    <row r="15729" spans="106:107">
      <c r="DB15729" s="110"/>
      <c r="DC15729" s="110"/>
    </row>
    <row r="15730" spans="106:107">
      <c r="DB15730" s="110"/>
      <c r="DC15730" s="110"/>
    </row>
    <row r="15731" spans="106:107">
      <c r="DB15731" s="110"/>
      <c r="DC15731" s="110"/>
    </row>
    <row r="15732" spans="106:107">
      <c r="DB15732" s="110"/>
      <c r="DC15732" s="110"/>
    </row>
    <row r="15733" spans="106:107">
      <c r="DB15733" s="110"/>
      <c r="DC15733" s="110"/>
    </row>
    <row r="15734" spans="106:107">
      <c r="DB15734" s="110"/>
      <c r="DC15734" s="110"/>
    </row>
    <row r="15735" spans="106:107">
      <c r="DB15735" s="110"/>
      <c r="DC15735" s="110"/>
    </row>
    <row r="15736" spans="106:107">
      <c r="DB15736" s="110"/>
      <c r="DC15736" s="110"/>
    </row>
    <row r="15737" spans="106:107">
      <c r="DB15737" s="110"/>
      <c r="DC15737" s="110"/>
    </row>
    <row r="15738" spans="106:107">
      <c r="DB15738" s="110"/>
      <c r="DC15738" s="110"/>
    </row>
    <row r="15739" spans="106:107">
      <c r="DB15739" s="110"/>
      <c r="DC15739" s="110"/>
    </row>
    <row r="15740" spans="106:107">
      <c r="DB15740" s="110"/>
      <c r="DC15740" s="110"/>
    </row>
    <row r="15741" spans="106:107">
      <c r="DB15741" s="110"/>
      <c r="DC15741" s="110"/>
    </row>
    <row r="15742" spans="106:107">
      <c r="DB15742" s="110"/>
      <c r="DC15742" s="110"/>
    </row>
    <row r="15743" spans="106:107">
      <c r="DB15743" s="110"/>
      <c r="DC15743" s="110"/>
    </row>
    <row r="15744" spans="106:107">
      <c r="DB15744" s="110"/>
      <c r="DC15744" s="110"/>
    </row>
    <row r="15745" spans="106:107">
      <c r="DB15745" s="110"/>
      <c r="DC15745" s="110"/>
    </row>
    <row r="15746" spans="106:107">
      <c r="DB15746" s="110"/>
      <c r="DC15746" s="110"/>
    </row>
    <row r="15747" spans="106:107">
      <c r="DB15747" s="110"/>
      <c r="DC15747" s="110"/>
    </row>
    <row r="15748" spans="106:107">
      <c r="DB15748" s="110"/>
      <c r="DC15748" s="110"/>
    </row>
    <row r="15749" spans="106:107">
      <c r="DB15749" s="110"/>
      <c r="DC15749" s="110"/>
    </row>
    <row r="15750" spans="106:107">
      <c r="DB15750" s="110"/>
      <c r="DC15750" s="110"/>
    </row>
    <row r="15751" spans="106:107">
      <c r="DB15751" s="110"/>
      <c r="DC15751" s="110"/>
    </row>
    <row r="15752" spans="106:107">
      <c r="DB15752" s="110"/>
      <c r="DC15752" s="110"/>
    </row>
    <row r="15753" spans="106:107">
      <c r="DB15753" s="110"/>
      <c r="DC15753" s="110"/>
    </row>
    <row r="15754" spans="106:107">
      <c r="DB15754" s="110"/>
      <c r="DC15754" s="110"/>
    </row>
    <row r="15755" spans="106:107">
      <c r="DB15755" s="110"/>
      <c r="DC15755" s="110"/>
    </row>
    <row r="15756" spans="106:107">
      <c r="DB15756" s="110"/>
      <c r="DC15756" s="110"/>
    </row>
    <row r="15757" spans="106:107">
      <c r="DB15757" s="110"/>
      <c r="DC15757" s="110"/>
    </row>
    <row r="15758" spans="106:107">
      <c r="DB15758" s="110"/>
      <c r="DC15758" s="110"/>
    </row>
    <row r="15759" spans="106:107">
      <c r="DB15759" s="110"/>
      <c r="DC15759" s="110"/>
    </row>
    <row r="15760" spans="106:107">
      <c r="DB15760" s="110"/>
      <c r="DC15760" s="110"/>
    </row>
    <row r="15761" spans="106:107">
      <c r="DB15761" s="110"/>
      <c r="DC15761" s="110"/>
    </row>
    <row r="15762" spans="106:107">
      <c r="DB15762" s="110"/>
      <c r="DC15762" s="110"/>
    </row>
    <row r="15763" spans="106:107">
      <c r="DB15763" s="110"/>
      <c r="DC15763" s="110"/>
    </row>
    <row r="15764" spans="106:107">
      <c r="DB15764" s="110"/>
      <c r="DC15764" s="110"/>
    </row>
    <row r="15765" spans="106:107">
      <c r="DB15765" s="110"/>
      <c r="DC15765" s="110"/>
    </row>
    <row r="15766" spans="106:107">
      <c r="DB15766" s="110"/>
      <c r="DC15766" s="110"/>
    </row>
    <row r="15767" spans="106:107">
      <c r="DB15767" s="110"/>
      <c r="DC15767" s="110"/>
    </row>
    <row r="15768" spans="106:107">
      <c r="DB15768" s="110"/>
      <c r="DC15768" s="110"/>
    </row>
    <row r="15769" spans="106:107">
      <c r="DB15769" s="110"/>
      <c r="DC15769" s="110"/>
    </row>
    <row r="15770" spans="106:107">
      <c r="DB15770" s="110"/>
      <c r="DC15770" s="110"/>
    </row>
    <row r="15771" spans="106:107">
      <c r="DB15771" s="110"/>
      <c r="DC15771" s="110"/>
    </row>
    <row r="15772" spans="106:107">
      <c r="DB15772" s="110"/>
      <c r="DC15772" s="110"/>
    </row>
    <row r="15773" spans="106:107">
      <c r="DB15773" s="110"/>
      <c r="DC15773" s="110"/>
    </row>
    <row r="15774" spans="106:107">
      <c r="DB15774" s="110"/>
      <c r="DC15774" s="110"/>
    </row>
    <row r="15775" spans="106:107">
      <c r="DB15775" s="110"/>
      <c r="DC15775" s="110"/>
    </row>
    <row r="15776" spans="106:107">
      <c r="DB15776" s="110"/>
      <c r="DC15776" s="110"/>
    </row>
    <row r="15777" spans="106:107">
      <c r="DB15777" s="110"/>
      <c r="DC15777" s="110"/>
    </row>
    <row r="15778" spans="106:107">
      <c r="DB15778" s="110"/>
      <c r="DC15778" s="110"/>
    </row>
    <row r="15779" spans="106:107">
      <c r="DB15779" s="110"/>
      <c r="DC15779" s="110"/>
    </row>
    <row r="15780" spans="106:107">
      <c r="DB15780" s="110"/>
      <c r="DC15780" s="110"/>
    </row>
    <row r="15781" spans="106:107">
      <c r="DB15781" s="110"/>
      <c r="DC15781" s="110"/>
    </row>
    <row r="15782" spans="106:107">
      <c r="DB15782" s="110"/>
      <c r="DC15782" s="110"/>
    </row>
    <row r="15783" spans="106:107">
      <c r="DB15783" s="110"/>
      <c r="DC15783" s="110"/>
    </row>
    <row r="15784" spans="106:107">
      <c r="DB15784" s="110"/>
      <c r="DC15784" s="110"/>
    </row>
    <row r="15785" spans="106:107">
      <c r="DB15785" s="110"/>
      <c r="DC15785" s="110"/>
    </row>
    <row r="15786" spans="106:107">
      <c r="DB15786" s="110"/>
      <c r="DC15786" s="110"/>
    </row>
    <row r="15787" spans="106:107">
      <c r="DB15787" s="110"/>
      <c r="DC15787" s="110"/>
    </row>
    <row r="15788" spans="106:107">
      <c r="DB15788" s="110"/>
      <c r="DC15788" s="110"/>
    </row>
    <row r="15789" spans="106:107">
      <c r="DB15789" s="110"/>
      <c r="DC15789" s="110"/>
    </row>
    <row r="15790" spans="106:107">
      <c r="DB15790" s="110"/>
      <c r="DC15790" s="110"/>
    </row>
    <row r="15791" spans="106:107">
      <c r="DB15791" s="110"/>
      <c r="DC15791" s="110"/>
    </row>
    <row r="15792" spans="106:107">
      <c r="DB15792" s="110"/>
      <c r="DC15792" s="110"/>
    </row>
    <row r="15793" spans="106:107">
      <c r="DB15793" s="110"/>
      <c r="DC15793" s="110"/>
    </row>
    <row r="15794" spans="106:107">
      <c r="DB15794" s="110"/>
      <c r="DC15794" s="110"/>
    </row>
    <row r="15795" spans="106:107">
      <c r="DB15795" s="110"/>
      <c r="DC15795" s="110"/>
    </row>
    <row r="15796" spans="106:107">
      <c r="DB15796" s="110"/>
      <c r="DC15796" s="110"/>
    </row>
    <row r="15797" spans="106:107">
      <c r="DB15797" s="110"/>
      <c r="DC15797" s="110"/>
    </row>
    <row r="15798" spans="106:107">
      <c r="DB15798" s="110"/>
      <c r="DC15798" s="110"/>
    </row>
    <row r="15799" spans="106:107">
      <c r="DB15799" s="110"/>
      <c r="DC15799" s="110"/>
    </row>
    <row r="15800" spans="106:107">
      <c r="DB15800" s="110"/>
      <c r="DC15800" s="110"/>
    </row>
    <row r="15801" spans="106:107">
      <c r="DB15801" s="110"/>
      <c r="DC15801" s="110"/>
    </row>
    <row r="15802" spans="106:107">
      <c r="DB15802" s="110"/>
      <c r="DC15802" s="110"/>
    </row>
    <row r="15803" spans="106:107">
      <c r="DB15803" s="110"/>
      <c r="DC15803" s="110"/>
    </row>
    <row r="15804" spans="106:107">
      <c r="DB15804" s="110"/>
      <c r="DC15804" s="110"/>
    </row>
    <row r="15805" spans="106:107">
      <c r="DB15805" s="110"/>
      <c r="DC15805" s="110"/>
    </row>
    <row r="15806" spans="106:107">
      <c r="DB15806" s="110"/>
      <c r="DC15806" s="110"/>
    </row>
    <row r="15807" spans="106:107">
      <c r="DB15807" s="110"/>
      <c r="DC15807" s="110"/>
    </row>
    <row r="15808" spans="106:107">
      <c r="DB15808" s="110"/>
      <c r="DC15808" s="110"/>
    </row>
    <row r="15809" spans="106:107">
      <c r="DB15809" s="110"/>
      <c r="DC15809" s="110"/>
    </row>
    <row r="15810" spans="106:107">
      <c r="DB15810" s="110"/>
      <c r="DC15810" s="110"/>
    </row>
    <row r="15811" spans="106:107">
      <c r="DB15811" s="110"/>
      <c r="DC15811" s="110"/>
    </row>
    <row r="15812" spans="106:107">
      <c r="DB15812" s="110"/>
      <c r="DC15812" s="110"/>
    </row>
    <row r="15813" spans="106:107">
      <c r="DB15813" s="110"/>
      <c r="DC15813" s="110"/>
    </row>
    <row r="15814" spans="106:107">
      <c r="DB15814" s="110"/>
      <c r="DC15814" s="110"/>
    </row>
    <row r="15815" spans="106:107">
      <c r="DB15815" s="110"/>
      <c r="DC15815" s="110"/>
    </row>
    <row r="15816" spans="106:107">
      <c r="DB15816" s="110"/>
      <c r="DC15816" s="110"/>
    </row>
    <row r="15817" spans="106:107">
      <c r="DB15817" s="110"/>
      <c r="DC15817" s="110"/>
    </row>
    <row r="15818" spans="106:107">
      <c r="DB15818" s="110"/>
      <c r="DC15818" s="110"/>
    </row>
    <row r="15819" spans="106:107">
      <c r="DB15819" s="110"/>
      <c r="DC15819" s="110"/>
    </row>
    <row r="15820" spans="106:107">
      <c r="DB15820" s="110"/>
      <c r="DC15820" s="110"/>
    </row>
    <row r="15821" spans="106:107">
      <c r="DB15821" s="110"/>
      <c r="DC15821" s="110"/>
    </row>
    <row r="15822" spans="106:107">
      <c r="DB15822" s="110"/>
      <c r="DC15822" s="110"/>
    </row>
    <row r="15823" spans="106:107">
      <c r="DB15823" s="110"/>
      <c r="DC15823" s="110"/>
    </row>
    <row r="15824" spans="106:107">
      <c r="DB15824" s="110"/>
      <c r="DC15824" s="110"/>
    </row>
    <row r="15825" spans="106:107">
      <c r="DB15825" s="110"/>
      <c r="DC15825" s="110"/>
    </row>
    <row r="15826" spans="106:107">
      <c r="DB15826" s="110"/>
      <c r="DC15826" s="110"/>
    </row>
    <row r="15827" spans="106:107">
      <c r="DB15827" s="110"/>
      <c r="DC15827" s="110"/>
    </row>
    <row r="15828" spans="106:107">
      <c r="DB15828" s="110"/>
      <c r="DC15828" s="110"/>
    </row>
    <row r="15829" spans="106:107">
      <c r="DB15829" s="110"/>
      <c r="DC15829" s="110"/>
    </row>
    <row r="15830" spans="106:107">
      <c r="DB15830" s="110"/>
      <c r="DC15830" s="110"/>
    </row>
    <row r="15831" spans="106:107">
      <c r="DB15831" s="110"/>
      <c r="DC15831" s="110"/>
    </row>
    <row r="15832" spans="106:107">
      <c r="DB15832" s="110"/>
      <c r="DC15832" s="110"/>
    </row>
    <row r="15833" spans="106:107">
      <c r="DB15833" s="110"/>
      <c r="DC15833" s="110"/>
    </row>
    <row r="15834" spans="106:107">
      <c r="DB15834" s="110"/>
      <c r="DC15834" s="110"/>
    </row>
    <row r="15835" spans="106:107">
      <c r="DB15835" s="110"/>
      <c r="DC15835" s="110"/>
    </row>
    <row r="15836" spans="106:107">
      <c r="DB15836" s="110"/>
      <c r="DC15836" s="110"/>
    </row>
    <row r="15837" spans="106:107">
      <c r="DB15837" s="110"/>
      <c r="DC15837" s="110"/>
    </row>
    <row r="15838" spans="106:107">
      <c r="DB15838" s="110"/>
      <c r="DC15838" s="110"/>
    </row>
    <row r="15839" spans="106:107">
      <c r="DB15839" s="110"/>
      <c r="DC15839" s="110"/>
    </row>
    <row r="15840" spans="106:107">
      <c r="DB15840" s="110"/>
      <c r="DC15840" s="110"/>
    </row>
    <row r="15841" spans="106:107">
      <c r="DB15841" s="110"/>
      <c r="DC15841" s="110"/>
    </row>
    <row r="15842" spans="106:107">
      <c r="DB15842" s="110"/>
      <c r="DC15842" s="110"/>
    </row>
    <row r="15843" spans="106:107">
      <c r="DB15843" s="110"/>
      <c r="DC15843" s="110"/>
    </row>
    <row r="15844" spans="106:107">
      <c r="DB15844" s="110"/>
      <c r="DC15844" s="110"/>
    </row>
    <row r="15845" spans="106:107">
      <c r="DB15845" s="110"/>
      <c r="DC15845" s="110"/>
    </row>
    <row r="15846" spans="106:107">
      <c r="DB15846" s="110"/>
      <c r="DC15846" s="110"/>
    </row>
    <row r="15847" spans="106:107">
      <c r="DB15847" s="110"/>
      <c r="DC15847" s="110"/>
    </row>
    <row r="15848" spans="106:107">
      <c r="DB15848" s="110"/>
      <c r="DC15848" s="110"/>
    </row>
    <row r="15849" spans="106:107">
      <c r="DB15849" s="110"/>
      <c r="DC15849" s="110"/>
    </row>
    <row r="15850" spans="106:107">
      <c r="DB15850" s="110"/>
      <c r="DC15850" s="110"/>
    </row>
    <row r="15851" spans="106:107">
      <c r="DB15851" s="110"/>
      <c r="DC15851" s="110"/>
    </row>
    <row r="15852" spans="106:107">
      <c r="DB15852" s="110"/>
      <c r="DC15852" s="110"/>
    </row>
    <row r="15853" spans="106:107">
      <c r="DB15853" s="110"/>
      <c r="DC15853" s="110"/>
    </row>
    <row r="15854" spans="106:107">
      <c r="DB15854" s="110"/>
      <c r="DC15854" s="110"/>
    </row>
    <row r="15855" spans="106:107">
      <c r="DB15855" s="110"/>
      <c r="DC15855" s="110"/>
    </row>
    <row r="15856" spans="106:107">
      <c r="DB15856" s="110"/>
      <c r="DC15856" s="110"/>
    </row>
    <row r="15857" spans="106:107">
      <c r="DB15857" s="110"/>
      <c r="DC15857" s="110"/>
    </row>
    <row r="15858" spans="106:107">
      <c r="DB15858" s="110"/>
      <c r="DC15858" s="110"/>
    </row>
    <row r="15859" spans="106:107">
      <c r="DB15859" s="110"/>
      <c r="DC15859" s="110"/>
    </row>
    <row r="15860" spans="106:107">
      <c r="DB15860" s="110"/>
      <c r="DC15860" s="110"/>
    </row>
    <row r="15861" spans="106:107">
      <c r="DB15861" s="110"/>
      <c r="DC15861" s="110"/>
    </row>
    <row r="15862" spans="106:107">
      <c r="DB15862" s="110"/>
      <c r="DC15862" s="110"/>
    </row>
    <row r="15863" spans="106:107">
      <c r="DB15863" s="110"/>
      <c r="DC15863" s="110"/>
    </row>
    <row r="15864" spans="106:107">
      <c r="DB15864" s="110"/>
      <c r="DC15864" s="110"/>
    </row>
    <row r="15865" spans="106:107">
      <c r="DB15865" s="110"/>
      <c r="DC15865" s="110"/>
    </row>
    <row r="15866" spans="106:107">
      <c r="DB15866" s="110"/>
      <c r="DC15866" s="110"/>
    </row>
    <row r="15867" spans="106:107">
      <c r="DB15867" s="110"/>
      <c r="DC15867" s="110"/>
    </row>
    <row r="15868" spans="106:107">
      <c r="DB15868" s="110"/>
      <c r="DC15868" s="110"/>
    </row>
    <row r="15869" spans="106:107">
      <c r="DB15869" s="110"/>
      <c r="DC15869" s="110"/>
    </row>
    <row r="15870" spans="106:107">
      <c r="DB15870" s="110"/>
      <c r="DC15870" s="110"/>
    </row>
    <row r="15871" spans="106:107">
      <c r="DB15871" s="110"/>
      <c r="DC15871" s="110"/>
    </row>
    <row r="15872" spans="106:107">
      <c r="DB15872" s="110"/>
      <c r="DC15872" s="110"/>
    </row>
    <row r="15873" spans="106:107">
      <c r="DB15873" s="110"/>
      <c r="DC15873" s="110"/>
    </row>
    <row r="15874" spans="106:107">
      <c r="DB15874" s="110"/>
      <c r="DC15874" s="110"/>
    </row>
    <row r="15875" spans="106:107">
      <c r="DB15875" s="110"/>
      <c r="DC15875" s="110"/>
    </row>
    <row r="15876" spans="106:107">
      <c r="DB15876" s="110"/>
      <c r="DC15876" s="110"/>
    </row>
    <row r="15877" spans="106:107">
      <c r="DB15877" s="110"/>
      <c r="DC15877" s="110"/>
    </row>
    <row r="15878" spans="106:107">
      <c r="DB15878" s="110"/>
      <c r="DC15878" s="110"/>
    </row>
    <row r="15879" spans="106:107">
      <c r="DB15879" s="110"/>
      <c r="DC15879" s="110"/>
    </row>
    <row r="15880" spans="106:107">
      <c r="DB15880" s="110"/>
      <c r="DC15880" s="110"/>
    </row>
    <row r="15881" spans="106:107">
      <c r="DB15881" s="110"/>
      <c r="DC15881" s="110"/>
    </row>
    <row r="15882" spans="106:107">
      <c r="DB15882" s="110"/>
      <c r="DC15882" s="110"/>
    </row>
    <row r="15883" spans="106:107">
      <c r="DB15883" s="110"/>
      <c r="DC15883" s="110"/>
    </row>
    <row r="15884" spans="106:107">
      <c r="DB15884" s="110"/>
      <c r="DC15884" s="110"/>
    </row>
    <row r="15885" spans="106:107">
      <c r="DB15885" s="110"/>
      <c r="DC15885" s="110"/>
    </row>
    <row r="15886" spans="106:107">
      <c r="DB15886" s="110"/>
      <c r="DC15886" s="110"/>
    </row>
    <row r="15887" spans="106:107">
      <c r="DB15887" s="110"/>
      <c r="DC15887" s="110"/>
    </row>
    <row r="15888" spans="106:107">
      <c r="DB15888" s="110"/>
      <c r="DC15888" s="110"/>
    </row>
    <row r="15889" spans="106:107">
      <c r="DB15889" s="110"/>
      <c r="DC15889" s="110"/>
    </row>
    <row r="15890" spans="106:107">
      <c r="DB15890" s="110"/>
      <c r="DC15890" s="110"/>
    </row>
    <row r="15891" spans="106:107">
      <c r="DB15891" s="110"/>
      <c r="DC15891" s="110"/>
    </row>
    <row r="15892" spans="106:107">
      <c r="DB15892" s="110"/>
      <c r="DC15892" s="110"/>
    </row>
    <row r="15893" spans="106:107">
      <c r="DB15893" s="110"/>
      <c r="DC15893" s="110"/>
    </row>
    <row r="15894" spans="106:107">
      <c r="DB15894" s="110"/>
      <c r="DC15894" s="110"/>
    </row>
    <row r="15895" spans="106:107">
      <c r="DB15895" s="110"/>
      <c r="DC15895" s="110"/>
    </row>
    <row r="15896" spans="106:107">
      <c r="DB15896" s="110"/>
      <c r="DC15896" s="110"/>
    </row>
    <row r="15897" spans="106:107">
      <c r="DB15897" s="110"/>
      <c r="DC15897" s="110"/>
    </row>
    <row r="15898" spans="106:107">
      <c r="DB15898" s="110"/>
      <c r="DC15898" s="110"/>
    </row>
    <row r="15899" spans="106:107">
      <c r="DB15899" s="110"/>
      <c r="DC15899" s="110"/>
    </row>
    <row r="15900" spans="106:107">
      <c r="DB15900" s="110"/>
      <c r="DC15900" s="110"/>
    </row>
    <row r="15901" spans="106:107">
      <c r="DB15901" s="110"/>
      <c r="DC15901" s="110"/>
    </row>
    <row r="15902" spans="106:107">
      <c r="DB15902" s="110"/>
      <c r="DC15902" s="110"/>
    </row>
    <row r="15903" spans="106:107">
      <c r="DB15903" s="110"/>
      <c r="DC15903" s="110"/>
    </row>
    <row r="15904" spans="106:107">
      <c r="DB15904" s="110"/>
      <c r="DC15904" s="110"/>
    </row>
    <row r="15905" spans="106:107">
      <c r="DB15905" s="110"/>
      <c r="DC15905" s="110"/>
    </row>
    <row r="15906" spans="106:107">
      <c r="DB15906" s="110"/>
      <c r="DC15906" s="110"/>
    </row>
    <row r="15907" spans="106:107">
      <c r="DB15907" s="110"/>
      <c r="DC15907" s="110"/>
    </row>
    <row r="15908" spans="106:107">
      <c r="DB15908" s="110"/>
      <c r="DC15908" s="110"/>
    </row>
    <row r="15909" spans="106:107">
      <c r="DB15909" s="110"/>
      <c r="DC15909" s="110"/>
    </row>
    <row r="15910" spans="106:107">
      <c r="DB15910" s="110"/>
      <c r="DC15910" s="110"/>
    </row>
    <row r="15911" spans="106:107">
      <c r="DB15911" s="110"/>
      <c r="DC15911" s="110"/>
    </row>
    <row r="15912" spans="106:107">
      <c r="DB15912" s="110"/>
      <c r="DC15912" s="110"/>
    </row>
    <row r="15913" spans="106:107">
      <c r="DB15913" s="110"/>
      <c r="DC15913" s="110"/>
    </row>
    <row r="15914" spans="106:107">
      <c r="DB15914" s="110"/>
      <c r="DC15914" s="110"/>
    </row>
    <row r="15915" spans="106:107">
      <c r="DB15915" s="110"/>
      <c r="DC15915" s="110"/>
    </row>
    <row r="15916" spans="106:107">
      <c r="DB15916" s="110"/>
      <c r="DC15916" s="110"/>
    </row>
    <row r="15917" spans="106:107">
      <c r="DB15917" s="110"/>
      <c r="DC15917" s="110"/>
    </row>
    <row r="15918" spans="106:107">
      <c r="DB15918" s="110"/>
      <c r="DC15918" s="110"/>
    </row>
    <row r="15919" spans="106:107">
      <c r="DB15919" s="110"/>
      <c r="DC15919" s="110"/>
    </row>
    <row r="15920" spans="106:107">
      <c r="DB15920" s="110"/>
      <c r="DC15920" s="110"/>
    </row>
    <row r="15921" spans="106:107">
      <c r="DB15921" s="110"/>
      <c r="DC15921" s="110"/>
    </row>
    <row r="15922" spans="106:107">
      <c r="DB15922" s="110"/>
      <c r="DC15922" s="110"/>
    </row>
    <row r="15923" spans="106:107">
      <c r="DB15923" s="110"/>
      <c r="DC15923" s="110"/>
    </row>
    <row r="15924" spans="106:107">
      <c r="DB15924" s="110"/>
      <c r="DC15924" s="110"/>
    </row>
    <row r="15925" spans="106:107">
      <c r="DB15925" s="110"/>
      <c r="DC15925" s="110"/>
    </row>
    <row r="15926" spans="106:107">
      <c r="DB15926" s="110"/>
      <c r="DC15926" s="110"/>
    </row>
    <row r="15927" spans="106:107">
      <c r="DB15927" s="110"/>
      <c r="DC15927" s="110"/>
    </row>
    <row r="15928" spans="106:107">
      <c r="DB15928" s="110"/>
      <c r="DC15928" s="110"/>
    </row>
    <row r="15929" spans="106:107">
      <c r="DB15929" s="110"/>
      <c r="DC15929" s="110"/>
    </row>
    <row r="15930" spans="106:107">
      <c r="DB15930" s="110"/>
      <c r="DC15930" s="110"/>
    </row>
    <row r="15931" spans="106:107">
      <c r="DB15931" s="110"/>
      <c r="DC15931" s="110"/>
    </row>
    <row r="15932" spans="106:107">
      <c r="DB15932" s="110"/>
      <c r="DC15932" s="110"/>
    </row>
    <row r="15933" spans="106:107">
      <c r="DB15933" s="110"/>
      <c r="DC15933" s="110"/>
    </row>
    <row r="15934" spans="106:107">
      <c r="DB15934" s="110"/>
      <c r="DC15934" s="110"/>
    </row>
    <row r="15935" spans="106:107">
      <c r="DB15935" s="110"/>
      <c r="DC15935" s="110"/>
    </row>
    <row r="15936" spans="106:107">
      <c r="DB15936" s="110"/>
      <c r="DC15936" s="110"/>
    </row>
    <row r="15937" spans="106:107">
      <c r="DB15937" s="110"/>
      <c r="DC15937" s="110"/>
    </row>
    <row r="15938" spans="106:107">
      <c r="DB15938" s="110"/>
      <c r="DC15938" s="110"/>
    </row>
    <row r="15939" spans="106:107">
      <c r="DB15939" s="110"/>
      <c r="DC15939" s="110"/>
    </row>
    <row r="15940" spans="106:107">
      <c r="DB15940" s="110"/>
      <c r="DC15940" s="110"/>
    </row>
    <row r="15941" spans="106:107">
      <c r="DB15941" s="110"/>
      <c r="DC15941" s="110"/>
    </row>
    <row r="15942" spans="106:107">
      <c r="DB15942" s="110"/>
      <c r="DC15942" s="110"/>
    </row>
    <row r="15943" spans="106:107">
      <c r="DB15943" s="110"/>
      <c r="DC15943" s="110"/>
    </row>
    <row r="15944" spans="106:107">
      <c r="DB15944" s="110"/>
      <c r="DC15944" s="110"/>
    </row>
    <row r="15945" spans="106:107">
      <c r="DB15945" s="110"/>
      <c r="DC15945" s="110"/>
    </row>
    <row r="15946" spans="106:107">
      <c r="DB15946" s="110"/>
      <c r="DC15946" s="110"/>
    </row>
    <row r="15947" spans="106:107">
      <c r="DB15947" s="110"/>
      <c r="DC15947" s="110"/>
    </row>
    <row r="15948" spans="106:107">
      <c r="DB15948" s="110"/>
      <c r="DC15948" s="110"/>
    </row>
    <row r="15949" spans="106:107">
      <c r="DB15949" s="110"/>
      <c r="DC15949" s="110"/>
    </row>
    <row r="15950" spans="106:107">
      <c r="DB15950" s="110"/>
      <c r="DC15950" s="110"/>
    </row>
    <row r="15951" spans="106:107">
      <c r="DB15951" s="110"/>
      <c r="DC15951" s="110"/>
    </row>
    <row r="15952" spans="106:107">
      <c r="DB15952" s="110"/>
      <c r="DC15952" s="110"/>
    </row>
    <row r="15953" spans="106:107">
      <c r="DB15953" s="110"/>
      <c r="DC15953" s="110"/>
    </row>
    <row r="15954" spans="106:107">
      <c r="DB15954" s="110"/>
      <c r="DC15954" s="110"/>
    </row>
    <row r="15955" spans="106:107">
      <c r="DB15955" s="110"/>
      <c r="DC15955" s="110"/>
    </row>
    <row r="15956" spans="106:107">
      <c r="DB15956" s="110"/>
      <c r="DC15956" s="110"/>
    </row>
    <row r="15957" spans="106:107">
      <c r="DB15957" s="110"/>
      <c r="DC15957" s="110"/>
    </row>
    <row r="15958" spans="106:107">
      <c r="DB15958" s="110"/>
      <c r="DC15958" s="110"/>
    </row>
    <row r="15959" spans="106:107">
      <c r="DB15959" s="110"/>
      <c r="DC15959" s="110"/>
    </row>
    <row r="15960" spans="106:107">
      <c r="DB15960" s="110"/>
      <c r="DC15960" s="110"/>
    </row>
    <row r="15961" spans="106:107">
      <c r="DB15961" s="110"/>
      <c r="DC15961" s="110"/>
    </row>
    <row r="15962" spans="106:107">
      <c r="DB15962" s="110"/>
      <c r="DC15962" s="110"/>
    </row>
    <row r="15963" spans="106:107">
      <c r="DB15963" s="110"/>
      <c r="DC15963" s="110"/>
    </row>
    <row r="15964" spans="106:107">
      <c r="DB15964" s="110"/>
      <c r="DC15964" s="110"/>
    </row>
    <row r="15965" spans="106:107">
      <c r="DB15965" s="110"/>
      <c r="DC15965" s="110"/>
    </row>
    <row r="15966" spans="106:107">
      <c r="DB15966" s="110"/>
      <c r="DC15966" s="110"/>
    </row>
    <row r="15967" spans="106:107">
      <c r="DB15967" s="110"/>
      <c r="DC15967" s="110"/>
    </row>
    <row r="15968" spans="106:107">
      <c r="DB15968" s="110"/>
      <c r="DC15968" s="110"/>
    </row>
    <row r="15969" spans="106:107">
      <c r="DB15969" s="110"/>
      <c r="DC15969" s="110"/>
    </row>
    <row r="15970" spans="106:107">
      <c r="DB15970" s="110"/>
      <c r="DC15970" s="110"/>
    </row>
    <row r="15971" spans="106:107">
      <c r="DB15971" s="110"/>
      <c r="DC15971" s="110"/>
    </row>
    <row r="15972" spans="106:107">
      <c r="DB15972" s="110"/>
      <c r="DC15972" s="110"/>
    </row>
    <row r="15973" spans="106:107">
      <c r="DB15973" s="110"/>
      <c r="DC15973" s="110"/>
    </row>
    <row r="15974" spans="106:107">
      <c r="DB15974" s="110"/>
      <c r="DC15974" s="110"/>
    </row>
    <row r="15975" spans="106:107">
      <c r="DB15975" s="110"/>
      <c r="DC15975" s="110"/>
    </row>
    <row r="15976" spans="106:107">
      <c r="DB15976" s="110"/>
      <c r="DC15976" s="110"/>
    </row>
    <row r="15977" spans="106:107">
      <c r="DB15977" s="110"/>
      <c r="DC15977" s="110"/>
    </row>
    <row r="15978" spans="106:107">
      <c r="DB15978" s="110"/>
      <c r="DC15978" s="110"/>
    </row>
    <row r="15979" spans="106:107">
      <c r="DB15979" s="110"/>
      <c r="DC15979" s="110"/>
    </row>
    <row r="15980" spans="106:107">
      <c r="DB15980" s="110"/>
      <c r="DC15980" s="110"/>
    </row>
    <row r="15981" spans="106:107">
      <c r="DB15981" s="110"/>
      <c r="DC15981" s="110"/>
    </row>
    <row r="15982" spans="106:107">
      <c r="DB15982" s="110"/>
      <c r="DC15982" s="110"/>
    </row>
    <row r="15983" spans="106:107">
      <c r="DB15983" s="110"/>
      <c r="DC15983" s="110"/>
    </row>
    <row r="15984" spans="106:107">
      <c r="DB15984" s="110"/>
      <c r="DC15984" s="110"/>
    </row>
    <row r="15985" spans="106:107">
      <c r="DB15985" s="110"/>
      <c r="DC15985" s="110"/>
    </row>
    <row r="15986" spans="106:107">
      <c r="DB15986" s="110"/>
      <c r="DC15986" s="110"/>
    </row>
    <row r="15987" spans="106:107">
      <c r="DB15987" s="110"/>
      <c r="DC15987" s="110"/>
    </row>
    <row r="15988" spans="106:107">
      <c r="DB15988" s="110"/>
      <c r="DC15988" s="110"/>
    </row>
    <row r="15989" spans="106:107">
      <c r="DB15989" s="110"/>
      <c r="DC15989" s="110"/>
    </row>
    <row r="15990" spans="106:107">
      <c r="DB15990" s="110"/>
      <c r="DC15990" s="110"/>
    </row>
    <row r="15991" spans="106:107">
      <c r="DB15991" s="110"/>
      <c r="DC15991" s="110"/>
    </row>
    <row r="15992" spans="106:107">
      <c r="DB15992" s="110"/>
      <c r="DC15992" s="110"/>
    </row>
    <row r="15993" spans="106:107">
      <c r="DB15993" s="110"/>
      <c r="DC15993" s="110"/>
    </row>
    <row r="15994" spans="106:107">
      <c r="DB15994" s="110"/>
      <c r="DC15994" s="110"/>
    </row>
    <row r="15995" spans="106:107">
      <c r="DB15995" s="110"/>
      <c r="DC15995" s="110"/>
    </row>
    <row r="15996" spans="106:107">
      <c r="DB15996" s="110"/>
      <c r="DC15996" s="110"/>
    </row>
    <row r="15997" spans="106:107">
      <c r="DB15997" s="110"/>
      <c r="DC15997" s="110"/>
    </row>
    <row r="15998" spans="106:107">
      <c r="DB15998" s="110"/>
      <c r="DC15998" s="110"/>
    </row>
    <row r="15999" spans="106:107">
      <c r="DB15999" s="110"/>
      <c r="DC15999" s="110"/>
    </row>
    <row r="16000" spans="106:107">
      <c r="DB16000" s="110"/>
      <c r="DC16000" s="110"/>
    </row>
    <row r="16001" spans="106:107">
      <c r="DB16001" s="110"/>
      <c r="DC16001" s="110"/>
    </row>
    <row r="16002" spans="106:107">
      <c r="DB16002" s="110"/>
      <c r="DC16002" s="110"/>
    </row>
    <row r="16003" spans="106:107">
      <c r="DB16003" s="110"/>
      <c r="DC16003" s="110"/>
    </row>
    <row r="16004" spans="106:107">
      <c r="DB16004" s="110"/>
      <c r="DC16004" s="110"/>
    </row>
    <row r="16005" spans="106:107">
      <c r="DB16005" s="110"/>
      <c r="DC16005" s="110"/>
    </row>
    <row r="16006" spans="106:107">
      <c r="DB16006" s="110"/>
      <c r="DC16006" s="110"/>
    </row>
    <row r="16007" spans="106:107">
      <c r="DB16007" s="110"/>
      <c r="DC16007" s="110"/>
    </row>
    <row r="16008" spans="106:107">
      <c r="DB16008" s="110"/>
      <c r="DC16008" s="110"/>
    </row>
    <row r="16009" spans="106:107">
      <c r="DB16009" s="110"/>
      <c r="DC16009" s="110"/>
    </row>
    <row r="16010" spans="106:107">
      <c r="DB16010" s="110"/>
      <c r="DC16010" s="110"/>
    </row>
    <row r="16011" spans="106:107">
      <c r="DB16011" s="110"/>
      <c r="DC16011" s="110"/>
    </row>
    <row r="16012" spans="106:107">
      <c r="DB16012" s="110"/>
      <c r="DC16012" s="110"/>
    </row>
    <row r="16013" spans="106:107">
      <c r="DB16013" s="110"/>
      <c r="DC16013" s="110"/>
    </row>
    <row r="16014" spans="106:107">
      <c r="DB16014" s="110"/>
      <c r="DC16014" s="110"/>
    </row>
    <row r="16015" spans="106:107">
      <c r="DB16015" s="110"/>
      <c r="DC16015" s="110"/>
    </row>
    <row r="16016" spans="106:107">
      <c r="DB16016" s="110"/>
      <c r="DC16016" s="110"/>
    </row>
    <row r="16017" spans="106:107">
      <c r="DB16017" s="110"/>
      <c r="DC16017" s="110"/>
    </row>
    <row r="16018" spans="106:107">
      <c r="DB16018" s="110"/>
      <c r="DC16018" s="110"/>
    </row>
    <row r="16019" spans="106:107">
      <c r="DB16019" s="110"/>
      <c r="DC16019" s="110"/>
    </row>
    <row r="16020" spans="106:107">
      <c r="DB16020" s="110"/>
      <c r="DC16020" s="110"/>
    </row>
    <row r="16021" spans="106:107">
      <c r="DB16021" s="110"/>
      <c r="DC16021" s="110"/>
    </row>
    <row r="16022" spans="106:107">
      <c r="DB16022" s="110"/>
      <c r="DC16022" s="110"/>
    </row>
    <row r="16023" spans="106:107">
      <c r="DB16023" s="110"/>
      <c r="DC16023" s="110"/>
    </row>
    <row r="16024" spans="106:107">
      <c r="DB16024" s="110"/>
      <c r="DC16024" s="110"/>
    </row>
    <row r="16025" spans="106:107">
      <c r="DB16025" s="110"/>
      <c r="DC16025" s="110"/>
    </row>
    <row r="16026" spans="106:107">
      <c r="DB16026" s="110"/>
      <c r="DC16026" s="110"/>
    </row>
    <row r="16027" spans="106:107">
      <c r="DB16027" s="110"/>
      <c r="DC16027" s="110"/>
    </row>
    <row r="16028" spans="106:107">
      <c r="DB16028" s="110"/>
      <c r="DC16028" s="110"/>
    </row>
    <row r="16029" spans="106:107">
      <c r="DB16029" s="110"/>
      <c r="DC16029" s="110"/>
    </row>
    <row r="16030" spans="106:107">
      <c r="DB16030" s="110"/>
      <c r="DC16030" s="110"/>
    </row>
    <row r="16031" spans="106:107">
      <c r="DB16031" s="110"/>
      <c r="DC16031" s="110"/>
    </row>
    <row r="16032" spans="106:107">
      <c r="DB16032" s="110"/>
      <c r="DC16032" s="110"/>
    </row>
    <row r="16033" spans="106:107">
      <c r="DB16033" s="110"/>
      <c r="DC16033" s="110"/>
    </row>
    <row r="16034" spans="106:107">
      <c r="DB16034" s="110"/>
      <c r="DC16034" s="110"/>
    </row>
    <row r="16035" spans="106:107">
      <c r="DB16035" s="110"/>
      <c r="DC16035" s="110"/>
    </row>
    <row r="16036" spans="106:107">
      <c r="DB16036" s="110"/>
      <c r="DC16036" s="110"/>
    </row>
    <row r="16037" spans="106:107">
      <c r="DB16037" s="110"/>
      <c r="DC16037" s="110"/>
    </row>
    <row r="16038" spans="106:107">
      <c r="DB16038" s="110"/>
      <c r="DC16038" s="110"/>
    </row>
    <row r="16039" spans="106:107">
      <c r="DB16039" s="110"/>
      <c r="DC16039" s="110"/>
    </row>
    <row r="16040" spans="106:107">
      <c r="DB16040" s="110"/>
      <c r="DC16040" s="110"/>
    </row>
    <row r="16041" spans="106:107">
      <c r="DB16041" s="110"/>
      <c r="DC16041" s="110"/>
    </row>
    <row r="16042" spans="106:107">
      <c r="DB16042" s="110"/>
      <c r="DC16042" s="110"/>
    </row>
    <row r="16043" spans="106:107">
      <c r="DB16043" s="110"/>
      <c r="DC16043" s="110"/>
    </row>
    <row r="16044" spans="106:107">
      <c r="DB16044" s="110"/>
      <c r="DC16044" s="110"/>
    </row>
    <row r="16045" spans="106:107">
      <c r="DB16045" s="110"/>
      <c r="DC16045" s="110"/>
    </row>
    <row r="16046" spans="106:107">
      <c r="DB16046" s="110"/>
      <c r="DC16046" s="110"/>
    </row>
    <row r="16047" spans="106:107">
      <c r="DB16047" s="110"/>
      <c r="DC16047" s="110"/>
    </row>
    <row r="16048" spans="106:107">
      <c r="DB16048" s="110"/>
      <c r="DC16048" s="110"/>
    </row>
    <row r="16049" spans="106:107">
      <c r="DB16049" s="110"/>
      <c r="DC16049" s="110"/>
    </row>
    <row r="16050" spans="106:107">
      <c r="DB16050" s="110"/>
      <c r="DC16050" s="110"/>
    </row>
    <row r="16051" spans="106:107">
      <c r="DB16051" s="110"/>
      <c r="DC16051" s="110"/>
    </row>
    <row r="16052" spans="106:107">
      <c r="DB16052" s="110"/>
      <c r="DC16052" s="110"/>
    </row>
    <row r="16053" spans="106:107">
      <c r="DB16053" s="110"/>
      <c r="DC16053" s="110"/>
    </row>
    <row r="16054" spans="106:107">
      <c r="DB16054" s="110"/>
      <c r="DC16054" s="110"/>
    </row>
    <row r="16055" spans="106:107">
      <c r="DB16055" s="110"/>
      <c r="DC16055" s="110"/>
    </row>
    <row r="16056" spans="106:107">
      <c r="DB16056" s="110"/>
      <c r="DC16056" s="110"/>
    </row>
    <row r="16057" spans="106:107">
      <c r="DB16057" s="110"/>
      <c r="DC16057" s="110"/>
    </row>
    <row r="16058" spans="106:107">
      <c r="DB16058" s="110"/>
      <c r="DC16058" s="110"/>
    </row>
    <row r="16059" spans="106:107">
      <c r="DB16059" s="110"/>
      <c r="DC16059" s="110"/>
    </row>
    <row r="16060" spans="106:107">
      <c r="DB16060" s="110"/>
      <c r="DC16060" s="110"/>
    </row>
    <row r="16061" spans="106:107">
      <c r="DB16061" s="110"/>
      <c r="DC16061" s="110"/>
    </row>
    <row r="16062" spans="106:107">
      <c r="DB16062" s="110"/>
      <c r="DC16062" s="110"/>
    </row>
    <row r="16063" spans="106:107">
      <c r="DB16063" s="110"/>
      <c r="DC16063" s="110"/>
    </row>
    <row r="16064" spans="106:107">
      <c r="DB16064" s="110"/>
      <c r="DC16064" s="110"/>
    </row>
    <row r="16065" spans="106:107">
      <c r="DB16065" s="110"/>
      <c r="DC16065" s="110"/>
    </row>
    <row r="16066" spans="106:107">
      <c r="DB16066" s="110"/>
      <c r="DC16066" s="110"/>
    </row>
    <row r="16067" spans="106:107">
      <c r="DB16067" s="110"/>
      <c r="DC16067" s="110"/>
    </row>
    <row r="16068" spans="106:107">
      <c r="DB16068" s="110"/>
      <c r="DC16068" s="110"/>
    </row>
    <row r="16069" spans="106:107">
      <c r="DB16069" s="110"/>
      <c r="DC16069" s="110"/>
    </row>
    <row r="16070" spans="106:107">
      <c r="DB16070" s="110"/>
      <c r="DC16070" s="110"/>
    </row>
    <row r="16071" spans="106:107">
      <c r="DB16071" s="110"/>
      <c r="DC16071" s="110"/>
    </row>
    <row r="16072" spans="106:107">
      <c r="DB16072" s="110"/>
      <c r="DC16072" s="110"/>
    </row>
    <row r="16073" spans="106:107">
      <c r="DB16073" s="110"/>
      <c r="DC16073" s="110"/>
    </row>
    <row r="16074" spans="106:107">
      <c r="DB16074" s="110"/>
      <c r="DC16074" s="110"/>
    </row>
    <row r="16075" spans="106:107">
      <c r="DB16075" s="110"/>
      <c r="DC16075" s="110"/>
    </row>
    <row r="16076" spans="106:107">
      <c r="DB16076" s="110"/>
      <c r="DC16076" s="110"/>
    </row>
    <row r="16077" spans="106:107">
      <c r="DB16077" s="110"/>
      <c r="DC16077" s="110"/>
    </row>
    <row r="16078" spans="106:107">
      <c r="DB16078" s="110"/>
      <c r="DC16078" s="110"/>
    </row>
    <row r="16079" spans="106:107">
      <c r="DB16079" s="110"/>
      <c r="DC16079" s="110"/>
    </row>
    <row r="16080" spans="106:107">
      <c r="DB16080" s="110"/>
      <c r="DC16080" s="110"/>
    </row>
    <row r="16081" spans="106:107">
      <c r="DB16081" s="110"/>
      <c r="DC16081" s="110"/>
    </row>
    <row r="16082" spans="106:107">
      <c r="DB16082" s="110"/>
      <c r="DC16082" s="110"/>
    </row>
    <row r="16083" spans="106:107">
      <c r="DB16083" s="110"/>
      <c r="DC16083" s="110"/>
    </row>
    <row r="16084" spans="106:107">
      <c r="DB16084" s="110"/>
      <c r="DC16084" s="110"/>
    </row>
    <row r="16085" spans="106:107">
      <c r="DB16085" s="110"/>
      <c r="DC16085" s="110"/>
    </row>
    <row r="16086" spans="106:107">
      <c r="DB16086" s="110"/>
      <c r="DC16086" s="110"/>
    </row>
    <row r="16087" spans="106:107">
      <c r="DB16087" s="110"/>
      <c r="DC16087" s="110"/>
    </row>
    <row r="16088" spans="106:107">
      <c r="DB16088" s="110"/>
      <c r="DC16088" s="110"/>
    </row>
    <row r="16089" spans="106:107">
      <c r="DB16089" s="110"/>
      <c r="DC16089" s="110"/>
    </row>
    <row r="16090" spans="106:107">
      <c r="DB16090" s="110"/>
      <c r="DC16090" s="110"/>
    </row>
    <row r="16091" spans="106:107">
      <c r="DB16091" s="110"/>
      <c r="DC16091" s="110"/>
    </row>
    <row r="16092" spans="106:107">
      <c r="DB16092" s="110"/>
      <c r="DC16092" s="110"/>
    </row>
    <row r="16093" spans="106:107">
      <c r="DB16093" s="110"/>
      <c r="DC16093" s="110"/>
    </row>
    <row r="16094" spans="106:107">
      <c r="DB16094" s="110"/>
      <c r="DC16094" s="110"/>
    </row>
    <row r="16095" spans="106:107">
      <c r="DB16095" s="110"/>
      <c r="DC16095" s="110"/>
    </row>
    <row r="16096" spans="106:107">
      <c r="DB16096" s="110"/>
      <c r="DC16096" s="110"/>
    </row>
    <row r="16097" spans="106:107">
      <c r="DB16097" s="110"/>
      <c r="DC16097" s="110"/>
    </row>
    <row r="16098" spans="106:107">
      <c r="DB16098" s="110"/>
      <c r="DC16098" s="110"/>
    </row>
    <row r="16099" spans="106:107">
      <c r="DB16099" s="110"/>
      <c r="DC16099" s="110"/>
    </row>
    <row r="16100" spans="106:107">
      <c r="DB16100" s="110"/>
      <c r="DC16100" s="110"/>
    </row>
    <row r="16101" spans="106:107">
      <c r="DB16101" s="110"/>
      <c r="DC16101" s="110"/>
    </row>
    <row r="16102" spans="106:107">
      <c r="DB16102" s="110"/>
      <c r="DC16102" s="110"/>
    </row>
    <row r="16103" spans="106:107">
      <c r="DB16103" s="110"/>
      <c r="DC16103" s="110"/>
    </row>
    <row r="16104" spans="106:107">
      <c r="DB16104" s="110"/>
      <c r="DC16104" s="110"/>
    </row>
    <row r="16105" spans="106:107">
      <c r="DB16105" s="110"/>
      <c r="DC16105" s="110"/>
    </row>
    <row r="16106" spans="106:107">
      <c r="DB16106" s="110"/>
      <c r="DC16106" s="110"/>
    </row>
    <row r="16107" spans="106:107">
      <c r="DB16107" s="110"/>
      <c r="DC16107" s="110"/>
    </row>
    <row r="16108" spans="106:107">
      <c r="DB16108" s="110"/>
      <c r="DC16108" s="110"/>
    </row>
    <row r="16109" spans="106:107">
      <c r="DB16109" s="110"/>
      <c r="DC16109" s="110"/>
    </row>
    <row r="16110" spans="106:107">
      <c r="DB16110" s="110"/>
      <c r="DC16110" s="110"/>
    </row>
    <row r="16111" spans="106:107">
      <c r="DB16111" s="110"/>
      <c r="DC16111" s="110"/>
    </row>
    <row r="16112" spans="106:107">
      <c r="DB16112" s="110"/>
      <c r="DC16112" s="110"/>
    </row>
    <row r="16113" spans="106:107">
      <c r="DB16113" s="110"/>
      <c r="DC16113" s="110"/>
    </row>
    <row r="16114" spans="106:107">
      <c r="DB16114" s="110"/>
      <c r="DC16114" s="110"/>
    </row>
    <row r="16115" spans="106:107">
      <c r="DB16115" s="110"/>
      <c r="DC16115" s="110"/>
    </row>
    <row r="16116" spans="106:107">
      <c r="DB16116" s="110"/>
      <c r="DC16116" s="110"/>
    </row>
    <row r="16117" spans="106:107">
      <c r="DB16117" s="110"/>
      <c r="DC16117" s="110"/>
    </row>
    <row r="16118" spans="106:107">
      <c r="DB16118" s="110"/>
      <c r="DC16118" s="110"/>
    </row>
    <row r="16119" spans="106:107">
      <c r="DB16119" s="110"/>
      <c r="DC16119" s="110"/>
    </row>
    <row r="16120" spans="106:107">
      <c r="DB16120" s="110"/>
      <c r="DC16120" s="110"/>
    </row>
    <row r="16121" spans="106:107">
      <c r="DB16121" s="110"/>
      <c r="DC16121" s="110"/>
    </row>
    <row r="16122" spans="106:107">
      <c r="DB16122" s="110"/>
      <c r="DC16122" s="110"/>
    </row>
    <row r="16123" spans="106:107">
      <c r="DB16123" s="110"/>
      <c r="DC16123" s="110"/>
    </row>
    <row r="16124" spans="106:107">
      <c r="DB16124" s="110"/>
      <c r="DC16124" s="110"/>
    </row>
    <row r="16125" spans="106:107">
      <c r="DB16125" s="110"/>
      <c r="DC16125" s="110"/>
    </row>
    <row r="16126" spans="106:107">
      <c r="DB16126" s="110"/>
      <c r="DC16126" s="110"/>
    </row>
    <row r="16127" spans="106:107">
      <c r="DB16127" s="110"/>
      <c r="DC16127" s="110"/>
    </row>
    <row r="16128" spans="106:107">
      <c r="DB16128" s="110"/>
      <c r="DC16128" s="110"/>
    </row>
    <row r="16129" spans="106:107">
      <c r="DB16129" s="110"/>
      <c r="DC16129" s="110"/>
    </row>
    <row r="16130" spans="106:107">
      <c r="DB16130" s="110"/>
      <c r="DC16130" s="110"/>
    </row>
    <row r="16131" spans="106:107">
      <c r="DB16131" s="110"/>
      <c r="DC16131" s="110"/>
    </row>
    <row r="16132" spans="106:107">
      <c r="DB16132" s="110"/>
      <c r="DC16132" s="110"/>
    </row>
    <row r="16133" spans="106:107">
      <c r="DB16133" s="110"/>
      <c r="DC16133" s="110"/>
    </row>
    <row r="16134" spans="106:107">
      <c r="DB16134" s="110"/>
      <c r="DC16134" s="110"/>
    </row>
    <row r="16135" spans="106:107">
      <c r="DB16135" s="110"/>
      <c r="DC16135" s="110"/>
    </row>
    <row r="16136" spans="106:107">
      <c r="DB16136" s="110"/>
      <c r="DC16136" s="110"/>
    </row>
    <row r="16137" spans="106:107">
      <c r="DB16137" s="110"/>
      <c r="DC16137" s="110"/>
    </row>
    <row r="16138" spans="106:107">
      <c r="DB16138" s="110"/>
      <c r="DC16138" s="110"/>
    </row>
    <row r="16139" spans="106:107">
      <c r="DB16139" s="110"/>
      <c r="DC16139" s="110"/>
    </row>
    <row r="16140" spans="106:107">
      <c r="DB16140" s="110"/>
      <c r="DC16140" s="110"/>
    </row>
    <row r="16141" spans="106:107">
      <c r="DB16141" s="110"/>
      <c r="DC16141" s="110"/>
    </row>
    <row r="16142" spans="106:107">
      <c r="DB16142" s="110"/>
      <c r="DC16142" s="110"/>
    </row>
    <row r="16143" spans="106:107">
      <c r="DB16143" s="110"/>
      <c r="DC16143" s="110"/>
    </row>
    <row r="16144" spans="106:107">
      <c r="DB16144" s="110"/>
      <c r="DC16144" s="110"/>
    </row>
    <row r="16145" spans="106:107">
      <c r="DB16145" s="110"/>
      <c r="DC16145" s="110"/>
    </row>
    <row r="16146" spans="106:107">
      <c r="DB16146" s="110"/>
      <c r="DC16146" s="110"/>
    </row>
    <row r="16147" spans="106:107">
      <c r="DB16147" s="110"/>
      <c r="DC16147" s="110"/>
    </row>
    <row r="16148" spans="106:107">
      <c r="DB16148" s="110"/>
      <c r="DC16148" s="110"/>
    </row>
    <row r="16149" spans="106:107">
      <c r="DB16149" s="110"/>
      <c r="DC16149" s="110"/>
    </row>
    <row r="16150" spans="106:107">
      <c r="DB16150" s="110"/>
      <c r="DC16150" s="110"/>
    </row>
    <row r="16151" spans="106:107">
      <c r="DB16151" s="110"/>
      <c r="DC16151" s="110"/>
    </row>
    <row r="16152" spans="106:107">
      <c r="DB16152" s="110"/>
      <c r="DC16152" s="110"/>
    </row>
    <row r="16153" spans="106:107">
      <c r="DB16153" s="110"/>
      <c r="DC16153" s="110"/>
    </row>
    <row r="16154" spans="106:107">
      <c r="DB16154" s="110"/>
      <c r="DC16154" s="110"/>
    </row>
    <row r="16155" spans="106:107">
      <c r="DB16155" s="110"/>
      <c r="DC16155" s="110"/>
    </row>
    <row r="16156" spans="106:107">
      <c r="DB16156" s="110"/>
      <c r="DC16156" s="110"/>
    </row>
    <row r="16157" spans="106:107">
      <c r="DB16157" s="110"/>
      <c r="DC16157" s="110"/>
    </row>
    <row r="16158" spans="106:107">
      <c r="DB16158" s="110"/>
      <c r="DC16158" s="110"/>
    </row>
    <row r="16159" spans="106:107">
      <c r="DB16159" s="110"/>
      <c r="DC16159" s="110"/>
    </row>
    <row r="16160" spans="106:107">
      <c r="DB16160" s="110"/>
      <c r="DC16160" s="110"/>
    </row>
    <row r="16161" spans="106:107">
      <c r="DB16161" s="110"/>
      <c r="DC16161" s="110"/>
    </row>
    <row r="16162" spans="106:107">
      <c r="DB16162" s="110"/>
      <c r="DC16162" s="110"/>
    </row>
    <row r="16163" spans="106:107">
      <c r="DB16163" s="110"/>
      <c r="DC16163" s="110"/>
    </row>
    <row r="16164" spans="106:107">
      <c r="DB16164" s="110"/>
      <c r="DC16164" s="110"/>
    </row>
    <row r="16165" spans="106:107">
      <c r="DB16165" s="110"/>
      <c r="DC16165" s="110"/>
    </row>
    <row r="16166" spans="106:107">
      <c r="DB16166" s="110"/>
      <c r="DC16166" s="110"/>
    </row>
    <row r="16167" spans="106:107">
      <c r="DB16167" s="110"/>
      <c r="DC16167" s="110"/>
    </row>
    <row r="16168" spans="106:107">
      <c r="DB16168" s="110"/>
      <c r="DC16168" s="110"/>
    </row>
    <row r="16169" spans="106:107">
      <c r="DB16169" s="110"/>
      <c r="DC16169" s="110"/>
    </row>
    <row r="16170" spans="106:107">
      <c r="DB16170" s="110"/>
      <c r="DC16170" s="110"/>
    </row>
    <row r="16171" spans="106:107">
      <c r="DB16171" s="110"/>
      <c r="DC16171" s="110"/>
    </row>
    <row r="16172" spans="106:107">
      <c r="DB16172" s="110"/>
      <c r="DC16172" s="110"/>
    </row>
    <row r="16173" spans="106:107">
      <c r="DB16173" s="110"/>
      <c r="DC16173" s="110"/>
    </row>
    <row r="16174" spans="106:107">
      <c r="DB16174" s="110"/>
      <c r="DC16174" s="110"/>
    </row>
    <row r="16175" spans="106:107">
      <c r="DB16175" s="110"/>
      <c r="DC16175" s="110"/>
    </row>
    <row r="16176" spans="106:107">
      <c r="DB16176" s="110"/>
      <c r="DC16176" s="110"/>
    </row>
    <row r="16177" spans="106:107">
      <c r="DB16177" s="110"/>
      <c r="DC16177" s="110"/>
    </row>
    <row r="16178" spans="106:107">
      <c r="DB16178" s="110"/>
      <c r="DC16178" s="110"/>
    </row>
    <row r="16179" spans="106:107">
      <c r="DB16179" s="110"/>
      <c r="DC16179" s="110"/>
    </row>
    <row r="16180" spans="106:107">
      <c r="DB16180" s="110"/>
      <c r="DC16180" s="110"/>
    </row>
    <row r="16181" spans="106:107">
      <c r="DB16181" s="110"/>
      <c r="DC16181" s="110"/>
    </row>
    <row r="16182" spans="106:107">
      <c r="DB16182" s="110"/>
      <c r="DC16182" s="110"/>
    </row>
    <row r="16183" spans="106:107">
      <c r="DB16183" s="110"/>
      <c r="DC16183" s="110"/>
    </row>
    <row r="16184" spans="106:107">
      <c r="DB16184" s="110"/>
      <c r="DC16184" s="110"/>
    </row>
    <row r="16185" spans="106:107">
      <c r="DB16185" s="110"/>
      <c r="DC16185" s="110"/>
    </row>
    <row r="16186" spans="106:107">
      <c r="DB16186" s="110"/>
      <c r="DC16186" s="110"/>
    </row>
    <row r="16187" spans="106:107">
      <c r="DB16187" s="110"/>
      <c r="DC16187" s="110"/>
    </row>
    <row r="16188" spans="106:107">
      <c r="DB16188" s="110"/>
      <c r="DC16188" s="110"/>
    </row>
    <row r="16189" spans="106:107">
      <c r="DB16189" s="110"/>
      <c r="DC16189" s="110"/>
    </row>
    <row r="16190" spans="106:107">
      <c r="DB16190" s="110"/>
      <c r="DC16190" s="110"/>
    </row>
    <row r="16191" spans="106:107">
      <c r="DB16191" s="110"/>
      <c r="DC16191" s="110"/>
    </row>
    <row r="16192" spans="106:107">
      <c r="DB16192" s="110"/>
      <c r="DC16192" s="110"/>
    </row>
    <row r="16193" spans="106:107">
      <c r="DB16193" s="110"/>
      <c r="DC16193" s="110"/>
    </row>
    <row r="16194" spans="106:107">
      <c r="DB16194" s="110"/>
      <c r="DC16194" s="110"/>
    </row>
    <row r="16195" spans="106:107">
      <c r="DB16195" s="110"/>
      <c r="DC16195" s="110"/>
    </row>
    <row r="16196" spans="106:107">
      <c r="DB16196" s="110"/>
      <c r="DC16196" s="110"/>
    </row>
    <row r="16197" spans="106:107">
      <c r="DB16197" s="110"/>
      <c r="DC16197" s="110"/>
    </row>
    <row r="16198" spans="106:107">
      <c r="DB16198" s="110"/>
      <c r="DC16198" s="110"/>
    </row>
    <row r="16199" spans="106:107">
      <c r="DB16199" s="110"/>
      <c r="DC16199" s="110"/>
    </row>
    <row r="16200" spans="106:107">
      <c r="DB16200" s="110"/>
      <c r="DC16200" s="110"/>
    </row>
    <row r="16201" spans="106:107">
      <c r="DB16201" s="110"/>
      <c r="DC16201" s="110"/>
    </row>
    <row r="16202" spans="106:107">
      <c r="DB16202" s="110"/>
      <c r="DC16202" s="110"/>
    </row>
    <row r="16203" spans="106:107">
      <c r="DB16203" s="110"/>
      <c r="DC16203" s="110"/>
    </row>
    <row r="16204" spans="106:107">
      <c r="DB16204" s="110"/>
      <c r="DC16204" s="110"/>
    </row>
    <row r="16205" spans="106:107">
      <c r="DB16205" s="110"/>
      <c r="DC16205" s="110"/>
    </row>
    <row r="16206" spans="106:107">
      <c r="DB16206" s="110"/>
      <c r="DC16206" s="110"/>
    </row>
    <row r="16207" spans="106:107">
      <c r="DB16207" s="110"/>
      <c r="DC16207" s="110"/>
    </row>
    <row r="16208" spans="106:107">
      <c r="DB16208" s="110"/>
      <c r="DC16208" s="110"/>
    </row>
    <row r="16209" spans="106:107">
      <c r="DB16209" s="110"/>
      <c r="DC16209" s="110"/>
    </row>
    <row r="16210" spans="106:107">
      <c r="DB16210" s="110"/>
      <c r="DC16210" s="110"/>
    </row>
    <row r="16211" spans="106:107">
      <c r="DB16211" s="110"/>
      <c r="DC16211" s="110"/>
    </row>
    <row r="16212" spans="106:107">
      <c r="DB16212" s="110"/>
      <c r="DC16212" s="110"/>
    </row>
    <row r="16213" spans="106:107">
      <c r="DB16213" s="110"/>
      <c r="DC16213" s="110"/>
    </row>
    <row r="16214" spans="106:107">
      <c r="DB16214" s="110"/>
      <c r="DC16214" s="110"/>
    </row>
    <row r="16215" spans="106:107">
      <c r="DB16215" s="110"/>
      <c r="DC16215" s="110"/>
    </row>
    <row r="16216" spans="106:107">
      <c r="DB16216" s="110"/>
      <c r="DC16216" s="110"/>
    </row>
    <row r="16217" spans="106:107">
      <c r="DB16217" s="110"/>
      <c r="DC16217" s="110"/>
    </row>
    <row r="16218" spans="106:107">
      <c r="DB16218" s="110"/>
      <c r="DC16218" s="110"/>
    </row>
    <row r="16219" spans="106:107">
      <c r="DB16219" s="110"/>
      <c r="DC16219" s="110"/>
    </row>
    <row r="16220" spans="106:107">
      <c r="DB16220" s="110"/>
      <c r="DC16220" s="110"/>
    </row>
    <row r="16221" spans="106:107">
      <c r="DB16221" s="110"/>
      <c r="DC16221" s="110"/>
    </row>
    <row r="16222" spans="106:107">
      <c r="DB16222" s="110"/>
      <c r="DC16222" s="110"/>
    </row>
    <row r="16223" spans="106:107">
      <c r="DB16223" s="110"/>
      <c r="DC16223" s="110"/>
    </row>
    <row r="16224" spans="106:107">
      <c r="DB16224" s="110"/>
      <c r="DC16224" s="110"/>
    </row>
    <row r="16225" spans="106:107">
      <c r="DB16225" s="110"/>
      <c r="DC16225" s="110"/>
    </row>
    <row r="16226" spans="106:107">
      <c r="DB16226" s="110"/>
      <c r="DC16226" s="110"/>
    </row>
    <row r="16227" spans="106:107">
      <c r="DB16227" s="110"/>
      <c r="DC16227" s="110"/>
    </row>
    <row r="16228" spans="106:107">
      <c r="DB16228" s="110"/>
      <c r="DC16228" s="110"/>
    </row>
    <row r="16229" spans="106:107">
      <c r="DB16229" s="110"/>
      <c r="DC16229" s="110"/>
    </row>
    <row r="16230" spans="106:107">
      <c r="DB16230" s="110"/>
      <c r="DC16230" s="110"/>
    </row>
    <row r="16231" spans="106:107">
      <c r="DB16231" s="110"/>
      <c r="DC16231" s="110"/>
    </row>
    <row r="16232" spans="106:107">
      <c r="DB16232" s="110"/>
      <c r="DC16232" s="110"/>
    </row>
    <row r="16233" spans="106:107">
      <c r="DB16233" s="110"/>
      <c r="DC16233" s="110"/>
    </row>
    <row r="16234" spans="106:107">
      <c r="DB16234" s="110"/>
      <c r="DC16234" s="110"/>
    </row>
    <row r="16235" spans="106:107">
      <c r="DB16235" s="110"/>
      <c r="DC16235" s="110"/>
    </row>
    <row r="16236" spans="106:107">
      <c r="DB16236" s="110"/>
      <c r="DC16236" s="110"/>
    </row>
    <row r="16237" spans="106:107">
      <c r="DB16237" s="110"/>
      <c r="DC16237" s="110"/>
    </row>
    <row r="16238" spans="106:107">
      <c r="DB16238" s="110"/>
      <c r="DC16238" s="110"/>
    </row>
    <row r="16239" spans="106:107">
      <c r="DB16239" s="110"/>
      <c r="DC16239" s="110"/>
    </row>
    <row r="16240" spans="106:107">
      <c r="DB16240" s="110"/>
      <c r="DC16240" s="110"/>
    </row>
    <row r="16241" spans="106:107">
      <c r="DB16241" s="110"/>
      <c r="DC16241" s="110"/>
    </row>
    <row r="16242" spans="106:107">
      <c r="DB16242" s="110"/>
      <c r="DC16242" s="110"/>
    </row>
    <row r="16243" spans="106:107">
      <c r="DB16243" s="110"/>
      <c r="DC16243" s="110"/>
    </row>
    <row r="16244" spans="106:107">
      <c r="DB16244" s="110"/>
      <c r="DC16244" s="110"/>
    </row>
    <row r="16245" spans="106:107">
      <c r="DB16245" s="110"/>
      <c r="DC16245" s="110"/>
    </row>
    <row r="16246" spans="106:107">
      <c r="DB16246" s="110"/>
      <c r="DC16246" s="110"/>
    </row>
    <row r="16247" spans="106:107">
      <c r="DB16247" s="110"/>
      <c r="DC16247" s="110"/>
    </row>
    <row r="16248" spans="106:107">
      <c r="DB16248" s="110"/>
      <c r="DC16248" s="110"/>
    </row>
    <row r="16249" spans="106:107">
      <c r="DB16249" s="110"/>
      <c r="DC16249" s="110"/>
    </row>
    <row r="16250" spans="106:107">
      <c r="DB16250" s="110"/>
      <c r="DC16250" s="110"/>
    </row>
    <row r="16251" spans="106:107">
      <c r="DB16251" s="110"/>
      <c r="DC16251" s="110"/>
    </row>
    <row r="16252" spans="106:107">
      <c r="DB16252" s="110"/>
      <c r="DC16252" s="110"/>
    </row>
    <row r="16253" spans="106:107">
      <c r="DB16253" s="110"/>
      <c r="DC16253" s="110"/>
    </row>
    <row r="16254" spans="106:107">
      <c r="DB16254" s="110"/>
      <c r="DC16254" s="110"/>
    </row>
    <row r="16255" spans="106:107">
      <c r="DB16255" s="110"/>
      <c r="DC16255" s="110"/>
    </row>
    <row r="16256" spans="106:107">
      <c r="DB16256" s="110"/>
      <c r="DC16256" s="110"/>
    </row>
    <row r="16257" spans="106:107">
      <c r="DB16257" s="110"/>
      <c r="DC16257" s="110"/>
    </row>
    <row r="16258" spans="106:107">
      <c r="DB16258" s="110"/>
      <c r="DC16258" s="110"/>
    </row>
    <row r="16259" spans="106:107">
      <c r="DB16259" s="110"/>
      <c r="DC16259" s="110"/>
    </row>
    <row r="16260" spans="106:107">
      <c r="DB16260" s="110"/>
      <c r="DC16260" s="110"/>
    </row>
    <row r="16261" spans="106:107">
      <c r="DB16261" s="110"/>
      <c r="DC16261" s="110"/>
    </row>
    <row r="16262" spans="106:107">
      <c r="DB16262" s="110"/>
      <c r="DC16262" s="110"/>
    </row>
    <row r="16263" spans="106:107">
      <c r="DB16263" s="110"/>
      <c r="DC16263" s="110"/>
    </row>
    <row r="16264" spans="106:107">
      <c r="DB16264" s="110"/>
      <c r="DC16264" s="110"/>
    </row>
    <row r="16265" spans="106:107">
      <c r="DB16265" s="110"/>
      <c r="DC16265" s="110"/>
    </row>
    <row r="16266" spans="106:107">
      <c r="DB16266" s="110"/>
      <c r="DC16266" s="110"/>
    </row>
    <row r="16267" spans="106:107">
      <c r="DB16267" s="110"/>
      <c r="DC16267" s="110"/>
    </row>
    <row r="16268" spans="106:107">
      <c r="DB16268" s="110"/>
      <c r="DC16268" s="110"/>
    </row>
    <row r="16269" spans="106:107">
      <c r="DB16269" s="110"/>
      <c r="DC16269" s="110"/>
    </row>
    <row r="16270" spans="106:107">
      <c r="DB16270" s="110"/>
      <c r="DC16270" s="110"/>
    </row>
    <row r="16271" spans="106:107">
      <c r="DB16271" s="110"/>
      <c r="DC16271" s="110"/>
    </row>
    <row r="16272" spans="106:107">
      <c r="DB16272" s="110"/>
      <c r="DC16272" s="110"/>
    </row>
    <row r="16273" spans="106:107">
      <c r="DB16273" s="110"/>
      <c r="DC16273" s="110"/>
    </row>
    <row r="16274" spans="106:107">
      <c r="DB16274" s="110"/>
      <c r="DC16274" s="110"/>
    </row>
    <row r="16275" spans="106:107">
      <c r="DB16275" s="110"/>
      <c r="DC16275" s="110"/>
    </row>
    <row r="16276" spans="106:107">
      <c r="DB16276" s="110"/>
      <c r="DC16276" s="110"/>
    </row>
    <row r="16277" spans="106:107">
      <c r="DB16277" s="110"/>
      <c r="DC16277" s="110"/>
    </row>
    <row r="16278" spans="106:107">
      <c r="DB16278" s="110"/>
      <c r="DC16278" s="110"/>
    </row>
    <row r="16279" spans="106:107">
      <c r="DB16279" s="110"/>
      <c r="DC16279" s="110"/>
    </row>
    <row r="16280" spans="106:107">
      <c r="DB16280" s="110"/>
      <c r="DC16280" s="110"/>
    </row>
    <row r="16281" spans="106:107">
      <c r="DB16281" s="110"/>
      <c r="DC16281" s="110"/>
    </row>
    <row r="16282" spans="106:107">
      <c r="DB16282" s="110"/>
      <c r="DC16282" s="110"/>
    </row>
    <row r="16283" spans="106:107">
      <c r="DB16283" s="110"/>
      <c r="DC16283" s="110"/>
    </row>
    <row r="16284" spans="106:107">
      <c r="DB16284" s="110"/>
      <c r="DC16284" s="110"/>
    </row>
    <row r="16285" spans="106:107">
      <c r="DB16285" s="110"/>
      <c r="DC16285" s="110"/>
    </row>
    <row r="16286" spans="106:107">
      <c r="DB16286" s="110"/>
      <c r="DC16286" s="110"/>
    </row>
    <row r="16287" spans="106:107">
      <c r="DB16287" s="110"/>
      <c r="DC16287" s="110"/>
    </row>
    <row r="16288" spans="106:107">
      <c r="DB16288" s="110"/>
      <c r="DC16288" s="110"/>
    </row>
    <row r="16289" spans="106:107">
      <c r="DB16289" s="110"/>
      <c r="DC16289" s="110"/>
    </row>
    <row r="16290" spans="106:107">
      <c r="DB16290" s="110"/>
      <c r="DC16290" s="110"/>
    </row>
    <row r="16291" spans="106:107">
      <c r="DB16291" s="110"/>
      <c r="DC16291" s="110"/>
    </row>
    <row r="16292" spans="106:107">
      <c r="DB16292" s="110"/>
      <c r="DC16292" s="110"/>
    </row>
    <row r="16293" spans="106:107">
      <c r="DB16293" s="110"/>
      <c r="DC16293" s="110"/>
    </row>
    <row r="16294" spans="106:107">
      <c r="DB16294" s="110"/>
      <c r="DC16294" s="110"/>
    </row>
    <row r="16295" spans="106:107">
      <c r="DB16295" s="110"/>
      <c r="DC16295" s="110"/>
    </row>
    <row r="16296" spans="106:107">
      <c r="DB16296" s="110"/>
      <c r="DC16296" s="110"/>
    </row>
    <row r="16297" spans="106:107">
      <c r="DB16297" s="110"/>
      <c r="DC16297" s="110"/>
    </row>
    <row r="16298" spans="106:107">
      <c r="DB16298" s="110"/>
      <c r="DC16298" s="110"/>
    </row>
    <row r="16299" spans="106:107">
      <c r="DB16299" s="110"/>
      <c r="DC16299" s="110"/>
    </row>
    <row r="16300" spans="106:107">
      <c r="DB16300" s="110"/>
      <c r="DC16300" s="110"/>
    </row>
    <row r="16301" spans="106:107">
      <c r="DB16301" s="110"/>
      <c r="DC16301" s="110"/>
    </row>
    <row r="16302" spans="106:107">
      <c r="DB16302" s="110"/>
      <c r="DC16302" s="110"/>
    </row>
    <row r="16303" spans="106:107">
      <c r="DB16303" s="110"/>
      <c r="DC16303" s="110"/>
    </row>
    <row r="16304" spans="106:107">
      <c r="DB16304" s="110"/>
      <c r="DC16304" s="110"/>
    </row>
    <row r="16305" spans="106:107">
      <c r="DB16305" s="110"/>
      <c r="DC16305" s="110"/>
    </row>
    <row r="16306" spans="106:107">
      <c r="DB16306" s="110"/>
      <c r="DC16306" s="110"/>
    </row>
    <row r="16307" spans="106:107">
      <c r="DB16307" s="110"/>
      <c r="DC16307" s="110"/>
    </row>
    <row r="16308" spans="106:107">
      <c r="DB16308" s="110"/>
      <c r="DC16308" s="110"/>
    </row>
    <row r="16309" spans="106:107">
      <c r="DB16309" s="110"/>
      <c r="DC16309" s="110"/>
    </row>
    <row r="16310" spans="106:107">
      <c r="DB16310" s="110"/>
      <c r="DC16310" s="110"/>
    </row>
    <row r="16311" spans="106:107">
      <c r="DB16311" s="110"/>
      <c r="DC16311" s="110"/>
    </row>
    <row r="16312" spans="106:107">
      <c r="DB16312" s="110"/>
      <c r="DC16312" s="110"/>
    </row>
    <row r="16313" spans="106:107">
      <c r="DB16313" s="110"/>
      <c r="DC16313" s="110"/>
    </row>
    <row r="16314" spans="106:107">
      <c r="DB16314" s="110"/>
      <c r="DC16314" s="110"/>
    </row>
    <row r="16315" spans="106:107">
      <c r="DB16315" s="110"/>
      <c r="DC16315" s="110"/>
    </row>
    <row r="16316" spans="106:107">
      <c r="DB16316" s="110"/>
      <c r="DC16316" s="110"/>
    </row>
    <row r="16317" spans="106:107">
      <c r="DB16317" s="110"/>
      <c r="DC16317" s="110"/>
    </row>
    <row r="16318" spans="106:107">
      <c r="DB16318" s="110"/>
      <c r="DC16318" s="110"/>
    </row>
    <row r="16319" spans="106:107">
      <c r="DB16319" s="110"/>
      <c r="DC16319" s="110"/>
    </row>
    <row r="16320" spans="106:107">
      <c r="DB16320" s="110"/>
      <c r="DC16320" s="110"/>
    </row>
    <row r="16321" spans="106:107">
      <c r="DB16321" s="110"/>
      <c r="DC16321" s="110"/>
    </row>
    <row r="16322" spans="106:107">
      <c r="DB16322" s="110"/>
      <c r="DC16322" s="110"/>
    </row>
    <row r="16323" spans="106:107">
      <c r="DB16323" s="110"/>
      <c r="DC16323" s="110"/>
    </row>
    <row r="16324" spans="106:107">
      <c r="DB16324" s="110"/>
      <c r="DC16324" s="110"/>
    </row>
    <row r="16325" spans="106:107">
      <c r="DB16325" s="110"/>
      <c r="DC16325" s="110"/>
    </row>
    <row r="16326" spans="106:107">
      <c r="DB16326" s="110"/>
      <c r="DC16326" s="110"/>
    </row>
    <row r="16327" spans="106:107">
      <c r="DB16327" s="110"/>
      <c r="DC16327" s="110"/>
    </row>
    <row r="16328" spans="106:107">
      <c r="DB16328" s="110"/>
      <c r="DC16328" s="110"/>
    </row>
    <row r="16329" spans="106:107">
      <c r="DB16329" s="110"/>
      <c r="DC16329" s="110"/>
    </row>
    <row r="16330" spans="106:107">
      <c r="DB16330" s="110"/>
      <c r="DC16330" s="110"/>
    </row>
    <row r="16331" spans="106:107">
      <c r="DB16331" s="110"/>
      <c r="DC16331" s="110"/>
    </row>
    <row r="16332" spans="106:107">
      <c r="DB16332" s="110"/>
      <c r="DC16332" s="110"/>
    </row>
    <row r="16333" spans="106:107">
      <c r="DB16333" s="110"/>
      <c r="DC16333" s="110"/>
    </row>
    <row r="16334" spans="106:107">
      <c r="DB16334" s="110"/>
      <c r="DC16334" s="110"/>
    </row>
    <row r="16335" spans="106:107">
      <c r="DB16335" s="110"/>
      <c r="DC16335" s="110"/>
    </row>
    <row r="16336" spans="106:107">
      <c r="DB16336" s="110"/>
      <c r="DC16336" s="110"/>
    </row>
    <row r="16337" spans="106:107">
      <c r="DB16337" s="110"/>
      <c r="DC16337" s="110"/>
    </row>
    <row r="16338" spans="106:107">
      <c r="DB16338" s="110"/>
      <c r="DC16338" s="110"/>
    </row>
    <row r="16339" spans="106:107">
      <c r="DB16339" s="110"/>
      <c r="DC16339" s="110"/>
    </row>
    <row r="16340" spans="106:107">
      <c r="DB16340" s="110"/>
      <c r="DC16340" s="110"/>
    </row>
    <row r="16341" spans="106:107">
      <c r="DB16341" s="110"/>
      <c r="DC16341" s="110"/>
    </row>
    <row r="16342" spans="106:107">
      <c r="DB16342" s="110"/>
      <c r="DC16342" s="110"/>
    </row>
    <row r="16343" spans="106:107">
      <c r="DB16343" s="110"/>
      <c r="DC16343" s="110"/>
    </row>
    <row r="16344" spans="106:107">
      <c r="DB16344" s="110"/>
      <c r="DC16344" s="110"/>
    </row>
    <row r="16345" spans="106:107">
      <c r="DB16345" s="110"/>
      <c r="DC16345" s="110"/>
    </row>
    <row r="16346" spans="106:107">
      <c r="DB16346" s="110"/>
      <c r="DC16346" s="110"/>
    </row>
    <row r="16347" spans="106:107">
      <c r="DB16347" s="110"/>
      <c r="DC16347" s="110"/>
    </row>
    <row r="16348" spans="106:107">
      <c r="DB16348" s="110"/>
      <c r="DC16348" s="110"/>
    </row>
    <row r="16349" spans="106:107">
      <c r="DB16349" s="110"/>
      <c r="DC16349" s="110"/>
    </row>
    <row r="16350" spans="106:107">
      <c r="DB16350" s="110"/>
      <c r="DC16350" s="110"/>
    </row>
    <row r="16351" spans="106:107">
      <c r="DB16351" s="110"/>
      <c r="DC16351" s="110"/>
    </row>
    <row r="16352" spans="106:107">
      <c r="DB16352" s="110"/>
      <c r="DC16352" s="110"/>
    </row>
    <row r="16353" spans="106:107">
      <c r="DB16353" s="110"/>
      <c r="DC16353" s="110"/>
    </row>
    <row r="16354" spans="106:107">
      <c r="DB16354" s="110"/>
      <c r="DC16354" s="110"/>
    </row>
    <row r="16355" spans="106:107">
      <c r="DB16355" s="110"/>
      <c r="DC16355" s="110"/>
    </row>
    <row r="16356" spans="106:107">
      <c r="DB16356" s="110"/>
      <c r="DC16356" s="110"/>
    </row>
    <row r="16357" spans="106:107">
      <c r="DB16357" s="110"/>
      <c r="DC16357" s="110"/>
    </row>
    <row r="16358" spans="106:107">
      <c r="DB16358" s="110"/>
      <c r="DC16358" s="110"/>
    </row>
    <row r="16359" spans="106:107">
      <c r="DB16359" s="110"/>
      <c r="DC16359" s="110"/>
    </row>
    <row r="16360" spans="106:107">
      <c r="DB16360" s="110"/>
      <c r="DC16360" s="110"/>
    </row>
    <row r="16361" spans="106:107">
      <c r="DB16361" s="110"/>
      <c r="DC16361" s="110"/>
    </row>
    <row r="16362" spans="106:107">
      <c r="DB16362" s="110"/>
      <c r="DC16362" s="110"/>
    </row>
    <row r="16363" spans="106:107">
      <c r="DB16363" s="110"/>
      <c r="DC16363" s="110"/>
    </row>
    <row r="16364" spans="106:107">
      <c r="DB16364" s="110"/>
      <c r="DC16364" s="110"/>
    </row>
    <row r="16365" spans="106:107">
      <c r="DB16365" s="110"/>
      <c r="DC16365" s="110"/>
    </row>
    <row r="16366" spans="106:107">
      <c r="DB16366" s="110"/>
      <c r="DC16366" s="110"/>
    </row>
    <row r="16367" spans="106:107">
      <c r="DB16367" s="110"/>
      <c r="DC16367" s="110"/>
    </row>
    <row r="16368" spans="106:107">
      <c r="DB16368" s="110"/>
      <c r="DC16368" s="110"/>
    </row>
    <row r="16369" spans="106:107">
      <c r="DB16369" s="110"/>
      <c r="DC16369" s="110"/>
    </row>
    <row r="16370" spans="106:107">
      <c r="DB16370" s="110"/>
      <c r="DC16370" s="110"/>
    </row>
    <row r="16371" spans="106:107">
      <c r="DB16371" s="110"/>
      <c r="DC16371" s="110"/>
    </row>
    <row r="16372" spans="106:107">
      <c r="DB16372" s="110"/>
      <c r="DC16372" s="110"/>
    </row>
    <row r="16373" spans="106:107">
      <c r="DB16373" s="110"/>
      <c r="DC16373" s="110"/>
    </row>
    <row r="16374" spans="106:107">
      <c r="DB16374" s="110"/>
      <c r="DC16374" s="110"/>
    </row>
    <row r="16375" spans="106:107">
      <c r="DB16375" s="110"/>
      <c r="DC16375" s="110"/>
    </row>
    <row r="16376" spans="106:107">
      <c r="DB16376" s="110"/>
      <c r="DC16376" s="110"/>
    </row>
    <row r="16377" spans="106:107">
      <c r="DB16377" s="110"/>
      <c r="DC16377" s="110"/>
    </row>
    <row r="16378" spans="106:107">
      <c r="DB16378" s="110"/>
      <c r="DC16378" s="110"/>
    </row>
    <row r="16379" spans="106:107">
      <c r="DB16379" s="110"/>
      <c r="DC16379" s="110"/>
    </row>
    <row r="16380" spans="106:107">
      <c r="DB16380" s="110"/>
      <c r="DC16380" s="110"/>
    </row>
    <row r="16381" spans="106:107">
      <c r="DB16381" s="110"/>
      <c r="DC16381" s="110"/>
    </row>
    <row r="16382" spans="106:107">
      <c r="DB16382" s="110"/>
      <c r="DC16382" s="110"/>
    </row>
    <row r="16383" spans="106:107">
      <c r="DB16383" s="110"/>
      <c r="DC16383" s="110"/>
    </row>
    <row r="16384" spans="106:107">
      <c r="DB16384" s="110"/>
      <c r="DC16384" s="110"/>
    </row>
    <row r="16385" spans="106:107">
      <c r="DB16385" s="110"/>
      <c r="DC16385" s="110"/>
    </row>
    <row r="16386" spans="106:107">
      <c r="DB16386" s="110"/>
      <c r="DC16386" s="110"/>
    </row>
    <row r="16387" spans="106:107">
      <c r="DB16387" s="110"/>
      <c r="DC16387" s="110"/>
    </row>
    <row r="16388" spans="106:107">
      <c r="DB16388" s="110"/>
      <c r="DC16388" s="110"/>
    </row>
    <row r="16389" spans="106:107">
      <c r="DB16389" s="110"/>
      <c r="DC16389" s="110"/>
    </row>
    <row r="16390" spans="106:107">
      <c r="DB16390" s="110"/>
      <c r="DC16390" s="110"/>
    </row>
    <row r="16391" spans="106:107">
      <c r="DB16391" s="110"/>
      <c r="DC16391" s="110"/>
    </row>
    <row r="16392" spans="106:107">
      <c r="DB16392" s="110"/>
      <c r="DC16392" s="110"/>
    </row>
    <row r="16393" spans="106:107">
      <c r="DB16393" s="110"/>
      <c r="DC16393" s="110"/>
    </row>
    <row r="16394" spans="106:107">
      <c r="DB16394" s="110"/>
      <c r="DC16394" s="110"/>
    </row>
    <row r="16395" spans="106:107">
      <c r="DB16395" s="110"/>
      <c r="DC16395" s="110"/>
    </row>
    <row r="16396" spans="106:107">
      <c r="DB16396" s="110"/>
      <c r="DC16396" s="110"/>
    </row>
    <row r="16397" spans="106:107">
      <c r="DB16397" s="110"/>
      <c r="DC16397" s="110"/>
    </row>
    <row r="16398" spans="106:107">
      <c r="DB16398" s="110"/>
      <c r="DC16398" s="110"/>
    </row>
    <row r="16399" spans="106:107">
      <c r="DB16399" s="110"/>
      <c r="DC16399" s="110"/>
    </row>
    <row r="16400" spans="106:107">
      <c r="DB16400" s="110"/>
      <c r="DC16400" s="110"/>
    </row>
    <row r="16401" spans="106:107">
      <c r="DB16401" s="110"/>
      <c r="DC16401" s="110"/>
    </row>
    <row r="16402" spans="106:107">
      <c r="DB16402" s="110"/>
      <c r="DC16402" s="110"/>
    </row>
    <row r="16403" spans="106:107">
      <c r="DB16403" s="110"/>
      <c r="DC16403" s="110"/>
    </row>
    <row r="16404" spans="106:107">
      <c r="DB16404" s="110"/>
      <c r="DC16404" s="110"/>
    </row>
    <row r="16405" spans="106:107">
      <c r="DB16405" s="110"/>
      <c r="DC16405" s="110"/>
    </row>
    <row r="16406" spans="106:107">
      <c r="DB16406" s="110"/>
      <c r="DC16406" s="110"/>
    </row>
    <row r="16407" spans="106:107">
      <c r="DB16407" s="110"/>
      <c r="DC16407" s="110"/>
    </row>
    <row r="16408" spans="106:107">
      <c r="DB16408" s="110"/>
      <c r="DC16408" s="110"/>
    </row>
    <row r="16409" spans="106:107">
      <c r="DB16409" s="110"/>
      <c r="DC16409" s="110"/>
    </row>
    <row r="16410" spans="106:107">
      <c r="DB16410" s="110"/>
      <c r="DC16410" s="110"/>
    </row>
    <row r="16411" spans="106:107">
      <c r="DB16411" s="110"/>
      <c r="DC16411" s="110"/>
    </row>
    <row r="16412" spans="106:107">
      <c r="DB16412" s="110"/>
      <c r="DC16412" s="110"/>
    </row>
    <row r="16413" spans="106:107">
      <c r="DB16413" s="110"/>
      <c r="DC16413" s="110"/>
    </row>
    <row r="16414" spans="106:107">
      <c r="DB16414" s="110"/>
      <c r="DC16414" s="110"/>
    </row>
    <row r="16415" spans="106:107">
      <c r="DB16415" s="110"/>
      <c r="DC16415" s="110"/>
    </row>
    <row r="16416" spans="106:107">
      <c r="DB16416" s="110"/>
      <c r="DC16416" s="110"/>
    </row>
    <row r="16417" spans="106:107">
      <c r="DB16417" s="110"/>
      <c r="DC16417" s="110"/>
    </row>
    <row r="16418" spans="106:107">
      <c r="DB16418" s="110"/>
      <c r="DC16418" s="110"/>
    </row>
    <row r="16419" spans="106:107">
      <c r="DB16419" s="110"/>
      <c r="DC16419" s="110"/>
    </row>
    <row r="16420" spans="106:107">
      <c r="DB16420" s="110"/>
      <c r="DC16420" s="110"/>
    </row>
    <row r="16421" spans="106:107">
      <c r="DB16421" s="110"/>
      <c r="DC16421" s="110"/>
    </row>
    <row r="16422" spans="106:107">
      <c r="DB16422" s="110"/>
      <c r="DC16422" s="110"/>
    </row>
    <row r="16423" spans="106:107">
      <c r="DB16423" s="110"/>
      <c r="DC16423" s="110"/>
    </row>
    <row r="16424" spans="106:107">
      <c r="DB16424" s="110"/>
      <c r="DC16424" s="110"/>
    </row>
    <row r="16425" spans="106:107">
      <c r="DB16425" s="110"/>
      <c r="DC16425" s="110"/>
    </row>
    <row r="16426" spans="106:107">
      <c r="DB16426" s="110"/>
      <c r="DC16426" s="110"/>
    </row>
    <row r="16427" spans="106:107">
      <c r="DB16427" s="110"/>
      <c r="DC16427" s="110"/>
    </row>
    <row r="16428" spans="106:107">
      <c r="DB16428" s="110"/>
      <c r="DC16428" s="110"/>
    </row>
    <row r="16429" spans="106:107">
      <c r="DB16429" s="110"/>
      <c r="DC16429" s="110"/>
    </row>
    <row r="16430" spans="106:107">
      <c r="DB16430" s="110"/>
      <c r="DC16430" s="110"/>
    </row>
    <row r="16431" spans="106:107">
      <c r="DB16431" s="110"/>
      <c r="DC16431" s="110"/>
    </row>
    <row r="16432" spans="106:107">
      <c r="DB16432" s="110"/>
      <c r="DC16432" s="110"/>
    </row>
    <row r="16433" spans="106:107">
      <c r="DB16433" s="110"/>
      <c r="DC16433" s="110"/>
    </row>
    <row r="16434" spans="106:107">
      <c r="DB16434" s="110"/>
      <c r="DC16434" s="110"/>
    </row>
    <row r="16435" spans="106:107">
      <c r="DB16435" s="110"/>
      <c r="DC16435" s="110"/>
    </row>
    <row r="16436" spans="106:107">
      <c r="DB16436" s="110"/>
      <c r="DC16436" s="110"/>
    </row>
    <row r="16437" spans="106:107">
      <c r="DB16437" s="110"/>
      <c r="DC16437" s="110"/>
    </row>
    <row r="16438" spans="106:107">
      <c r="DB16438" s="110"/>
      <c r="DC16438" s="110"/>
    </row>
    <row r="16439" spans="106:107">
      <c r="DB16439" s="110"/>
      <c r="DC16439" s="110"/>
    </row>
    <row r="16440" spans="106:107">
      <c r="DB16440" s="110"/>
      <c r="DC16440" s="110"/>
    </row>
    <row r="16441" spans="106:107">
      <c r="DB16441" s="110"/>
      <c r="DC16441" s="110"/>
    </row>
    <row r="16442" spans="106:107">
      <c r="DB16442" s="110"/>
      <c r="DC16442" s="110"/>
    </row>
    <row r="16443" spans="106:107">
      <c r="DB16443" s="110"/>
      <c r="DC16443" s="110"/>
    </row>
    <row r="16444" spans="106:107">
      <c r="DB16444" s="110"/>
      <c r="DC16444" s="110"/>
    </row>
    <row r="16445" spans="106:107">
      <c r="DB16445" s="110"/>
      <c r="DC16445" s="110"/>
    </row>
    <row r="16446" spans="106:107">
      <c r="DB16446" s="110"/>
      <c r="DC16446" s="110"/>
    </row>
    <row r="16447" spans="106:107">
      <c r="DB16447" s="110"/>
      <c r="DC16447" s="110"/>
    </row>
    <row r="16448" spans="106:107">
      <c r="DB16448" s="110"/>
      <c r="DC16448" s="110"/>
    </row>
    <row r="16449" spans="106:107">
      <c r="DB16449" s="110"/>
      <c r="DC16449" s="110"/>
    </row>
    <row r="16450" spans="106:107">
      <c r="DB16450" s="110"/>
      <c r="DC16450" s="110"/>
    </row>
    <row r="16451" spans="106:107">
      <c r="DB16451" s="110"/>
      <c r="DC16451" s="110"/>
    </row>
    <row r="16452" spans="106:107">
      <c r="DB16452" s="110"/>
      <c r="DC16452" s="110"/>
    </row>
    <row r="16453" spans="106:107">
      <c r="DB16453" s="110"/>
      <c r="DC16453" s="110"/>
    </row>
    <row r="16454" spans="106:107">
      <c r="DB16454" s="110"/>
      <c r="DC16454" s="110"/>
    </row>
    <row r="16455" spans="106:107">
      <c r="DB16455" s="110"/>
      <c r="DC16455" s="110"/>
    </row>
    <row r="16456" spans="106:107">
      <c r="DB16456" s="110"/>
      <c r="DC16456" s="110"/>
    </row>
    <row r="16457" spans="106:107">
      <c r="DB16457" s="110"/>
      <c r="DC16457" s="110"/>
    </row>
    <row r="16458" spans="106:107">
      <c r="DB16458" s="110"/>
      <c r="DC16458" s="110"/>
    </row>
    <row r="16459" spans="106:107">
      <c r="DB16459" s="110"/>
      <c r="DC16459" s="110"/>
    </row>
    <row r="16460" spans="106:107">
      <c r="DB16460" s="110"/>
      <c r="DC16460" s="110"/>
    </row>
    <row r="16461" spans="106:107">
      <c r="DB16461" s="110"/>
      <c r="DC16461" s="110"/>
    </row>
    <row r="16462" spans="106:107">
      <c r="DB16462" s="110"/>
      <c r="DC16462" s="110"/>
    </row>
    <row r="16463" spans="106:107">
      <c r="DB16463" s="110"/>
      <c r="DC16463" s="110"/>
    </row>
    <row r="16464" spans="106:107">
      <c r="DB16464" s="110"/>
      <c r="DC16464" s="110"/>
    </row>
    <row r="16465" spans="106:107">
      <c r="DB16465" s="110"/>
      <c r="DC16465" s="110"/>
    </row>
    <row r="16466" spans="106:107">
      <c r="DB16466" s="110"/>
      <c r="DC16466" s="110"/>
    </row>
    <row r="16467" spans="106:107">
      <c r="DB16467" s="110"/>
      <c r="DC16467" s="110"/>
    </row>
    <row r="16468" spans="106:107">
      <c r="DB16468" s="110"/>
      <c r="DC16468" s="110"/>
    </row>
    <row r="16469" spans="106:107">
      <c r="DB16469" s="110"/>
      <c r="DC16469" s="110"/>
    </row>
    <row r="16470" spans="106:107">
      <c r="DB16470" s="110"/>
      <c r="DC16470" s="110"/>
    </row>
    <row r="16471" spans="106:107">
      <c r="DB16471" s="110"/>
      <c r="DC16471" s="110"/>
    </row>
    <row r="16472" spans="106:107">
      <c r="DB16472" s="110"/>
      <c r="DC16472" s="110"/>
    </row>
    <row r="16473" spans="106:107">
      <c r="DB16473" s="110"/>
      <c r="DC16473" s="110"/>
    </row>
    <row r="16474" spans="106:107">
      <c r="DB16474" s="110"/>
      <c r="DC16474" s="110"/>
    </row>
    <row r="16475" spans="106:107">
      <c r="DB16475" s="110"/>
      <c r="DC16475" s="110"/>
    </row>
    <row r="16476" spans="106:107">
      <c r="DB16476" s="110"/>
      <c r="DC16476" s="110"/>
    </row>
    <row r="16477" spans="106:107">
      <c r="DB16477" s="110"/>
      <c r="DC16477" s="110"/>
    </row>
    <row r="16478" spans="106:107">
      <c r="DB16478" s="110"/>
      <c r="DC16478" s="110"/>
    </row>
    <row r="16479" spans="106:107">
      <c r="DB16479" s="110"/>
      <c r="DC16479" s="110"/>
    </row>
    <row r="16480" spans="106:107">
      <c r="DB16480" s="110"/>
      <c r="DC16480" s="110"/>
    </row>
    <row r="16481" spans="106:107">
      <c r="DB16481" s="110"/>
      <c r="DC16481" s="110"/>
    </row>
    <row r="16482" spans="106:107">
      <c r="DB16482" s="110"/>
      <c r="DC16482" s="110"/>
    </row>
    <row r="16483" spans="106:107">
      <c r="DB16483" s="110"/>
      <c r="DC16483" s="110"/>
    </row>
    <row r="16484" spans="106:107">
      <c r="DB16484" s="110"/>
      <c r="DC16484" s="110"/>
    </row>
    <row r="16485" spans="106:107">
      <c r="DB16485" s="110"/>
      <c r="DC16485" s="110"/>
    </row>
    <row r="16486" spans="106:107">
      <c r="DB16486" s="110"/>
      <c r="DC16486" s="110"/>
    </row>
    <row r="16487" spans="106:107">
      <c r="DB16487" s="110"/>
      <c r="DC16487" s="110"/>
    </row>
    <row r="16488" spans="106:107">
      <c r="DB16488" s="110"/>
      <c r="DC16488" s="110"/>
    </row>
    <row r="16489" spans="106:107">
      <c r="DB16489" s="110"/>
      <c r="DC16489" s="110"/>
    </row>
    <row r="16490" spans="106:107">
      <c r="DB16490" s="110"/>
      <c r="DC16490" s="110"/>
    </row>
    <row r="16491" spans="106:107">
      <c r="DB16491" s="110"/>
      <c r="DC16491" s="110"/>
    </row>
    <row r="16492" spans="106:107">
      <c r="DB16492" s="110"/>
      <c r="DC16492" s="110"/>
    </row>
    <row r="16493" spans="106:107">
      <c r="DB16493" s="110"/>
      <c r="DC16493" s="110"/>
    </row>
    <row r="16494" spans="106:107">
      <c r="DB16494" s="110"/>
      <c r="DC16494" s="110"/>
    </row>
    <row r="16495" spans="106:107">
      <c r="DB16495" s="110"/>
      <c r="DC16495" s="110"/>
    </row>
    <row r="16496" spans="106:107">
      <c r="DB16496" s="110"/>
      <c r="DC16496" s="110"/>
    </row>
    <row r="16497" spans="106:107">
      <c r="DB16497" s="110"/>
      <c r="DC16497" s="110"/>
    </row>
    <row r="16498" spans="106:107">
      <c r="DB16498" s="110"/>
      <c r="DC16498" s="110"/>
    </row>
    <row r="16499" spans="106:107">
      <c r="DB16499" s="110"/>
      <c r="DC16499" s="110"/>
    </row>
    <row r="16500" spans="106:107">
      <c r="DB16500" s="110"/>
      <c r="DC16500" s="110"/>
    </row>
    <row r="16501" spans="106:107">
      <c r="DB16501" s="110"/>
      <c r="DC16501" s="110"/>
    </row>
    <row r="16502" spans="106:107">
      <c r="DB16502" s="110"/>
      <c r="DC16502" s="110"/>
    </row>
    <row r="16503" spans="106:107">
      <c r="DB16503" s="110"/>
      <c r="DC16503" s="110"/>
    </row>
    <row r="16504" spans="106:107">
      <c r="DB16504" s="110"/>
      <c r="DC16504" s="110"/>
    </row>
    <row r="16505" spans="106:107">
      <c r="DB16505" s="110"/>
      <c r="DC16505" s="110"/>
    </row>
    <row r="16506" spans="106:107">
      <c r="DB16506" s="110"/>
      <c r="DC16506" s="110"/>
    </row>
    <row r="16507" spans="106:107">
      <c r="DB16507" s="110"/>
      <c r="DC16507" s="110"/>
    </row>
    <row r="16508" spans="106:107">
      <c r="DB16508" s="110"/>
      <c r="DC16508" s="110"/>
    </row>
    <row r="16509" spans="106:107">
      <c r="DB16509" s="110"/>
      <c r="DC16509" s="110"/>
    </row>
    <row r="16510" spans="106:107">
      <c r="DB16510" s="110"/>
      <c r="DC16510" s="110"/>
    </row>
    <row r="16511" spans="106:107">
      <c r="DB16511" s="110"/>
      <c r="DC16511" s="110"/>
    </row>
    <row r="16512" spans="106:107">
      <c r="DB16512" s="110"/>
      <c r="DC16512" s="110"/>
    </row>
    <row r="16513" spans="106:107">
      <c r="DB16513" s="110"/>
      <c r="DC16513" s="110"/>
    </row>
    <row r="16514" spans="106:107">
      <c r="DB16514" s="110"/>
      <c r="DC16514" s="110"/>
    </row>
    <row r="16515" spans="106:107">
      <c r="DB16515" s="110"/>
      <c r="DC16515" s="110"/>
    </row>
    <row r="16516" spans="106:107">
      <c r="DB16516" s="110"/>
      <c r="DC16516" s="110"/>
    </row>
    <row r="16517" spans="106:107">
      <c r="DB16517" s="110"/>
      <c r="DC16517" s="110"/>
    </row>
    <row r="16518" spans="106:107">
      <c r="DB16518" s="110"/>
      <c r="DC16518" s="110"/>
    </row>
    <row r="16519" spans="106:107">
      <c r="DB16519" s="110"/>
      <c r="DC16519" s="110"/>
    </row>
    <row r="16520" spans="106:107">
      <c r="DB16520" s="110"/>
      <c r="DC16520" s="110"/>
    </row>
    <row r="16521" spans="106:107">
      <c r="DB16521" s="110"/>
      <c r="DC16521" s="110"/>
    </row>
    <row r="16522" spans="106:107">
      <c r="DB16522" s="110"/>
      <c r="DC16522" s="110"/>
    </row>
    <row r="16523" spans="106:107">
      <c r="DB16523" s="110"/>
      <c r="DC16523" s="110"/>
    </row>
    <row r="16524" spans="106:107">
      <c r="DB16524" s="110"/>
      <c r="DC16524" s="110"/>
    </row>
    <row r="16525" spans="106:107">
      <c r="DB16525" s="110"/>
      <c r="DC16525" s="110"/>
    </row>
    <row r="16526" spans="106:107">
      <c r="DB16526" s="110"/>
      <c r="DC16526" s="110"/>
    </row>
    <row r="16527" spans="106:107">
      <c r="DB16527" s="110"/>
      <c r="DC16527" s="110"/>
    </row>
    <row r="16528" spans="106:107">
      <c r="DB16528" s="110"/>
      <c r="DC16528" s="110"/>
    </row>
    <row r="16529" spans="106:107">
      <c r="DB16529" s="110"/>
      <c r="DC16529" s="110"/>
    </row>
    <row r="16530" spans="106:107">
      <c r="DB16530" s="110"/>
      <c r="DC16530" s="110"/>
    </row>
    <row r="16531" spans="106:107">
      <c r="DB16531" s="110"/>
      <c r="DC16531" s="110"/>
    </row>
    <row r="16532" spans="106:107">
      <c r="DB16532" s="110"/>
      <c r="DC16532" s="110"/>
    </row>
    <row r="16533" spans="106:107">
      <c r="DB16533" s="110"/>
      <c r="DC16533" s="110"/>
    </row>
    <row r="16534" spans="106:107">
      <c r="DB16534" s="110"/>
      <c r="DC16534" s="110"/>
    </row>
    <row r="16535" spans="106:107">
      <c r="DB16535" s="110"/>
      <c r="DC16535" s="110"/>
    </row>
    <row r="16536" spans="106:107">
      <c r="DB16536" s="110"/>
      <c r="DC16536" s="110"/>
    </row>
    <row r="16537" spans="106:107">
      <c r="DB16537" s="110"/>
      <c r="DC16537" s="110"/>
    </row>
    <row r="16538" spans="106:107">
      <c r="DB16538" s="110"/>
      <c r="DC16538" s="110"/>
    </row>
    <row r="16539" spans="106:107">
      <c r="DB16539" s="110"/>
      <c r="DC16539" s="110"/>
    </row>
    <row r="16540" spans="106:107">
      <c r="DB16540" s="110"/>
      <c r="DC16540" s="110"/>
    </row>
    <row r="16541" spans="106:107">
      <c r="DB16541" s="110"/>
      <c r="DC16541" s="110"/>
    </row>
    <row r="16542" spans="106:107">
      <c r="DB16542" s="110"/>
      <c r="DC16542" s="110"/>
    </row>
    <row r="16543" spans="106:107">
      <c r="DB16543" s="110"/>
      <c r="DC16543" s="110"/>
    </row>
    <row r="16544" spans="106:107">
      <c r="DB16544" s="110"/>
      <c r="DC16544" s="110"/>
    </row>
    <row r="16545" spans="106:107">
      <c r="DB16545" s="110"/>
      <c r="DC16545" s="110"/>
    </row>
    <row r="16546" spans="106:107">
      <c r="DB16546" s="110"/>
      <c r="DC16546" s="110"/>
    </row>
    <row r="16547" spans="106:107">
      <c r="DB16547" s="110"/>
      <c r="DC16547" s="110"/>
    </row>
    <row r="16548" spans="106:107">
      <c r="DB16548" s="110"/>
      <c r="DC16548" s="110"/>
    </row>
    <row r="16549" spans="106:107">
      <c r="DB16549" s="110"/>
      <c r="DC16549" s="110"/>
    </row>
    <row r="16550" spans="106:107">
      <c r="DB16550" s="110"/>
      <c r="DC16550" s="110"/>
    </row>
    <row r="16551" spans="106:107">
      <c r="DB16551" s="110"/>
      <c r="DC16551" s="110"/>
    </row>
    <row r="16552" spans="106:107">
      <c r="DB16552" s="110"/>
      <c r="DC16552" s="110"/>
    </row>
    <row r="16553" spans="106:107">
      <c r="DB16553" s="110"/>
      <c r="DC16553" s="110"/>
    </row>
    <row r="16554" spans="106:107">
      <c r="DB16554" s="110"/>
      <c r="DC16554" s="110"/>
    </row>
    <row r="16555" spans="106:107">
      <c r="DB16555" s="110"/>
      <c r="DC16555" s="110"/>
    </row>
    <row r="16556" spans="106:107">
      <c r="DB16556" s="110"/>
      <c r="DC16556" s="110"/>
    </row>
    <row r="16557" spans="106:107">
      <c r="DB16557" s="110"/>
      <c r="DC16557" s="110"/>
    </row>
    <row r="16558" spans="106:107">
      <c r="DB16558" s="110"/>
      <c r="DC16558" s="110"/>
    </row>
    <row r="16559" spans="106:107">
      <c r="DB16559" s="110"/>
      <c r="DC16559" s="110"/>
    </row>
    <row r="16560" spans="106:107">
      <c r="DB16560" s="110"/>
      <c r="DC16560" s="110"/>
    </row>
    <row r="16561" spans="106:107">
      <c r="DB16561" s="110"/>
      <c r="DC16561" s="110"/>
    </row>
    <row r="16562" spans="106:107">
      <c r="DB16562" s="110"/>
      <c r="DC16562" s="110"/>
    </row>
    <row r="16563" spans="106:107">
      <c r="DB16563" s="110"/>
      <c r="DC16563" s="110"/>
    </row>
    <row r="16564" spans="106:107">
      <c r="DB16564" s="110"/>
      <c r="DC16564" s="110"/>
    </row>
    <row r="16565" spans="106:107">
      <c r="DB16565" s="110"/>
      <c r="DC16565" s="110"/>
    </row>
    <row r="16566" spans="106:107">
      <c r="DB16566" s="110"/>
      <c r="DC16566" s="110"/>
    </row>
    <row r="16567" spans="106:107">
      <c r="DB16567" s="110"/>
      <c r="DC16567" s="110"/>
    </row>
    <row r="16568" spans="106:107">
      <c r="DB16568" s="110"/>
      <c r="DC16568" s="110"/>
    </row>
    <row r="16569" spans="106:107">
      <c r="DB16569" s="110"/>
      <c r="DC16569" s="110"/>
    </row>
    <row r="16570" spans="106:107">
      <c r="DB16570" s="110"/>
      <c r="DC16570" s="110"/>
    </row>
    <row r="16571" spans="106:107">
      <c r="DB16571" s="110"/>
      <c r="DC16571" s="110"/>
    </row>
    <row r="16572" spans="106:107">
      <c r="DB16572" s="110"/>
      <c r="DC16572" s="110"/>
    </row>
    <row r="16573" spans="106:107">
      <c r="DB16573" s="110"/>
      <c r="DC16573" s="110"/>
    </row>
    <row r="16574" spans="106:107">
      <c r="DB16574" s="110"/>
      <c r="DC16574" s="110"/>
    </row>
    <row r="16575" spans="106:107">
      <c r="DB16575" s="110"/>
      <c r="DC16575" s="110"/>
    </row>
    <row r="16576" spans="106:107">
      <c r="DB16576" s="110"/>
      <c r="DC16576" s="110"/>
    </row>
    <row r="16577" spans="106:107">
      <c r="DB16577" s="110"/>
      <c r="DC16577" s="110"/>
    </row>
    <row r="16578" spans="106:107">
      <c r="DB16578" s="110"/>
      <c r="DC16578" s="110"/>
    </row>
    <row r="16579" spans="106:107">
      <c r="DB16579" s="110"/>
      <c r="DC16579" s="110"/>
    </row>
    <row r="16580" spans="106:107">
      <c r="DB16580" s="110"/>
      <c r="DC16580" s="110"/>
    </row>
    <row r="16581" spans="106:107">
      <c r="DB16581" s="110"/>
      <c r="DC16581" s="110"/>
    </row>
    <row r="16582" spans="106:107">
      <c r="DB16582" s="110"/>
      <c r="DC16582" s="110"/>
    </row>
    <row r="16583" spans="106:107">
      <c r="DB16583" s="110"/>
      <c r="DC16583" s="110"/>
    </row>
    <row r="16584" spans="106:107">
      <c r="DB16584" s="110"/>
      <c r="DC16584" s="110"/>
    </row>
    <row r="16585" spans="106:107">
      <c r="DB16585" s="110"/>
      <c r="DC16585" s="110"/>
    </row>
    <row r="16586" spans="106:107">
      <c r="DB16586" s="110"/>
      <c r="DC16586" s="110"/>
    </row>
    <row r="16587" spans="106:107">
      <c r="DB16587" s="110"/>
      <c r="DC16587" s="110"/>
    </row>
    <row r="16588" spans="106:107">
      <c r="DB16588" s="110"/>
      <c r="DC16588" s="110"/>
    </row>
    <row r="16589" spans="106:107">
      <c r="DB16589" s="110"/>
      <c r="DC16589" s="110"/>
    </row>
    <row r="16590" spans="106:107">
      <c r="DB16590" s="110"/>
      <c r="DC16590" s="110"/>
    </row>
    <row r="16591" spans="106:107">
      <c r="DB16591" s="110"/>
      <c r="DC16591" s="110"/>
    </row>
    <row r="16592" spans="106:107">
      <c r="DB16592" s="110"/>
      <c r="DC16592" s="110"/>
    </row>
    <row r="16593" spans="106:107">
      <c r="DB16593" s="110"/>
      <c r="DC16593" s="110"/>
    </row>
    <row r="16594" spans="106:107">
      <c r="DB16594" s="110"/>
      <c r="DC16594" s="110"/>
    </row>
    <row r="16595" spans="106:107">
      <c r="DB16595" s="110"/>
      <c r="DC16595" s="110"/>
    </row>
    <row r="16596" spans="106:107">
      <c r="DB16596" s="110"/>
      <c r="DC16596" s="110"/>
    </row>
    <row r="16597" spans="106:107">
      <c r="DB16597" s="110"/>
      <c r="DC16597" s="110"/>
    </row>
    <row r="16598" spans="106:107">
      <c r="DB16598" s="110"/>
      <c r="DC16598" s="110"/>
    </row>
    <row r="16599" spans="106:107">
      <c r="DB16599" s="110"/>
      <c r="DC16599" s="110"/>
    </row>
    <row r="16600" spans="106:107">
      <c r="DB16600" s="110"/>
      <c r="DC16600" s="110"/>
    </row>
    <row r="16601" spans="106:107">
      <c r="DB16601" s="110"/>
      <c r="DC16601" s="110"/>
    </row>
    <row r="16602" spans="106:107">
      <c r="DB16602" s="110"/>
      <c r="DC16602" s="110"/>
    </row>
    <row r="16603" spans="106:107">
      <c r="DB16603" s="110"/>
      <c r="DC16603" s="110"/>
    </row>
    <row r="16604" spans="106:107">
      <c r="DB16604" s="110"/>
      <c r="DC16604" s="110"/>
    </row>
    <row r="16605" spans="106:107">
      <c r="DB16605" s="110"/>
      <c r="DC16605" s="110"/>
    </row>
    <row r="16606" spans="106:107">
      <c r="DB16606" s="110"/>
      <c r="DC16606" s="110"/>
    </row>
    <row r="16607" spans="106:107">
      <c r="DB16607" s="110"/>
      <c r="DC16607" s="110"/>
    </row>
    <row r="16608" spans="106:107">
      <c r="DB16608" s="110"/>
      <c r="DC16608" s="110"/>
    </row>
    <row r="16609" spans="106:107">
      <c r="DB16609" s="110"/>
      <c r="DC16609" s="110"/>
    </row>
    <row r="16610" spans="106:107">
      <c r="DB16610" s="110"/>
      <c r="DC16610" s="110"/>
    </row>
    <row r="16611" spans="106:107">
      <c r="DB16611" s="110"/>
      <c r="DC16611" s="110"/>
    </row>
    <row r="16612" spans="106:107">
      <c r="DB16612" s="110"/>
      <c r="DC16612" s="110"/>
    </row>
    <row r="16613" spans="106:107">
      <c r="DB16613" s="110"/>
      <c r="DC16613" s="110"/>
    </row>
    <row r="16614" spans="106:107">
      <c r="DB16614" s="110"/>
      <c r="DC16614" s="110"/>
    </row>
    <row r="16615" spans="106:107">
      <c r="DB16615" s="110"/>
      <c r="DC16615" s="110"/>
    </row>
    <row r="16616" spans="106:107">
      <c r="DB16616" s="110"/>
      <c r="DC16616" s="110"/>
    </row>
    <row r="16617" spans="106:107">
      <c r="DB16617" s="110"/>
      <c r="DC16617" s="110"/>
    </row>
    <row r="16618" spans="106:107">
      <c r="DB16618" s="110"/>
      <c r="DC16618" s="110"/>
    </row>
    <row r="16619" spans="106:107">
      <c r="DB16619" s="110"/>
      <c r="DC16619" s="110"/>
    </row>
    <row r="16620" spans="106:107">
      <c r="DB16620" s="110"/>
      <c r="DC16620" s="110"/>
    </row>
    <row r="16621" spans="106:107">
      <c r="DB16621" s="110"/>
      <c r="DC16621" s="110"/>
    </row>
    <row r="16622" spans="106:107">
      <c r="DB16622" s="110"/>
      <c r="DC16622" s="110"/>
    </row>
    <row r="16623" spans="106:107">
      <c r="DB16623" s="110"/>
      <c r="DC16623" s="110"/>
    </row>
    <row r="16624" spans="106:107">
      <c r="DB16624" s="110"/>
      <c r="DC16624" s="110"/>
    </row>
    <row r="16625" spans="106:107">
      <c r="DB16625" s="110"/>
      <c r="DC16625" s="110"/>
    </row>
    <row r="16626" spans="106:107">
      <c r="DB16626" s="110"/>
      <c r="DC16626" s="110"/>
    </row>
    <row r="16627" spans="106:107">
      <c r="DB16627" s="110"/>
      <c r="DC16627" s="110"/>
    </row>
    <row r="16628" spans="106:107">
      <c r="DB16628" s="110"/>
      <c r="DC16628" s="110"/>
    </row>
    <row r="16629" spans="106:107">
      <c r="DB16629" s="110"/>
      <c r="DC16629" s="110"/>
    </row>
    <row r="16630" spans="106:107">
      <c r="DB16630" s="110"/>
      <c r="DC16630" s="110"/>
    </row>
    <row r="16631" spans="106:107">
      <c r="DB16631" s="110"/>
      <c r="DC16631" s="110"/>
    </row>
    <row r="16632" spans="106:107">
      <c r="DB16632" s="110"/>
      <c r="DC16632" s="110"/>
    </row>
    <row r="16633" spans="106:107">
      <c r="DB16633" s="110"/>
      <c r="DC16633" s="110"/>
    </row>
    <row r="16634" spans="106:107">
      <c r="DB16634" s="110"/>
      <c r="DC16634" s="110"/>
    </row>
    <row r="16635" spans="106:107">
      <c r="DB16635" s="110"/>
      <c r="DC16635" s="110"/>
    </row>
    <row r="16636" spans="106:107">
      <c r="DB16636" s="110"/>
      <c r="DC16636" s="110"/>
    </row>
    <row r="16637" spans="106:107">
      <c r="DB16637" s="110"/>
      <c r="DC16637" s="110"/>
    </row>
    <row r="16638" spans="106:107">
      <c r="DB16638" s="110"/>
      <c r="DC16638" s="110"/>
    </row>
    <row r="16639" spans="106:107">
      <c r="DB16639" s="110"/>
      <c r="DC16639" s="110"/>
    </row>
    <row r="16640" spans="106:107">
      <c r="DB16640" s="110"/>
      <c r="DC16640" s="110"/>
    </row>
    <row r="16641" spans="106:107">
      <c r="DB16641" s="110"/>
      <c r="DC16641" s="110"/>
    </row>
    <row r="16642" spans="106:107">
      <c r="DB16642" s="110"/>
      <c r="DC16642" s="110"/>
    </row>
    <row r="16643" spans="106:107">
      <c r="DB16643" s="110"/>
      <c r="DC16643" s="110"/>
    </row>
    <row r="16644" spans="106:107">
      <c r="DB16644" s="110"/>
      <c r="DC16644" s="110"/>
    </row>
    <row r="16645" spans="106:107">
      <c r="DB16645" s="110"/>
      <c r="DC16645" s="110"/>
    </row>
    <row r="16646" spans="106:107">
      <c r="DB16646" s="110"/>
      <c r="DC16646" s="110"/>
    </row>
    <row r="16647" spans="106:107">
      <c r="DB16647" s="110"/>
      <c r="DC16647" s="110"/>
    </row>
    <row r="16648" spans="106:107">
      <c r="DB16648" s="110"/>
      <c r="DC16648" s="110"/>
    </row>
    <row r="16649" spans="106:107">
      <c r="DB16649" s="110"/>
      <c r="DC16649" s="110"/>
    </row>
    <row r="16650" spans="106:107">
      <c r="DB16650" s="110"/>
      <c r="DC16650" s="110"/>
    </row>
    <row r="16651" spans="106:107">
      <c r="DB16651" s="110"/>
      <c r="DC16651" s="110"/>
    </row>
    <row r="16652" spans="106:107">
      <c r="DB16652" s="110"/>
      <c r="DC16652" s="110"/>
    </row>
    <row r="16653" spans="106:107">
      <c r="DB16653" s="110"/>
      <c r="DC16653" s="110"/>
    </row>
    <row r="16654" spans="106:107">
      <c r="DB16654" s="110"/>
      <c r="DC16654" s="110"/>
    </row>
    <row r="16655" spans="106:107">
      <c r="DB16655" s="110"/>
      <c r="DC16655" s="110"/>
    </row>
    <row r="16656" spans="106:107">
      <c r="DB16656" s="110"/>
      <c r="DC16656" s="110"/>
    </row>
    <row r="16657" spans="106:107">
      <c r="DB16657" s="110"/>
      <c r="DC16657" s="110"/>
    </row>
    <row r="16658" spans="106:107">
      <c r="DB16658" s="110"/>
      <c r="DC16658" s="110"/>
    </row>
    <row r="16659" spans="106:107">
      <c r="DB16659" s="110"/>
      <c r="DC16659" s="110"/>
    </row>
    <row r="16660" spans="106:107">
      <c r="DB16660" s="110"/>
      <c r="DC16660" s="110"/>
    </row>
    <row r="16661" spans="106:107">
      <c r="DB16661" s="110"/>
      <c r="DC16661" s="110"/>
    </row>
    <row r="16662" spans="106:107">
      <c r="DB16662" s="110"/>
      <c r="DC16662" s="110"/>
    </row>
    <row r="16663" spans="106:107">
      <c r="DB16663" s="110"/>
      <c r="DC16663" s="110"/>
    </row>
    <row r="16664" spans="106:107">
      <c r="DB16664" s="110"/>
      <c r="DC16664" s="110"/>
    </row>
    <row r="16665" spans="106:107">
      <c r="DB16665" s="110"/>
      <c r="DC16665" s="110"/>
    </row>
    <row r="16666" spans="106:107">
      <c r="DB16666" s="110"/>
      <c r="DC16666" s="110"/>
    </row>
    <row r="16667" spans="106:107">
      <c r="DB16667" s="110"/>
      <c r="DC16667" s="110"/>
    </row>
    <row r="16668" spans="106:107">
      <c r="DB16668" s="110"/>
      <c r="DC16668" s="110"/>
    </row>
    <row r="16669" spans="106:107">
      <c r="DB16669" s="110"/>
      <c r="DC16669" s="110"/>
    </row>
    <row r="16670" spans="106:107">
      <c r="DB16670" s="110"/>
      <c r="DC16670" s="110"/>
    </row>
    <row r="16671" spans="106:107">
      <c r="DB16671" s="110"/>
      <c r="DC16671" s="110"/>
    </row>
    <row r="16672" spans="106:107">
      <c r="DB16672" s="110"/>
      <c r="DC16672" s="110"/>
    </row>
    <row r="16673" spans="106:107">
      <c r="DB16673" s="110"/>
      <c r="DC16673" s="110"/>
    </row>
    <row r="16674" spans="106:107">
      <c r="DB16674" s="110"/>
      <c r="DC16674" s="110"/>
    </row>
    <row r="16675" spans="106:107">
      <c r="DB16675" s="110"/>
      <c r="DC16675" s="110"/>
    </row>
    <row r="16676" spans="106:107">
      <c r="DB16676" s="110"/>
      <c r="DC16676" s="110"/>
    </row>
    <row r="16677" spans="106:107">
      <c r="DB16677" s="110"/>
      <c r="DC16677" s="110"/>
    </row>
    <row r="16678" spans="106:107">
      <c r="DB16678" s="110"/>
      <c r="DC16678" s="110"/>
    </row>
    <row r="16679" spans="106:107">
      <c r="DB16679" s="110"/>
      <c r="DC16679" s="110"/>
    </row>
    <row r="16680" spans="106:107">
      <c r="DB16680" s="110"/>
      <c r="DC16680" s="110"/>
    </row>
    <row r="16681" spans="106:107">
      <c r="DB16681" s="110"/>
      <c r="DC16681" s="110"/>
    </row>
    <row r="16682" spans="106:107">
      <c r="DB16682" s="110"/>
      <c r="DC16682" s="110"/>
    </row>
    <row r="16683" spans="106:107">
      <c r="DB16683" s="110"/>
      <c r="DC16683" s="110"/>
    </row>
    <row r="16684" spans="106:107">
      <c r="DB16684" s="110"/>
      <c r="DC16684" s="110"/>
    </row>
    <row r="16685" spans="106:107">
      <c r="DB16685" s="110"/>
      <c r="DC16685" s="110"/>
    </row>
    <row r="16686" spans="106:107">
      <c r="DB16686" s="110"/>
      <c r="DC16686" s="110"/>
    </row>
    <row r="16687" spans="106:107">
      <c r="DB16687" s="110"/>
      <c r="DC16687" s="110"/>
    </row>
    <row r="16688" spans="106:107">
      <c r="DB16688" s="110"/>
      <c r="DC16688" s="110"/>
    </row>
    <row r="16689" spans="106:107">
      <c r="DB16689" s="110"/>
      <c r="DC16689" s="110"/>
    </row>
    <row r="16690" spans="106:107">
      <c r="DB16690" s="110"/>
      <c r="DC16690" s="110"/>
    </row>
    <row r="16691" spans="106:107">
      <c r="DB16691" s="110"/>
      <c r="DC16691" s="110"/>
    </row>
    <row r="16692" spans="106:107">
      <c r="DB16692" s="110"/>
      <c r="DC16692" s="110"/>
    </row>
    <row r="16693" spans="106:107">
      <c r="DB16693" s="110"/>
      <c r="DC16693" s="110"/>
    </row>
    <row r="16694" spans="106:107">
      <c r="DB16694" s="110"/>
      <c r="DC16694" s="110"/>
    </row>
    <row r="16695" spans="106:107">
      <c r="DB16695" s="110"/>
      <c r="DC16695" s="110"/>
    </row>
    <row r="16696" spans="106:107">
      <c r="DB16696" s="110"/>
      <c r="DC16696" s="110"/>
    </row>
    <row r="16697" spans="106:107">
      <c r="DB16697" s="110"/>
      <c r="DC16697" s="110"/>
    </row>
    <row r="16698" spans="106:107">
      <c r="DB16698" s="110"/>
      <c r="DC16698" s="110"/>
    </row>
    <row r="16699" spans="106:107">
      <c r="DB16699" s="110"/>
      <c r="DC16699" s="110"/>
    </row>
    <row r="16700" spans="106:107">
      <c r="DB16700" s="110"/>
      <c r="DC16700" s="110"/>
    </row>
    <row r="16701" spans="106:107">
      <c r="DB16701" s="110"/>
      <c r="DC16701" s="110"/>
    </row>
    <row r="16702" spans="106:107">
      <c r="DB16702" s="110"/>
      <c r="DC16702" s="110"/>
    </row>
    <row r="16703" spans="106:107">
      <c r="DB16703" s="110"/>
      <c r="DC16703" s="110"/>
    </row>
    <row r="16704" spans="106:107">
      <c r="DB16704" s="110"/>
      <c r="DC16704" s="110"/>
    </row>
    <row r="16705" spans="106:107">
      <c r="DB16705" s="110"/>
      <c r="DC16705" s="110"/>
    </row>
    <row r="16706" spans="106:107">
      <c r="DB16706" s="110"/>
      <c r="DC16706" s="110"/>
    </row>
    <row r="16707" spans="106:107">
      <c r="DB16707" s="110"/>
      <c r="DC16707" s="110"/>
    </row>
    <row r="16708" spans="106:107">
      <c r="DB16708" s="110"/>
      <c r="DC16708" s="110"/>
    </row>
    <row r="16709" spans="106:107">
      <c r="DB16709" s="110"/>
      <c r="DC16709" s="110"/>
    </row>
    <row r="16710" spans="106:107">
      <c r="DB16710" s="110"/>
      <c r="DC16710" s="110"/>
    </row>
    <row r="16711" spans="106:107">
      <c r="DB16711" s="110"/>
      <c r="DC16711" s="110"/>
    </row>
    <row r="16712" spans="106:107">
      <c r="DB16712" s="110"/>
      <c r="DC16712" s="110"/>
    </row>
    <row r="16713" spans="106:107">
      <c r="DB16713" s="110"/>
      <c r="DC16713" s="110"/>
    </row>
    <row r="16714" spans="106:107">
      <c r="DB16714" s="110"/>
      <c r="DC16714" s="110"/>
    </row>
    <row r="16715" spans="106:107">
      <c r="DB16715" s="110"/>
      <c r="DC16715" s="110"/>
    </row>
    <row r="16716" spans="106:107">
      <c r="DB16716" s="110"/>
      <c r="DC16716" s="110"/>
    </row>
    <row r="16717" spans="106:107">
      <c r="DB16717" s="110"/>
      <c r="DC16717" s="110"/>
    </row>
    <row r="16718" spans="106:107">
      <c r="DB16718" s="110"/>
      <c r="DC16718" s="110"/>
    </row>
    <row r="16719" spans="106:107">
      <c r="DB16719" s="110"/>
      <c r="DC16719" s="110"/>
    </row>
    <row r="16720" spans="106:107">
      <c r="DB16720" s="110"/>
      <c r="DC16720" s="110"/>
    </row>
    <row r="16721" spans="106:107">
      <c r="DB16721" s="110"/>
      <c r="DC16721" s="110"/>
    </row>
    <row r="16722" spans="106:107">
      <c r="DB16722" s="110"/>
      <c r="DC16722" s="110"/>
    </row>
    <row r="16723" spans="106:107">
      <c r="DB16723" s="110"/>
      <c r="DC16723" s="110"/>
    </row>
    <row r="16724" spans="106:107">
      <c r="DB16724" s="110"/>
      <c r="DC16724" s="110"/>
    </row>
    <row r="16725" spans="106:107">
      <c r="DB16725" s="110"/>
      <c r="DC16725" s="110"/>
    </row>
    <row r="16726" spans="106:107">
      <c r="DB16726" s="110"/>
      <c r="DC16726" s="110"/>
    </row>
    <row r="16727" spans="106:107">
      <c r="DB16727" s="110"/>
      <c r="DC16727" s="110"/>
    </row>
    <row r="16728" spans="106:107">
      <c r="DB16728" s="110"/>
      <c r="DC16728" s="110"/>
    </row>
    <row r="16729" spans="106:107">
      <c r="DB16729" s="110"/>
      <c r="DC16729" s="110"/>
    </row>
    <row r="16730" spans="106:107">
      <c r="DB16730" s="110"/>
      <c r="DC16730" s="110"/>
    </row>
    <row r="16731" spans="106:107">
      <c r="DB16731" s="110"/>
      <c r="DC16731" s="110"/>
    </row>
    <row r="16732" spans="106:107">
      <c r="DB16732" s="110"/>
      <c r="DC16732" s="110"/>
    </row>
    <row r="16733" spans="106:107">
      <c r="DB16733" s="110"/>
      <c r="DC16733" s="110"/>
    </row>
    <row r="16734" spans="106:107">
      <c r="DB16734" s="110"/>
      <c r="DC16734" s="110"/>
    </row>
    <row r="16735" spans="106:107">
      <c r="DB16735" s="110"/>
      <c r="DC16735" s="110"/>
    </row>
    <row r="16736" spans="106:107">
      <c r="DB16736" s="110"/>
      <c r="DC16736" s="110"/>
    </row>
    <row r="16737" spans="106:107">
      <c r="DB16737" s="110"/>
      <c r="DC16737" s="110"/>
    </row>
    <row r="16738" spans="106:107">
      <c r="DB16738" s="110"/>
      <c r="DC16738" s="110"/>
    </row>
    <row r="16739" spans="106:107">
      <c r="DB16739" s="110"/>
      <c r="DC16739" s="110"/>
    </row>
    <row r="16740" spans="106:107">
      <c r="DB16740" s="110"/>
      <c r="DC16740" s="110"/>
    </row>
    <row r="16741" spans="106:107">
      <c r="DB16741" s="110"/>
      <c r="DC16741" s="110"/>
    </row>
    <row r="16742" spans="106:107">
      <c r="DB16742" s="110"/>
      <c r="DC16742" s="110"/>
    </row>
    <row r="16743" spans="106:107">
      <c r="DB16743" s="110"/>
      <c r="DC16743" s="110"/>
    </row>
    <row r="16744" spans="106:107">
      <c r="DB16744" s="110"/>
      <c r="DC16744" s="110"/>
    </row>
    <row r="16745" spans="106:107">
      <c r="DB16745" s="110"/>
      <c r="DC16745" s="110"/>
    </row>
    <row r="16746" spans="106:107">
      <c r="DB16746" s="110"/>
      <c r="DC16746" s="110"/>
    </row>
    <row r="16747" spans="106:107">
      <c r="DB16747" s="110"/>
      <c r="DC16747" s="110"/>
    </row>
    <row r="16748" spans="106:107">
      <c r="DB16748" s="110"/>
      <c r="DC16748" s="110"/>
    </row>
    <row r="16749" spans="106:107">
      <c r="DB16749" s="110"/>
      <c r="DC16749" s="110"/>
    </row>
    <row r="16750" spans="106:107">
      <c r="DB16750" s="110"/>
      <c r="DC16750" s="110"/>
    </row>
    <row r="16751" spans="106:107">
      <c r="DB16751" s="110"/>
      <c r="DC16751" s="110"/>
    </row>
    <row r="16752" spans="106:107">
      <c r="DB16752" s="110"/>
      <c r="DC16752" s="110"/>
    </row>
    <row r="16753" spans="106:107">
      <c r="DB16753" s="110"/>
      <c r="DC16753" s="110"/>
    </row>
    <row r="16754" spans="106:107">
      <c r="DB16754" s="110"/>
      <c r="DC16754" s="110"/>
    </row>
    <row r="16755" spans="106:107">
      <c r="DB16755" s="110"/>
      <c r="DC16755" s="110"/>
    </row>
    <row r="16756" spans="106:107">
      <c r="DB16756" s="110"/>
      <c r="DC16756" s="110"/>
    </row>
    <row r="16757" spans="106:107">
      <c r="DB16757" s="110"/>
      <c r="DC16757" s="110"/>
    </row>
    <row r="16758" spans="106:107">
      <c r="DB16758" s="110"/>
      <c r="DC16758" s="110"/>
    </row>
    <row r="16759" spans="106:107">
      <c r="DB16759" s="110"/>
      <c r="DC16759" s="110"/>
    </row>
    <row r="16760" spans="106:107">
      <c r="DB16760" s="110"/>
      <c r="DC16760" s="110"/>
    </row>
    <row r="16761" spans="106:107">
      <c r="DB16761" s="110"/>
      <c r="DC16761" s="110"/>
    </row>
    <row r="16762" spans="106:107">
      <c r="DB16762" s="110"/>
      <c r="DC16762" s="110"/>
    </row>
    <row r="16763" spans="106:107">
      <c r="DB16763" s="110"/>
      <c r="DC16763" s="110"/>
    </row>
    <row r="16764" spans="106:107">
      <c r="DB16764" s="110"/>
      <c r="DC16764" s="110"/>
    </row>
    <row r="16765" spans="106:107">
      <c r="DB16765" s="110"/>
      <c r="DC16765" s="110"/>
    </row>
    <row r="16766" spans="106:107">
      <c r="DB16766" s="110"/>
      <c r="DC16766" s="110"/>
    </row>
    <row r="16767" spans="106:107">
      <c r="DB16767" s="110"/>
      <c r="DC16767" s="110"/>
    </row>
    <row r="16768" spans="106:107">
      <c r="DB16768" s="110"/>
      <c r="DC16768" s="110"/>
    </row>
    <row r="16769" spans="106:107">
      <c r="DB16769" s="110"/>
      <c r="DC16769" s="110"/>
    </row>
    <row r="16770" spans="106:107">
      <c r="DB16770" s="110"/>
      <c r="DC16770" s="110"/>
    </row>
    <row r="16771" spans="106:107">
      <c r="DB16771" s="110"/>
      <c r="DC16771" s="110"/>
    </row>
    <row r="16772" spans="106:107">
      <c r="DB16772" s="110"/>
      <c r="DC16772" s="110"/>
    </row>
    <row r="16773" spans="106:107">
      <c r="DB16773" s="110"/>
      <c r="DC16773" s="110"/>
    </row>
    <row r="16774" spans="106:107">
      <c r="DB16774" s="110"/>
      <c r="DC16774" s="110"/>
    </row>
    <row r="16775" spans="106:107">
      <c r="DB16775" s="110"/>
      <c r="DC16775" s="110"/>
    </row>
    <row r="16776" spans="106:107">
      <c r="DB16776" s="110"/>
      <c r="DC16776" s="110"/>
    </row>
    <row r="16777" spans="106:107">
      <c r="DB16777" s="110"/>
      <c r="DC16777" s="110"/>
    </row>
    <row r="16778" spans="106:107">
      <c r="DB16778" s="110"/>
      <c r="DC16778" s="110"/>
    </row>
    <row r="16779" spans="106:107">
      <c r="DB16779" s="110"/>
      <c r="DC16779" s="110"/>
    </row>
    <row r="16780" spans="106:107">
      <c r="DB16780" s="110"/>
      <c r="DC16780" s="110"/>
    </row>
    <row r="16781" spans="106:107">
      <c r="DB16781" s="110"/>
      <c r="DC16781" s="110"/>
    </row>
    <row r="16782" spans="106:107">
      <c r="DB16782" s="110"/>
      <c r="DC16782" s="110"/>
    </row>
    <row r="16783" spans="106:107">
      <c r="DB16783" s="110"/>
      <c r="DC16783" s="110"/>
    </row>
    <row r="16784" spans="106:107">
      <c r="DB16784" s="110"/>
      <c r="DC16784" s="110"/>
    </row>
    <row r="16785" spans="106:107">
      <c r="DB16785" s="110"/>
      <c r="DC16785" s="110"/>
    </row>
    <row r="16786" spans="106:107">
      <c r="DB16786" s="110"/>
      <c r="DC16786" s="110"/>
    </row>
    <row r="16787" spans="106:107">
      <c r="DB16787" s="110"/>
      <c r="DC16787" s="110"/>
    </row>
    <row r="16788" spans="106:107">
      <c r="DB16788" s="110"/>
      <c r="DC16788" s="110"/>
    </row>
    <row r="16789" spans="106:107">
      <c r="DB16789" s="110"/>
      <c r="DC16789" s="110"/>
    </row>
    <row r="16790" spans="106:107">
      <c r="DB16790" s="110"/>
      <c r="DC16790" s="110"/>
    </row>
    <row r="16791" spans="106:107">
      <c r="DB16791" s="110"/>
      <c r="DC16791" s="110"/>
    </row>
    <row r="16792" spans="106:107">
      <c r="DB16792" s="110"/>
      <c r="DC16792" s="110"/>
    </row>
    <row r="16793" spans="106:107">
      <c r="DB16793" s="110"/>
      <c r="DC16793" s="110"/>
    </row>
    <row r="16794" spans="106:107">
      <c r="DB16794" s="110"/>
      <c r="DC16794" s="110"/>
    </row>
    <row r="16795" spans="106:107">
      <c r="DB16795" s="110"/>
      <c r="DC16795" s="110"/>
    </row>
    <row r="16796" spans="106:107">
      <c r="DB16796" s="110"/>
      <c r="DC16796" s="110"/>
    </row>
    <row r="16797" spans="106:107">
      <c r="DB16797" s="110"/>
      <c r="DC16797" s="110"/>
    </row>
    <row r="16798" spans="106:107">
      <c r="DB16798" s="110"/>
      <c r="DC16798" s="110"/>
    </row>
    <row r="16799" spans="106:107">
      <c r="DB16799" s="110"/>
      <c r="DC16799" s="110"/>
    </row>
    <row r="16800" spans="106:107">
      <c r="DB16800" s="110"/>
      <c r="DC16800" s="110"/>
    </row>
    <row r="16801" spans="106:107">
      <c r="DB16801" s="110"/>
      <c r="DC16801" s="110"/>
    </row>
    <row r="16802" spans="106:107">
      <c r="DB16802" s="110"/>
      <c r="DC16802" s="110"/>
    </row>
    <row r="16803" spans="106:107">
      <c r="DB16803" s="110"/>
      <c r="DC16803" s="110"/>
    </row>
    <row r="16804" spans="106:107">
      <c r="DB16804" s="110"/>
      <c r="DC16804" s="110"/>
    </row>
    <row r="16805" spans="106:107">
      <c r="DB16805" s="110"/>
      <c r="DC16805" s="110"/>
    </row>
    <row r="16806" spans="106:107">
      <c r="DB16806" s="110"/>
      <c r="DC16806" s="110"/>
    </row>
    <row r="16807" spans="106:107">
      <c r="DB16807" s="110"/>
      <c r="DC16807" s="110"/>
    </row>
    <row r="16808" spans="106:107">
      <c r="DB16808" s="110"/>
      <c r="DC16808" s="110"/>
    </row>
    <row r="16809" spans="106:107">
      <c r="DB16809" s="110"/>
      <c r="DC16809" s="110"/>
    </row>
    <row r="16810" spans="106:107">
      <c r="DB16810" s="110"/>
      <c r="DC16810" s="110"/>
    </row>
    <row r="16811" spans="106:107">
      <c r="DB16811" s="110"/>
      <c r="DC16811" s="110"/>
    </row>
    <row r="16812" spans="106:107">
      <c r="DB16812" s="110"/>
      <c r="DC16812" s="110"/>
    </row>
    <row r="16813" spans="106:107">
      <c r="DB16813" s="110"/>
      <c r="DC16813" s="110"/>
    </row>
    <row r="16814" spans="106:107">
      <c r="DB16814" s="110"/>
      <c r="DC16814" s="110"/>
    </row>
    <row r="16815" spans="106:107">
      <c r="DB16815" s="110"/>
      <c r="DC16815" s="110"/>
    </row>
    <row r="16816" spans="106:107">
      <c r="DB16816" s="110"/>
      <c r="DC16816" s="110"/>
    </row>
    <row r="16817" spans="106:107">
      <c r="DB16817" s="110"/>
      <c r="DC16817" s="110"/>
    </row>
    <row r="16818" spans="106:107">
      <c r="DB16818" s="110"/>
      <c r="DC16818" s="110"/>
    </row>
    <row r="16819" spans="106:107">
      <c r="DB16819" s="110"/>
      <c r="DC16819" s="110"/>
    </row>
    <row r="16820" spans="106:107">
      <c r="DB16820" s="110"/>
      <c r="DC16820" s="110"/>
    </row>
    <row r="16821" spans="106:107">
      <c r="DB16821" s="110"/>
      <c r="DC16821" s="110"/>
    </row>
    <row r="16822" spans="106:107">
      <c r="DB16822" s="110"/>
      <c r="DC16822" s="110"/>
    </row>
    <row r="16823" spans="106:107">
      <c r="DB16823" s="110"/>
      <c r="DC16823" s="110"/>
    </row>
    <row r="16824" spans="106:107">
      <c r="DB16824" s="110"/>
      <c r="DC16824" s="110"/>
    </row>
    <row r="16825" spans="106:107">
      <c r="DB16825" s="110"/>
      <c r="DC16825" s="110"/>
    </row>
    <row r="16826" spans="106:107">
      <c r="DB16826" s="110"/>
      <c r="DC16826" s="110"/>
    </row>
    <row r="16827" spans="106:107">
      <c r="DB16827" s="110"/>
      <c r="DC16827" s="110"/>
    </row>
    <row r="16828" spans="106:107">
      <c r="DB16828" s="110"/>
      <c r="DC16828" s="110"/>
    </row>
    <row r="16829" spans="106:107">
      <c r="DB16829" s="110"/>
      <c r="DC16829" s="110"/>
    </row>
    <row r="16830" spans="106:107">
      <c r="DB16830" s="110"/>
      <c r="DC16830" s="110"/>
    </row>
    <row r="16831" spans="106:107">
      <c r="DB16831" s="110"/>
      <c r="DC16831" s="110"/>
    </row>
    <row r="16832" spans="106:107">
      <c r="DB16832" s="110"/>
      <c r="DC16832" s="110"/>
    </row>
    <row r="16833" spans="106:107">
      <c r="DB16833" s="110"/>
      <c r="DC16833" s="110"/>
    </row>
    <row r="16834" spans="106:107">
      <c r="DB16834" s="110"/>
      <c r="DC16834" s="110"/>
    </row>
    <row r="16835" spans="106:107">
      <c r="DB16835" s="110"/>
      <c r="DC16835" s="110"/>
    </row>
    <row r="16836" spans="106:107">
      <c r="DB16836" s="110"/>
      <c r="DC16836" s="110"/>
    </row>
    <row r="16837" spans="106:107">
      <c r="DB16837" s="110"/>
      <c r="DC16837" s="110"/>
    </row>
    <row r="16838" spans="106:107">
      <c r="DB16838" s="110"/>
      <c r="DC16838" s="110"/>
    </row>
    <row r="16839" spans="106:107">
      <c r="DB16839" s="110"/>
      <c r="DC16839" s="110"/>
    </row>
    <row r="16840" spans="106:107">
      <c r="DB16840" s="110"/>
      <c r="DC16840" s="110"/>
    </row>
    <row r="16841" spans="106:107">
      <c r="DB16841" s="110"/>
      <c r="DC16841" s="110"/>
    </row>
    <row r="16842" spans="106:107">
      <c r="DB16842" s="110"/>
      <c r="DC16842" s="110"/>
    </row>
    <row r="16843" spans="106:107">
      <c r="DB16843" s="110"/>
      <c r="DC16843" s="110"/>
    </row>
    <row r="16844" spans="106:107">
      <c r="DB16844" s="110"/>
      <c r="DC16844" s="110"/>
    </row>
    <row r="16845" spans="106:107">
      <c r="DB16845" s="110"/>
      <c r="DC16845" s="110"/>
    </row>
    <row r="16846" spans="106:107">
      <c r="DB16846" s="110"/>
      <c r="DC16846" s="110"/>
    </row>
    <row r="16847" spans="106:107">
      <c r="DB16847" s="110"/>
      <c r="DC16847" s="110"/>
    </row>
    <row r="16848" spans="106:107">
      <c r="DB16848" s="110"/>
      <c r="DC16848" s="110"/>
    </row>
    <row r="16849" spans="106:107">
      <c r="DB16849" s="110"/>
      <c r="DC16849" s="110"/>
    </row>
    <row r="16850" spans="106:107">
      <c r="DB16850" s="110"/>
      <c r="DC16850" s="110"/>
    </row>
    <row r="16851" spans="106:107">
      <c r="DB16851" s="110"/>
      <c r="DC16851" s="110"/>
    </row>
    <row r="16852" spans="106:107">
      <c r="DB16852" s="110"/>
      <c r="DC16852" s="110"/>
    </row>
    <row r="16853" spans="106:107">
      <c r="DB16853" s="110"/>
      <c r="DC16853" s="110"/>
    </row>
    <row r="16854" spans="106:107">
      <c r="DB16854" s="110"/>
      <c r="DC16854" s="110"/>
    </row>
    <row r="16855" spans="106:107">
      <c r="DB16855" s="110"/>
      <c r="DC16855" s="110"/>
    </row>
    <row r="16856" spans="106:107">
      <c r="DB16856" s="110"/>
      <c r="DC16856" s="110"/>
    </row>
    <row r="16857" spans="106:107">
      <c r="DB16857" s="110"/>
      <c r="DC16857" s="110"/>
    </row>
    <row r="16858" spans="106:107">
      <c r="DB16858" s="110"/>
      <c r="DC16858" s="110"/>
    </row>
    <row r="16859" spans="106:107">
      <c r="DB16859" s="110"/>
      <c r="DC16859" s="110"/>
    </row>
    <row r="16860" spans="106:107">
      <c r="DB16860" s="110"/>
      <c r="DC16860" s="110"/>
    </row>
    <row r="16861" spans="106:107">
      <c r="DB16861" s="110"/>
      <c r="DC16861" s="110"/>
    </row>
    <row r="16862" spans="106:107">
      <c r="DB16862" s="110"/>
      <c r="DC16862" s="110"/>
    </row>
    <row r="16863" spans="106:107">
      <c r="DB16863" s="110"/>
      <c r="DC16863" s="110"/>
    </row>
    <row r="16864" spans="106:107">
      <c r="DB16864" s="110"/>
      <c r="DC16864" s="110"/>
    </row>
    <row r="16865" spans="106:107">
      <c r="DB16865" s="110"/>
      <c r="DC16865" s="110"/>
    </row>
    <row r="16866" spans="106:107">
      <c r="DB16866" s="110"/>
      <c r="DC16866" s="110"/>
    </row>
    <row r="16867" spans="106:107">
      <c r="DB16867" s="110"/>
      <c r="DC16867" s="110"/>
    </row>
    <row r="16868" spans="106:107">
      <c r="DB16868" s="110"/>
      <c r="DC16868" s="110"/>
    </row>
    <row r="16869" spans="106:107">
      <c r="DB16869" s="110"/>
      <c r="DC16869" s="110"/>
    </row>
    <row r="16870" spans="106:107">
      <c r="DB16870" s="110"/>
      <c r="DC16870" s="110"/>
    </row>
    <row r="16871" spans="106:107">
      <c r="DB16871" s="110"/>
      <c r="DC16871" s="110"/>
    </row>
    <row r="16872" spans="106:107">
      <c r="DB16872" s="110"/>
      <c r="DC16872" s="110"/>
    </row>
    <row r="16873" spans="106:107">
      <c r="DB16873" s="110"/>
      <c r="DC16873" s="110"/>
    </row>
    <row r="16874" spans="106:107">
      <c r="DB16874" s="110"/>
      <c r="DC16874" s="110"/>
    </row>
    <row r="16875" spans="106:107">
      <c r="DB16875" s="110"/>
      <c r="DC16875" s="110"/>
    </row>
    <row r="16876" spans="106:107">
      <c r="DB16876" s="110"/>
      <c r="DC16876" s="110"/>
    </row>
    <row r="16877" spans="106:107">
      <c r="DB16877" s="110"/>
      <c r="DC16877" s="110"/>
    </row>
    <row r="16878" spans="106:107">
      <c r="DB16878" s="110"/>
      <c r="DC16878" s="110"/>
    </row>
    <row r="16879" spans="106:107">
      <c r="DB16879" s="110"/>
      <c r="DC16879" s="110"/>
    </row>
    <row r="16880" spans="106:107">
      <c r="DB16880" s="110"/>
      <c r="DC16880" s="110"/>
    </row>
    <row r="16881" spans="106:107">
      <c r="DB16881" s="110"/>
      <c r="DC16881" s="110"/>
    </row>
    <row r="16882" spans="106:107">
      <c r="DB16882" s="110"/>
      <c r="DC16882" s="110"/>
    </row>
    <row r="16883" spans="106:107">
      <c r="DB16883" s="110"/>
      <c r="DC16883" s="110"/>
    </row>
    <row r="16884" spans="106:107">
      <c r="DB16884" s="110"/>
      <c r="DC16884" s="110"/>
    </row>
    <row r="16885" spans="106:107">
      <c r="DB16885" s="110"/>
      <c r="DC16885" s="110"/>
    </row>
    <row r="16886" spans="106:107">
      <c r="DB16886" s="110"/>
      <c r="DC16886" s="110"/>
    </row>
    <row r="16887" spans="106:107">
      <c r="DB16887" s="110"/>
      <c r="DC16887" s="110"/>
    </row>
    <row r="16888" spans="106:107">
      <c r="DB16888" s="110"/>
      <c r="DC16888" s="110"/>
    </row>
    <row r="16889" spans="106:107">
      <c r="DB16889" s="110"/>
      <c r="DC16889" s="110"/>
    </row>
    <row r="16890" spans="106:107">
      <c r="DB16890" s="110"/>
      <c r="DC16890" s="110"/>
    </row>
    <row r="16891" spans="106:107">
      <c r="DB16891" s="110"/>
      <c r="DC16891" s="110"/>
    </row>
    <row r="16892" spans="106:107">
      <c r="DB16892" s="110"/>
      <c r="DC16892" s="110"/>
    </row>
    <row r="16893" spans="106:107">
      <c r="DB16893" s="110"/>
      <c r="DC16893" s="110"/>
    </row>
    <row r="16894" spans="106:107">
      <c r="DB16894" s="110"/>
      <c r="DC16894" s="110"/>
    </row>
    <row r="16895" spans="106:107">
      <c r="DB16895" s="110"/>
      <c r="DC16895" s="110"/>
    </row>
    <row r="16896" spans="106:107">
      <c r="DB16896" s="110"/>
      <c r="DC16896" s="110"/>
    </row>
    <row r="16897" spans="106:107">
      <c r="DB16897" s="110"/>
      <c r="DC16897" s="110"/>
    </row>
    <row r="16898" spans="106:107">
      <c r="DB16898" s="110"/>
      <c r="DC16898" s="110"/>
    </row>
    <row r="16899" spans="106:107">
      <c r="DB16899" s="110"/>
      <c r="DC16899" s="110"/>
    </row>
    <row r="16900" spans="106:107">
      <c r="DB16900" s="110"/>
      <c r="DC16900" s="110"/>
    </row>
    <row r="16901" spans="106:107">
      <c r="DB16901" s="110"/>
      <c r="DC16901" s="110"/>
    </row>
    <row r="16902" spans="106:107">
      <c r="DB16902" s="110"/>
      <c r="DC16902" s="110"/>
    </row>
    <row r="16903" spans="106:107">
      <c r="DB16903" s="110"/>
      <c r="DC16903" s="110"/>
    </row>
    <row r="16904" spans="106:107">
      <c r="DB16904" s="110"/>
      <c r="DC16904" s="110"/>
    </row>
    <row r="16905" spans="106:107">
      <c r="DB16905" s="110"/>
      <c r="DC16905" s="110"/>
    </row>
    <row r="16906" spans="106:107">
      <c r="DB16906" s="110"/>
      <c r="DC16906" s="110"/>
    </row>
    <row r="16907" spans="106:107">
      <c r="DB16907" s="110"/>
      <c r="DC16907" s="110"/>
    </row>
    <row r="16908" spans="106:107">
      <c r="DB16908" s="110"/>
      <c r="DC16908" s="110"/>
    </row>
    <row r="16909" spans="106:107">
      <c r="DB16909" s="110"/>
      <c r="DC16909" s="110"/>
    </row>
    <row r="16910" spans="106:107">
      <c r="DB16910" s="110"/>
      <c r="DC16910" s="110"/>
    </row>
    <row r="16911" spans="106:107">
      <c r="DB16911" s="110"/>
      <c r="DC16911" s="110"/>
    </row>
    <row r="16912" spans="106:107">
      <c r="DB16912" s="110"/>
      <c r="DC16912" s="110"/>
    </row>
    <row r="16913" spans="106:107">
      <c r="DB16913" s="110"/>
      <c r="DC16913" s="110"/>
    </row>
    <row r="16914" spans="106:107">
      <c r="DB16914" s="110"/>
      <c r="DC16914" s="110"/>
    </row>
    <row r="16915" spans="106:107">
      <c r="DB16915" s="110"/>
      <c r="DC16915" s="110"/>
    </row>
    <row r="16916" spans="106:107">
      <c r="DB16916" s="110"/>
      <c r="DC16916" s="110"/>
    </row>
    <row r="16917" spans="106:107">
      <c r="DB16917" s="110"/>
      <c r="DC16917" s="110"/>
    </row>
    <row r="16918" spans="106:107">
      <c r="DB16918" s="110"/>
      <c r="DC16918" s="110"/>
    </row>
    <row r="16919" spans="106:107">
      <c r="DB16919" s="110"/>
      <c r="DC16919" s="110"/>
    </row>
    <row r="16920" spans="106:107">
      <c r="DB16920" s="110"/>
      <c r="DC16920" s="110"/>
    </row>
    <row r="16921" spans="106:107">
      <c r="DB16921" s="110"/>
      <c r="DC16921" s="110"/>
    </row>
    <row r="16922" spans="106:107">
      <c r="DB16922" s="110"/>
      <c r="DC16922" s="110"/>
    </row>
    <row r="16923" spans="106:107">
      <c r="DB16923" s="110"/>
      <c r="DC16923" s="110"/>
    </row>
    <row r="16924" spans="106:107">
      <c r="DB16924" s="110"/>
      <c r="DC16924" s="110"/>
    </row>
    <row r="16925" spans="106:107">
      <c r="DB16925" s="110"/>
      <c r="DC16925" s="110"/>
    </row>
    <row r="16926" spans="106:107">
      <c r="DB16926" s="110"/>
      <c r="DC16926" s="110"/>
    </row>
    <row r="16927" spans="106:107">
      <c r="DB16927" s="110"/>
      <c r="DC16927" s="110"/>
    </row>
    <row r="16928" spans="106:107">
      <c r="DB16928" s="110"/>
      <c r="DC16928" s="110"/>
    </row>
    <row r="16929" spans="106:107">
      <c r="DB16929" s="110"/>
      <c r="DC16929" s="110"/>
    </row>
    <row r="16930" spans="106:107">
      <c r="DB16930" s="110"/>
      <c r="DC16930" s="110"/>
    </row>
    <row r="16931" spans="106:107">
      <c r="DB16931" s="110"/>
      <c r="DC16931" s="110"/>
    </row>
    <row r="16932" spans="106:107">
      <c r="DB16932" s="110"/>
      <c r="DC16932" s="110"/>
    </row>
    <row r="16933" spans="106:107">
      <c r="DB16933" s="110"/>
      <c r="DC16933" s="110"/>
    </row>
    <row r="16934" spans="106:107">
      <c r="DB16934" s="110"/>
      <c r="DC16934" s="110"/>
    </row>
    <row r="16935" spans="106:107">
      <c r="DB16935" s="110"/>
      <c r="DC16935" s="110"/>
    </row>
    <row r="16936" spans="106:107">
      <c r="DB16936" s="110"/>
      <c r="DC16936" s="110"/>
    </row>
    <row r="16937" spans="106:107">
      <c r="DB16937" s="110"/>
      <c r="DC16937" s="110"/>
    </row>
    <row r="16938" spans="106:107">
      <c r="DB16938" s="110"/>
      <c r="DC16938" s="110"/>
    </row>
    <row r="16939" spans="106:107">
      <c r="DB16939" s="110"/>
      <c r="DC16939" s="110"/>
    </row>
    <row r="16940" spans="106:107">
      <c r="DB16940" s="110"/>
      <c r="DC16940" s="110"/>
    </row>
    <row r="16941" spans="106:107">
      <c r="DB16941" s="110"/>
      <c r="DC16941" s="110"/>
    </row>
    <row r="16942" spans="106:107">
      <c r="DB16942" s="110"/>
      <c r="DC16942" s="110"/>
    </row>
    <row r="16943" spans="106:107">
      <c r="DB16943" s="110"/>
      <c r="DC16943" s="110"/>
    </row>
    <row r="16944" spans="106:107">
      <c r="DB16944" s="110"/>
      <c r="DC16944" s="110"/>
    </row>
    <row r="16945" spans="106:107">
      <c r="DB16945" s="110"/>
      <c r="DC16945" s="110"/>
    </row>
    <row r="16946" spans="106:107">
      <c r="DB16946" s="110"/>
      <c r="DC16946" s="110"/>
    </row>
    <row r="16947" spans="106:107">
      <c r="DB16947" s="110"/>
      <c r="DC16947" s="110"/>
    </row>
    <row r="16948" spans="106:107">
      <c r="DB16948" s="110"/>
      <c r="DC16948" s="110"/>
    </row>
    <row r="16949" spans="106:107">
      <c r="DB16949" s="110"/>
      <c r="DC16949" s="110"/>
    </row>
    <row r="16950" spans="106:107">
      <c r="DB16950" s="110"/>
      <c r="DC16950" s="110"/>
    </row>
    <row r="16951" spans="106:107">
      <c r="DB16951" s="110"/>
      <c r="DC16951" s="110"/>
    </row>
    <row r="16952" spans="106:107">
      <c r="DB16952" s="110"/>
      <c r="DC16952" s="110"/>
    </row>
    <row r="16953" spans="106:107">
      <c r="DB16953" s="110"/>
      <c r="DC16953" s="110"/>
    </row>
    <row r="16954" spans="106:107">
      <c r="DB16954" s="110"/>
      <c r="DC16954" s="110"/>
    </row>
    <row r="16955" spans="106:107">
      <c r="DB16955" s="110"/>
      <c r="DC16955" s="110"/>
    </row>
    <row r="16956" spans="106:107">
      <c r="DB16956" s="110"/>
      <c r="DC16956" s="110"/>
    </row>
    <row r="16957" spans="106:107">
      <c r="DB16957" s="110"/>
      <c r="DC16957" s="110"/>
    </row>
    <row r="16958" spans="106:107">
      <c r="DB16958" s="110"/>
      <c r="DC16958" s="110"/>
    </row>
    <row r="16959" spans="106:107">
      <c r="DB16959" s="110"/>
      <c r="DC16959" s="110"/>
    </row>
    <row r="16960" spans="106:107">
      <c r="DB16960" s="110"/>
      <c r="DC16960" s="110"/>
    </row>
    <row r="16961" spans="106:107">
      <c r="DB16961" s="110"/>
      <c r="DC16961" s="110"/>
    </row>
    <row r="16962" spans="106:107">
      <c r="DB16962" s="110"/>
      <c r="DC16962" s="110"/>
    </row>
    <row r="16963" spans="106:107">
      <c r="DB16963" s="110"/>
      <c r="DC16963" s="110"/>
    </row>
    <row r="16964" spans="106:107">
      <c r="DB16964" s="110"/>
      <c r="DC16964" s="110"/>
    </row>
    <row r="16965" spans="106:107">
      <c r="DB16965" s="110"/>
      <c r="DC16965" s="110"/>
    </row>
    <row r="16966" spans="106:107">
      <c r="DB16966" s="110"/>
      <c r="DC16966" s="110"/>
    </row>
    <row r="16967" spans="106:107">
      <c r="DB16967" s="110"/>
      <c r="DC16967" s="110"/>
    </row>
    <row r="16968" spans="106:107">
      <c r="DB16968" s="110"/>
      <c r="DC16968" s="110"/>
    </row>
    <row r="16969" spans="106:107">
      <c r="DB16969" s="110"/>
      <c r="DC16969" s="110"/>
    </row>
    <row r="16970" spans="106:107">
      <c r="DB16970" s="110"/>
      <c r="DC16970" s="110"/>
    </row>
    <row r="16971" spans="106:107">
      <c r="DB16971" s="110"/>
      <c r="DC16971" s="110"/>
    </row>
    <row r="16972" spans="106:107">
      <c r="DB16972" s="110"/>
      <c r="DC16972" s="110"/>
    </row>
    <row r="16973" spans="106:107">
      <c r="DB16973" s="110"/>
      <c r="DC16973" s="110"/>
    </row>
    <row r="16974" spans="106:107">
      <c r="DB16974" s="110"/>
      <c r="DC16974" s="110"/>
    </row>
    <row r="16975" spans="106:107">
      <c r="DB16975" s="110"/>
      <c r="DC16975" s="110"/>
    </row>
    <row r="16976" spans="106:107">
      <c r="DB16976" s="110"/>
      <c r="DC16976" s="110"/>
    </row>
    <row r="16977" spans="106:107">
      <c r="DB16977" s="110"/>
      <c r="DC16977" s="110"/>
    </row>
    <row r="16978" spans="106:107">
      <c r="DB16978" s="110"/>
      <c r="DC16978" s="110"/>
    </row>
    <row r="16979" spans="106:107">
      <c r="DB16979" s="110"/>
      <c r="DC16979" s="110"/>
    </row>
    <row r="16980" spans="106:107">
      <c r="DB16980" s="110"/>
      <c r="DC16980" s="110"/>
    </row>
    <row r="16981" spans="106:107">
      <c r="DB16981" s="110"/>
      <c r="DC16981" s="110"/>
    </row>
    <row r="16982" spans="106:107">
      <c r="DB16982" s="110"/>
      <c r="DC16982" s="110"/>
    </row>
    <row r="16983" spans="106:107">
      <c r="DB16983" s="110"/>
      <c r="DC16983" s="110"/>
    </row>
    <row r="16984" spans="106:107">
      <c r="DB16984" s="110"/>
      <c r="DC16984" s="110"/>
    </row>
    <row r="16985" spans="106:107">
      <c r="DB16985" s="110"/>
      <c r="DC16985" s="110"/>
    </row>
    <row r="16986" spans="106:107">
      <c r="DB16986" s="110"/>
      <c r="DC16986" s="110"/>
    </row>
    <row r="16987" spans="106:107">
      <c r="DB16987" s="110"/>
      <c r="DC16987" s="110"/>
    </row>
    <row r="16988" spans="106:107">
      <c r="DB16988" s="110"/>
      <c r="DC16988" s="110"/>
    </row>
    <row r="16989" spans="106:107">
      <c r="DB16989" s="110"/>
      <c r="DC16989" s="110"/>
    </row>
    <row r="16990" spans="106:107">
      <c r="DB16990" s="110"/>
      <c r="DC16990" s="110"/>
    </row>
    <row r="16991" spans="106:107">
      <c r="DB16991" s="110"/>
      <c r="DC16991" s="110"/>
    </row>
    <row r="16992" spans="106:107">
      <c r="DB16992" s="110"/>
      <c r="DC16992" s="110"/>
    </row>
    <row r="16993" spans="106:107">
      <c r="DB16993" s="110"/>
      <c r="DC16993" s="110"/>
    </row>
    <row r="16994" spans="106:107">
      <c r="DB16994" s="110"/>
      <c r="DC16994" s="110"/>
    </row>
    <row r="16995" spans="106:107">
      <c r="DB16995" s="110"/>
      <c r="DC16995" s="110"/>
    </row>
    <row r="16996" spans="106:107">
      <c r="DB16996" s="110"/>
      <c r="DC16996" s="110"/>
    </row>
    <row r="16997" spans="106:107">
      <c r="DB16997" s="110"/>
      <c r="DC16997" s="110"/>
    </row>
    <row r="16998" spans="106:107">
      <c r="DB16998" s="110"/>
      <c r="DC16998" s="110"/>
    </row>
    <row r="16999" spans="106:107">
      <c r="DB16999" s="110"/>
      <c r="DC16999" s="110"/>
    </row>
    <row r="17000" spans="106:107">
      <c r="DB17000" s="110"/>
      <c r="DC17000" s="110"/>
    </row>
    <row r="17001" spans="106:107">
      <c r="DB17001" s="110"/>
      <c r="DC17001" s="110"/>
    </row>
    <row r="17002" spans="106:107">
      <c r="DB17002" s="110"/>
      <c r="DC17002" s="110"/>
    </row>
    <row r="17003" spans="106:107">
      <c r="DB17003" s="110"/>
      <c r="DC17003" s="110"/>
    </row>
    <row r="17004" spans="106:107">
      <c r="DB17004" s="110"/>
      <c r="DC17004" s="110"/>
    </row>
    <row r="17005" spans="106:107">
      <c r="DB17005" s="110"/>
      <c r="DC17005" s="110"/>
    </row>
    <row r="17006" spans="106:107">
      <c r="DB17006" s="110"/>
      <c r="DC17006" s="110"/>
    </row>
    <row r="17007" spans="106:107">
      <c r="DB17007" s="110"/>
      <c r="DC17007" s="110"/>
    </row>
    <row r="17008" spans="106:107">
      <c r="DB17008" s="110"/>
      <c r="DC17008" s="110"/>
    </row>
    <row r="17009" spans="106:107">
      <c r="DB17009" s="110"/>
      <c r="DC17009" s="110"/>
    </row>
    <row r="17010" spans="106:107">
      <c r="DB17010" s="110"/>
      <c r="DC17010" s="110"/>
    </row>
    <row r="17011" spans="106:107">
      <c r="DB17011" s="110"/>
      <c r="DC17011" s="110"/>
    </row>
    <row r="17012" spans="106:107">
      <c r="DB17012" s="110"/>
      <c r="DC17012" s="110"/>
    </row>
    <row r="17013" spans="106:107">
      <c r="DB17013" s="110"/>
      <c r="DC17013" s="110"/>
    </row>
    <row r="17014" spans="106:107">
      <c r="DB17014" s="110"/>
      <c r="DC17014" s="110"/>
    </row>
    <row r="17015" spans="106:107">
      <c r="DB17015" s="110"/>
      <c r="DC17015" s="110"/>
    </row>
    <row r="17016" spans="106:107">
      <c r="DB17016" s="110"/>
      <c r="DC17016" s="110"/>
    </row>
    <row r="17017" spans="106:107">
      <c r="DB17017" s="110"/>
      <c r="DC17017" s="110"/>
    </row>
    <row r="17018" spans="106:107">
      <c r="DB17018" s="110"/>
      <c r="DC17018" s="110"/>
    </row>
    <row r="17019" spans="106:107">
      <c r="DB17019" s="110"/>
      <c r="DC17019" s="110"/>
    </row>
    <row r="17020" spans="106:107">
      <c r="DB17020" s="110"/>
      <c r="DC17020" s="110"/>
    </row>
    <row r="17021" spans="106:107">
      <c r="DB17021" s="110"/>
      <c r="DC17021" s="110"/>
    </row>
    <row r="17022" spans="106:107">
      <c r="DB17022" s="110"/>
      <c r="DC17022" s="110"/>
    </row>
    <row r="17023" spans="106:107">
      <c r="DB17023" s="110"/>
      <c r="DC17023" s="110"/>
    </row>
    <row r="17024" spans="106:107">
      <c r="DB17024" s="110"/>
      <c r="DC17024" s="110"/>
    </row>
    <row r="17025" spans="106:107">
      <c r="DB17025" s="110"/>
      <c r="DC17025" s="110"/>
    </row>
    <row r="17026" spans="106:107">
      <c r="DB17026" s="110"/>
      <c r="DC17026" s="110"/>
    </row>
    <row r="17027" spans="106:107">
      <c r="DB17027" s="110"/>
      <c r="DC17027" s="110"/>
    </row>
    <row r="17028" spans="106:107">
      <c r="DB17028" s="110"/>
      <c r="DC17028" s="110"/>
    </row>
    <row r="17029" spans="106:107">
      <c r="DB17029" s="110"/>
      <c r="DC17029" s="110"/>
    </row>
    <row r="17030" spans="106:107">
      <c r="DB17030" s="110"/>
      <c r="DC17030" s="110"/>
    </row>
    <row r="17031" spans="106:107">
      <c r="DB17031" s="110"/>
      <c r="DC17031" s="110"/>
    </row>
    <row r="17032" spans="106:107">
      <c r="DB17032" s="110"/>
      <c r="DC17032" s="110"/>
    </row>
    <row r="17033" spans="106:107">
      <c r="DB17033" s="110"/>
      <c r="DC17033" s="110"/>
    </row>
    <row r="17034" spans="106:107">
      <c r="DB17034" s="110"/>
      <c r="DC17034" s="110"/>
    </row>
    <row r="17035" spans="106:107">
      <c r="DB17035" s="110"/>
      <c r="DC17035" s="110"/>
    </row>
    <row r="17036" spans="106:107">
      <c r="DB17036" s="110"/>
      <c r="DC17036" s="110"/>
    </row>
    <row r="17037" spans="106:107">
      <c r="DB17037" s="110"/>
      <c r="DC17037" s="110"/>
    </row>
    <row r="17038" spans="106:107">
      <c r="DB17038" s="110"/>
      <c r="DC17038" s="110"/>
    </row>
    <row r="17039" spans="106:107">
      <c r="DB17039" s="110"/>
      <c r="DC17039" s="110"/>
    </row>
    <row r="17040" spans="106:107">
      <c r="DB17040" s="110"/>
      <c r="DC17040" s="110"/>
    </row>
    <row r="17041" spans="106:107">
      <c r="DB17041" s="110"/>
      <c r="DC17041" s="110"/>
    </row>
    <row r="17042" spans="106:107">
      <c r="DB17042" s="110"/>
      <c r="DC17042" s="110"/>
    </row>
    <row r="17043" spans="106:107">
      <c r="DB17043" s="110"/>
      <c r="DC17043" s="110"/>
    </row>
    <row r="17044" spans="106:107">
      <c r="DB17044" s="110"/>
      <c r="DC17044" s="110"/>
    </row>
    <row r="17045" spans="106:107">
      <c r="DB17045" s="110"/>
      <c r="DC17045" s="110"/>
    </row>
    <row r="17046" spans="106:107">
      <c r="DB17046" s="110"/>
      <c r="DC17046" s="110"/>
    </row>
    <row r="17047" spans="106:107">
      <c r="DB17047" s="110"/>
      <c r="DC17047" s="110"/>
    </row>
    <row r="17048" spans="106:107">
      <c r="DB17048" s="110"/>
      <c r="DC17048" s="110"/>
    </row>
    <row r="17049" spans="106:107">
      <c r="DB17049" s="110"/>
      <c r="DC17049" s="110"/>
    </row>
    <row r="17050" spans="106:107">
      <c r="DB17050" s="110"/>
      <c r="DC17050" s="110"/>
    </row>
    <row r="17051" spans="106:107">
      <c r="DB17051" s="110"/>
      <c r="DC17051" s="110"/>
    </row>
    <row r="17052" spans="106:107">
      <c r="DB17052" s="110"/>
      <c r="DC17052" s="110"/>
    </row>
    <row r="17053" spans="106:107">
      <c r="DB17053" s="110"/>
      <c r="DC17053" s="110"/>
    </row>
    <row r="17054" spans="106:107">
      <c r="DB17054" s="110"/>
      <c r="DC17054" s="110"/>
    </row>
    <row r="17055" spans="106:107">
      <c r="DB17055" s="110"/>
      <c r="DC17055" s="110"/>
    </row>
    <row r="17056" spans="106:107">
      <c r="DB17056" s="110"/>
      <c r="DC17056" s="110"/>
    </row>
    <row r="17057" spans="106:107">
      <c r="DB17057" s="110"/>
      <c r="DC17057" s="110"/>
    </row>
    <row r="17058" spans="106:107">
      <c r="DB17058" s="110"/>
      <c r="DC17058" s="110"/>
    </row>
    <row r="17059" spans="106:107">
      <c r="DB17059" s="110"/>
      <c r="DC17059" s="110"/>
    </row>
    <row r="17060" spans="106:107">
      <c r="DB17060" s="110"/>
      <c r="DC17060" s="110"/>
    </row>
    <row r="17061" spans="106:107">
      <c r="DB17061" s="110"/>
      <c r="DC17061" s="110"/>
    </row>
    <row r="17062" spans="106:107">
      <c r="DB17062" s="110"/>
      <c r="DC17062" s="110"/>
    </row>
    <row r="17063" spans="106:107">
      <c r="DB17063" s="110"/>
      <c r="DC17063" s="110"/>
    </row>
    <row r="17064" spans="106:107">
      <c r="DB17064" s="110"/>
      <c r="DC17064" s="110"/>
    </row>
    <row r="17065" spans="106:107">
      <c r="DB17065" s="110"/>
      <c r="DC17065" s="110"/>
    </row>
    <row r="17066" spans="106:107">
      <c r="DB17066" s="110"/>
      <c r="DC17066" s="110"/>
    </row>
    <row r="17067" spans="106:107">
      <c r="DB17067" s="110"/>
      <c r="DC17067" s="110"/>
    </row>
    <row r="17068" spans="106:107">
      <c r="DB17068" s="110"/>
      <c r="DC17068" s="110"/>
    </row>
    <row r="17069" spans="106:107">
      <c r="DB17069" s="110"/>
      <c r="DC17069" s="110"/>
    </row>
    <row r="17070" spans="106:107">
      <c r="DB17070" s="110"/>
      <c r="DC17070" s="110"/>
    </row>
    <row r="17071" spans="106:107">
      <c r="DB17071" s="110"/>
      <c r="DC17071" s="110"/>
    </row>
    <row r="17072" spans="106:107">
      <c r="DB17072" s="110"/>
      <c r="DC17072" s="110"/>
    </row>
    <row r="17073" spans="106:107">
      <c r="DB17073" s="110"/>
      <c r="DC17073" s="110"/>
    </row>
    <row r="17074" spans="106:107">
      <c r="DB17074" s="110"/>
      <c r="DC17074" s="110"/>
    </row>
    <row r="17075" spans="106:107">
      <c r="DB17075" s="110"/>
      <c r="DC17075" s="110"/>
    </row>
    <row r="17076" spans="106:107">
      <c r="DB17076" s="110"/>
      <c r="DC17076" s="110"/>
    </row>
    <row r="17077" spans="106:107">
      <c r="DB17077" s="110"/>
      <c r="DC17077" s="110"/>
    </row>
    <row r="17078" spans="106:107">
      <c r="DB17078" s="110"/>
      <c r="DC17078" s="110"/>
    </row>
    <row r="17079" spans="106:107">
      <c r="DB17079" s="110"/>
      <c r="DC17079" s="110"/>
    </row>
    <row r="17080" spans="106:107">
      <c r="DB17080" s="110"/>
      <c r="DC17080" s="110"/>
    </row>
    <row r="17081" spans="106:107">
      <c r="DB17081" s="110"/>
      <c r="DC17081" s="110"/>
    </row>
    <row r="17082" spans="106:107">
      <c r="DB17082" s="110"/>
      <c r="DC17082" s="110"/>
    </row>
    <row r="17083" spans="106:107">
      <c r="DB17083" s="110"/>
      <c r="DC17083" s="110"/>
    </row>
    <row r="17084" spans="106:107">
      <c r="DB17084" s="110"/>
      <c r="DC17084" s="110"/>
    </row>
    <row r="17085" spans="106:107">
      <c r="DB17085" s="110"/>
      <c r="DC17085" s="110"/>
    </row>
    <row r="17086" spans="106:107">
      <c r="DB17086" s="110"/>
      <c r="DC17086" s="110"/>
    </row>
    <row r="17087" spans="106:107">
      <c r="DB17087" s="110"/>
      <c r="DC17087" s="110"/>
    </row>
    <row r="17088" spans="106:107">
      <c r="DB17088" s="110"/>
      <c r="DC17088" s="110"/>
    </row>
    <row r="17089" spans="106:107">
      <c r="DB17089" s="110"/>
      <c r="DC17089" s="110"/>
    </row>
    <row r="17090" spans="106:107">
      <c r="DB17090" s="110"/>
      <c r="DC17090" s="110"/>
    </row>
    <row r="17091" spans="106:107">
      <c r="DB17091" s="110"/>
      <c r="DC17091" s="110"/>
    </row>
    <row r="17092" spans="106:107">
      <c r="DB17092" s="110"/>
      <c r="DC17092" s="110"/>
    </row>
    <row r="17093" spans="106:107">
      <c r="DB17093" s="110"/>
      <c r="DC17093" s="110"/>
    </row>
    <row r="17094" spans="106:107">
      <c r="DB17094" s="110"/>
      <c r="DC17094" s="110"/>
    </row>
    <row r="17095" spans="106:107">
      <c r="DB17095" s="110"/>
      <c r="DC17095" s="110"/>
    </row>
    <row r="17096" spans="106:107">
      <c r="DB17096" s="110"/>
      <c r="DC17096" s="110"/>
    </row>
    <row r="17097" spans="106:107">
      <c r="DB17097" s="110"/>
      <c r="DC17097" s="110"/>
    </row>
    <row r="17098" spans="106:107">
      <c r="DB17098" s="110"/>
      <c r="DC17098" s="110"/>
    </row>
    <row r="17099" spans="106:107">
      <c r="DB17099" s="110"/>
      <c r="DC17099" s="110"/>
    </row>
    <row r="17100" spans="106:107">
      <c r="DB17100" s="110"/>
      <c r="DC17100" s="110"/>
    </row>
    <row r="17101" spans="106:107">
      <c r="DB17101" s="110"/>
      <c r="DC17101" s="110"/>
    </row>
    <row r="17102" spans="106:107">
      <c r="DB17102" s="110"/>
      <c r="DC17102" s="110"/>
    </row>
    <row r="17103" spans="106:107">
      <c r="DB17103" s="110"/>
      <c r="DC17103" s="110"/>
    </row>
    <row r="17104" spans="106:107">
      <c r="DB17104" s="110"/>
      <c r="DC17104" s="110"/>
    </row>
    <row r="17105" spans="106:107">
      <c r="DB17105" s="110"/>
      <c r="DC17105" s="110"/>
    </row>
    <row r="17106" spans="106:107">
      <c r="DB17106" s="110"/>
      <c r="DC17106" s="110"/>
    </row>
    <row r="17107" spans="106:107">
      <c r="DB17107" s="110"/>
      <c r="DC17107" s="110"/>
    </row>
    <row r="17108" spans="106:107">
      <c r="DB17108" s="110"/>
      <c r="DC17108" s="110"/>
    </row>
    <row r="17109" spans="106:107">
      <c r="DB17109" s="110"/>
      <c r="DC17109" s="110"/>
    </row>
    <row r="17110" spans="106:107">
      <c r="DB17110" s="110"/>
      <c r="DC17110" s="110"/>
    </row>
    <row r="17111" spans="106:107">
      <c r="DB17111" s="110"/>
      <c r="DC17111" s="110"/>
    </row>
    <row r="17112" spans="106:107">
      <c r="DB17112" s="110"/>
      <c r="DC17112" s="110"/>
    </row>
    <row r="17113" spans="106:107">
      <c r="DB17113" s="110"/>
      <c r="DC17113" s="110"/>
    </row>
    <row r="17114" spans="106:107">
      <c r="DB17114" s="110"/>
      <c r="DC17114" s="110"/>
    </row>
    <row r="17115" spans="106:107">
      <c r="DB17115" s="110"/>
      <c r="DC17115" s="110"/>
    </row>
    <row r="17116" spans="106:107">
      <c r="DB17116" s="110"/>
      <c r="DC17116" s="110"/>
    </row>
    <row r="17117" spans="106:107">
      <c r="DB17117" s="110"/>
      <c r="DC17117" s="110"/>
    </row>
    <row r="17118" spans="106:107">
      <c r="DB17118" s="110"/>
      <c r="DC17118" s="110"/>
    </row>
    <row r="17119" spans="106:107">
      <c r="DB17119" s="110"/>
      <c r="DC17119" s="110"/>
    </row>
    <row r="17120" spans="106:107">
      <c r="DB17120" s="110"/>
      <c r="DC17120" s="110"/>
    </row>
    <row r="17121" spans="106:107">
      <c r="DB17121" s="110"/>
      <c r="DC17121" s="110"/>
    </row>
    <row r="17122" spans="106:107">
      <c r="DB17122" s="110"/>
      <c r="DC17122" s="110"/>
    </row>
    <row r="17123" spans="106:107">
      <c r="DB17123" s="110"/>
      <c r="DC17123" s="110"/>
    </row>
    <row r="17124" spans="106:107">
      <c r="DB17124" s="110"/>
      <c r="DC17124" s="110"/>
    </row>
    <row r="17125" spans="106:107">
      <c r="DB17125" s="110"/>
      <c r="DC17125" s="110"/>
    </row>
    <row r="17126" spans="106:107">
      <c r="DB17126" s="110"/>
      <c r="DC17126" s="110"/>
    </row>
    <row r="17127" spans="106:107">
      <c r="DB17127" s="110"/>
      <c r="DC17127" s="110"/>
    </row>
    <row r="17128" spans="106:107">
      <c r="DB17128" s="110"/>
      <c r="DC17128" s="110"/>
    </row>
    <row r="17129" spans="106:107">
      <c r="DB17129" s="110"/>
      <c r="DC17129" s="110"/>
    </row>
    <row r="17130" spans="106:107">
      <c r="DB17130" s="110"/>
      <c r="DC17130" s="110"/>
    </row>
    <row r="17131" spans="106:107">
      <c r="DB17131" s="110"/>
      <c r="DC17131" s="110"/>
    </row>
    <row r="17132" spans="106:107">
      <c r="DB17132" s="110"/>
      <c r="DC17132" s="110"/>
    </row>
    <row r="17133" spans="106:107">
      <c r="DB17133" s="110"/>
      <c r="DC17133" s="110"/>
    </row>
    <row r="17134" spans="106:107">
      <c r="DB17134" s="110"/>
      <c r="DC17134" s="110"/>
    </row>
    <row r="17135" spans="106:107">
      <c r="DB17135" s="110"/>
      <c r="DC17135" s="110"/>
    </row>
    <row r="17136" spans="106:107">
      <c r="DB17136" s="110"/>
      <c r="DC17136" s="110"/>
    </row>
    <row r="17137" spans="106:107">
      <c r="DB17137" s="110"/>
      <c r="DC17137" s="110"/>
    </row>
    <row r="17138" spans="106:107">
      <c r="DB17138" s="110"/>
      <c r="DC17138" s="110"/>
    </row>
    <row r="17139" spans="106:107">
      <c r="DB17139" s="110"/>
      <c r="DC17139" s="110"/>
    </row>
    <row r="17140" spans="106:107">
      <c r="DB17140" s="110"/>
      <c r="DC17140" s="110"/>
    </row>
    <row r="17141" spans="106:107">
      <c r="DB17141" s="110"/>
      <c r="DC17141" s="110"/>
    </row>
    <row r="17142" spans="106:107">
      <c r="DB17142" s="110"/>
      <c r="DC17142" s="110"/>
    </row>
    <row r="17143" spans="106:107">
      <c r="DB17143" s="110"/>
      <c r="DC17143" s="110"/>
    </row>
    <row r="17144" spans="106:107">
      <c r="DB17144" s="110"/>
      <c r="DC17144" s="110"/>
    </row>
    <row r="17145" spans="106:107">
      <c r="DB17145" s="110"/>
      <c r="DC17145" s="110"/>
    </row>
    <row r="17146" spans="106:107">
      <c r="DB17146" s="110"/>
      <c r="DC17146" s="110"/>
    </row>
    <row r="17147" spans="106:107">
      <c r="DB17147" s="110"/>
      <c r="DC17147" s="110"/>
    </row>
    <row r="17148" spans="106:107">
      <c r="DB17148" s="110"/>
      <c r="DC17148" s="110"/>
    </row>
    <row r="17149" spans="106:107">
      <c r="DB17149" s="110"/>
      <c r="DC17149" s="110"/>
    </row>
    <row r="17150" spans="106:107">
      <c r="DB17150" s="110"/>
      <c r="DC17150" s="110"/>
    </row>
    <row r="17151" spans="106:107">
      <c r="DB17151" s="110"/>
      <c r="DC17151" s="110"/>
    </row>
    <row r="17152" spans="106:107">
      <c r="DB17152" s="110"/>
      <c r="DC17152" s="110"/>
    </row>
    <row r="17153" spans="106:107">
      <c r="DB17153" s="110"/>
      <c r="DC17153" s="110"/>
    </row>
    <row r="17154" spans="106:107">
      <c r="DB17154" s="110"/>
      <c r="DC17154" s="110"/>
    </row>
    <row r="17155" spans="106:107">
      <c r="DB17155" s="110"/>
      <c r="DC17155" s="110"/>
    </row>
    <row r="17156" spans="106:107">
      <c r="DB17156" s="110"/>
      <c r="DC17156" s="110"/>
    </row>
    <row r="17157" spans="106:107">
      <c r="DB17157" s="110"/>
      <c r="DC17157" s="110"/>
    </row>
    <row r="17158" spans="106:107">
      <c r="DB17158" s="110"/>
      <c r="DC17158" s="110"/>
    </row>
    <row r="17159" spans="106:107">
      <c r="DB17159" s="110"/>
      <c r="DC17159" s="110"/>
    </row>
    <row r="17160" spans="106:107">
      <c r="DB17160" s="110"/>
      <c r="DC17160" s="110"/>
    </row>
    <row r="17161" spans="106:107">
      <c r="DB17161" s="110"/>
      <c r="DC17161" s="110"/>
    </row>
    <row r="17162" spans="106:107">
      <c r="DB17162" s="110"/>
      <c r="DC17162" s="110"/>
    </row>
    <row r="17163" spans="106:107">
      <c r="DB17163" s="110"/>
      <c r="DC17163" s="110"/>
    </row>
    <row r="17164" spans="106:107">
      <c r="DB17164" s="110"/>
      <c r="DC17164" s="110"/>
    </row>
    <row r="17165" spans="106:107">
      <c r="DB17165" s="110"/>
      <c r="DC17165" s="110"/>
    </row>
    <row r="17166" spans="106:107">
      <c r="DB17166" s="110"/>
      <c r="DC17166" s="110"/>
    </row>
    <row r="17167" spans="106:107">
      <c r="DB17167" s="110"/>
      <c r="DC17167" s="110"/>
    </row>
    <row r="17168" spans="106:107">
      <c r="DB17168" s="110"/>
      <c r="DC17168" s="110"/>
    </row>
    <row r="17169" spans="106:107">
      <c r="DB17169" s="110"/>
      <c r="DC17169" s="110"/>
    </row>
    <row r="17170" spans="106:107">
      <c r="DB17170" s="110"/>
      <c r="DC17170" s="110"/>
    </row>
    <row r="17171" spans="106:107">
      <c r="DB17171" s="110"/>
      <c r="DC17171" s="110"/>
    </row>
    <row r="17172" spans="106:107">
      <c r="DB17172" s="110"/>
      <c r="DC17172" s="110"/>
    </row>
    <row r="17173" spans="106:107">
      <c r="DB17173" s="110"/>
      <c r="DC17173" s="110"/>
    </row>
    <row r="17174" spans="106:107">
      <c r="DB17174" s="110"/>
      <c r="DC17174" s="110"/>
    </row>
    <row r="17175" spans="106:107">
      <c r="DB17175" s="110"/>
      <c r="DC17175" s="110"/>
    </row>
    <row r="17176" spans="106:107">
      <c r="DB17176" s="110"/>
      <c r="DC17176" s="110"/>
    </row>
    <row r="17177" spans="106:107">
      <c r="DB17177" s="110"/>
      <c r="DC17177" s="110"/>
    </row>
    <row r="17178" spans="106:107">
      <c r="DB17178" s="110"/>
      <c r="DC17178" s="110"/>
    </row>
    <row r="17179" spans="106:107">
      <c r="DB17179" s="110"/>
      <c r="DC17179" s="110"/>
    </row>
    <row r="17180" spans="106:107">
      <c r="DB17180" s="110"/>
      <c r="DC17180" s="110"/>
    </row>
    <row r="17181" spans="106:107">
      <c r="DB17181" s="110"/>
      <c r="DC17181" s="110"/>
    </row>
    <row r="17182" spans="106:107">
      <c r="DB17182" s="110"/>
      <c r="DC17182" s="110"/>
    </row>
    <row r="17183" spans="106:107">
      <c r="DB17183" s="110"/>
      <c r="DC17183" s="110"/>
    </row>
    <row r="17184" spans="106:107">
      <c r="DB17184" s="110"/>
      <c r="DC17184" s="110"/>
    </row>
    <row r="17185" spans="106:107">
      <c r="DB17185" s="110"/>
      <c r="DC17185" s="110"/>
    </row>
    <row r="17186" spans="106:107">
      <c r="DB17186" s="110"/>
      <c r="DC17186" s="110"/>
    </row>
    <row r="17187" spans="106:107">
      <c r="DB17187" s="110"/>
      <c r="DC17187" s="110"/>
    </row>
    <row r="17188" spans="106:107">
      <c r="DB17188" s="110"/>
      <c r="DC17188" s="110"/>
    </row>
    <row r="17189" spans="106:107">
      <c r="DB17189" s="110"/>
      <c r="DC17189" s="110"/>
    </row>
    <row r="17190" spans="106:107">
      <c r="DB17190" s="110"/>
      <c r="DC17190" s="110"/>
    </row>
    <row r="17191" spans="106:107">
      <c r="DB17191" s="110"/>
      <c r="DC17191" s="110"/>
    </row>
    <row r="17192" spans="106:107">
      <c r="DB17192" s="110"/>
      <c r="DC17192" s="110"/>
    </row>
    <row r="17193" spans="106:107">
      <c r="DB17193" s="110"/>
      <c r="DC17193" s="110"/>
    </row>
    <row r="17194" spans="106:107">
      <c r="DB17194" s="110"/>
      <c r="DC17194" s="110"/>
    </row>
    <row r="17195" spans="106:107">
      <c r="DB17195" s="110"/>
      <c r="DC17195" s="110"/>
    </row>
    <row r="17196" spans="106:107">
      <c r="DB17196" s="110"/>
      <c r="DC17196" s="110"/>
    </row>
    <row r="17197" spans="106:107">
      <c r="DB17197" s="110"/>
      <c r="DC17197" s="110"/>
    </row>
    <row r="17198" spans="106:107">
      <c r="DB17198" s="110"/>
      <c r="DC17198" s="110"/>
    </row>
    <row r="17199" spans="106:107">
      <c r="DB17199" s="110"/>
      <c r="DC17199" s="110"/>
    </row>
    <row r="17200" spans="106:107">
      <c r="DB17200" s="110"/>
      <c r="DC17200" s="110"/>
    </row>
    <row r="17201" spans="106:107">
      <c r="DB17201" s="110"/>
      <c r="DC17201" s="110"/>
    </row>
    <row r="17202" spans="106:107">
      <c r="DB17202" s="110"/>
      <c r="DC17202" s="110"/>
    </row>
    <row r="17203" spans="106:107">
      <c r="DB17203" s="110"/>
      <c r="DC17203" s="110"/>
    </row>
    <row r="17204" spans="106:107">
      <c r="DB17204" s="110"/>
      <c r="DC17204" s="110"/>
    </row>
    <row r="17205" spans="106:107">
      <c r="DB17205" s="110"/>
      <c r="DC17205" s="110"/>
    </row>
    <row r="17206" spans="106:107">
      <c r="DB17206" s="110"/>
      <c r="DC17206" s="110"/>
    </row>
    <row r="17207" spans="106:107">
      <c r="DB17207" s="110"/>
      <c r="DC17207" s="110"/>
    </row>
    <row r="17208" spans="106:107">
      <c r="DB17208" s="110"/>
      <c r="DC17208" s="110"/>
    </row>
    <row r="17209" spans="106:107">
      <c r="DB17209" s="110"/>
      <c r="DC17209" s="110"/>
    </row>
    <row r="17210" spans="106:107">
      <c r="DB17210" s="110"/>
      <c r="DC17210" s="110"/>
    </row>
    <row r="17211" spans="106:107">
      <c r="DB17211" s="110"/>
      <c r="DC17211" s="110"/>
    </row>
    <row r="17212" spans="106:107">
      <c r="DB17212" s="110"/>
      <c r="DC17212" s="110"/>
    </row>
    <row r="17213" spans="106:107">
      <c r="DB17213" s="110"/>
      <c r="DC17213" s="110"/>
    </row>
    <row r="17214" spans="106:107">
      <c r="DB17214" s="110"/>
      <c r="DC17214" s="110"/>
    </row>
    <row r="17215" spans="106:107">
      <c r="DB17215" s="110"/>
      <c r="DC17215" s="110"/>
    </row>
    <row r="17216" spans="106:107">
      <c r="DB17216" s="110"/>
      <c r="DC17216" s="110"/>
    </row>
    <row r="17217" spans="106:107">
      <c r="DB17217" s="110"/>
      <c r="DC17217" s="110"/>
    </row>
    <row r="17218" spans="106:107">
      <c r="DB17218" s="110"/>
      <c r="DC17218" s="110"/>
    </row>
    <row r="17219" spans="106:107">
      <c r="DB17219" s="110"/>
      <c r="DC17219" s="110"/>
    </row>
    <row r="17220" spans="106:107">
      <c r="DB17220" s="110"/>
      <c r="DC17220" s="110"/>
    </row>
    <row r="17221" spans="106:107">
      <c r="DB17221" s="110"/>
      <c r="DC17221" s="110"/>
    </row>
    <row r="17222" spans="106:107">
      <c r="DB17222" s="110"/>
      <c r="DC17222" s="110"/>
    </row>
    <row r="17223" spans="106:107">
      <c r="DB17223" s="110"/>
      <c r="DC17223" s="110"/>
    </row>
    <row r="17224" spans="106:107">
      <c r="DB17224" s="110"/>
      <c r="DC17224" s="110"/>
    </row>
    <row r="17225" spans="106:107">
      <c r="DB17225" s="110"/>
      <c r="DC17225" s="110"/>
    </row>
    <row r="17226" spans="106:107">
      <c r="DB17226" s="110"/>
      <c r="DC17226" s="110"/>
    </row>
    <row r="17227" spans="106:107">
      <c r="DB17227" s="110"/>
      <c r="DC17227" s="110"/>
    </row>
    <row r="17228" spans="106:107">
      <c r="DB17228" s="110"/>
      <c r="DC17228" s="110"/>
    </row>
    <row r="17229" spans="106:107">
      <c r="DB17229" s="110"/>
      <c r="DC17229" s="110"/>
    </row>
    <row r="17230" spans="106:107">
      <c r="DB17230" s="110"/>
      <c r="DC17230" s="110"/>
    </row>
    <row r="17231" spans="106:107">
      <c r="DB17231" s="110"/>
      <c r="DC17231" s="110"/>
    </row>
    <row r="17232" spans="106:107">
      <c r="DB17232" s="110"/>
      <c r="DC17232" s="110"/>
    </row>
    <row r="17233" spans="106:107">
      <c r="DB17233" s="110"/>
      <c r="DC17233" s="110"/>
    </row>
    <row r="17234" spans="106:107">
      <c r="DB17234" s="110"/>
      <c r="DC17234" s="110"/>
    </row>
    <row r="17235" spans="106:107">
      <c r="DB17235" s="110"/>
      <c r="DC17235" s="110"/>
    </row>
    <row r="17236" spans="106:107">
      <c r="DB17236" s="110"/>
      <c r="DC17236" s="110"/>
    </row>
    <row r="17237" spans="106:107">
      <c r="DB17237" s="110"/>
      <c r="DC17237" s="110"/>
    </row>
    <row r="17238" spans="106:107">
      <c r="DB17238" s="110"/>
      <c r="DC17238" s="110"/>
    </row>
    <row r="17239" spans="106:107">
      <c r="DB17239" s="110"/>
      <c r="DC17239" s="110"/>
    </row>
    <row r="17240" spans="106:107">
      <c r="DB17240" s="110"/>
      <c r="DC17240" s="110"/>
    </row>
    <row r="17241" spans="106:107">
      <c r="DB17241" s="110"/>
      <c r="DC17241" s="110"/>
    </row>
    <row r="17242" spans="106:107">
      <c r="DB17242" s="110"/>
      <c r="DC17242" s="110"/>
    </row>
    <row r="17243" spans="106:107">
      <c r="DB17243" s="110"/>
      <c r="DC17243" s="110"/>
    </row>
    <row r="17244" spans="106:107">
      <c r="DB17244" s="110"/>
      <c r="DC17244" s="110"/>
    </row>
    <row r="17245" spans="106:107">
      <c r="DB17245" s="110"/>
      <c r="DC17245" s="110"/>
    </row>
    <row r="17246" spans="106:107">
      <c r="DB17246" s="110"/>
      <c r="DC17246" s="110"/>
    </row>
    <row r="17247" spans="106:107">
      <c r="DB17247" s="110"/>
      <c r="DC17247" s="110"/>
    </row>
    <row r="17248" spans="106:107">
      <c r="DB17248" s="110"/>
      <c r="DC17248" s="110"/>
    </row>
    <row r="17249" spans="106:107">
      <c r="DB17249" s="110"/>
      <c r="DC17249" s="110"/>
    </row>
    <row r="17250" spans="106:107">
      <c r="DB17250" s="110"/>
      <c r="DC17250" s="110"/>
    </row>
    <row r="17251" spans="106:107">
      <c r="DB17251" s="110"/>
      <c r="DC17251" s="110"/>
    </row>
    <row r="17252" spans="106:107">
      <c r="DB17252" s="110"/>
      <c r="DC17252" s="110"/>
    </row>
    <row r="17253" spans="106:107">
      <c r="DB17253" s="110"/>
      <c r="DC17253" s="110"/>
    </row>
    <row r="17254" spans="106:107">
      <c r="DB17254" s="110"/>
      <c r="DC17254" s="110"/>
    </row>
    <row r="17255" spans="106:107">
      <c r="DB17255" s="110"/>
      <c r="DC17255" s="110"/>
    </row>
    <row r="17256" spans="106:107">
      <c r="DB17256" s="110"/>
      <c r="DC17256" s="110"/>
    </row>
    <row r="17257" spans="106:107">
      <c r="DB17257" s="110"/>
      <c r="DC17257" s="110"/>
    </row>
    <row r="17258" spans="106:107">
      <c r="DB17258" s="110"/>
      <c r="DC17258" s="110"/>
    </row>
    <row r="17259" spans="106:107">
      <c r="DB17259" s="110"/>
      <c r="DC17259" s="110"/>
    </row>
    <row r="17260" spans="106:107">
      <c r="DB17260" s="110"/>
      <c r="DC17260" s="110"/>
    </row>
    <row r="17261" spans="106:107">
      <c r="DB17261" s="110"/>
      <c r="DC17261" s="110"/>
    </row>
    <row r="17262" spans="106:107">
      <c r="DB17262" s="110"/>
      <c r="DC17262" s="110"/>
    </row>
    <row r="17263" spans="106:107">
      <c r="DB17263" s="110"/>
      <c r="DC17263" s="110"/>
    </row>
    <row r="17264" spans="106:107">
      <c r="DB17264" s="110"/>
      <c r="DC17264" s="110"/>
    </row>
    <row r="17265" spans="106:107">
      <c r="DB17265" s="110"/>
      <c r="DC17265" s="110"/>
    </row>
    <row r="17266" spans="106:107">
      <c r="DB17266" s="110"/>
      <c r="DC17266" s="110"/>
    </row>
    <row r="17267" spans="106:107">
      <c r="DB17267" s="110"/>
      <c r="DC17267" s="110"/>
    </row>
    <row r="17268" spans="106:107">
      <c r="DB17268" s="110"/>
      <c r="DC17268" s="110"/>
    </row>
    <row r="17269" spans="106:107">
      <c r="DB17269" s="110"/>
      <c r="DC17269" s="110"/>
    </row>
    <row r="17270" spans="106:107">
      <c r="DB17270" s="110"/>
      <c r="DC17270" s="110"/>
    </row>
    <row r="17271" spans="106:107">
      <c r="DB17271" s="110"/>
      <c r="DC17271" s="110"/>
    </row>
    <row r="17272" spans="106:107">
      <c r="DB17272" s="110"/>
      <c r="DC17272" s="110"/>
    </row>
    <row r="17273" spans="106:107">
      <c r="DB17273" s="110"/>
      <c r="DC17273" s="110"/>
    </row>
    <row r="17274" spans="106:107">
      <c r="DB17274" s="110"/>
      <c r="DC17274" s="110"/>
    </row>
    <row r="17275" spans="106:107">
      <c r="DB17275" s="110"/>
      <c r="DC17275" s="110"/>
    </row>
    <row r="17276" spans="106:107">
      <c r="DB17276" s="110"/>
      <c r="DC17276" s="110"/>
    </row>
    <row r="17277" spans="106:107">
      <c r="DB17277" s="110"/>
      <c r="DC17277" s="110"/>
    </row>
    <row r="17278" spans="106:107">
      <c r="DB17278" s="110"/>
      <c r="DC17278" s="110"/>
    </row>
    <row r="17279" spans="106:107">
      <c r="DB17279" s="110"/>
      <c r="DC17279" s="110"/>
    </row>
    <row r="17280" spans="106:107">
      <c r="DB17280" s="110"/>
      <c r="DC17280" s="110"/>
    </row>
    <row r="17281" spans="106:107">
      <c r="DB17281" s="110"/>
      <c r="DC17281" s="110"/>
    </row>
    <row r="17282" spans="106:107">
      <c r="DB17282" s="110"/>
      <c r="DC17282" s="110"/>
    </row>
    <row r="17283" spans="106:107">
      <c r="DB17283" s="110"/>
      <c r="DC17283" s="110"/>
    </row>
    <row r="17284" spans="106:107">
      <c r="DB17284" s="110"/>
      <c r="DC17284" s="110"/>
    </row>
    <row r="17285" spans="106:107">
      <c r="DB17285" s="110"/>
      <c r="DC17285" s="110"/>
    </row>
    <row r="17286" spans="106:107">
      <c r="DB17286" s="110"/>
      <c r="DC17286" s="110"/>
    </row>
    <row r="17287" spans="106:107">
      <c r="DB17287" s="110"/>
      <c r="DC17287" s="110"/>
    </row>
    <row r="17288" spans="106:107">
      <c r="DB17288" s="110"/>
      <c r="DC17288" s="110"/>
    </row>
    <row r="17289" spans="106:107">
      <c r="DB17289" s="110"/>
      <c r="DC17289" s="110"/>
    </row>
    <row r="17290" spans="106:107">
      <c r="DB17290" s="110"/>
      <c r="DC17290" s="110"/>
    </row>
    <row r="17291" spans="106:107">
      <c r="DB17291" s="110"/>
      <c r="DC17291" s="110"/>
    </row>
    <row r="17292" spans="106:107">
      <c r="DB17292" s="110"/>
      <c r="DC17292" s="110"/>
    </row>
    <row r="17293" spans="106:107">
      <c r="DB17293" s="110"/>
      <c r="DC17293" s="110"/>
    </row>
    <row r="17294" spans="106:107">
      <c r="DB17294" s="110"/>
      <c r="DC17294" s="110"/>
    </row>
    <row r="17295" spans="106:107">
      <c r="DB17295" s="110"/>
      <c r="DC17295" s="110"/>
    </row>
    <row r="17296" spans="106:107">
      <c r="DB17296" s="110"/>
      <c r="DC17296" s="110"/>
    </row>
    <row r="17297" spans="106:107">
      <c r="DB17297" s="110"/>
      <c r="DC17297" s="110"/>
    </row>
    <row r="17298" spans="106:107">
      <c r="DB17298" s="110"/>
      <c r="DC17298" s="110"/>
    </row>
    <row r="17299" spans="106:107">
      <c r="DB17299" s="110"/>
      <c r="DC17299" s="110"/>
    </row>
    <row r="17300" spans="106:107">
      <c r="DB17300" s="110"/>
      <c r="DC17300" s="110"/>
    </row>
    <row r="17301" spans="106:107">
      <c r="DB17301" s="110"/>
      <c r="DC17301" s="110"/>
    </row>
    <row r="17302" spans="106:107">
      <c r="DB17302" s="110"/>
      <c r="DC17302" s="110"/>
    </row>
    <row r="17303" spans="106:107">
      <c r="DB17303" s="110"/>
      <c r="DC17303" s="110"/>
    </row>
    <row r="17304" spans="106:107">
      <c r="DB17304" s="110"/>
      <c r="DC17304" s="110"/>
    </row>
    <row r="17305" spans="106:107">
      <c r="DB17305" s="110"/>
      <c r="DC17305" s="110"/>
    </row>
    <row r="17306" spans="106:107">
      <c r="DB17306" s="110"/>
      <c r="DC17306" s="110"/>
    </row>
    <row r="17307" spans="106:107">
      <c r="DB17307" s="110"/>
      <c r="DC17307" s="110"/>
    </row>
    <row r="17308" spans="106:107">
      <c r="DB17308" s="110"/>
      <c r="DC17308" s="110"/>
    </row>
    <row r="17309" spans="106:107">
      <c r="DB17309" s="110"/>
      <c r="DC17309" s="110"/>
    </row>
    <row r="17310" spans="106:107">
      <c r="DB17310" s="110"/>
      <c r="DC17310" s="110"/>
    </row>
    <row r="17311" spans="106:107">
      <c r="DB17311" s="110"/>
      <c r="DC17311" s="110"/>
    </row>
    <row r="17312" spans="106:107">
      <c r="DB17312" s="110"/>
      <c r="DC17312" s="110"/>
    </row>
    <row r="17313" spans="106:107">
      <c r="DB17313" s="110"/>
      <c r="DC17313" s="110"/>
    </row>
    <row r="17314" spans="106:107">
      <c r="DB17314" s="110"/>
      <c r="DC17314" s="110"/>
    </row>
    <row r="17315" spans="106:107">
      <c r="DB17315" s="110"/>
      <c r="DC17315" s="110"/>
    </row>
    <row r="17316" spans="106:107">
      <c r="DB17316" s="110"/>
      <c r="DC17316" s="110"/>
    </row>
    <row r="17317" spans="106:107">
      <c r="DB17317" s="110"/>
      <c r="DC17317" s="110"/>
    </row>
    <row r="17318" spans="106:107">
      <c r="DB17318" s="110"/>
      <c r="DC17318" s="110"/>
    </row>
    <row r="17319" spans="106:107">
      <c r="DB17319" s="110"/>
      <c r="DC17319" s="110"/>
    </row>
    <row r="17320" spans="106:107">
      <c r="DB17320" s="110"/>
      <c r="DC17320" s="110"/>
    </row>
    <row r="17321" spans="106:107">
      <c r="DB17321" s="110"/>
      <c r="DC17321" s="110"/>
    </row>
    <row r="17322" spans="106:107">
      <c r="DB17322" s="110"/>
      <c r="DC17322" s="110"/>
    </row>
    <row r="17323" spans="106:107">
      <c r="DB17323" s="110"/>
      <c r="DC17323" s="110"/>
    </row>
    <row r="17324" spans="106:107">
      <c r="DB17324" s="110"/>
      <c r="DC17324" s="110"/>
    </row>
    <row r="17325" spans="106:107">
      <c r="DB17325" s="110"/>
      <c r="DC17325" s="110"/>
    </row>
    <row r="17326" spans="106:107">
      <c r="DB17326" s="110"/>
      <c r="DC17326" s="110"/>
    </row>
    <row r="17327" spans="106:107">
      <c r="DB17327" s="110"/>
      <c r="DC17327" s="110"/>
    </row>
    <row r="17328" spans="106:107">
      <c r="DB17328" s="110"/>
      <c r="DC17328" s="110"/>
    </row>
    <row r="17329" spans="106:107">
      <c r="DB17329" s="110"/>
      <c r="DC17329" s="110"/>
    </row>
    <row r="17330" spans="106:107">
      <c r="DB17330" s="110"/>
      <c r="DC17330" s="110"/>
    </row>
    <row r="17331" spans="106:107">
      <c r="DB17331" s="110"/>
      <c r="DC17331" s="110"/>
    </row>
    <row r="17332" spans="106:107">
      <c r="DB17332" s="110"/>
      <c r="DC17332" s="110"/>
    </row>
    <row r="17333" spans="106:107">
      <c r="DB17333" s="110"/>
      <c r="DC17333" s="110"/>
    </row>
    <row r="17334" spans="106:107">
      <c r="DB17334" s="110"/>
      <c r="DC17334" s="110"/>
    </row>
    <row r="17335" spans="106:107">
      <c r="DB17335" s="110"/>
      <c r="DC17335" s="110"/>
    </row>
    <row r="17336" spans="106:107">
      <c r="DB17336" s="110"/>
      <c r="DC17336" s="110"/>
    </row>
    <row r="17337" spans="106:107">
      <c r="DB17337" s="110"/>
      <c r="DC17337" s="110"/>
    </row>
    <row r="17338" spans="106:107">
      <c r="DB17338" s="110"/>
      <c r="DC17338" s="110"/>
    </row>
    <row r="17339" spans="106:107">
      <c r="DB17339" s="110"/>
      <c r="DC17339" s="110"/>
    </row>
    <row r="17340" spans="106:107">
      <c r="DB17340" s="110"/>
      <c r="DC17340" s="110"/>
    </row>
    <row r="17341" spans="106:107">
      <c r="DB17341" s="110"/>
      <c r="DC17341" s="110"/>
    </row>
    <row r="17342" spans="106:107">
      <c r="DB17342" s="110"/>
      <c r="DC17342" s="110"/>
    </row>
    <row r="17343" spans="106:107">
      <c r="DB17343" s="110"/>
      <c r="DC17343" s="110"/>
    </row>
    <row r="17344" spans="106:107">
      <c r="DB17344" s="110"/>
      <c r="DC17344" s="110"/>
    </row>
    <row r="17345" spans="106:107">
      <c r="DB17345" s="110"/>
      <c r="DC17345" s="110"/>
    </row>
    <row r="17346" spans="106:107">
      <c r="DB17346" s="110"/>
      <c r="DC17346" s="110"/>
    </row>
    <row r="17347" spans="106:107">
      <c r="DB17347" s="110"/>
      <c r="DC17347" s="110"/>
    </row>
    <row r="17348" spans="106:107">
      <c r="DB17348" s="110"/>
      <c r="DC17348" s="110"/>
    </row>
    <row r="17349" spans="106:107">
      <c r="DB17349" s="110"/>
      <c r="DC17349" s="110"/>
    </row>
    <row r="17350" spans="106:107">
      <c r="DB17350" s="110"/>
      <c r="DC17350" s="110"/>
    </row>
    <row r="17351" spans="106:107">
      <c r="DB17351" s="110"/>
      <c r="DC17351" s="110"/>
    </row>
    <row r="17352" spans="106:107">
      <c r="DB17352" s="110"/>
      <c r="DC17352" s="110"/>
    </row>
    <row r="17353" spans="106:107">
      <c r="DB17353" s="110"/>
      <c r="DC17353" s="110"/>
    </row>
    <row r="17354" spans="106:107">
      <c r="DB17354" s="110"/>
      <c r="DC17354" s="110"/>
    </row>
    <row r="17355" spans="106:107">
      <c r="DB17355" s="110"/>
      <c r="DC17355" s="110"/>
    </row>
    <row r="17356" spans="106:107">
      <c r="DB17356" s="110"/>
      <c r="DC17356" s="110"/>
    </row>
    <row r="17357" spans="106:107">
      <c r="DB17357" s="110"/>
      <c r="DC17357" s="110"/>
    </row>
    <row r="17358" spans="106:107">
      <c r="DB17358" s="110"/>
      <c r="DC17358" s="110"/>
    </row>
    <row r="17359" spans="106:107">
      <c r="DB17359" s="110"/>
      <c r="DC17359" s="110"/>
    </row>
    <row r="17360" spans="106:107">
      <c r="DB17360" s="110"/>
      <c r="DC17360" s="110"/>
    </row>
    <row r="17361" spans="106:107">
      <c r="DB17361" s="110"/>
      <c r="DC17361" s="110"/>
    </row>
    <row r="17362" spans="106:107">
      <c r="DB17362" s="110"/>
      <c r="DC17362" s="110"/>
    </row>
    <row r="17363" spans="106:107">
      <c r="DB17363" s="110"/>
      <c r="DC17363" s="110"/>
    </row>
    <row r="17364" spans="106:107">
      <c r="DB17364" s="110"/>
      <c r="DC17364" s="110"/>
    </row>
    <row r="17365" spans="106:107">
      <c r="DB17365" s="110"/>
      <c r="DC17365" s="110"/>
    </row>
    <row r="17366" spans="106:107">
      <c r="DB17366" s="110"/>
      <c r="DC17366" s="110"/>
    </row>
    <row r="17367" spans="106:107">
      <c r="DB17367" s="110"/>
      <c r="DC17367" s="110"/>
    </row>
    <row r="17368" spans="106:107">
      <c r="DB17368" s="110"/>
      <c r="DC17368" s="110"/>
    </row>
    <row r="17369" spans="106:107">
      <c r="DB17369" s="110"/>
      <c r="DC17369" s="110"/>
    </row>
    <row r="17370" spans="106:107">
      <c r="DB17370" s="110"/>
      <c r="DC17370" s="110"/>
    </row>
    <row r="17371" spans="106:107">
      <c r="DB17371" s="110"/>
      <c r="DC17371" s="110"/>
    </row>
    <row r="17372" spans="106:107">
      <c r="DB17372" s="110"/>
      <c r="DC17372" s="110"/>
    </row>
    <row r="17373" spans="106:107">
      <c r="DB17373" s="110"/>
      <c r="DC17373" s="110"/>
    </row>
    <row r="17374" spans="106:107">
      <c r="DB17374" s="110"/>
      <c r="DC17374" s="110"/>
    </row>
    <row r="17375" spans="106:107">
      <c r="DB17375" s="110"/>
      <c r="DC17375" s="110"/>
    </row>
    <row r="17376" spans="106:107">
      <c r="DB17376" s="110"/>
      <c r="DC17376" s="110"/>
    </row>
    <row r="17377" spans="106:107">
      <c r="DB17377" s="110"/>
      <c r="DC17377" s="110"/>
    </row>
    <row r="17378" spans="106:107">
      <c r="DB17378" s="110"/>
      <c r="DC17378" s="110"/>
    </row>
    <row r="17379" spans="106:107">
      <c r="DB17379" s="110"/>
      <c r="DC17379" s="110"/>
    </row>
    <row r="17380" spans="106:107">
      <c r="DB17380" s="110"/>
      <c r="DC17380" s="110"/>
    </row>
    <row r="17381" spans="106:107">
      <c r="DB17381" s="110"/>
      <c r="DC17381" s="110"/>
    </row>
    <row r="17382" spans="106:107">
      <c r="DB17382" s="110"/>
      <c r="DC17382" s="110"/>
    </row>
    <row r="17383" spans="106:107">
      <c r="DB17383" s="110"/>
      <c r="DC17383" s="110"/>
    </row>
    <row r="17384" spans="106:107">
      <c r="DB17384" s="110"/>
      <c r="DC17384" s="110"/>
    </row>
    <row r="17385" spans="106:107">
      <c r="DB17385" s="110"/>
      <c r="DC17385" s="110"/>
    </row>
    <row r="17386" spans="106:107">
      <c r="DB17386" s="110"/>
      <c r="DC17386" s="110"/>
    </row>
    <row r="17387" spans="106:107">
      <c r="DB17387" s="110"/>
      <c r="DC17387" s="110"/>
    </row>
    <row r="17388" spans="106:107">
      <c r="DB17388" s="110"/>
      <c r="DC17388" s="110"/>
    </row>
    <row r="17389" spans="106:107">
      <c r="DB17389" s="110"/>
      <c r="DC17389" s="110"/>
    </row>
    <row r="17390" spans="106:107">
      <c r="DB17390" s="110"/>
      <c r="DC17390" s="110"/>
    </row>
    <row r="17391" spans="106:107">
      <c r="DB17391" s="110"/>
      <c r="DC17391" s="110"/>
    </row>
    <row r="17392" spans="106:107">
      <c r="DB17392" s="110"/>
      <c r="DC17392" s="110"/>
    </row>
    <row r="17393" spans="106:107">
      <c r="DB17393" s="110"/>
      <c r="DC17393" s="110"/>
    </row>
    <row r="17394" spans="106:107">
      <c r="DB17394" s="110"/>
      <c r="DC17394" s="110"/>
    </row>
    <row r="17395" spans="106:107">
      <c r="DB17395" s="110"/>
      <c r="DC17395" s="110"/>
    </row>
    <row r="17396" spans="106:107">
      <c r="DB17396" s="110"/>
      <c r="DC17396" s="110"/>
    </row>
    <row r="17397" spans="106:107">
      <c r="DB17397" s="110"/>
      <c r="DC17397" s="110"/>
    </row>
    <row r="17398" spans="106:107">
      <c r="DB17398" s="110"/>
      <c r="DC17398" s="110"/>
    </row>
    <row r="17399" spans="106:107">
      <c r="DB17399" s="110"/>
      <c r="DC17399" s="110"/>
    </row>
    <row r="17400" spans="106:107">
      <c r="DB17400" s="110"/>
      <c r="DC17400" s="110"/>
    </row>
    <row r="17401" spans="106:107">
      <c r="DB17401" s="110"/>
      <c r="DC17401" s="110"/>
    </row>
    <row r="17402" spans="106:107">
      <c r="DB17402" s="110"/>
      <c r="DC17402" s="110"/>
    </row>
    <row r="17403" spans="106:107">
      <c r="DB17403" s="110"/>
      <c r="DC17403" s="110"/>
    </row>
    <row r="17404" spans="106:107">
      <c r="DB17404" s="110"/>
      <c r="DC17404" s="110"/>
    </row>
    <row r="17405" spans="106:107">
      <c r="DB17405" s="110"/>
      <c r="DC17405" s="110"/>
    </row>
    <row r="17406" spans="106:107">
      <c r="DB17406" s="110"/>
      <c r="DC17406" s="110"/>
    </row>
    <row r="17407" spans="106:107">
      <c r="DB17407" s="110"/>
      <c r="DC17407" s="110"/>
    </row>
    <row r="17408" spans="106:107">
      <c r="DB17408" s="110"/>
      <c r="DC17408" s="110"/>
    </row>
    <row r="17409" spans="106:107">
      <c r="DB17409" s="110"/>
      <c r="DC17409" s="110"/>
    </row>
    <row r="17410" spans="106:107">
      <c r="DB17410" s="110"/>
      <c r="DC17410" s="110"/>
    </row>
    <row r="17411" spans="106:107">
      <c r="DB17411" s="110"/>
      <c r="DC17411" s="110"/>
    </row>
    <row r="17412" spans="106:107">
      <c r="DB17412" s="110"/>
      <c r="DC17412" s="110"/>
    </row>
    <row r="17413" spans="106:107">
      <c r="DB17413" s="110"/>
      <c r="DC17413" s="110"/>
    </row>
    <row r="17414" spans="106:107">
      <c r="DB17414" s="110"/>
      <c r="DC17414" s="110"/>
    </row>
    <row r="17415" spans="106:107">
      <c r="DB17415" s="110"/>
      <c r="DC17415" s="110"/>
    </row>
    <row r="17416" spans="106:107">
      <c r="DB17416" s="110"/>
      <c r="DC17416" s="110"/>
    </row>
    <row r="17417" spans="106:107">
      <c r="DB17417" s="110"/>
      <c r="DC17417" s="110"/>
    </row>
    <row r="17418" spans="106:107">
      <c r="DB17418" s="110"/>
      <c r="DC17418" s="110"/>
    </row>
    <row r="17419" spans="106:107">
      <c r="DB17419" s="110"/>
      <c r="DC17419" s="110"/>
    </row>
    <row r="17420" spans="106:107">
      <c r="DB17420" s="110"/>
      <c r="DC17420" s="110"/>
    </row>
    <row r="17421" spans="106:107">
      <c r="DB17421" s="110"/>
      <c r="DC17421" s="110"/>
    </row>
    <row r="17422" spans="106:107">
      <c r="DB17422" s="110"/>
      <c r="DC17422" s="110"/>
    </row>
    <row r="17423" spans="106:107">
      <c r="DB17423" s="110"/>
      <c r="DC17423" s="110"/>
    </row>
    <row r="17424" spans="106:107">
      <c r="DB17424" s="110"/>
      <c r="DC17424" s="110"/>
    </row>
    <row r="17425" spans="106:107">
      <c r="DB17425" s="110"/>
      <c r="DC17425" s="110"/>
    </row>
    <row r="17426" spans="106:107">
      <c r="DB17426" s="110"/>
      <c r="DC17426" s="110"/>
    </row>
    <row r="17427" spans="106:107">
      <c r="DB17427" s="110"/>
      <c r="DC17427" s="110"/>
    </row>
    <row r="17428" spans="106:107">
      <c r="DB17428" s="110"/>
      <c r="DC17428" s="110"/>
    </row>
    <row r="17429" spans="106:107">
      <c r="DB17429" s="110"/>
      <c r="DC17429" s="110"/>
    </row>
    <row r="17430" spans="106:107">
      <c r="DB17430" s="110"/>
      <c r="DC17430" s="110"/>
    </row>
    <row r="17431" spans="106:107">
      <c r="DB17431" s="110"/>
      <c r="DC17431" s="110"/>
    </row>
    <row r="17432" spans="106:107">
      <c r="DB17432" s="110"/>
      <c r="DC17432" s="110"/>
    </row>
    <row r="17433" spans="106:107">
      <c r="DB17433" s="110"/>
      <c r="DC17433" s="110"/>
    </row>
    <row r="17434" spans="106:107">
      <c r="DB17434" s="110"/>
      <c r="DC17434" s="110"/>
    </row>
    <row r="17435" spans="106:107">
      <c r="DB17435" s="110"/>
      <c r="DC17435" s="110"/>
    </row>
    <row r="17436" spans="106:107">
      <c r="DB17436" s="110"/>
      <c r="DC17436" s="110"/>
    </row>
    <row r="17437" spans="106:107">
      <c r="DB17437" s="110"/>
      <c r="DC17437" s="110"/>
    </row>
    <row r="17438" spans="106:107">
      <c r="DB17438" s="110"/>
      <c r="DC17438" s="110"/>
    </row>
    <row r="17439" spans="106:107">
      <c r="DB17439" s="110"/>
      <c r="DC17439" s="110"/>
    </row>
    <row r="17440" spans="106:107">
      <c r="DB17440" s="110"/>
      <c r="DC17440" s="110"/>
    </row>
    <row r="17441" spans="106:107">
      <c r="DB17441" s="110"/>
      <c r="DC17441" s="110"/>
    </row>
    <row r="17442" spans="106:107">
      <c r="DB17442" s="110"/>
      <c r="DC17442" s="110"/>
    </row>
    <row r="17443" spans="106:107">
      <c r="DB17443" s="110"/>
      <c r="DC17443" s="110"/>
    </row>
    <row r="17444" spans="106:107">
      <c r="DB17444" s="110"/>
      <c r="DC17444" s="110"/>
    </row>
    <row r="17445" spans="106:107">
      <c r="DB17445" s="110"/>
      <c r="DC17445" s="110"/>
    </row>
    <row r="17446" spans="106:107">
      <c r="DB17446" s="110"/>
      <c r="DC17446" s="110"/>
    </row>
    <row r="17447" spans="106:107">
      <c r="DB17447" s="110"/>
      <c r="DC17447" s="110"/>
    </row>
    <row r="17448" spans="106:107">
      <c r="DB17448" s="110"/>
      <c r="DC17448" s="110"/>
    </row>
    <row r="17449" spans="106:107">
      <c r="DB17449" s="110"/>
      <c r="DC17449" s="110"/>
    </row>
    <row r="17450" spans="106:107">
      <c r="DB17450" s="110"/>
      <c r="DC17450" s="110"/>
    </row>
    <row r="17451" spans="106:107">
      <c r="DB17451" s="110"/>
      <c r="DC17451" s="110"/>
    </row>
    <row r="17452" spans="106:107">
      <c r="DB17452" s="110"/>
      <c r="DC17452" s="110"/>
    </row>
    <row r="17453" spans="106:107">
      <c r="DB17453" s="110"/>
      <c r="DC17453" s="110"/>
    </row>
    <row r="17454" spans="106:107">
      <c r="DB17454" s="110"/>
      <c r="DC17454" s="110"/>
    </row>
    <row r="17455" spans="106:107">
      <c r="DB17455" s="110"/>
      <c r="DC17455" s="110"/>
    </row>
    <row r="17456" spans="106:107">
      <c r="DB17456" s="110"/>
      <c r="DC17456" s="110"/>
    </row>
    <row r="17457" spans="106:107">
      <c r="DB17457" s="110"/>
      <c r="DC17457" s="110"/>
    </row>
    <row r="17458" spans="106:107">
      <c r="DB17458" s="110"/>
      <c r="DC17458" s="110"/>
    </row>
    <row r="17459" spans="106:107">
      <c r="DB17459" s="110"/>
      <c r="DC17459" s="110"/>
    </row>
    <row r="17460" spans="106:107">
      <c r="DB17460" s="110"/>
      <c r="DC17460" s="110"/>
    </row>
    <row r="17461" spans="106:107">
      <c r="DB17461" s="110"/>
      <c r="DC17461" s="110"/>
    </row>
    <row r="17462" spans="106:107">
      <c r="DB17462" s="110"/>
      <c r="DC17462" s="110"/>
    </row>
    <row r="17463" spans="106:107">
      <c r="DB17463" s="110"/>
      <c r="DC17463" s="110"/>
    </row>
    <row r="17464" spans="106:107">
      <c r="DB17464" s="110"/>
      <c r="DC17464" s="110"/>
    </row>
    <row r="17465" spans="106:107">
      <c r="DB17465" s="110"/>
      <c r="DC17465" s="110"/>
    </row>
    <row r="17466" spans="106:107">
      <c r="DB17466" s="110"/>
      <c r="DC17466" s="110"/>
    </row>
    <row r="17467" spans="106:107">
      <c r="DB17467" s="110"/>
      <c r="DC17467" s="110"/>
    </row>
    <row r="17468" spans="106:107">
      <c r="DB17468" s="110"/>
      <c r="DC17468" s="110"/>
    </row>
    <row r="17469" spans="106:107">
      <c r="DB17469" s="110"/>
      <c r="DC17469" s="110"/>
    </row>
    <row r="17470" spans="106:107">
      <c r="DB17470" s="110"/>
      <c r="DC17470" s="110"/>
    </row>
    <row r="17471" spans="106:107">
      <c r="DB17471" s="110"/>
      <c r="DC17471" s="110"/>
    </row>
    <row r="17472" spans="106:107">
      <c r="DB17472" s="110"/>
      <c r="DC17472" s="110"/>
    </row>
    <row r="17473" spans="106:107">
      <c r="DB17473" s="110"/>
      <c r="DC17473" s="110"/>
    </row>
    <row r="17474" spans="106:107">
      <c r="DB17474" s="110"/>
      <c r="DC17474" s="110"/>
    </row>
    <row r="17475" spans="106:107">
      <c r="DB17475" s="110"/>
      <c r="DC17475" s="110"/>
    </row>
    <row r="17476" spans="106:107">
      <c r="DB17476" s="110"/>
      <c r="DC17476" s="110"/>
    </row>
    <row r="17477" spans="106:107">
      <c r="DB17477" s="110"/>
      <c r="DC17477" s="110"/>
    </row>
    <row r="17478" spans="106:107">
      <c r="DB17478" s="110"/>
      <c r="DC17478" s="110"/>
    </row>
    <row r="17479" spans="106:107">
      <c r="DB17479" s="110"/>
      <c r="DC17479" s="110"/>
    </row>
    <row r="17480" spans="106:107">
      <c r="DB17480" s="110"/>
      <c r="DC17480" s="110"/>
    </row>
    <row r="17481" spans="106:107">
      <c r="DB17481" s="110"/>
      <c r="DC17481" s="110"/>
    </row>
    <row r="17482" spans="106:107">
      <c r="DB17482" s="110"/>
      <c r="DC17482" s="110"/>
    </row>
    <row r="17483" spans="106:107">
      <c r="DB17483" s="110"/>
      <c r="DC17483" s="110"/>
    </row>
    <row r="17484" spans="106:107">
      <c r="DB17484" s="110"/>
      <c r="DC17484" s="110"/>
    </row>
    <row r="17485" spans="106:107">
      <c r="DB17485" s="110"/>
      <c r="DC17485" s="110"/>
    </row>
    <row r="17486" spans="106:107">
      <c r="DB17486" s="110"/>
      <c r="DC17486" s="110"/>
    </row>
    <row r="17487" spans="106:107">
      <c r="DB17487" s="110"/>
      <c r="DC17487" s="110"/>
    </row>
    <row r="17488" spans="106:107">
      <c r="DB17488" s="110"/>
      <c r="DC17488" s="110"/>
    </row>
    <row r="17489" spans="106:107">
      <c r="DB17489" s="110"/>
      <c r="DC17489" s="110"/>
    </row>
    <row r="17490" spans="106:107">
      <c r="DB17490" s="110"/>
      <c r="DC17490" s="110"/>
    </row>
    <row r="17491" spans="106:107">
      <c r="DB17491" s="110"/>
      <c r="DC17491" s="110"/>
    </row>
    <row r="17492" spans="106:107">
      <c r="DB17492" s="110"/>
      <c r="DC17492" s="110"/>
    </row>
    <row r="17493" spans="106:107">
      <c r="DB17493" s="110"/>
      <c r="DC17493" s="110"/>
    </row>
    <row r="17494" spans="106:107">
      <c r="DB17494" s="110"/>
      <c r="DC17494" s="110"/>
    </row>
    <row r="17495" spans="106:107">
      <c r="DB17495" s="110"/>
      <c r="DC17495" s="110"/>
    </row>
    <row r="17496" spans="106:107">
      <c r="DB17496" s="110"/>
      <c r="DC17496" s="110"/>
    </row>
    <row r="17497" spans="106:107">
      <c r="DB17497" s="110"/>
      <c r="DC17497" s="110"/>
    </row>
    <row r="17498" spans="106:107">
      <c r="DB17498" s="110"/>
      <c r="DC17498" s="110"/>
    </row>
    <row r="17499" spans="106:107">
      <c r="DB17499" s="110"/>
      <c r="DC17499" s="110"/>
    </row>
    <row r="17500" spans="106:107">
      <c r="DB17500" s="110"/>
      <c r="DC17500" s="110"/>
    </row>
    <row r="17501" spans="106:107">
      <c r="DB17501" s="110"/>
      <c r="DC17501" s="110"/>
    </row>
    <row r="17502" spans="106:107">
      <c r="DB17502" s="110"/>
      <c r="DC17502" s="110"/>
    </row>
    <row r="17503" spans="106:107">
      <c r="DB17503" s="110"/>
      <c r="DC17503" s="110"/>
    </row>
    <row r="17504" spans="106:107">
      <c r="DB17504" s="110"/>
      <c r="DC17504" s="110"/>
    </row>
    <row r="17505" spans="106:107">
      <c r="DB17505" s="110"/>
      <c r="DC17505" s="110"/>
    </row>
    <row r="17506" spans="106:107">
      <c r="DB17506" s="110"/>
      <c r="DC17506" s="110"/>
    </row>
    <row r="17507" spans="106:107">
      <c r="DB17507" s="110"/>
      <c r="DC17507" s="110"/>
    </row>
    <row r="17508" spans="106:107">
      <c r="DB17508" s="110"/>
      <c r="DC17508" s="110"/>
    </row>
    <row r="17509" spans="106:107">
      <c r="DB17509" s="110"/>
      <c r="DC17509" s="110"/>
    </row>
    <row r="17510" spans="106:107">
      <c r="DB17510" s="110"/>
      <c r="DC17510" s="110"/>
    </row>
    <row r="17511" spans="106:107">
      <c r="DB17511" s="110"/>
      <c r="DC17511" s="110"/>
    </row>
    <row r="17512" spans="106:107">
      <c r="DB17512" s="110"/>
      <c r="DC17512" s="110"/>
    </row>
    <row r="17513" spans="106:107">
      <c r="DB17513" s="110"/>
      <c r="DC17513" s="110"/>
    </row>
    <row r="17514" spans="106:107">
      <c r="DB17514" s="110"/>
      <c r="DC17514" s="110"/>
    </row>
    <row r="17515" spans="106:107">
      <c r="DB17515" s="110"/>
      <c r="DC17515" s="110"/>
    </row>
    <row r="17516" spans="106:107">
      <c r="DB17516" s="110"/>
      <c r="DC17516" s="110"/>
    </row>
    <row r="17517" spans="106:107">
      <c r="DB17517" s="110"/>
      <c r="DC17517" s="110"/>
    </row>
    <row r="17518" spans="106:107">
      <c r="DB17518" s="110"/>
      <c r="DC17518" s="110"/>
    </row>
    <row r="17519" spans="106:107">
      <c r="DB17519" s="110"/>
      <c r="DC17519" s="110"/>
    </row>
    <row r="17520" spans="106:107">
      <c r="DB17520" s="110"/>
      <c r="DC17520" s="110"/>
    </row>
    <row r="17521" spans="106:107">
      <c r="DB17521" s="110"/>
      <c r="DC17521" s="110"/>
    </row>
    <row r="17522" spans="106:107">
      <c r="DB17522" s="110"/>
      <c r="DC17522" s="110"/>
    </row>
    <row r="17523" spans="106:107">
      <c r="DB17523" s="110"/>
      <c r="DC17523" s="110"/>
    </row>
    <row r="17524" spans="106:107">
      <c r="DB17524" s="110"/>
      <c r="DC17524" s="110"/>
    </row>
    <row r="17525" spans="106:107">
      <c r="DB17525" s="110"/>
      <c r="DC17525" s="110"/>
    </row>
    <row r="17526" spans="106:107">
      <c r="DB17526" s="110"/>
      <c r="DC17526" s="110"/>
    </row>
    <row r="17527" spans="106:107">
      <c r="DB17527" s="110"/>
      <c r="DC17527" s="110"/>
    </row>
    <row r="17528" spans="106:107">
      <c r="DB17528" s="110"/>
      <c r="DC17528" s="110"/>
    </row>
    <row r="17529" spans="106:107">
      <c r="DB17529" s="110"/>
      <c r="DC17529" s="110"/>
    </row>
    <row r="17530" spans="106:107">
      <c r="DB17530" s="110"/>
      <c r="DC17530" s="110"/>
    </row>
    <row r="17531" spans="106:107">
      <c r="DB17531" s="110"/>
      <c r="DC17531" s="110"/>
    </row>
    <row r="17532" spans="106:107">
      <c r="DB17532" s="110"/>
      <c r="DC17532" s="110"/>
    </row>
    <row r="17533" spans="106:107">
      <c r="DB17533" s="110"/>
      <c r="DC17533" s="110"/>
    </row>
    <row r="17534" spans="106:107">
      <c r="DB17534" s="110"/>
      <c r="DC17534" s="110"/>
    </row>
    <row r="17535" spans="106:107">
      <c r="DB17535" s="110"/>
      <c r="DC17535" s="110"/>
    </row>
    <row r="17536" spans="106:107">
      <c r="DB17536" s="110"/>
      <c r="DC17536" s="110"/>
    </row>
    <row r="17537" spans="106:107">
      <c r="DB17537" s="110"/>
      <c r="DC17537" s="110"/>
    </row>
    <row r="17538" spans="106:107">
      <c r="DB17538" s="110"/>
      <c r="DC17538" s="110"/>
    </row>
    <row r="17539" spans="106:107">
      <c r="DB17539" s="110"/>
      <c r="DC17539" s="110"/>
    </row>
    <row r="17540" spans="106:107">
      <c r="DB17540" s="110"/>
      <c r="DC17540" s="110"/>
    </row>
    <row r="17541" spans="106:107">
      <c r="DB17541" s="110"/>
      <c r="DC17541" s="110"/>
    </row>
    <row r="17542" spans="106:107">
      <c r="DB17542" s="110"/>
      <c r="DC17542" s="110"/>
    </row>
    <row r="17543" spans="106:107">
      <c r="DB17543" s="110"/>
      <c r="DC17543" s="110"/>
    </row>
    <row r="17544" spans="106:107">
      <c r="DB17544" s="110"/>
      <c r="DC17544" s="110"/>
    </row>
    <row r="17545" spans="106:107">
      <c r="DB17545" s="110"/>
      <c r="DC17545" s="110"/>
    </row>
    <row r="17546" spans="106:107">
      <c r="DB17546" s="110"/>
      <c r="DC17546" s="110"/>
    </row>
    <row r="17547" spans="106:107">
      <c r="DB17547" s="110"/>
      <c r="DC17547" s="110"/>
    </row>
    <row r="17548" spans="106:107">
      <c r="DB17548" s="110"/>
      <c r="DC17548" s="110"/>
    </row>
    <row r="17549" spans="106:107">
      <c r="DB17549" s="110"/>
      <c r="DC17549" s="110"/>
    </row>
    <row r="17550" spans="106:107">
      <c r="DB17550" s="110"/>
      <c r="DC17550" s="110"/>
    </row>
    <row r="17551" spans="106:107">
      <c r="DB17551" s="110"/>
      <c r="DC17551" s="110"/>
    </row>
    <row r="17552" spans="106:107">
      <c r="DB17552" s="110"/>
      <c r="DC17552" s="110"/>
    </row>
    <row r="17553" spans="106:107">
      <c r="DB17553" s="110"/>
      <c r="DC17553" s="110"/>
    </row>
    <row r="17554" spans="106:107">
      <c r="DB17554" s="110"/>
      <c r="DC17554" s="110"/>
    </row>
    <row r="17555" spans="106:107">
      <c r="DB17555" s="110"/>
      <c r="DC17555" s="110"/>
    </row>
    <row r="17556" spans="106:107">
      <c r="DB17556" s="110"/>
      <c r="DC17556" s="110"/>
    </row>
    <row r="17557" spans="106:107">
      <c r="DB17557" s="110"/>
      <c r="DC17557" s="110"/>
    </row>
    <row r="17558" spans="106:107">
      <c r="DB17558" s="110"/>
      <c r="DC17558" s="110"/>
    </row>
    <row r="17559" spans="106:107">
      <c r="DB17559" s="110"/>
      <c r="DC17559" s="110"/>
    </row>
    <row r="17560" spans="106:107">
      <c r="DB17560" s="110"/>
      <c r="DC17560" s="110"/>
    </row>
    <row r="17561" spans="106:107">
      <c r="DB17561" s="110"/>
      <c r="DC17561" s="110"/>
    </row>
    <row r="17562" spans="106:107">
      <c r="DB17562" s="110"/>
      <c r="DC17562" s="110"/>
    </row>
    <row r="17563" spans="106:107">
      <c r="DB17563" s="110"/>
      <c r="DC17563" s="110"/>
    </row>
    <row r="17564" spans="106:107">
      <c r="DB17564" s="110"/>
      <c r="DC17564" s="110"/>
    </row>
    <row r="17565" spans="106:107">
      <c r="DB17565" s="110"/>
      <c r="DC17565" s="110"/>
    </row>
    <row r="17566" spans="106:107">
      <c r="DB17566" s="110"/>
      <c r="DC17566" s="110"/>
    </row>
    <row r="17567" spans="106:107">
      <c r="DB17567" s="110"/>
      <c r="DC17567" s="110"/>
    </row>
    <row r="17568" spans="106:107">
      <c r="DB17568" s="110"/>
      <c r="DC17568" s="110"/>
    </row>
    <row r="17569" spans="106:107">
      <c r="DB17569" s="110"/>
      <c r="DC17569" s="110"/>
    </row>
    <row r="17570" spans="106:107">
      <c r="DB17570" s="110"/>
      <c r="DC17570" s="110"/>
    </row>
    <row r="17571" spans="106:107">
      <c r="DB17571" s="110"/>
      <c r="DC17571" s="110"/>
    </row>
    <row r="17572" spans="106:107">
      <c r="DB17572" s="110"/>
      <c r="DC17572" s="110"/>
    </row>
    <row r="17573" spans="106:107">
      <c r="DB17573" s="110"/>
      <c r="DC17573" s="110"/>
    </row>
    <row r="17574" spans="106:107">
      <c r="DB17574" s="110"/>
      <c r="DC17574" s="110"/>
    </row>
    <row r="17575" spans="106:107">
      <c r="DB17575" s="110"/>
      <c r="DC17575" s="110"/>
    </row>
    <row r="17576" spans="106:107">
      <c r="DB17576" s="110"/>
      <c r="DC17576" s="110"/>
    </row>
    <row r="17577" spans="106:107">
      <c r="DB17577" s="110"/>
      <c r="DC17577" s="110"/>
    </row>
    <row r="17578" spans="106:107">
      <c r="DB17578" s="110"/>
      <c r="DC17578" s="110"/>
    </row>
    <row r="17579" spans="106:107">
      <c r="DB17579" s="110"/>
      <c r="DC17579" s="110"/>
    </row>
    <row r="17580" spans="106:107">
      <c r="DB17580" s="110"/>
      <c r="DC17580" s="110"/>
    </row>
    <row r="17581" spans="106:107">
      <c r="DB17581" s="110"/>
      <c r="DC17581" s="110"/>
    </row>
    <row r="17582" spans="106:107">
      <c r="DB17582" s="110"/>
      <c r="DC17582" s="110"/>
    </row>
    <row r="17583" spans="106:107">
      <c r="DB17583" s="110"/>
      <c r="DC17583" s="110"/>
    </row>
    <row r="17584" spans="106:107">
      <c r="DB17584" s="110"/>
      <c r="DC17584" s="110"/>
    </row>
    <row r="17585" spans="106:107">
      <c r="DB17585" s="110"/>
      <c r="DC17585" s="110"/>
    </row>
    <row r="17586" spans="106:107">
      <c r="DB17586" s="110"/>
      <c r="DC17586" s="110"/>
    </row>
    <row r="17587" spans="106:107">
      <c r="DB17587" s="110"/>
      <c r="DC17587" s="110"/>
    </row>
    <row r="17588" spans="106:107">
      <c r="DB17588" s="110"/>
      <c r="DC17588" s="110"/>
    </row>
    <row r="17589" spans="106:107">
      <c r="DB17589" s="110"/>
      <c r="DC17589" s="110"/>
    </row>
    <row r="17590" spans="106:107">
      <c r="DB17590" s="110"/>
      <c r="DC17590" s="110"/>
    </row>
    <row r="17591" spans="106:107">
      <c r="DB17591" s="110"/>
      <c r="DC17591" s="110"/>
    </row>
    <row r="17592" spans="106:107">
      <c r="DB17592" s="110"/>
      <c r="DC17592" s="110"/>
    </row>
    <row r="17593" spans="106:107">
      <c r="DB17593" s="110"/>
      <c r="DC17593" s="110"/>
    </row>
    <row r="17594" spans="106:107">
      <c r="DB17594" s="110"/>
      <c r="DC17594" s="110"/>
    </row>
    <row r="17595" spans="106:107">
      <c r="DB17595" s="110"/>
      <c r="DC17595" s="110"/>
    </row>
    <row r="17596" spans="106:107">
      <c r="DB17596" s="110"/>
      <c r="DC17596" s="110"/>
    </row>
    <row r="17597" spans="106:107">
      <c r="DB17597" s="110"/>
      <c r="DC17597" s="110"/>
    </row>
    <row r="17598" spans="106:107">
      <c r="DB17598" s="110"/>
      <c r="DC17598" s="110"/>
    </row>
    <row r="17599" spans="106:107">
      <c r="DB17599" s="110"/>
      <c r="DC17599" s="110"/>
    </row>
    <row r="17600" spans="106:107">
      <c r="DB17600" s="110"/>
      <c r="DC17600" s="110"/>
    </row>
    <row r="17601" spans="106:107">
      <c r="DB17601" s="110"/>
      <c r="DC17601" s="110"/>
    </row>
    <row r="17602" spans="106:107">
      <c r="DB17602" s="110"/>
      <c r="DC17602" s="110"/>
    </row>
    <row r="17603" spans="106:107">
      <c r="DB17603" s="110"/>
      <c r="DC17603" s="110"/>
    </row>
    <row r="17604" spans="106:107">
      <c r="DB17604" s="110"/>
      <c r="DC17604" s="110"/>
    </row>
    <row r="17605" spans="106:107">
      <c r="DB17605" s="110"/>
      <c r="DC17605" s="110"/>
    </row>
    <row r="17606" spans="106:107">
      <c r="DB17606" s="110"/>
      <c r="DC17606" s="110"/>
    </row>
    <row r="17607" spans="106:107">
      <c r="DB17607" s="110"/>
      <c r="DC17607" s="110"/>
    </row>
    <row r="17608" spans="106:107">
      <c r="DB17608" s="110"/>
      <c r="DC17608" s="110"/>
    </row>
    <row r="17609" spans="106:107">
      <c r="DB17609" s="110"/>
      <c r="DC17609" s="110"/>
    </row>
    <row r="17610" spans="106:107">
      <c r="DB17610" s="110"/>
      <c r="DC17610" s="110"/>
    </row>
    <row r="17611" spans="106:107">
      <c r="DB17611" s="110"/>
      <c r="DC17611" s="110"/>
    </row>
    <row r="17612" spans="106:107">
      <c r="DB17612" s="110"/>
      <c r="DC17612" s="110"/>
    </row>
    <row r="17613" spans="106:107">
      <c r="DB17613" s="110"/>
      <c r="DC17613" s="110"/>
    </row>
    <row r="17614" spans="106:107">
      <c r="DB17614" s="110"/>
      <c r="DC17614" s="110"/>
    </row>
    <row r="17615" spans="106:107">
      <c r="DB17615" s="110"/>
      <c r="DC17615" s="110"/>
    </row>
    <row r="17616" spans="106:107">
      <c r="DB17616" s="110"/>
      <c r="DC17616" s="110"/>
    </row>
    <row r="17617" spans="106:107">
      <c r="DB17617" s="110"/>
      <c r="DC17617" s="110"/>
    </row>
    <row r="17618" spans="106:107">
      <c r="DB17618" s="110"/>
      <c r="DC17618" s="110"/>
    </row>
    <row r="17619" spans="106:107">
      <c r="DB17619" s="110"/>
      <c r="DC17619" s="110"/>
    </row>
    <row r="17620" spans="106:107">
      <c r="DB17620" s="110"/>
      <c r="DC17620" s="110"/>
    </row>
    <row r="17621" spans="106:107">
      <c r="DB17621" s="110"/>
      <c r="DC17621" s="110"/>
    </row>
    <row r="17622" spans="106:107">
      <c r="DB17622" s="110"/>
      <c r="DC17622" s="110"/>
    </row>
    <row r="17623" spans="106:107">
      <c r="DB17623" s="110"/>
      <c r="DC17623" s="110"/>
    </row>
    <row r="17624" spans="106:107">
      <c r="DB17624" s="110"/>
      <c r="DC17624" s="110"/>
    </row>
    <row r="17625" spans="106:107">
      <c r="DB17625" s="110"/>
      <c r="DC17625" s="110"/>
    </row>
    <row r="17626" spans="106:107">
      <c r="DB17626" s="110"/>
      <c r="DC17626" s="110"/>
    </row>
    <row r="17627" spans="106:107">
      <c r="DB17627" s="110"/>
      <c r="DC17627" s="110"/>
    </row>
    <row r="17628" spans="106:107">
      <c r="DB17628" s="110"/>
      <c r="DC17628" s="110"/>
    </row>
    <row r="17629" spans="106:107">
      <c r="DB17629" s="110"/>
      <c r="DC17629" s="110"/>
    </row>
    <row r="17630" spans="106:107">
      <c r="DB17630" s="110"/>
      <c r="DC17630" s="110"/>
    </row>
    <row r="17631" spans="106:107">
      <c r="DB17631" s="110"/>
      <c r="DC17631" s="110"/>
    </row>
    <row r="17632" spans="106:107">
      <c r="DB17632" s="110"/>
      <c r="DC17632" s="110"/>
    </row>
    <row r="17633" spans="106:107">
      <c r="DB17633" s="110"/>
      <c r="DC17633" s="110"/>
    </row>
    <row r="17634" spans="106:107">
      <c r="DB17634" s="110"/>
      <c r="DC17634" s="110"/>
    </row>
    <row r="17635" spans="106:107">
      <c r="DB17635" s="110"/>
      <c r="DC17635" s="110"/>
    </row>
    <row r="17636" spans="106:107">
      <c r="DB17636" s="110"/>
      <c r="DC17636" s="110"/>
    </row>
    <row r="17637" spans="106:107">
      <c r="DB17637" s="110"/>
      <c r="DC17637" s="110"/>
    </row>
    <row r="17638" spans="106:107">
      <c r="DB17638" s="110"/>
      <c r="DC17638" s="110"/>
    </row>
    <row r="17639" spans="106:107">
      <c r="DB17639" s="110"/>
      <c r="DC17639" s="110"/>
    </row>
    <row r="17640" spans="106:107">
      <c r="DB17640" s="110"/>
      <c r="DC17640" s="110"/>
    </row>
    <row r="17641" spans="106:107">
      <c r="DB17641" s="110"/>
      <c r="DC17641" s="110"/>
    </row>
    <row r="17642" spans="106:107">
      <c r="DB17642" s="110"/>
      <c r="DC17642" s="110"/>
    </row>
    <row r="17643" spans="106:107">
      <c r="DB17643" s="110"/>
      <c r="DC17643" s="110"/>
    </row>
    <row r="17644" spans="106:107">
      <c r="DB17644" s="110"/>
      <c r="DC17644" s="110"/>
    </row>
    <row r="17645" spans="106:107">
      <c r="DB17645" s="110"/>
      <c r="DC17645" s="110"/>
    </row>
    <row r="17646" spans="106:107">
      <c r="DB17646" s="110"/>
      <c r="DC17646" s="110"/>
    </row>
    <row r="17647" spans="106:107">
      <c r="DB17647" s="110"/>
      <c r="DC17647" s="110"/>
    </row>
    <row r="17648" spans="106:107">
      <c r="DB17648" s="110"/>
      <c r="DC17648" s="110"/>
    </row>
    <row r="17649" spans="106:107">
      <c r="DB17649" s="110"/>
      <c r="DC17649" s="110"/>
    </row>
    <row r="17650" spans="106:107">
      <c r="DB17650" s="110"/>
      <c r="DC17650" s="110"/>
    </row>
    <row r="17651" spans="106:107">
      <c r="DB17651" s="110"/>
      <c r="DC17651" s="110"/>
    </row>
    <row r="17652" spans="106:107">
      <c r="DB17652" s="110"/>
      <c r="DC17652" s="110"/>
    </row>
    <row r="17653" spans="106:107">
      <c r="DB17653" s="110"/>
      <c r="DC17653" s="110"/>
    </row>
    <row r="17654" spans="106:107">
      <c r="DB17654" s="110"/>
      <c r="DC17654" s="110"/>
    </row>
    <row r="17655" spans="106:107">
      <c r="DB17655" s="110"/>
      <c r="DC17655" s="110"/>
    </row>
    <row r="17656" spans="106:107">
      <c r="DB17656" s="110"/>
      <c r="DC17656" s="110"/>
    </row>
    <row r="17657" spans="106:107">
      <c r="DB17657" s="110"/>
      <c r="DC17657" s="110"/>
    </row>
    <row r="17658" spans="106:107">
      <c r="DB17658" s="110"/>
      <c r="DC17658" s="110"/>
    </row>
    <row r="17659" spans="106:107">
      <c r="DB17659" s="110"/>
      <c r="DC17659" s="110"/>
    </row>
    <row r="17660" spans="106:107">
      <c r="DB17660" s="110"/>
      <c r="DC17660" s="110"/>
    </row>
    <row r="17661" spans="106:107">
      <c r="DB17661" s="110"/>
      <c r="DC17661" s="110"/>
    </row>
    <row r="17662" spans="106:107">
      <c r="DB17662" s="110"/>
      <c r="DC17662" s="110"/>
    </row>
    <row r="17663" spans="106:107">
      <c r="DB17663" s="110"/>
      <c r="DC17663" s="110"/>
    </row>
    <row r="17664" spans="106:107">
      <c r="DB17664" s="110"/>
      <c r="DC17664" s="110"/>
    </row>
    <row r="17665" spans="106:107">
      <c r="DB17665" s="110"/>
      <c r="DC17665" s="110"/>
    </row>
    <row r="17666" spans="106:107">
      <c r="DB17666" s="110"/>
      <c r="DC17666" s="110"/>
    </row>
    <row r="17667" spans="106:107">
      <c r="DB17667" s="110"/>
      <c r="DC17667" s="110"/>
    </row>
    <row r="17668" spans="106:107">
      <c r="DB17668" s="110"/>
      <c r="DC17668" s="110"/>
    </row>
    <row r="17669" spans="106:107">
      <c r="DB17669" s="110"/>
      <c r="DC17669" s="110"/>
    </row>
    <row r="17670" spans="106:107">
      <c r="DB17670" s="110"/>
      <c r="DC17670" s="110"/>
    </row>
    <row r="17671" spans="106:107">
      <c r="DB17671" s="110"/>
      <c r="DC17671" s="110"/>
    </row>
    <row r="17672" spans="106:107">
      <c r="DB17672" s="110"/>
      <c r="DC17672" s="110"/>
    </row>
    <row r="17673" spans="106:107">
      <c r="DB17673" s="110"/>
      <c r="DC17673" s="110"/>
    </row>
    <row r="17674" spans="106:107">
      <c r="DB17674" s="110"/>
      <c r="DC17674" s="110"/>
    </row>
    <row r="17675" spans="106:107">
      <c r="DB17675" s="110"/>
      <c r="DC17675" s="110"/>
    </row>
    <row r="17676" spans="106:107">
      <c r="DB17676" s="110"/>
      <c r="DC17676" s="110"/>
    </row>
    <row r="17677" spans="106:107">
      <c r="DB17677" s="110"/>
      <c r="DC17677" s="110"/>
    </row>
    <row r="17678" spans="106:107">
      <c r="DB17678" s="110"/>
      <c r="DC17678" s="110"/>
    </row>
    <row r="17679" spans="106:107">
      <c r="DB17679" s="110"/>
      <c r="DC17679" s="110"/>
    </row>
    <row r="17680" spans="106:107">
      <c r="DB17680" s="110"/>
      <c r="DC17680" s="110"/>
    </row>
    <row r="17681" spans="106:107">
      <c r="DB17681" s="110"/>
      <c r="DC17681" s="110"/>
    </row>
    <row r="17682" spans="106:107">
      <c r="DB17682" s="110"/>
      <c r="DC17682" s="110"/>
    </row>
    <row r="17683" spans="106:107">
      <c r="DB17683" s="110"/>
      <c r="DC17683" s="110"/>
    </row>
    <row r="17684" spans="106:107">
      <c r="DB17684" s="110"/>
      <c r="DC17684" s="110"/>
    </row>
    <row r="17685" spans="106:107">
      <c r="DB17685" s="110"/>
      <c r="DC17685" s="110"/>
    </row>
    <row r="17686" spans="106:107">
      <c r="DB17686" s="110"/>
      <c r="DC17686" s="110"/>
    </row>
    <row r="17687" spans="106:107">
      <c r="DB17687" s="110"/>
      <c r="DC17687" s="110"/>
    </row>
    <row r="17688" spans="106:107">
      <c r="DB17688" s="110"/>
      <c r="DC17688" s="110"/>
    </row>
    <row r="17689" spans="106:107">
      <c r="DB17689" s="110"/>
      <c r="DC17689" s="110"/>
    </row>
    <row r="17690" spans="106:107">
      <c r="DB17690" s="110"/>
      <c r="DC17690" s="110"/>
    </row>
    <row r="17691" spans="106:107">
      <c r="DB17691" s="110"/>
      <c r="DC17691" s="110"/>
    </row>
    <row r="17692" spans="106:107">
      <c r="DB17692" s="110"/>
      <c r="DC17692" s="110"/>
    </row>
    <row r="17693" spans="106:107">
      <c r="DB17693" s="110"/>
      <c r="DC17693" s="110"/>
    </row>
    <row r="17694" spans="106:107">
      <c r="DB17694" s="110"/>
      <c r="DC17694" s="110"/>
    </row>
    <row r="17695" spans="106:107">
      <c r="DB17695" s="110"/>
      <c r="DC17695" s="110"/>
    </row>
    <row r="17696" spans="106:107">
      <c r="DB17696" s="110"/>
      <c r="DC17696" s="110"/>
    </row>
    <row r="17697" spans="106:107">
      <c r="DB17697" s="110"/>
      <c r="DC17697" s="110"/>
    </row>
    <row r="17698" spans="106:107">
      <c r="DB17698" s="110"/>
      <c r="DC17698" s="110"/>
    </row>
    <row r="17699" spans="106:107">
      <c r="DB17699" s="110"/>
      <c r="DC17699" s="110"/>
    </row>
    <row r="17700" spans="106:107">
      <c r="DB17700" s="110"/>
      <c r="DC17700" s="110"/>
    </row>
    <row r="17701" spans="106:107">
      <c r="DB17701" s="110"/>
      <c r="DC17701" s="110"/>
    </row>
    <row r="17702" spans="106:107">
      <c r="DB17702" s="110"/>
      <c r="DC17702" s="110"/>
    </row>
    <row r="17703" spans="106:107">
      <c r="DB17703" s="110"/>
      <c r="DC17703" s="110"/>
    </row>
    <row r="17704" spans="106:107">
      <c r="DB17704" s="110"/>
      <c r="DC17704" s="110"/>
    </row>
    <row r="17705" spans="106:107">
      <c r="DB17705" s="110"/>
      <c r="DC17705" s="110"/>
    </row>
    <row r="17706" spans="106:107">
      <c r="DB17706" s="110"/>
      <c r="DC17706" s="110"/>
    </row>
    <row r="17707" spans="106:107">
      <c r="DB17707" s="110"/>
      <c r="DC17707" s="110"/>
    </row>
    <row r="17708" spans="106:107">
      <c r="DB17708" s="110"/>
      <c r="DC17708" s="110"/>
    </row>
    <row r="17709" spans="106:107">
      <c r="DB17709" s="110"/>
      <c r="DC17709" s="110"/>
    </row>
    <row r="17710" spans="106:107">
      <c r="DB17710" s="110"/>
      <c r="DC17710" s="110"/>
    </row>
    <row r="17711" spans="106:107">
      <c r="DB17711" s="110"/>
      <c r="DC17711" s="110"/>
    </row>
    <row r="17712" spans="106:107">
      <c r="DB17712" s="110"/>
      <c r="DC17712" s="110"/>
    </row>
    <row r="17713" spans="106:107">
      <c r="DB17713" s="110"/>
      <c r="DC17713" s="110"/>
    </row>
    <row r="17714" spans="106:107">
      <c r="DB17714" s="110"/>
      <c r="DC17714" s="110"/>
    </row>
    <row r="17715" spans="106:107">
      <c r="DB17715" s="110"/>
      <c r="DC17715" s="110"/>
    </row>
    <row r="17716" spans="106:107">
      <c r="DB17716" s="110"/>
      <c r="DC17716" s="110"/>
    </row>
    <row r="17717" spans="106:107">
      <c r="DB17717" s="110"/>
      <c r="DC17717" s="110"/>
    </row>
    <row r="17718" spans="106:107">
      <c r="DB17718" s="110"/>
      <c r="DC17718" s="110"/>
    </row>
    <row r="17719" spans="106:107">
      <c r="DB17719" s="110"/>
      <c r="DC17719" s="110"/>
    </row>
    <row r="17720" spans="106:107">
      <c r="DB17720" s="110"/>
      <c r="DC17720" s="110"/>
    </row>
    <row r="17721" spans="106:107">
      <c r="DB17721" s="110"/>
      <c r="DC17721" s="110"/>
    </row>
    <row r="17722" spans="106:107">
      <c r="DB17722" s="110"/>
      <c r="DC17722" s="110"/>
    </row>
    <row r="17723" spans="106:107">
      <c r="DB17723" s="110"/>
      <c r="DC17723" s="110"/>
    </row>
    <row r="17724" spans="106:107">
      <c r="DB17724" s="110"/>
      <c r="DC17724" s="110"/>
    </row>
    <row r="17725" spans="106:107">
      <c r="DB17725" s="110"/>
      <c r="DC17725" s="110"/>
    </row>
    <row r="17726" spans="106:107">
      <c r="DB17726" s="110"/>
      <c r="DC17726" s="110"/>
    </row>
    <row r="17727" spans="106:107">
      <c r="DB17727" s="110"/>
      <c r="DC17727" s="110"/>
    </row>
    <row r="17728" spans="106:107">
      <c r="DB17728" s="110"/>
      <c r="DC17728" s="110"/>
    </row>
    <row r="17729" spans="106:107">
      <c r="DB17729" s="110"/>
      <c r="DC17729" s="110"/>
    </row>
    <row r="17730" spans="106:107">
      <c r="DB17730" s="110"/>
      <c r="DC17730" s="110"/>
    </row>
    <row r="17731" spans="106:107">
      <c r="DB17731" s="110"/>
      <c r="DC17731" s="110"/>
    </row>
    <row r="17732" spans="106:107">
      <c r="DB17732" s="110"/>
      <c r="DC17732" s="110"/>
    </row>
    <row r="17733" spans="106:107">
      <c r="DB17733" s="110"/>
      <c r="DC17733" s="110"/>
    </row>
    <row r="17734" spans="106:107">
      <c r="DB17734" s="110"/>
      <c r="DC17734" s="110"/>
    </row>
    <row r="17735" spans="106:107">
      <c r="DB17735" s="110"/>
      <c r="DC17735" s="110"/>
    </row>
    <row r="17736" spans="106:107">
      <c r="DB17736" s="110"/>
      <c r="DC17736" s="110"/>
    </row>
    <row r="17737" spans="106:107">
      <c r="DB17737" s="110"/>
      <c r="DC17737" s="110"/>
    </row>
    <row r="17738" spans="106:107">
      <c r="DB17738" s="110"/>
      <c r="DC17738" s="110"/>
    </row>
    <row r="17739" spans="106:107">
      <c r="DB17739" s="110"/>
      <c r="DC17739" s="110"/>
    </row>
    <row r="17740" spans="106:107">
      <c r="DB17740" s="110"/>
      <c r="DC17740" s="110"/>
    </row>
    <row r="17741" spans="106:107">
      <c r="DB17741" s="110"/>
      <c r="DC17741" s="110"/>
    </row>
    <row r="17742" spans="106:107">
      <c r="DB17742" s="110"/>
      <c r="DC17742" s="110"/>
    </row>
    <row r="17743" spans="106:107">
      <c r="DB17743" s="110"/>
      <c r="DC17743" s="110"/>
    </row>
    <row r="17744" spans="106:107">
      <c r="DB17744" s="110"/>
      <c r="DC17744" s="110"/>
    </row>
    <row r="17745" spans="106:107">
      <c r="DB17745" s="110"/>
      <c r="DC17745" s="110"/>
    </row>
    <row r="17746" spans="106:107">
      <c r="DB17746" s="110"/>
      <c r="DC17746" s="110"/>
    </row>
    <row r="17747" spans="106:107">
      <c r="DB17747" s="110"/>
      <c r="DC17747" s="110"/>
    </row>
    <row r="17748" spans="106:107">
      <c r="DB17748" s="110"/>
      <c r="DC17748" s="110"/>
    </row>
    <row r="17749" spans="106:107">
      <c r="DB17749" s="110"/>
      <c r="DC17749" s="110"/>
    </row>
    <row r="17750" spans="106:107">
      <c r="DB17750" s="110"/>
      <c r="DC17750" s="110"/>
    </row>
    <row r="17751" spans="106:107">
      <c r="DB17751" s="110"/>
      <c r="DC17751" s="110"/>
    </row>
    <row r="17752" spans="106:107">
      <c r="DB17752" s="110"/>
      <c r="DC17752" s="110"/>
    </row>
    <row r="17753" spans="106:107">
      <c r="DB17753" s="110"/>
      <c r="DC17753" s="110"/>
    </row>
    <row r="17754" spans="106:107">
      <c r="DB17754" s="110"/>
      <c r="DC17754" s="110"/>
    </row>
    <row r="17755" spans="106:107">
      <c r="DB17755" s="110"/>
      <c r="DC17755" s="110"/>
    </row>
    <row r="17756" spans="106:107">
      <c r="DB17756" s="110"/>
      <c r="DC17756" s="110"/>
    </row>
    <row r="17757" spans="106:107">
      <c r="DB17757" s="110"/>
      <c r="DC17757" s="110"/>
    </row>
    <row r="17758" spans="106:107">
      <c r="DB17758" s="110"/>
      <c r="DC17758" s="110"/>
    </row>
    <row r="17759" spans="106:107">
      <c r="DB17759" s="110"/>
      <c r="DC17759" s="110"/>
    </row>
    <row r="17760" spans="106:107">
      <c r="DB17760" s="110"/>
      <c r="DC17760" s="110"/>
    </row>
    <row r="17761" spans="106:107">
      <c r="DB17761" s="110"/>
      <c r="DC17761" s="110"/>
    </row>
    <row r="17762" spans="106:107">
      <c r="DB17762" s="110"/>
      <c r="DC17762" s="110"/>
    </row>
    <row r="17763" spans="106:107">
      <c r="DB17763" s="110"/>
      <c r="DC17763" s="110"/>
    </row>
    <row r="17764" spans="106:107">
      <c r="DB17764" s="110"/>
      <c r="DC17764" s="110"/>
    </row>
    <row r="17765" spans="106:107">
      <c r="DB17765" s="110"/>
      <c r="DC17765" s="110"/>
    </row>
    <row r="17766" spans="106:107">
      <c r="DB17766" s="110"/>
      <c r="DC17766" s="110"/>
    </row>
    <row r="17767" spans="106:107">
      <c r="DB17767" s="110"/>
      <c r="DC17767" s="110"/>
    </row>
    <row r="17768" spans="106:107">
      <c r="DB17768" s="110"/>
      <c r="DC17768" s="110"/>
    </row>
    <row r="17769" spans="106:107">
      <c r="DB17769" s="110"/>
      <c r="DC17769" s="110"/>
    </row>
    <row r="17770" spans="106:107">
      <c r="DB17770" s="110"/>
      <c r="DC17770" s="110"/>
    </row>
    <row r="17771" spans="106:107">
      <c r="DB17771" s="110"/>
      <c r="DC17771" s="110"/>
    </row>
    <row r="17772" spans="106:107">
      <c r="DB17772" s="110"/>
      <c r="DC17772" s="110"/>
    </row>
    <row r="17773" spans="106:107">
      <c r="DB17773" s="110"/>
      <c r="DC17773" s="110"/>
    </row>
    <row r="17774" spans="106:107">
      <c r="DB17774" s="110"/>
      <c r="DC17774" s="110"/>
    </row>
    <row r="17775" spans="106:107">
      <c r="DB17775" s="110"/>
      <c r="DC17775" s="110"/>
    </row>
    <row r="17776" spans="106:107">
      <c r="DB17776" s="110"/>
      <c r="DC17776" s="110"/>
    </row>
    <row r="17777" spans="106:107">
      <c r="DB17777" s="110"/>
      <c r="DC17777" s="110"/>
    </row>
    <row r="17778" spans="106:107">
      <c r="DB17778" s="110"/>
      <c r="DC17778" s="110"/>
    </row>
    <row r="17779" spans="106:107">
      <c r="DB17779" s="110"/>
      <c r="DC17779" s="110"/>
    </row>
    <row r="17780" spans="106:107">
      <c r="DB17780" s="110"/>
      <c r="DC17780" s="110"/>
    </row>
    <row r="17781" spans="106:107">
      <c r="DB17781" s="110"/>
      <c r="DC17781" s="110"/>
    </row>
    <row r="17782" spans="106:107">
      <c r="DB17782" s="110"/>
      <c r="DC17782" s="110"/>
    </row>
    <row r="17783" spans="106:107">
      <c r="DB17783" s="110"/>
      <c r="DC17783" s="110"/>
    </row>
    <row r="17784" spans="106:107">
      <c r="DB17784" s="110"/>
      <c r="DC17784" s="110"/>
    </row>
    <row r="17785" spans="106:107">
      <c r="DB17785" s="110"/>
      <c r="DC17785" s="110"/>
    </row>
    <row r="17786" spans="106:107">
      <c r="DB17786" s="110"/>
      <c r="DC17786" s="110"/>
    </row>
    <row r="17787" spans="106:107">
      <c r="DB17787" s="110"/>
      <c r="DC17787" s="110"/>
    </row>
    <row r="17788" spans="106:107">
      <c r="DB17788" s="110"/>
      <c r="DC17788" s="110"/>
    </row>
    <row r="17789" spans="106:107">
      <c r="DB17789" s="110"/>
      <c r="DC17789" s="110"/>
    </row>
    <row r="17790" spans="106:107">
      <c r="DB17790" s="110"/>
      <c r="DC17790" s="110"/>
    </row>
    <row r="17791" spans="106:107">
      <c r="DB17791" s="110"/>
      <c r="DC17791" s="110"/>
    </row>
    <row r="17792" spans="106:107">
      <c r="DB17792" s="110"/>
      <c r="DC17792" s="110"/>
    </row>
    <row r="17793" spans="106:107">
      <c r="DB17793" s="110"/>
      <c r="DC17793" s="110"/>
    </row>
    <row r="17794" spans="106:107">
      <c r="DB17794" s="110"/>
      <c r="DC17794" s="110"/>
    </row>
    <row r="17795" spans="106:107">
      <c r="DB17795" s="110"/>
      <c r="DC17795" s="110"/>
    </row>
    <row r="17796" spans="106:107">
      <c r="DB17796" s="110"/>
      <c r="DC17796" s="110"/>
    </row>
    <row r="17797" spans="106:107">
      <c r="DB17797" s="110"/>
      <c r="DC17797" s="110"/>
    </row>
    <row r="17798" spans="106:107">
      <c r="DB17798" s="110"/>
      <c r="DC17798" s="110"/>
    </row>
    <row r="17799" spans="106:107">
      <c r="DB17799" s="110"/>
      <c r="DC17799" s="110"/>
    </row>
    <row r="17800" spans="106:107">
      <c r="DB17800" s="110"/>
      <c r="DC17800" s="110"/>
    </row>
    <row r="17801" spans="106:107">
      <c r="DB17801" s="110"/>
      <c r="DC17801" s="110"/>
    </row>
    <row r="17802" spans="106:107">
      <c r="DB17802" s="110"/>
      <c r="DC17802" s="110"/>
    </row>
    <row r="17803" spans="106:107">
      <c r="DB17803" s="110"/>
      <c r="DC17803" s="110"/>
    </row>
    <row r="17804" spans="106:107">
      <c r="DB17804" s="110"/>
      <c r="DC17804" s="110"/>
    </row>
    <row r="17805" spans="106:107">
      <c r="DB17805" s="110"/>
      <c r="DC17805" s="110"/>
    </row>
    <row r="17806" spans="106:107">
      <c r="DB17806" s="110"/>
      <c r="DC17806" s="110"/>
    </row>
    <row r="17807" spans="106:107">
      <c r="DB17807" s="110"/>
      <c r="DC17807" s="110"/>
    </row>
    <row r="17808" spans="106:107">
      <c r="DB17808" s="110"/>
      <c r="DC17808" s="110"/>
    </row>
    <row r="17809" spans="106:107">
      <c r="DB17809" s="110"/>
      <c r="DC17809" s="110"/>
    </row>
    <row r="17810" spans="106:107">
      <c r="DB17810" s="110"/>
      <c r="DC17810" s="110"/>
    </row>
    <row r="17811" spans="106:107">
      <c r="DB17811" s="110"/>
      <c r="DC17811" s="110"/>
    </row>
    <row r="17812" spans="106:107">
      <c r="DB17812" s="110"/>
      <c r="DC17812" s="110"/>
    </row>
    <row r="17813" spans="106:107">
      <c r="DB17813" s="110"/>
      <c r="DC17813" s="110"/>
    </row>
    <row r="17814" spans="106:107">
      <c r="DB17814" s="110"/>
      <c r="DC17814" s="110"/>
    </row>
    <row r="17815" spans="106:107">
      <c r="DB17815" s="110"/>
      <c r="DC17815" s="110"/>
    </row>
    <row r="17816" spans="106:107">
      <c r="DB17816" s="110"/>
      <c r="DC17816" s="110"/>
    </row>
    <row r="17817" spans="106:107">
      <c r="DB17817" s="110"/>
      <c r="DC17817" s="110"/>
    </row>
    <row r="17818" spans="106:107">
      <c r="DB17818" s="110"/>
      <c r="DC17818" s="110"/>
    </row>
    <row r="17819" spans="106:107">
      <c r="DB17819" s="110"/>
      <c r="DC17819" s="110"/>
    </row>
    <row r="17820" spans="106:107">
      <c r="DB17820" s="110"/>
      <c r="DC17820" s="110"/>
    </row>
    <row r="17821" spans="106:107">
      <c r="DB17821" s="110"/>
      <c r="DC17821" s="110"/>
    </row>
    <row r="17822" spans="106:107">
      <c r="DB17822" s="110"/>
      <c r="DC17822" s="110"/>
    </row>
    <row r="17823" spans="106:107">
      <c r="DB17823" s="110"/>
      <c r="DC17823" s="110"/>
    </row>
    <row r="17824" spans="106:107">
      <c r="DB17824" s="110"/>
      <c r="DC17824" s="110"/>
    </row>
    <row r="17825" spans="106:107">
      <c r="DB17825" s="110"/>
      <c r="DC17825" s="110"/>
    </row>
    <row r="17826" spans="106:107">
      <c r="DB17826" s="110"/>
      <c r="DC17826" s="110"/>
    </row>
    <row r="17827" spans="106:107">
      <c r="DB17827" s="110"/>
      <c r="DC17827" s="110"/>
    </row>
    <row r="17828" spans="106:107">
      <c r="DB17828" s="110"/>
      <c r="DC17828" s="110"/>
    </row>
    <row r="17829" spans="106:107">
      <c r="DB17829" s="110"/>
      <c r="DC17829" s="110"/>
    </row>
    <row r="17830" spans="106:107">
      <c r="DB17830" s="110"/>
      <c r="DC17830" s="110"/>
    </row>
    <row r="17831" spans="106:107">
      <c r="DB17831" s="110"/>
      <c r="DC17831" s="110"/>
    </row>
    <row r="17832" spans="106:107">
      <c r="DB17832" s="110"/>
      <c r="DC17832" s="110"/>
    </row>
    <row r="17833" spans="106:107">
      <c r="DB17833" s="110"/>
      <c r="DC17833" s="110"/>
    </row>
    <row r="17834" spans="106:107">
      <c r="DB17834" s="110"/>
      <c r="DC17834" s="110"/>
    </row>
    <row r="17835" spans="106:107">
      <c r="DB17835" s="110"/>
      <c r="DC17835" s="110"/>
    </row>
    <row r="17836" spans="106:107">
      <c r="DB17836" s="110"/>
      <c r="DC17836" s="110"/>
    </row>
    <row r="17837" spans="106:107">
      <c r="DB17837" s="110"/>
      <c r="DC17837" s="110"/>
    </row>
    <row r="17838" spans="106:107">
      <c r="DB17838" s="110"/>
      <c r="DC17838" s="110"/>
    </row>
    <row r="17839" spans="106:107">
      <c r="DB17839" s="110"/>
      <c r="DC17839" s="110"/>
    </row>
    <row r="17840" spans="106:107">
      <c r="DB17840" s="110"/>
      <c r="DC17840" s="110"/>
    </row>
    <row r="17841" spans="106:107">
      <c r="DB17841" s="110"/>
      <c r="DC17841" s="110"/>
    </row>
    <row r="17842" spans="106:107">
      <c r="DB17842" s="110"/>
      <c r="DC17842" s="110"/>
    </row>
    <row r="17843" spans="106:107">
      <c r="DB17843" s="110"/>
      <c r="DC17843" s="110"/>
    </row>
    <row r="17844" spans="106:107">
      <c r="DB17844" s="110"/>
      <c r="DC17844" s="110"/>
    </row>
    <row r="17845" spans="106:107">
      <c r="DB17845" s="110"/>
      <c r="DC17845" s="110"/>
    </row>
    <row r="17846" spans="106:107">
      <c r="DB17846" s="110"/>
      <c r="DC17846" s="110"/>
    </row>
    <row r="17847" spans="106:107">
      <c r="DB17847" s="110"/>
      <c r="DC17847" s="110"/>
    </row>
    <row r="17848" spans="106:107">
      <c r="DB17848" s="110"/>
      <c r="DC17848" s="110"/>
    </row>
    <row r="17849" spans="106:107">
      <c r="DB17849" s="110"/>
      <c r="DC17849" s="110"/>
    </row>
    <row r="17850" spans="106:107">
      <c r="DB17850" s="110"/>
      <c r="DC17850" s="110"/>
    </row>
    <row r="17851" spans="106:107">
      <c r="DB17851" s="110"/>
      <c r="DC17851" s="110"/>
    </row>
    <row r="17852" spans="106:107">
      <c r="DB17852" s="110"/>
      <c r="DC17852" s="110"/>
    </row>
    <row r="17853" spans="106:107">
      <c r="DB17853" s="110"/>
      <c r="DC17853" s="110"/>
    </row>
    <row r="17854" spans="106:107">
      <c r="DB17854" s="110"/>
      <c r="DC17854" s="110"/>
    </row>
    <row r="17855" spans="106:107">
      <c r="DB17855" s="110"/>
      <c r="DC17855" s="110"/>
    </row>
    <row r="17856" spans="106:107">
      <c r="DB17856" s="110"/>
      <c r="DC17856" s="110"/>
    </row>
    <row r="17857" spans="106:107">
      <c r="DB17857" s="110"/>
      <c r="DC17857" s="110"/>
    </row>
    <row r="17858" spans="106:107">
      <c r="DB17858" s="110"/>
      <c r="DC17858" s="110"/>
    </row>
    <row r="17859" spans="106:107">
      <c r="DB17859" s="110"/>
      <c r="DC17859" s="110"/>
    </row>
    <row r="17860" spans="106:107">
      <c r="DB17860" s="110"/>
      <c r="DC17860" s="110"/>
    </row>
    <row r="17861" spans="106:107">
      <c r="DB17861" s="110"/>
      <c r="DC17861" s="110"/>
    </row>
    <row r="17862" spans="106:107">
      <c r="DB17862" s="110"/>
      <c r="DC17862" s="110"/>
    </row>
    <row r="17863" spans="106:107">
      <c r="DB17863" s="110"/>
      <c r="DC17863" s="110"/>
    </row>
    <row r="17864" spans="106:107">
      <c r="DB17864" s="110"/>
      <c r="DC17864" s="110"/>
    </row>
    <row r="17865" spans="106:107">
      <c r="DB17865" s="110"/>
      <c r="DC17865" s="110"/>
    </row>
    <row r="17866" spans="106:107">
      <c r="DB17866" s="110"/>
      <c r="DC17866" s="110"/>
    </row>
    <row r="17867" spans="106:107">
      <c r="DB17867" s="110"/>
      <c r="DC17867" s="110"/>
    </row>
    <row r="17868" spans="106:107">
      <c r="DB17868" s="110"/>
      <c r="DC17868" s="110"/>
    </row>
    <row r="17869" spans="106:107">
      <c r="DB17869" s="110"/>
      <c r="DC17869" s="110"/>
    </row>
    <row r="17870" spans="106:107">
      <c r="DB17870" s="110"/>
      <c r="DC17870" s="110"/>
    </row>
    <row r="17871" spans="106:107">
      <c r="DB17871" s="110"/>
      <c r="DC17871" s="110"/>
    </row>
    <row r="17872" spans="106:107">
      <c r="DB17872" s="110"/>
      <c r="DC17872" s="110"/>
    </row>
    <row r="17873" spans="106:107">
      <c r="DB17873" s="110"/>
      <c r="DC17873" s="110"/>
    </row>
    <row r="17874" spans="106:107">
      <c r="DB17874" s="110"/>
      <c r="DC17874" s="110"/>
    </row>
    <row r="17875" spans="106:107">
      <c r="DB17875" s="110"/>
      <c r="DC17875" s="110"/>
    </row>
    <row r="17876" spans="106:107">
      <c r="DB17876" s="110"/>
      <c r="DC17876" s="110"/>
    </row>
    <row r="17877" spans="106:107">
      <c r="DB17877" s="110"/>
      <c r="DC17877" s="110"/>
    </row>
    <row r="17878" spans="106:107">
      <c r="DB17878" s="110"/>
      <c r="DC17878" s="110"/>
    </row>
    <row r="17879" spans="106:107">
      <c r="DB17879" s="110"/>
      <c r="DC17879" s="110"/>
    </row>
    <row r="17880" spans="106:107">
      <c r="DB17880" s="110"/>
      <c r="DC17880" s="110"/>
    </row>
    <row r="17881" spans="106:107">
      <c r="DB17881" s="110"/>
      <c r="DC17881" s="110"/>
    </row>
    <row r="17882" spans="106:107">
      <c r="DB17882" s="110"/>
      <c r="DC17882" s="110"/>
    </row>
    <row r="17883" spans="106:107">
      <c r="DB17883" s="110"/>
      <c r="DC17883" s="110"/>
    </row>
    <row r="17884" spans="106:107">
      <c r="DB17884" s="110"/>
      <c r="DC17884" s="110"/>
    </row>
    <row r="17885" spans="106:107">
      <c r="DB17885" s="110"/>
      <c r="DC17885" s="110"/>
    </row>
    <row r="17886" spans="106:107">
      <c r="DB17886" s="110"/>
      <c r="DC17886" s="110"/>
    </row>
    <row r="17887" spans="106:107">
      <c r="DB17887" s="110"/>
      <c r="DC17887" s="110"/>
    </row>
    <row r="17888" spans="106:107">
      <c r="DB17888" s="110"/>
      <c r="DC17888" s="110"/>
    </row>
    <row r="17889" spans="106:107">
      <c r="DB17889" s="110"/>
      <c r="DC17889" s="110"/>
    </row>
    <row r="17890" spans="106:107">
      <c r="DB17890" s="110"/>
      <c r="DC17890" s="110"/>
    </row>
    <row r="17891" spans="106:107">
      <c r="DB17891" s="110"/>
      <c r="DC17891" s="110"/>
    </row>
    <row r="17892" spans="106:107">
      <c r="DB17892" s="110"/>
      <c r="DC17892" s="110"/>
    </row>
    <row r="17893" spans="106:107">
      <c r="DB17893" s="110"/>
      <c r="DC17893" s="110"/>
    </row>
    <row r="17894" spans="106:107">
      <c r="DB17894" s="110"/>
      <c r="DC17894" s="110"/>
    </row>
    <row r="17895" spans="106:107">
      <c r="DB17895" s="110"/>
      <c r="DC17895" s="110"/>
    </row>
    <row r="17896" spans="106:107">
      <c r="DB17896" s="110"/>
      <c r="DC17896" s="110"/>
    </row>
    <row r="17897" spans="106:107">
      <c r="DB17897" s="110"/>
      <c r="DC17897" s="110"/>
    </row>
    <row r="17898" spans="106:107">
      <c r="DB17898" s="110"/>
      <c r="DC17898" s="110"/>
    </row>
    <row r="17899" spans="106:107">
      <c r="DB17899" s="110"/>
      <c r="DC17899" s="110"/>
    </row>
    <row r="17900" spans="106:107">
      <c r="DB17900" s="110"/>
      <c r="DC17900" s="110"/>
    </row>
    <row r="17901" spans="106:107">
      <c r="DB17901" s="110"/>
      <c r="DC17901" s="110"/>
    </row>
    <row r="17902" spans="106:107">
      <c r="DB17902" s="110"/>
      <c r="DC17902" s="110"/>
    </row>
    <row r="17903" spans="106:107">
      <c r="DB17903" s="110"/>
      <c r="DC17903" s="110"/>
    </row>
    <row r="17904" spans="106:107">
      <c r="DB17904" s="110"/>
      <c r="DC17904" s="110"/>
    </row>
    <row r="17905" spans="106:107">
      <c r="DB17905" s="110"/>
      <c r="DC17905" s="110"/>
    </row>
    <row r="17906" spans="106:107">
      <c r="DB17906" s="110"/>
      <c r="DC17906" s="110"/>
    </row>
    <row r="17907" spans="106:107">
      <c r="DB17907" s="110"/>
      <c r="DC17907" s="110"/>
    </row>
    <row r="17908" spans="106:107">
      <c r="DB17908" s="110"/>
      <c r="DC17908" s="110"/>
    </row>
    <row r="17909" spans="106:107">
      <c r="DB17909" s="110"/>
      <c r="DC17909" s="110"/>
    </row>
    <row r="17910" spans="106:107">
      <c r="DB17910" s="110"/>
      <c r="DC17910" s="110"/>
    </row>
    <row r="17911" spans="106:107">
      <c r="DB17911" s="110"/>
      <c r="DC17911" s="110"/>
    </row>
    <row r="17912" spans="106:107">
      <c r="DB17912" s="110"/>
      <c r="DC17912" s="110"/>
    </row>
    <row r="17913" spans="106:107">
      <c r="DB17913" s="110"/>
      <c r="DC17913" s="110"/>
    </row>
    <row r="17914" spans="106:107">
      <c r="DB17914" s="110"/>
      <c r="DC17914" s="110"/>
    </row>
    <row r="17915" spans="106:107">
      <c r="DB17915" s="110"/>
      <c r="DC17915" s="110"/>
    </row>
    <row r="17916" spans="106:107">
      <c r="DB17916" s="110"/>
      <c r="DC17916" s="110"/>
    </row>
    <row r="17917" spans="106:107">
      <c r="DB17917" s="110"/>
      <c r="DC17917" s="110"/>
    </row>
    <row r="17918" spans="106:107">
      <c r="DB17918" s="110"/>
      <c r="DC17918" s="110"/>
    </row>
    <row r="17919" spans="106:107">
      <c r="DB17919" s="110"/>
      <c r="DC17919" s="110"/>
    </row>
    <row r="17920" spans="106:107">
      <c r="DB17920" s="110"/>
      <c r="DC17920" s="110"/>
    </row>
    <row r="17921" spans="106:107">
      <c r="DB17921" s="110"/>
      <c r="DC17921" s="110"/>
    </row>
    <row r="17922" spans="106:107">
      <c r="DB17922" s="110"/>
      <c r="DC17922" s="110"/>
    </row>
    <row r="17923" spans="106:107">
      <c r="DB17923" s="110"/>
      <c r="DC17923" s="110"/>
    </row>
    <row r="17924" spans="106:107">
      <c r="DB17924" s="110"/>
      <c r="DC17924" s="110"/>
    </row>
    <row r="17925" spans="106:107">
      <c r="DB17925" s="110"/>
      <c r="DC17925" s="110"/>
    </row>
    <row r="17926" spans="106:107">
      <c r="DB17926" s="110"/>
      <c r="DC17926" s="110"/>
    </row>
    <row r="17927" spans="106:107">
      <c r="DB17927" s="110"/>
      <c r="DC17927" s="110"/>
    </row>
    <row r="17928" spans="106:107">
      <c r="DB17928" s="110"/>
      <c r="DC17928" s="110"/>
    </row>
    <row r="17929" spans="106:107">
      <c r="DB17929" s="110"/>
      <c r="DC17929" s="110"/>
    </row>
    <row r="17930" spans="106:107">
      <c r="DB17930" s="110"/>
      <c r="DC17930" s="110"/>
    </row>
    <row r="17931" spans="106:107">
      <c r="DB17931" s="110"/>
      <c r="DC17931" s="110"/>
    </row>
    <row r="17932" spans="106:107">
      <c r="DB17932" s="110"/>
      <c r="DC17932" s="110"/>
    </row>
    <row r="17933" spans="106:107">
      <c r="DB17933" s="110"/>
      <c r="DC17933" s="110"/>
    </row>
    <row r="17934" spans="106:107">
      <c r="DB17934" s="110"/>
      <c r="DC17934" s="110"/>
    </row>
    <row r="17935" spans="106:107">
      <c r="DB17935" s="110"/>
      <c r="DC17935" s="110"/>
    </row>
    <row r="17936" spans="106:107">
      <c r="DB17936" s="110"/>
      <c r="DC17936" s="110"/>
    </row>
    <row r="17937" spans="106:107">
      <c r="DB17937" s="110"/>
      <c r="DC17937" s="110"/>
    </row>
    <row r="17938" spans="106:107">
      <c r="DB17938" s="110"/>
      <c r="DC17938" s="110"/>
    </row>
    <row r="17939" spans="106:107">
      <c r="DB17939" s="110"/>
      <c r="DC17939" s="110"/>
    </row>
    <row r="17940" spans="106:107">
      <c r="DB17940" s="110"/>
      <c r="DC17940" s="110"/>
    </row>
    <row r="17941" spans="106:107">
      <c r="DB17941" s="110"/>
      <c r="DC17941" s="110"/>
    </row>
    <row r="17942" spans="106:107">
      <c r="DB17942" s="110"/>
      <c r="DC17942" s="110"/>
    </row>
    <row r="17943" spans="106:107">
      <c r="DB17943" s="110"/>
      <c r="DC17943" s="110"/>
    </row>
    <row r="17944" spans="106:107">
      <c r="DB17944" s="110"/>
      <c r="DC17944" s="110"/>
    </row>
    <row r="17945" spans="106:107">
      <c r="DB17945" s="110"/>
      <c r="DC17945" s="110"/>
    </row>
    <row r="17946" spans="106:107">
      <c r="DB17946" s="110"/>
      <c r="DC17946" s="110"/>
    </row>
    <row r="17947" spans="106:107">
      <c r="DB17947" s="110"/>
      <c r="DC17947" s="110"/>
    </row>
    <row r="17948" spans="106:107">
      <c r="DB17948" s="110"/>
      <c r="DC17948" s="110"/>
    </row>
    <row r="17949" spans="106:107">
      <c r="DB17949" s="110"/>
      <c r="DC17949" s="110"/>
    </row>
    <row r="17950" spans="106:107">
      <c r="DB17950" s="110"/>
      <c r="DC17950" s="110"/>
    </row>
    <row r="17951" spans="106:107">
      <c r="DB17951" s="110"/>
      <c r="DC17951" s="110"/>
    </row>
    <row r="17952" spans="106:107">
      <c r="DB17952" s="110"/>
      <c r="DC17952" s="110"/>
    </row>
    <row r="17953" spans="106:107">
      <c r="DB17953" s="110"/>
      <c r="DC17953" s="110"/>
    </row>
    <row r="17954" spans="106:107">
      <c r="DB17954" s="110"/>
      <c r="DC17954" s="110"/>
    </row>
    <row r="17955" spans="106:107">
      <c r="DB17955" s="110"/>
      <c r="DC17955" s="110"/>
    </row>
    <row r="17956" spans="106:107">
      <c r="DB17956" s="110"/>
      <c r="DC17956" s="110"/>
    </row>
    <row r="17957" spans="106:107">
      <c r="DB17957" s="110"/>
      <c r="DC17957" s="110"/>
    </row>
    <row r="17958" spans="106:107">
      <c r="DB17958" s="110"/>
      <c r="DC17958" s="110"/>
    </row>
    <row r="17959" spans="106:107">
      <c r="DB17959" s="110"/>
      <c r="DC17959" s="110"/>
    </row>
    <row r="17960" spans="106:107">
      <c r="DB17960" s="110"/>
      <c r="DC17960" s="110"/>
    </row>
    <row r="17961" spans="106:107">
      <c r="DB17961" s="110"/>
      <c r="DC17961" s="110"/>
    </row>
    <row r="17962" spans="106:107">
      <c r="DB17962" s="110"/>
      <c r="DC17962" s="110"/>
    </row>
    <row r="17963" spans="106:107">
      <c r="DB17963" s="110"/>
      <c r="DC17963" s="110"/>
    </row>
    <row r="17964" spans="106:107">
      <c r="DB17964" s="110"/>
      <c r="DC17964" s="110"/>
    </row>
    <row r="17965" spans="106:107">
      <c r="DB17965" s="110"/>
      <c r="DC17965" s="110"/>
    </row>
    <row r="17966" spans="106:107">
      <c r="DB17966" s="110"/>
      <c r="DC17966" s="110"/>
    </row>
    <row r="17967" spans="106:107">
      <c r="DB17967" s="110"/>
      <c r="DC17967" s="110"/>
    </row>
    <row r="17968" spans="106:107">
      <c r="DB17968" s="110"/>
      <c r="DC17968" s="110"/>
    </row>
    <row r="17969" spans="106:107">
      <c r="DB17969" s="110"/>
      <c r="DC17969" s="110"/>
    </row>
    <row r="17970" spans="106:107">
      <c r="DB17970" s="110"/>
      <c r="DC17970" s="110"/>
    </row>
    <row r="17971" spans="106:107">
      <c r="DB17971" s="110"/>
      <c r="DC17971" s="110"/>
    </row>
    <row r="17972" spans="106:107">
      <c r="DB17972" s="110"/>
      <c r="DC17972" s="110"/>
    </row>
    <row r="17973" spans="106:107">
      <c r="DB17973" s="110"/>
      <c r="DC17973" s="110"/>
    </row>
    <row r="17974" spans="106:107">
      <c r="DB17974" s="110"/>
      <c r="DC17974" s="110"/>
    </row>
    <row r="17975" spans="106:107">
      <c r="DB17975" s="110"/>
      <c r="DC17975" s="110"/>
    </row>
    <row r="17976" spans="106:107">
      <c r="DB17976" s="110"/>
      <c r="DC17976" s="110"/>
    </row>
    <row r="17977" spans="106:107">
      <c r="DB17977" s="110"/>
      <c r="DC17977" s="110"/>
    </row>
    <row r="17978" spans="106:107">
      <c r="DB17978" s="110"/>
      <c r="DC17978" s="110"/>
    </row>
    <row r="17979" spans="106:107">
      <c r="DB17979" s="110"/>
      <c r="DC17979" s="110"/>
    </row>
    <row r="17980" spans="106:107">
      <c r="DB17980" s="110"/>
      <c r="DC17980" s="110"/>
    </row>
    <row r="17981" spans="106:107">
      <c r="DB17981" s="110"/>
      <c r="DC17981" s="110"/>
    </row>
    <row r="17982" spans="106:107">
      <c r="DB17982" s="110"/>
      <c r="DC17982" s="110"/>
    </row>
    <row r="17983" spans="106:107">
      <c r="DB17983" s="110"/>
      <c r="DC17983" s="110"/>
    </row>
    <row r="17984" spans="106:107">
      <c r="DB17984" s="110"/>
      <c r="DC17984" s="110"/>
    </row>
    <row r="17985" spans="106:107">
      <c r="DB17985" s="110"/>
      <c r="DC17985" s="110"/>
    </row>
    <row r="17986" spans="106:107">
      <c r="DB17986" s="110"/>
      <c r="DC17986" s="110"/>
    </row>
    <row r="17987" spans="106:107">
      <c r="DB17987" s="110"/>
      <c r="DC17987" s="110"/>
    </row>
    <row r="17988" spans="106:107">
      <c r="DB17988" s="110"/>
      <c r="DC17988" s="110"/>
    </row>
    <row r="17989" spans="106:107">
      <c r="DB17989" s="110"/>
      <c r="DC17989" s="110"/>
    </row>
    <row r="17990" spans="106:107">
      <c r="DB17990" s="110"/>
      <c r="DC17990" s="110"/>
    </row>
    <row r="17991" spans="106:107">
      <c r="DB17991" s="110"/>
      <c r="DC17991" s="110"/>
    </row>
    <row r="17992" spans="106:107">
      <c r="DB17992" s="110"/>
      <c r="DC17992" s="110"/>
    </row>
    <row r="17993" spans="106:107">
      <c r="DB17993" s="110"/>
      <c r="DC17993" s="110"/>
    </row>
    <row r="17994" spans="106:107">
      <c r="DB17994" s="110"/>
      <c r="DC17994" s="110"/>
    </row>
    <row r="17995" spans="106:107">
      <c r="DB17995" s="110"/>
      <c r="DC17995" s="110"/>
    </row>
    <row r="17996" spans="106:107">
      <c r="DB17996" s="110"/>
      <c r="DC17996" s="110"/>
    </row>
    <row r="17997" spans="106:107">
      <c r="DB17997" s="110"/>
      <c r="DC17997" s="110"/>
    </row>
    <row r="17998" spans="106:107">
      <c r="DB17998" s="110"/>
      <c r="DC17998" s="110"/>
    </row>
    <row r="17999" spans="106:107">
      <c r="DB17999" s="110"/>
      <c r="DC17999" s="110"/>
    </row>
    <row r="18000" spans="106:107">
      <c r="DB18000" s="110"/>
      <c r="DC18000" s="110"/>
    </row>
    <row r="18001" spans="106:107">
      <c r="DB18001" s="110"/>
      <c r="DC18001" s="110"/>
    </row>
    <row r="18002" spans="106:107">
      <c r="DB18002" s="110"/>
      <c r="DC18002" s="110"/>
    </row>
    <row r="18003" spans="106:107">
      <c r="DB18003" s="110"/>
      <c r="DC18003" s="110"/>
    </row>
    <row r="18004" spans="106:107">
      <c r="DB18004" s="110"/>
      <c r="DC18004" s="110"/>
    </row>
    <row r="18005" spans="106:107">
      <c r="DB18005" s="110"/>
      <c r="DC18005" s="110"/>
    </row>
    <row r="18006" spans="106:107">
      <c r="DB18006" s="110"/>
      <c r="DC18006" s="110"/>
    </row>
    <row r="18007" spans="106:107">
      <c r="DB18007" s="110"/>
      <c r="DC18007" s="110"/>
    </row>
    <row r="18008" spans="106:107">
      <c r="DB18008" s="110"/>
      <c r="DC18008" s="110"/>
    </row>
    <row r="18009" spans="106:107">
      <c r="DB18009" s="110"/>
      <c r="DC18009" s="110"/>
    </row>
    <row r="18010" spans="106:107">
      <c r="DB18010" s="110"/>
      <c r="DC18010" s="110"/>
    </row>
    <row r="18011" spans="106:107">
      <c r="DB18011" s="110"/>
      <c r="DC18011" s="110"/>
    </row>
    <row r="18012" spans="106:107">
      <c r="DB18012" s="110"/>
      <c r="DC18012" s="110"/>
    </row>
    <row r="18013" spans="106:107">
      <c r="DB18013" s="110"/>
      <c r="DC18013" s="110"/>
    </row>
    <row r="18014" spans="106:107">
      <c r="DB18014" s="110"/>
      <c r="DC18014" s="110"/>
    </row>
    <row r="18015" spans="106:107">
      <c r="DB18015" s="110"/>
      <c r="DC18015" s="110"/>
    </row>
    <row r="18016" spans="106:107">
      <c r="DB18016" s="110"/>
      <c r="DC18016" s="110"/>
    </row>
    <row r="18017" spans="106:107">
      <c r="DB18017" s="110"/>
      <c r="DC18017" s="110"/>
    </row>
    <row r="18018" spans="106:107">
      <c r="DB18018" s="110"/>
      <c r="DC18018" s="110"/>
    </row>
    <row r="18019" spans="106:107">
      <c r="DB18019" s="110"/>
      <c r="DC18019" s="110"/>
    </row>
    <row r="18020" spans="106:107">
      <c r="DB18020" s="110"/>
      <c r="DC18020" s="110"/>
    </row>
    <row r="18021" spans="106:107">
      <c r="DB18021" s="110"/>
      <c r="DC18021" s="110"/>
    </row>
    <row r="18022" spans="106:107">
      <c r="DB18022" s="110"/>
      <c r="DC18022" s="110"/>
    </row>
    <row r="18023" spans="106:107">
      <c r="DB18023" s="110"/>
      <c r="DC18023" s="110"/>
    </row>
    <row r="18024" spans="106:107">
      <c r="DB18024" s="110"/>
      <c r="DC18024" s="110"/>
    </row>
    <row r="18025" spans="106:107">
      <c r="DB18025" s="110"/>
      <c r="DC18025" s="110"/>
    </row>
    <row r="18026" spans="106:107">
      <c r="DB18026" s="110"/>
      <c r="DC18026" s="110"/>
    </row>
    <row r="18027" spans="106:107">
      <c r="DB18027" s="110"/>
      <c r="DC18027" s="110"/>
    </row>
    <row r="18028" spans="106:107">
      <c r="DB18028" s="110"/>
      <c r="DC18028" s="110"/>
    </row>
    <row r="18029" spans="106:107">
      <c r="DB18029" s="110"/>
      <c r="DC18029" s="110"/>
    </row>
    <row r="18030" spans="106:107">
      <c r="DB18030" s="110"/>
      <c r="DC18030" s="110"/>
    </row>
    <row r="18031" spans="106:107">
      <c r="DB18031" s="110"/>
      <c r="DC18031" s="110"/>
    </row>
    <row r="18032" spans="106:107">
      <c r="DB18032" s="110"/>
      <c r="DC18032" s="110"/>
    </row>
    <row r="18033" spans="106:107">
      <c r="DB18033" s="110"/>
      <c r="DC18033" s="110"/>
    </row>
    <row r="18034" spans="106:107">
      <c r="DB18034" s="110"/>
      <c r="DC18034" s="110"/>
    </row>
    <row r="18035" spans="106:107">
      <c r="DB18035" s="110"/>
      <c r="DC18035" s="110"/>
    </row>
    <row r="18036" spans="106:107">
      <c r="DB18036" s="110"/>
      <c r="DC18036" s="110"/>
    </row>
    <row r="18037" spans="106:107">
      <c r="DB18037" s="110"/>
      <c r="DC18037" s="110"/>
    </row>
    <row r="18038" spans="106:107">
      <c r="DB18038" s="110"/>
      <c r="DC18038" s="110"/>
    </row>
    <row r="18039" spans="106:107">
      <c r="DB18039" s="110"/>
      <c r="DC18039" s="110"/>
    </row>
    <row r="18040" spans="106:107">
      <c r="DB18040" s="110"/>
      <c r="DC18040" s="110"/>
    </row>
    <row r="18041" spans="106:107">
      <c r="DB18041" s="110"/>
      <c r="DC18041" s="110"/>
    </row>
    <row r="18042" spans="106:107">
      <c r="DB18042" s="110"/>
      <c r="DC18042" s="110"/>
    </row>
    <row r="18043" spans="106:107">
      <c r="DB18043" s="110"/>
      <c r="DC18043" s="110"/>
    </row>
    <row r="18044" spans="106:107">
      <c r="DB18044" s="110"/>
      <c r="DC18044" s="110"/>
    </row>
    <row r="18045" spans="106:107">
      <c r="DB18045" s="110"/>
      <c r="DC18045" s="110"/>
    </row>
    <row r="18046" spans="106:107">
      <c r="DB18046" s="110"/>
      <c r="DC18046" s="110"/>
    </row>
    <row r="18047" spans="106:107">
      <c r="DB18047" s="110"/>
      <c r="DC18047" s="110"/>
    </row>
    <row r="18048" spans="106:107">
      <c r="DB18048" s="110"/>
      <c r="DC18048" s="110"/>
    </row>
    <row r="18049" spans="106:107">
      <c r="DB18049" s="110"/>
      <c r="DC18049" s="110"/>
    </row>
    <row r="18050" spans="106:107">
      <c r="DB18050" s="110"/>
      <c r="DC18050" s="110"/>
    </row>
    <row r="18051" spans="106:107">
      <c r="DB18051" s="110"/>
      <c r="DC18051" s="110"/>
    </row>
    <row r="18052" spans="106:107">
      <c r="DB18052" s="110"/>
      <c r="DC18052" s="110"/>
    </row>
    <row r="18053" spans="106:107">
      <c r="DB18053" s="110"/>
      <c r="DC18053" s="110"/>
    </row>
    <row r="18054" spans="106:107">
      <c r="DB18054" s="110"/>
      <c r="DC18054" s="110"/>
    </row>
    <row r="18055" spans="106:107">
      <c r="DB18055" s="110"/>
      <c r="DC18055" s="110"/>
    </row>
    <row r="18056" spans="106:107">
      <c r="DB18056" s="110"/>
      <c r="DC18056" s="110"/>
    </row>
    <row r="18057" spans="106:107">
      <c r="DB18057" s="110"/>
      <c r="DC18057" s="110"/>
    </row>
    <row r="18058" spans="106:107">
      <c r="DB18058" s="110"/>
      <c r="DC18058" s="110"/>
    </row>
    <row r="18059" spans="106:107">
      <c r="DB18059" s="110"/>
      <c r="DC18059" s="110"/>
    </row>
    <row r="18060" spans="106:107">
      <c r="DB18060" s="110"/>
      <c r="DC18060" s="110"/>
    </row>
    <row r="18061" spans="106:107">
      <c r="DB18061" s="110"/>
      <c r="DC18061" s="110"/>
    </row>
    <row r="18062" spans="106:107">
      <c r="DB18062" s="110"/>
      <c r="DC18062" s="110"/>
    </row>
    <row r="18063" spans="106:107">
      <c r="DB18063" s="110"/>
      <c r="DC18063" s="110"/>
    </row>
    <row r="18064" spans="106:107">
      <c r="DB18064" s="110"/>
      <c r="DC18064" s="110"/>
    </row>
    <row r="18065" spans="106:107">
      <c r="DB18065" s="110"/>
      <c r="DC18065" s="110"/>
    </row>
    <row r="18066" spans="106:107">
      <c r="DB18066" s="110"/>
      <c r="DC18066" s="110"/>
    </row>
    <row r="18067" spans="106:107">
      <c r="DB18067" s="110"/>
      <c r="DC18067" s="110"/>
    </row>
    <row r="18068" spans="106:107">
      <c r="DB18068" s="110"/>
      <c r="DC18068" s="110"/>
    </row>
    <row r="18069" spans="106:107">
      <c r="DB18069" s="110"/>
      <c r="DC18069" s="110"/>
    </row>
    <row r="18070" spans="106:107">
      <c r="DB18070" s="110"/>
      <c r="DC18070" s="110"/>
    </row>
    <row r="18071" spans="106:107">
      <c r="DB18071" s="110"/>
      <c r="DC18071" s="110"/>
    </row>
    <row r="18072" spans="106:107">
      <c r="DB18072" s="110"/>
      <c r="DC18072" s="110"/>
    </row>
    <row r="18073" spans="106:107">
      <c r="DB18073" s="110"/>
      <c r="DC18073" s="110"/>
    </row>
    <row r="18074" spans="106:107">
      <c r="DB18074" s="110"/>
      <c r="DC18074" s="110"/>
    </row>
    <row r="18075" spans="106:107">
      <c r="DB18075" s="110"/>
      <c r="DC18075" s="110"/>
    </row>
    <row r="18076" spans="106:107">
      <c r="DB18076" s="110"/>
      <c r="DC18076" s="110"/>
    </row>
    <row r="18077" spans="106:107">
      <c r="DB18077" s="110"/>
      <c r="DC18077" s="110"/>
    </row>
    <row r="18078" spans="106:107">
      <c r="DB18078" s="110"/>
      <c r="DC18078" s="110"/>
    </row>
    <row r="18079" spans="106:107">
      <c r="DB18079" s="110"/>
      <c r="DC18079" s="110"/>
    </row>
    <row r="18080" spans="106:107">
      <c r="DB18080" s="110"/>
      <c r="DC18080" s="110"/>
    </row>
    <row r="18081" spans="106:107">
      <c r="DB18081" s="110"/>
      <c r="DC18081" s="110"/>
    </row>
    <row r="18082" spans="106:107">
      <c r="DB18082" s="110"/>
      <c r="DC18082" s="110"/>
    </row>
    <row r="18083" spans="106:107">
      <c r="DB18083" s="110"/>
      <c r="DC18083" s="110"/>
    </row>
    <row r="18084" spans="106:107">
      <c r="DB18084" s="110"/>
      <c r="DC18084" s="110"/>
    </row>
    <row r="18085" spans="106:107">
      <c r="DB18085" s="110"/>
      <c r="DC18085" s="110"/>
    </row>
    <row r="18086" spans="106:107">
      <c r="DB18086" s="110"/>
      <c r="DC18086" s="110"/>
    </row>
    <row r="18087" spans="106:107">
      <c r="DB18087" s="110"/>
      <c r="DC18087" s="110"/>
    </row>
    <row r="18088" spans="106:107">
      <c r="DB18088" s="110"/>
      <c r="DC18088" s="110"/>
    </row>
    <row r="18089" spans="106:107">
      <c r="DB18089" s="110"/>
      <c r="DC18089" s="110"/>
    </row>
    <row r="18090" spans="106:107">
      <c r="DB18090" s="110"/>
      <c r="DC18090" s="110"/>
    </row>
    <row r="18091" spans="106:107">
      <c r="DB18091" s="110"/>
      <c r="DC18091" s="110"/>
    </row>
    <row r="18092" spans="106:107">
      <c r="DB18092" s="110"/>
      <c r="DC18092" s="110"/>
    </row>
    <row r="18093" spans="106:107">
      <c r="DB18093" s="110"/>
      <c r="DC18093" s="110"/>
    </row>
    <row r="18094" spans="106:107">
      <c r="DB18094" s="110"/>
      <c r="DC18094" s="110"/>
    </row>
    <row r="18095" spans="106:107">
      <c r="DB18095" s="110"/>
      <c r="DC18095" s="110"/>
    </row>
    <row r="18096" spans="106:107">
      <c r="DB18096" s="110"/>
      <c r="DC18096" s="110"/>
    </row>
    <row r="18097" spans="106:107">
      <c r="DB18097" s="110"/>
      <c r="DC18097" s="110"/>
    </row>
    <row r="18098" spans="106:107">
      <c r="DB18098" s="110"/>
      <c r="DC18098" s="110"/>
    </row>
    <row r="18099" spans="106:107">
      <c r="DB18099" s="110"/>
      <c r="DC18099" s="110"/>
    </row>
    <row r="18100" spans="106:107">
      <c r="DB18100" s="110"/>
      <c r="DC18100" s="110"/>
    </row>
    <row r="18101" spans="106:107">
      <c r="DB18101" s="110"/>
      <c r="DC18101" s="110"/>
    </row>
    <row r="18102" spans="106:107">
      <c r="DB18102" s="110"/>
      <c r="DC18102" s="110"/>
    </row>
    <row r="18103" spans="106:107">
      <c r="DB18103" s="110"/>
      <c r="DC18103" s="110"/>
    </row>
    <row r="18104" spans="106:107">
      <c r="DB18104" s="110"/>
      <c r="DC18104" s="110"/>
    </row>
    <row r="18105" spans="106:107">
      <c r="DB18105" s="110"/>
      <c r="DC18105" s="110"/>
    </row>
    <row r="18106" spans="106:107">
      <c r="DB18106" s="110"/>
      <c r="DC18106" s="110"/>
    </row>
    <row r="18107" spans="106:107">
      <c r="DB18107" s="110"/>
      <c r="DC18107" s="110"/>
    </row>
    <row r="18108" spans="106:107">
      <c r="DB18108" s="110"/>
      <c r="DC18108" s="110"/>
    </row>
    <row r="18109" spans="106:107">
      <c r="DB18109" s="110"/>
      <c r="DC18109" s="110"/>
    </row>
    <row r="18110" spans="106:107">
      <c r="DB18110" s="110"/>
      <c r="DC18110" s="110"/>
    </row>
    <row r="18111" spans="106:107">
      <c r="DB18111" s="110"/>
      <c r="DC18111" s="110"/>
    </row>
    <row r="18112" spans="106:107">
      <c r="DB18112" s="110"/>
      <c r="DC18112" s="110"/>
    </row>
    <row r="18113" spans="106:107">
      <c r="DB18113" s="110"/>
      <c r="DC18113" s="110"/>
    </row>
    <row r="18114" spans="106:107">
      <c r="DB18114" s="110"/>
      <c r="DC18114" s="110"/>
    </row>
    <row r="18115" spans="106:107">
      <c r="DB18115" s="110"/>
      <c r="DC18115" s="110"/>
    </row>
    <row r="18116" spans="106:107">
      <c r="DB18116" s="110"/>
      <c r="DC18116" s="110"/>
    </row>
    <row r="18117" spans="106:107">
      <c r="DB18117" s="110"/>
      <c r="DC18117" s="110"/>
    </row>
    <row r="18118" spans="106:107">
      <c r="DB18118" s="110"/>
      <c r="DC18118" s="110"/>
    </row>
    <row r="18119" spans="106:107">
      <c r="DB18119" s="110"/>
      <c r="DC18119" s="110"/>
    </row>
    <row r="18120" spans="106:107">
      <c r="DB18120" s="110"/>
      <c r="DC18120" s="110"/>
    </row>
    <row r="18121" spans="106:107">
      <c r="DB18121" s="110"/>
      <c r="DC18121" s="110"/>
    </row>
    <row r="18122" spans="106:107">
      <c r="DB18122" s="110"/>
      <c r="DC18122" s="110"/>
    </row>
    <row r="18123" spans="106:107">
      <c r="DB18123" s="110"/>
      <c r="DC18123" s="110"/>
    </row>
    <row r="18124" spans="106:107">
      <c r="DB18124" s="110"/>
      <c r="DC18124" s="110"/>
    </row>
    <row r="18125" spans="106:107">
      <c r="DB18125" s="110"/>
      <c r="DC18125" s="110"/>
    </row>
    <row r="18126" spans="106:107">
      <c r="DB18126" s="110"/>
      <c r="DC18126" s="110"/>
    </row>
    <row r="18127" spans="106:107">
      <c r="DB18127" s="110"/>
      <c r="DC18127" s="110"/>
    </row>
    <row r="18128" spans="106:107">
      <c r="DB18128" s="110"/>
      <c r="DC18128" s="110"/>
    </row>
    <row r="18129" spans="106:107">
      <c r="DB18129" s="110"/>
      <c r="DC18129" s="110"/>
    </row>
    <row r="18130" spans="106:107">
      <c r="DB18130" s="110"/>
      <c r="DC18130" s="110"/>
    </row>
    <row r="18131" spans="106:107">
      <c r="DB18131" s="110"/>
      <c r="DC18131" s="110"/>
    </row>
    <row r="18132" spans="106:107">
      <c r="DB18132" s="110"/>
      <c r="DC18132" s="110"/>
    </row>
    <row r="18133" spans="106:107">
      <c r="DB18133" s="110"/>
      <c r="DC18133" s="110"/>
    </row>
    <row r="18134" spans="106:107">
      <c r="DB18134" s="110"/>
      <c r="DC18134" s="110"/>
    </row>
    <row r="18135" spans="106:107">
      <c r="DB18135" s="110"/>
      <c r="DC18135" s="110"/>
    </row>
    <row r="18136" spans="106:107">
      <c r="DB18136" s="110"/>
      <c r="DC18136" s="110"/>
    </row>
    <row r="18137" spans="106:107">
      <c r="DB18137" s="110"/>
      <c r="DC18137" s="110"/>
    </row>
    <row r="18138" spans="106:107">
      <c r="DB18138" s="110"/>
      <c r="DC18138" s="110"/>
    </row>
    <row r="18139" spans="106:107">
      <c r="DB18139" s="110"/>
      <c r="DC18139" s="110"/>
    </row>
    <row r="18140" spans="106:107">
      <c r="DB18140" s="110"/>
      <c r="DC18140" s="110"/>
    </row>
    <row r="18141" spans="106:107">
      <c r="DB18141" s="110"/>
      <c r="DC18141" s="110"/>
    </row>
    <row r="18142" spans="106:107">
      <c r="DB18142" s="110"/>
      <c r="DC18142" s="110"/>
    </row>
    <row r="18143" spans="106:107">
      <c r="DB18143" s="110"/>
      <c r="DC18143" s="110"/>
    </row>
    <row r="18144" spans="106:107">
      <c r="DB18144" s="110"/>
      <c r="DC18144" s="110"/>
    </row>
    <row r="18145" spans="106:107">
      <c r="DB18145" s="110"/>
      <c r="DC18145" s="110"/>
    </row>
    <row r="18146" spans="106:107">
      <c r="DB18146" s="110"/>
      <c r="DC18146" s="110"/>
    </row>
    <row r="18147" spans="106:107">
      <c r="DB18147" s="110"/>
      <c r="DC18147" s="110"/>
    </row>
    <row r="18148" spans="106:107">
      <c r="DB18148" s="110"/>
      <c r="DC18148" s="110"/>
    </row>
    <row r="18149" spans="106:107">
      <c r="DB18149" s="110"/>
      <c r="DC18149" s="110"/>
    </row>
    <row r="18150" spans="106:107">
      <c r="DB18150" s="110"/>
      <c r="DC18150" s="110"/>
    </row>
    <row r="18151" spans="106:107">
      <c r="DB18151" s="110"/>
      <c r="DC18151" s="110"/>
    </row>
    <row r="18152" spans="106:107">
      <c r="DB18152" s="110"/>
      <c r="DC18152" s="110"/>
    </row>
    <row r="18153" spans="106:107">
      <c r="DB18153" s="110"/>
      <c r="DC18153" s="110"/>
    </row>
    <row r="18154" spans="106:107">
      <c r="DB18154" s="110"/>
      <c r="DC18154" s="110"/>
    </row>
    <row r="18155" spans="106:107">
      <c r="DB18155" s="110"/>
      <c r="DC18155" s="110"/>
    </row>
    <row r="18156" spans="106:107">
      <c r="DB18156" s="110"/>
      <c r="DC18156" s="110"/>
    </row>
    <row r="18157" spans="106:107">
      <c r="DB18157" s="110"/>
      <c r="DC18157" s="110"/>
    </row>
    <row r="18158" spans="106:107">
      <c r="DB18158" s="110"/>
      <c r="DC18158" s="110"/>
    </row>
    <row r="18159" spans="106:107">
      <c r="DB18159" s="110"/>
      <c r="DC18159" s="110"/>
    </row>
    <row r="18160" spans="106:107">
      <c r="DB18160" s="110"/>
      <c r="DC18160" s="110"/>
    </row>
    <row r="18161" spans="106:107">
      <c r="DB18161" s="110"/>
      <c r="DC18161" s="110"/>
    </row>
    <row r="18162" spans="106:107">
      <c r="DB18162" s="110"/>
      <c r="DC18162" s="110"/>
    </row>
    <row r="18163" spans="106:107">
      <c r="DB18163" s="110"/>
      <c r="DC18163" s="110"/>
    </row>
    <row r="18164" spans="106:107">
      <c r="DB18164" s="110"/>
      <c r="DC18164" s="110"/>
    </row>
    <row r="18165" spans="106:107">
      <c r="DB18165" s="110"/>
      <c r="DC18165" s="110"/>
    </row>
    <row r="18166" spans="106:107">
      <c r="DB18166" s="110"/>
      <c r="DC18166" s="110"/>
    </row>
    <row r="18167" spans="106:107">
      <c r="DB18167" s="110"/>
      <c r="DC18167" s="110"/>
    </row>
    <row r="18168" spans="106:107">
      <c r="DB18168" s="110"/>
      <c r="DC18168" s="110"/>
    </row>
    <row r="18169" spans="106:107">
      <c r="DB18169" s="110"/>
      <c r="DC18169" s="110"/>
    </row>
    <row r="18170" spans="106:107">
      <c r="DB18170" s="110"/>
      <c r="DC18170" s="110"/>
    </row>
    <row r="18171" spans="106:107">
      <c r="DB18171" s="110"/>
      <c r="DC18171" s="110"/>
    </row>
    <row r="18172" spans="106:107">
      <c r="DB18172" s="110"/>
      <c r="DC18172" s="110"/>
    </row>
    <row r="18173" spans="106:107">
      <c r="DB18173" s="110"/>
      <c r="DC18173" s="110"/>
    </row>
    <row r="18174" spans="106:107">
      <c r="DB18174" s="110"/>
      <c r="DC18174" s="110"/>
    </row>
    <row r="18175" spans="106:107">
      <c r="DB18175" s="110"/>
      <c r="DC18175" s="110"/>
    </row>
    <row r="18176" spans="106:107">
      <c r="DB18176" s="110"/>
      <c r="DC18176" s="110"/>
    </row>
    <row r="18177" spans="106:107">
      <c r="DB18177" s="110"/>
      <c r="DC18177" s="110"/>
    </row>
    <row r="18178" spans="106:107">
      <c r="DB18178" s="110"/>
      <c r="DC18178" s="110"/>
    </row>
    <row r="18179" spans="106:107">
      <c r="DB18179" s="110"/>
      <c r="DC18179" s="110"/>
    </row>
    <row r="18180" spans="106:107">
      <c r="DB18180" s="110"/>
      <c r="DC18180" s="110"/>
    </row>
    <row r="18181" spans="106:107">
      <c r="DB18181" s="110"/>
      <c r="DC18181" s="110"/>
    </row>
    <row r="18182" spans="106:107">
      <c r="DB18182" s="110"/>
      <c r="DC18182" s="110"/>
    </row>
    <row r="18183" spans="106:107">
      <c r="DB18183" s="110"/>
      <c r="DC18183" s="110"/>
    </row>
    <row r="18184" spans="106:107">
      <c r="DB18184" s="110"/>
      <c r="DC18184" s="110"/>
    </row>
    <row r="18185" spans="106:107">
      <c r="DB18185" s="110"/>
      <c r="DC18185" s="110"/>
    </row>
    <row r="18186" spans="106:107">
      <c r="DB18186" s="110"/>
      <c r="DC18186" s="110"/>
    </row>
    <row r="18187" spans="106:107">
      <c r="DB18187" s="110"/>
      <c r="DC18187" s="110"/>
    </row>
    <row r="18188" spans="106:107">
      <c r="DB18188" s="110"/>
      <c r="DC18188" s="110"/>
    </row>
    <row r="18189" spans="106:107">
      <c r="DB18189" s="110"/>
      <c r="DC18189" s="110"/>
    </row>
    <row r="18190" spans="106:107">
      <c r="DB18190" s="110"/>
      <c r="DC18190" s="110"/>
    </row>
    <row r="18191" spans="106:107">
      <c r="DB18191" s="110"/>
      <c r="DC18191" s="110"/>
    </row>
    <row r="18192" spans="106:107">
      <c r="DB18192" s="110"/>
      <c r="DC18192" s="110"/>
    </row>
    <row r="18193" spans="106:107">
      <c r="DB18193" s="110"/>
      <c r="DC18193" s="110"/>
    </row>
    <row r="18194" spans="106:107">
      <c r="DB18194" s="110"/>
      <c r="DC18194" s="110"/>
    </row>
    <row r="18195" spans="106:107">
      <c r="DB18195" s="110"/>
      <c r="DC18195" s="110"/>
    </row>
    <row r="18196" spans="106:107">
      <c r="DB18196" s="110"/>
      <c r="DC18196" s="110"/>
    </row>
    <row r="18197" spans="106:107">
      <c r="DB18197" s="110"/>
      <c r="DC18197" s="110"/>
    </row>
    <row r="18198" spans="106:107">
      <c r="DB18198" s="110"/>
      <c r="DC18198" s="110"/>
    </row>
    <row r="18199" spans="106:107">
      <c r="DB18199" s="110"/>
      <c r="DC18199" s="110"/>
    </row>
    <row r="18200" spans="106:107">
      <c r="DB18200" s="110"/>
      <c r="DC18200" s="110"/>
    </row>
    <row r="18201" spans="106:107">
      <c r="DB18201" s="110"/>
      <c r="DC18201" s="110"/>
    </row>
    <row r="18202" spans="106:107">
      <c r="DB18202" s="110"/>
      <c r="DC18202" s="110"/>
    </row>
    <row r="18203" spans="106:107">
      <c r="DB18203" s="110"/>
      <c r="DC18203" s="110"/>
    </row>
    <row r="18204" spans="106:107">
      <c r="DB18204" s="110"/>
      <c r="DC18204" s="110"/>
    </row>
    <row r="18205" spans="106:107">
      <c r="DB18205" s="110"/>
      <c r="DC18205" s="110"/>
    </row>
    <row r="18206" spans="106:107">
      <c r="DB18206" s="110"/>
      <c r="DC18206" s="110"/>
    </row>
    <row r="18207" spans="106:107">
      <c r="DB18207" s="110"/>
      <c r="DC18207" s="110"/>
    </row>
    <row r="18208" spans="106:107">
      <c r="DB18208" s="110"/>
      <c r="DC18208" s="110"/>
    </row>
    <row r="18209" spans="106:107">
      <c r="DB18209" s="110"/>
      <c r="DC18209" s="110"/>
    </row>
    <row r="18210" spans="106:107">
      <c r="DB18210" s="110"/>
      <c r="DC18210" s="110"/>
    </row>
    <row r="18211" spans="106:107">
      <c r="DB18211" s="110"/>
      <c r="DC18211" s="110"/>
    </row>
    <row r="18212" spans="106:107">
      <c r="DB18212" s="110"/>
      <c r="DC18212" s="110"/>
    </row>
    <row r="18213" spans="106:107">
      <c r="DB18213" s="110"/>
      <c r="DC18213" s="110"/>
    </row>
    <row r="18214" spans="106:107">
      <c r="DB18214" s="110"/>
      <c r="DC18214" s="110"/>
    </row>
    <row r="18215" spans="106:107">
      <c r="DB18215" s="110"/>
      <c r="DC18215" s="110"/>
    </row>
    <row r="18216" spans="106:107">
      <c r="DB18216" s="110"/>
      <c r="DC18216" s="110"/>
    </row>
    <row r="18217" spans="106:107">
      <c r="DB18217" s="110"/>
      <c r="DC18217" s="110"/>
    </row>
    <row r="18218" spans="106:107">
      <c r="DB18218" s="110"/>
      <c r="DC18218" s="110"/>
    </row>
    <row r="18219" spans="106:107">
      <c r="DB18219" s="110"/>
      <c r="DC18219" s="110"/>
    </row>
    <row r="18220" spans="106:107">
      <c r="DB18220" s="110"/>
      <c r="DC18220" s="110"/>
    </row>
    <row r="18221" spans="106:107">
      <c r="DB18221" s="110"/>
      <c r="DC18221" s="110"/>
    </row>
    <row r="18222" spans="106:107">
      <c r="DB18222" s="110"/>
      <c r="DC18222" s="110"/>
    </row>
    <row r="18223" spans="106:107">
      <c r="DB18223" s="110"/>
      <c r="DC18223" s="110"/>
    </row>
    <row r="18224" spans="106:107">
      <c r="DB18224" s="110"/>
      <c r="DC18224" s="110"/>
    </row>
    <row r="18225" spans="106:107">
      <c r="DB18225" s="110"/>
      <c r="DC18225" s="110"/>
    </row>
    <row r="18226" spans="106:107">
      <c r="DB18226" s="110"/>
      <c r="DC18226" s="110"/>
    </row>
    <row r="18227" spans="106:107">
      <c r="DB18227" s="110"/>
      <c r="DC18227" s="110"/>
    </row>
    <row r="18228" spans="106:107">
      <c r="DB18228" s="110"/>
      <c r="DC18228" s="110"/>
    </row>
    <row r="18229" spans="106:107">
      <c r="DB18229" s="110"/>
      <c r="DC18229" s="110"/>
    </row>
    <row r="18230" spans="106:107">
      <c r="DB18230" s="110"/>
      <c r="DC18230" s="110"/>
    </row>
    <row r="18231" spans="106:107">
      <c r="DB18231" s="110"/>
      <c r="DC18231" s="110"/>
    </row>
    <row r="18232" spans="106:107">
      <c r="DB18232" s="110"/>
      <c r="DC18232" s="110"/>
    </row>
    <row r="18233" spans="106:107">
      <c r="DB18233" s="110"/>
      <c r="DC18233" s="110"/>
    </row>
    <row r="18234" spans="106:107">
      <c r="DB18234" s="110"/>
      <c r="DC18234" s="110"/>
    </row>
    <row r="18235" spans="106:107">
      <c r="DB18235" s="110"/>
      <c r="DC18235" s="110"/>
    </row>
    <row r="18236" spans="106:107">
      <c r="DB18236" s="110"/>
      <c r="DC18236" s="110"/>
    </row>
    <row r="18237" spans="106:107">
      <c r="DB18237" s="110"/>
      <c r="DC18237" s="110"/>
    </row>
    <row r="18238" spans="106:107">
      <c r="DB18238" s="110"/>
      <c r="DC18238" s="110"/>
    </row>
    <row r="18239" spans="106:107">
      <c r="DB18239" s="110"/>
      <c r="DC18239" s="110"/>
    </row>
    <row r="18240" spans="106:107">
      <c r="DB18240" s="110"/>
      <c r="DC18240" s="110"/>
    </row>
    <row r="18241" spans="106:107">
      <c r="DB18241" s="110"/>
      <c r="DC18241" s="110"/>
    </row>
    <row r="18242" spans="106:107">
      <c r="DB18242" s="110"/>
      <c r="DC18242" s="110"/>
    </row>
    <row r="18243" spans="106:107">
      <c r="DB18243" s="110"/>
      <c r="DC18243" s="110"/>
    </row>
    <row r="18244" spans="106:107">
      <c r="DB18244" s="110"/>
      <c r="DC18244" s="110"/>
    </row>
    <row r="18245" spans="106:107">
      <c r="DB18245" s="110"/>
      <c r="DC18245" s="110"/>
    </row>
    <row r="18246" spans="106:107">
      <c r="DB18246" s="110"/>
      <c r="DC18246" s="110"/>
    </row>
    <row r="18247" spans="106:107">
      <c r="DB18247" s="110"/>
      <c r="DC18247" s="110"/>
    </row>
    <row r="18248" spans="106:107">
      <c r="DB18248" s="110"/>
      <c r="DC18248" s="110"/>
    </row>
    <row r="18249" spans="106:107">
      <c r="DB18249" s="110"/>
      <c r="DC18249" s="110"/>
    </row>
    <row r="18250" spans="106:107">
      <c r="DB18250" s="110"/>
      <c r="DC18250" s="110"/>
    </row>
    <row r="18251" spans="106:107">
      <c r="DB18251" s="110"/>
      <c r="DC18251" s="110"/>
    </row>
    <row r="18252" spans="106:107">
      <c r="DB18252" s="110"/>
      <c r="DC18252" s="110"/>
    </row>
    <row r="18253" spans="106:107">
      <c r="DB18253" s="110"/>
      <c r="DC18253" s="110"/>
    </row>
    <row r="18254" spans="106:107">
      <c r="DB18254" s="110"/>
      <c r="DC18254" s="110"/>
    </row>
    <row r="18255" spans="106:107">
      <c r="DB18255" s="110"/>
      <c r="DC18255" s="110"/>
    </row>
    <row r="18256" spans="106:107">
      <c r="DB18256" s="110"/>
      <c r="DC18256" s="110"/>
    </row>
    <row r="18257" spans="106:107">
      <c r="DB18257" s="110"/>
      <c r="DC18257" s="110"/>
    </row>
    <row r="18258" spans="106:107">
      <c r="DB18258" s="110"/>
      <c r="DC18258" s="110"/>
    </row>
    <row r="18259" spans="106:107">
      <c r="DB18259" s="110"/>
      <c r="DC18259" s="110"/>
    </row>
    <row r="18260" spans="106:107">
      <c r="DB18260" s="110"/>
      <c r="DC18260" s="110"/>
    </row>
    <row r="18261" spans="106:107">
      <c r="DB18261" s="110"/>
      <c r="DC18261" s="110"/>
    </row>
    <row r="18262" spans="106:107">
      <c r="DB18262" s="110"/>
      <c r="DC18262" s="110"/>
    </row>
    <row r="18263" spans="106:107">
      <c r="DB18263" s="110"/>
      <c r="DC18263" s="110"/>
    </row>
    <row r="18264" spans="106:107">
      <c r="DB18264" s="110"/>
      <c r="DC18264" s="110"/>
    </row>
    <row r="18265" spans="106:107">
      <c r="DB18265" s="110"/>
      <c r="DC18265" s="110"/>
    </row>
    <row r="18266" spans="106:107">
      <c r="DB18266" s="110"/>
      <c r="DC18266" s="110"/>
    </row>
    <row r="18267" spans="106:107">
      <c r="DB18267" s="110"/>
      <c r="DC18267" s="110"/>
    </row>
    <row r="18268" spans="106:107">
      <c r="DB18268" s="110"/>
      <c r="DC18268" s="110"/>
    </row>
    <row r="18269" spans="106:107">
      <c r="DB18269" s="110"/>
      <c r="DC18269" s="110"/>
    </row>
    <row r="18270" spans="106:107">
      <c r="DB18270" s="110"/>
      <c r="DC18270" s="110"/>
    </row>
    <row r="18271" spans="106:107">
      <c r="DB18271" s="110"/>
      <c r="DC18271" s="110"/>
    </row>
    <row r="18272" spans="106:107">
      <c r="DB18272" s="110"/>
      <c r="DC18272" s="110"/>
    </row>
    <row r="18273" spans="106:107">
      <c r="DB18273" s="110"/>
      <c r="DC18273" s="110"/>
    </row>
    <row r="18274" spans="106:107">
      <c r="DB18274" s="110"/>
      <c r="DC18274" s="110"/>
    </row>
    <row r="18275" spans="106:107">
      <c r="DB18275" s="110"/>
      <c r="DC18275" s="110"/>
    </row>
    <row r="18276" spans="106:107">
      <c r="DB18276" s="110"/>
      <c r="DC18276" s="110"/>
    </row>
    <row r="18277" spans="106:107">
      <c r="DB18277" s="110"/>
      <c r="DC18277" s="110"/>
    </row>
    <row r="18278" spans="106:107">
      <c r="DB18278" s="110"/>
      <c r="DC18278" s="110"/>
    </row>
    <row r="18279" spans="106:107">
      <c r="DB18279" s="110"/>
      <c r="DC18279" s="110"/>
    </row>
    <row r="18280" spans="106:107">
      <c r="DB18280" s="110"/>
      <c r="DC18280" s="110"/>
    </row>
    <row r="18281" spans="106:107">
      <c r="DB18281" s="110"/>
      <c r="DC18281" s="110"/>
    </row>
    <row r="18282" spans="106:107">
      <c r="DB18282" s="110"/>
      <c r="DC18282" s="110"/>
    </row>
    <row r="18283" spans="106:107">
      <c r="DB18283" s="110"/>
      <c r="DC18283" s="110"/>
    </row>
    <row r="18284" spans="106:107">
      <c r="DB18284" s="110"/>
      <c r="DC18284" s="110"/>
    </row>
    <row r="18285" spans="106:107">
      <c r="DB18285" s="110"/>
      <c r="DC18285" s="110"/>
    </row>
    <row r="18286" spans="106:107">
      <c r="DB18286" s="110"/>
      <c r="DC18286" s="110"/>
    </row>
    <row r="18287" spans="106:107">
      <c r="DB18287" s="110"/>
      <c r="DC18287" s="110"/>
    </row>
    <row r="18288" spans="106:107">
      <c r="DB18288" s="110"/>
      <c r="DC18288" s="110"/>
    </row>
    <row r="18289" spans="106:107">
      <c r="DB18289" s="110"/>
      <c r="DC18289" s="110"/>
    </row>
    <row r="18290" spans="106:107">
      <c r="DB18290" s="110"/>
      <c r="DC18290" s="110"/>
    </row>
    <row r="18291" spans="106:107">
      <c r="DB18291" s="110"/>
      <c r="DC18291" s="110"/>
    </row>
    <row r="18292" spans="106:107">
      <c r="DB18292" s="110"/>
      <c r="DC18292" s="110"/>
    </row>
    <row r="18293" spans="106:107">
      <c r="DB18293" s="110"/>
      <c r="DC18293" s="110"/>
    </row>
    <row r="18294" spans="106:107">
      <c r="DB18294" s="110"/>
      <c r="DC18294" s="110"/>
    </row>
    <row r="18295" spans="106:107">
      <c r="DB18295" s="110"/>
      <c r="DC18295" s="110"/>
    </row>
    <row r="18296" spans="106:107">
      <c r="DB18296" s="110"/>
      <c r="DC18296" s="110"/>
    </row>
    <row r="18297" spans="106:107">
      <c r="DB18297" s="110"/>
      <c r="DC18297" s="110"/>
    </row>
    <row r="18298" spans="106:107">
      <c r="DB18298" s="110"/>
      <c r="DC18298" s="110"/>
    </row>
    <row r="18299" spans="106:107">
      <c r="DB18299" s="110"/>
      <c r="DC18299" s="110"/>
    </row>
    <row r="18300" spans="106:107">
      <c r="DB18300" s="110"/>
      <c r="DC18300" s="110"/>
    </row>
    <row r="18301" spans="106:107">
      <c r="DB18301" s="110"/>
      <c r="DC18301" s="110"/>
    </row>
    <row r="18302" spans="106:107">
      <c r="DB18302" s="110"/>
      <c r="DC18302" s="110"/>
    </row>
    <row r="18303" spans="106:107">
      <c r="DB18303" s="110"/>
      <c r="DC18303" s="110"/>
    </row>
    <row r="18304" spans="106:107">
      <c r="DB18304" s="110"/>
      <c r="DC18304" s="110"/>
    </row>
    <row r="18305" spans="106:107">
      <c r="DB18305" s="110"/>
      <c r="DC18305" s="110"/>
    </row>
    <row r="18306" spans="106:107">
      <c r="DB18306" s="110"/>
      <c r="DC18306" s="110"/>
    </row>
    <row r="18307" spans="106:107">
      <c r="DB18307" s="110"/>
      <c r="DC18307" s="110"/>
    </row>
    <row r="18308" spans="106:107">
      <c r="DB18308" s="110"/>
      <c r="DC18308" s="110"/>
    </row>
    <row r="18309" spans="106:107">
      <c r="DB18309" s="110"/>
      <c r="DC18309" s="110"/>
    </row>
    <row r="18310" spans="106:107">
      <c r="DB18310" s="110"/>
      <c r="DC18310" s="110"/>
    </row>
    <row r="18311" spans="106:107">
      <c r="DB18311" s="110"/>
      <c r="DC18311" s="110"/>
    </row>
    <row r="18312" spans="106:107">
      <c r="DB18312" s="110"/>
      <c r="DC18312" s="110"/>
    </row>
    <row r="18313" spans="106:107">
      <c r="DB18313" s="110"/>
      <c r="DC18313" s="110"/>
    </row>
    <row r="18314" spans="106:107">
      <c r="DB18314" s="110"/>
      <c r="DC18314" s="110"/>
    </row>
    <row r="18315" spans="106:107">
      <c r="DB18315" s="110"/>
      <c r="DC18315" s="110"/>
    </row>
    <row r="18316" spans="106:107">
      <c r="DB18316" s="110"/>
      <c r="DC18316" s="110"/>
    </row>
    <row r="18317" spans="106:107">
      <c r="DB18317" s="110"/>
      <c r="DC18317" s="110"/>
    </row>
    <row r="18318" spans="106:107">
      <c r="DB18318" s="110"/>
      <c r="DC18318" s="110"/>
    </row>
    <row r="18319" spans="106:107">
      <c r="DB18319" s="110"/>
      <c r="DC18319" s="110"/>
    </row>
    <row r="18320" spans="106:107">
      <c r="DB18320" s="110"/>
      <c r="DC18320" s="110"/>
    </row>
    <row r="18321" spans="106:107">
      <c r="DB18321" s="110"/>
      <c r="DC18321" s="110"/>
    </row>
    <row r="18322" spans="106:107">
      <c r="DB18322" s="110"/>
      <c r="DC18322" s="110"/>
    </row>
    <row r="18323" spans="106:107">
      <c r="DB18323" s="110"/>
      <c r="DC18323" s="110"/>
    </row>
    <row r="18324" spans="106:107">
      <c r="DB18324" s="110"/>
      <c r="DC18324" s="110"/>
    </row>
    <row r="18325" spans="106:107">
      <c r="DB18325" s="110"/>
      <c r="DC18325" s="110"/>
    </row>
    <row r="18326" spans="106:107">
      <c r="DB18326" s="110"/>
      <c r="DC18326" s="110"/>
    </row>
    <row r="18327" spans="106:107">
      <c r="DB18327" s="110"/>
      <c r="DC18327" s="110"/>
    </row>
    <row r="18328" spans="106:107">
      <c r="DB18328" s="110"/>
      <c r="DC18328" s="110"/>
    </row>
    <row r="18329" spans="106:107">
      <c r="DB18329" s="110"/>
      <c r="DC18329" s="110"/>
    </row>
    <row r="18330" spans="106:107">
      <c r="DB18330" s="110"/>
      <c r="DC18330" s="110"/>
    </row>
    <row r="18331" spans="106:107">
      <c r="DB18331" s="110"/>
      <c r="DC18331" s="110"/>
    </row>
    <row r="18332" spans="106:107">
      <c r="DB18332" s="110"/>
      <c r="DC18332" s="110"/>
    </row>
    <row r="18333" spans="106:107">
      <c r="DB18333" s="110"/>
      <c r="DC18333" s="110"/>
    </row>
    <row r="18334" spans="106:107">
      <c r="DB18334" s="110"/>
      <c r="DC18334" s="110"/>
    </row>
    <row r="18335" spans="106:107">
      <c r="DB18335" s="110"/>
      <c r="DC18335" s="110"/>
    </row>
    <row r="18336" spans="106:107">
      <c r="DB18336" s="110"/>
      <c r="DC18336" s="110"/>
    </row>
    <row r="18337" spans="106:107">
      <c r="DB18337" s="110"/>
      <c r="DC18337" s="110"/>
    </row>
    <row r="18338" spans="106:107">
      <c r="DB18338" s="110"/>
      <c r="DC18338" s="110"/>
    </row>
    <row r="18339" spans="106:107">
      <c r="DB18339" s="110"/>
      <c r="DC18339" s="110"/>
    </row>
    <row r="18340" spans="106:107">
      <c r="DB18340" s="110"/>
      <c r="DC18340" s="110"/>
    </row>
    <row r="18341" spans="106:107">
      <c r="DB18341" s="110"/>
      <c r="DC18341" s="110"/>
    </row>
    <row r="18342" spans="106:107">
      <c r="DB18342" s="110"/>
      <c r="DC18342" s="110"/>
    </row>
    <row r="18343" spans="106:107">
      <c r="DB18343" s="110"/>
      <c r="DC18343" s="110"/>
    </row>
    <row r="18344" spans="106:107">
      <c r="DB18344" s="110"/>
      <c r="DC18344" s="110"/>
    </row>
    <row r="18345" spans="106:107">
      <c r="DB18345" s="110"/>
      <c r="DC18345" s="110"/>
    </row>
    <row r="18346" spans="106:107">
      <c r="DB18346" s="110"/>
      <c r="DC18346" s="110"/>
    </row>
    <row r="18347" spans="106:107">
      <c r="DB18347" s="110"/>
      <c r="DC18347" s="110"/>
    </row>
    <row r="18348" spans="106:107">
      <c r="DB18348" s="110"/>
      <c r="DC18348" s="110"/>
    </row>
    <row r="18349" spans="106:107">
      <c r="DB18349" s="110"/>
      <c r="DC18349" s="110"/>
    </row>
    <row r="18350" spans="106:107">
      <c r="DB18350" s="110"/>
      <c r="DC18350" s="110"/>
    </row>
    <row r="18351" spans="106:107">
      <c r="DB18351" s="110"/>
      <c r="DC18351" s="110"/>
    </row>
    <row r="18352" spans="106:107">
      <c r="DB18352" s="110"/>
      <c r="DC18352" s="110"/>
    </row>
    <row r="18353" spans="106:107">
      <c r="DB18353" s="110"/>
      <c r="DC18353" s="110"/>
    </row>
    <row r="18354" spans="106:107">
      <c r="DB18354" s="110"/>
      <c r="DC18354" s="110"/>
    </row>
    <row r="18355" spans="106:107">
      <c r="DB18355" s="110"/>
      <c r="DC18355" s="110"/>
    </row>
    <row r="18356" spans="106:107">
      <c r="DB18356" s="110"/>
      <c r="DC18356" s="110"/>
    </row>
    <row r="18357" spans="106:107">
      <c r="DB18357" s="110"/>
      <c r="DC18357" s="110"/>
    </row>
    <row r="18358" spans="106:107">
      <c r="DB18358" s="110"/>
      <c r="DC18358" s="110"/>
    </row>
    <row r="18359" spans="106:107">
      <c r="DB18359" s="110"/>
      <c r="DC18359" s="110"/>
    </row>
    <row r="18360" spans="106:107">
      <c r="DB18360" s="110"/>
      <c r="DC18360" s="110"/>
    </row>
    <row r="18361" spans="106:107">
      <c r="DB18361" s="110"/>
      <c r="DC18361" s="110"/>
    </row>
    <row r="18362" spans="106:107">
      <c r="DB18362" s="110"/>
      <c r="DC18362" s="110"/>
    </row>
    <row r="18363" spans="106:107">
      <c r="DB18363" s="110"/>
      <c r="DC18363" s="110"/>
    </row>
    <row r="18364" spans="106:107">
      <c r="DB18364" s="110"/>
      <c r="DC18364" s="110"/>
    </row>
    <row r="18365" spans="106:107">
      <c r="DB18365" s="110"/>
      <c r="DC18365" s="110"/>
    </row>
    <row r="18366" spans="106:107">
      <c r="DB18366" s="110"/>
      <c r="DC18366" s="110"/>
    </row>
    <row r="18367" spans="106:107">
      <c r="DB18367" s="110"/>
      <c r="DC18367" s="110"/>
    </row>
    <row r="18368" spans="106:107">
      <c r="DB18368" s="110"/>
      <c r="DC18368" s="110"/>
    </row>
    <row r="18369" spans="106:107">
      <c r="DB18369" s="110"/>
      <c r="DC18369" s="110"/>
    </row>
    <row r="18370" spans="106:107">
      <c r="DB18370" s="110"/>
      <c r="DC18370" s="110"/>
    </row>
    <row r="18371" spans="106:107">
      <c r="DB18371" s="110"/>
      <c r="DC18371" s="110"/>
    </row>
    <row r="18372" spans="106:107">
      <c r="DB18372" s="110"/>
      <c r="DC18372" s="110"/>
    </row>
    <row r="18373" spans="106:107">
      <c r="DB18373" s="110"/>
      <c r="DC18373" s="110"/>
    </row>
    <row r="18374" spans="106:107">
      <c r="DB18374" s="110"/>
      <c r="DC18374" s="110"/>
    </row>
    <row r="18375" spans="106:107">
      <c r="DB18375" s="110"/>
      <c r="DC18375" s="110"/>
    </row>
    <row r="18376" spans="106:107">
      <c r="DB18376" s="110"/>
      <c r="DC18376" s="110"/>
    </row>
    <row r="18377" spans="106:107">
      <c r="DB18377" s="110"/>
      <c r="DC18377" s="110"/>
    </row>
    <row r="18378" spans="106:107">
      <c r="DB18378" s="110"/>
      <c r="DC18378" s="110"/>
    </row>
    <row r="18379" spans="106:107">
      <c r="DB18379" s="110"/>
      <c r="DC18379" s="110"/>
    </row>
    <row r="18380" spans="106:107">
      <c r="DB18380" s="110"/>
      <c r="DC18380" s="110"/>
    </row>
    <row r="18381" spans="106:107">
      <c r="DB18381" s="110"/>
      <c r="DC18381" s="110"/>
    </row>
    <row r="18382" spans="106:107">
      <c r="DB18382" s="110"/>
      <c r="DC18382" s="110"/>
    </row>
    <row r="18383" spans="106:107">
      <c r="DB18383" s="110"/>
      <c r="DC18383" s="110"/>
    </row>
    <row r="18384" spans="106:107">
      <c r="DB18384" s="110"/>
      <c r="DC18384" s="110"/>
    </row>
    <row r="18385" spans="106:107">
      <c r="DB18385" s="110"/>
      <c r="DC18385" s="110"/>
    </row>
    <row r="18386" spans="106:107">
      <c r="DB18386" s="110"/>
      <c r="DC18386" s="110"/>
    </row>
    <row r="18387" spans="106:107">
      <c r="DB18387" s="110"/>
      <c r="DC18387" s="110"/>
    </row>
    <row r="18388" spans="106:107">
      <c r="DB18388" s="110"/>
      <c r="DC18388" s="110"/>
    </row>
    <row r="18389" spans="106:107">
      <c r="DB18389" s="110"/>
      <c r="DC18389" s="110"/>
    </row>
    <row r="18390" spans="106:107">
      <c r="DB18390" s="110"/>
      <c r="DC18390" s="110"/>
    </row>
    <row r="18391" spans="106:107">
      <c r="DB18391" s="110"/>
      <c r="DC18391" s="110"/>
    </row>
    <row r="18392" spans="106:107">
      <c r="DB18392" s="110"/>
      <c r="DC18392" s="110"/>
    </row>
    <row r="18393" spans="106:107">
      <c r="DB18393" s="110"/>
      <c r="DC18393" s="110"/>
    </row>
    <row r="18394" spans="106:107">
      <c r="DB18394" s="110"/>
      <c r="DC18394" s="110"/>
    </row>
    <row r="18395" spans="106:107">
      <c r="DB18395" s="110"/>
      <c r="DC18395" s="110"/>
    </row>
    <row r="18396" spans="106:107">
      <c r="DB18396" s="110"/>
      <c r="DC18396" s="110"/>
    </row>
    <row r="18397" spans="106:107">
      <c r="DB18397" s="110"/>
      <c r="DC18397" s="110"/>
    </row>
    <row r="18398" spans="106:107">
      <c r="DB18398" s="110"/>
      <c r="DC18398" s="110"/>
    </row>
    <row r="18399" spans="106:107">
      <c r="DB18399" s="110"/>
      <c r="DC18399" s="110"/>
    </row>
    <row r="18400" spans="106:107">
      <c r="DB18400" s="110"/>
      <c r="DC18400" s="110"/>
    </row>
    <row r="18401" spans="106:107">
      <c r="DB18401" s="110"/>
      <c r="DC18401" s="110"/>
    </row>
    <row r="18402" spans="106:107">
      <c r="DB18402" s="110"/>
      <c r="DC18402" s="110"/>
    </row>
    <row r="18403" spans="106:107">
      <c r="DB18403" s="110"/>
      <c r="DC18403" s="110"/>
    </row>
    <row r="18404" spans="106:107">
      <c r="DB18404" s="110"/>
      <c r="DC18404" s="110"/>
    </row>
    <row r="18405" spans="106:107">
      <c r="DB18405" s="110"/>
      <c r="DC18405" s="110"/>
    </row>
    <row r="18406" spans="106:107">
      <c r="DB18406" s="110"/>
      <c r="DC18406" s="110"/>
    </row>
    <row r="18407" spans="106:107">
      <c r="DB18407" s="110"/>
      <c r="DC18407" s="110"/>
    </row>
    <row r="18408" spans="106:107">
      <c r="DB18408" s="110"/>
      <c r="DC18408" s="110"/>
    </row>
    <row r="18409" spans="106:107">
      <c r="DB18409" s="110"/>
      <c r="DC18409" s="110"/>
    </row>
    <row r="18410" spans="106:107">
      <c r="DB18410" s="110"/>
      <c r="DC18410" s="110"/>
    </row>
    <row r="18411" spans="106:107">
      <c r="DB18411" s="110"/>
      <c r="DC18411" s="110"/>
    </row>
    <row r="18412" spans="106:107">
      <c r="DB18412" s="110"/>
      <c r="DC18412" s="110"/>
    </row>
    <row r="18413" spans="106:107">
      <c r="DB18413" s="110"/>
      <c r="DC18413" s="110"/>
    </row>
    <row r="18414" spans="106:107">
      <c r="DB18414" s="110"/>
      <c r="DC18414" s="110"/>
    </row>
    <row r="18415" spans="106:107">
      <c r="DB18415" s="110"/>
      <c r="DC18415" s="110"/>
    </row>
    <row r="18416" spans="106:107">
      <c r="DB18416" s="110"/>
      <c r="DC18416" s="110"/>
    </row>
    <row r="18417" spans="106:107">
      <c r="DB18417" s="110"/>
      <c r="DC18417" s="110"/>
    </row>
    <row r="18418" spans="106:107">
      <c r="DB18418" s="110"/>
      <c r="DC18418" s="110"/>
    </row>
    <row r="18419" spans="106:107">
      <c r="DB18419" s="110"/>
      <c r="DC18419" s="110"/>
    </row>
    <row r="18420" spans="106:107">
      <c r="DB18420" s="110"/>
      <c r="DC18420" s="110"/>
    </row>
    <row r="18421" spans="106:107">
      <c r="DB18421" s="110"/>
      <c r="DC18421" s="110"/>
    </row>
    <row r="18422" spans="106:107">
      <c r="DB18422" s="110"/>
      <c r="DC18422" s="110"/>
    </row>
    <row r="18423" spans="106:107">
      <c r="DB18423" s="110"/>
      <c r="DC18423" s="110"/>
    </row>
    <row r="18424" spans="106:107">
      <c r="DB18424" s="110"/>
      <c r="DC18424" s="110"/>
    </row>
    <row r="18425" spans="106:107">
      <c r="DB18425" s="110"/>
      <c r="DC18425" s="110"/>
    </row>
    <row r="18426" spans="106:107">
      <c r="DB18426" s="110"/>
      <c r="DC18426" s="110"/>
    </row>
    <row r="18427" spans="106:107">
      <c r="DB18427" s="110"/>
      <c r="DC18427" s="110"/>
    </row>
    <row r="18428" spans="106:107">
      <c r="DB18428" s="110"/>
      <c r="DC18428" s="110"/>
    </row>
    <row r="18429" spans="106:107">
      <c r="DB18429" s="110"/>
      <c r="DC18429" s="110"/>
    </row>
    <row r="18430" spans="106:107">
      <c r="DB18430" s="110"/>
      <c r="DC18430" s="110"/>
    </row>
    <row r="18431" spans="106:107">
      <c r="DB18431" s="110"/>
      <c r="DC18431" s="110"/>
    </row>
    <row r="18432" spans="106:107">
      <c r="DB18432" s="110"/>
      <c r="DC18432" s="110"/>
    </row>
    <row r="18433" spans="106:107">
      <c r="DB18433" s="110"/>
      <c r="DC18433" s="110"/>
    </row>
    <row r="18434" spans="106:107">
      <c r="DB18434" s="110"/>
      <c r="DC18434" s="110"/>
    </row>
    <row r="18435" spans="106:107">
      <c r="DB18435" s="110"/>
      <c r="DC18435" s="110"/>
    </row>
    <row r="18436" spans="106:107">
      <c r="DB18436" s="110"/>
      <c r="DC18436" s="110"/>
    </row>
    <row r="18437" spans="106:107">
      <c r="DB18437" s="110"/>
      <c r="DC18437" s="110"/>
    </row>
    <row r="18438" spans="106:107">
      <c r="DB18438" s="110"/>
      <c r="DC18438" s="110"/>
    </row>
    <row r="18439" spans="106:107">
      <c r="DB18439" s="110"/>
      <c r="DC18439" s="110"/>
    </row>
    <row r="18440" spans="106:107">
      <c r="DB18440" s="110"/>
      <c r="DC18440" s="110"/>
    </row>
    <row r="18441" spans="106:107">
      <c r="DB18441" s="110"/>
      <c r="DC18441" s="110"/>
    </row>
    <row r="18442" spans="106:107">
      <c r="DB18442" s="110"/>
      <c r="DC18442" s="110"/>
    </row>
    <row r="18443" spans="106:107">
      <c r="DB18443" s="110"/>
      <c r="DC18443" s="110"/>
    </row>
    <row r="18444" spans="106:107">
      <c r="DB18444" s="110"/>
      <c r="DC18444" s="110"/>
    </row>
    <row r="18445" spans="106:107">
      <c r="DB18445" s="110"/>
      <c r="DC18445" s="110"/>
    </row>
    <row r="18446" spans="106:107">
      <c r="DB18446" s="110"/>
      <c r="DC18446" s="110"/>
    </row>
    <row r="18447" spans="106:107">
      <c r="DB18447" s="110"/>
      <c r="DC18447" s="110"/>
    </row>
    <row r="18448" spans="106:107">
      <c r="DB18448" s="110"/>
      <c r="DC18448" s="110"/>
    </row>
    <row r="18449" spans="106:107">
      <c r="DB18449" s="110"/>
      <c r="DC18449" s="110"/>
    </row>
    <row r="18450" spans="106:107">
      <c r="DB18450" s="110"/>
      <c r="DC18450" s="110"/>
    </row>
    <row r="18451" spans="106:107">
      <c r="DB18451" s="110"/>
      <c r="DC18451" s="110"/>
    </row>
    <row r="18452" spans="106:107">
      <c r="DB18452" s="110"/>
      <c r="DC18452" s="110"/>
    </row>
    <row r="18453" spans="106:107">
      <c r="DB18453" s="110"/>
      <c r="DC18453" s="110"/>
    </row>
    <row r="18454" spans="106:107">
      <c r="DB18454" s="110"/>
      <c r="DC18454" s="110"/>
    </row>
    <row r="18455" spans="106:107">
      <c r="DB18455" s="110"/>
      <c r="DC18455" s="110"/>
    </row>
    <row r="18456" spans="106:107">
      <c r="DB18456" s="110"/>
      <c r="DC18456" s="110"/>
    </row>
    <row r="18457" spans="106:107">
      <c r="DB18457" s="110"/>
      <c r="DC18457" s="110"/>
    </row>
    <row r="18458" spans="106:107">
      <c r="DB18458" s="110"/>
      <c r="DC18458" s="110"/>
    </row>
    <row r="18459" spans="106:107">
      <c r="DB18459" s="110"/>
      <c r="DC18459" s="110"/>
    </row>
    <row r="18460" spans="106:107">
      <c r="DB18460" s="110"/>
      <c r="DC18460" s="110"/>
    </row>
    <row r="18461" spans="106:107">
      <c r="DB18461" s="110"/>
      <c r="DC18461" s="110"/>
    </row>
    <row r="18462" spans="106:107">
      <c r="DB18462" s="110"/>
      <c r="DC18462" s="110"/>
    </row>
    <row r="18463" spans="106:107">
      <c r="DB18463" s="110"/>
      <c r="DC18463" s="110"/>
    </row>
    <row r="18464" spans="106:107">
      <c r="DB18464" s="110"/>
      <c r="DC18464" s="110"/>
    </row>
    <row r="18465" spans="106:107">
      <c r="DB18465" s="110"/>
      <c r="DC18465" s="110"/>
    </row>
    <row r="18466" spans="106:107">
      <c r="DB18466" s="110"/>
      <c r="DC18466" s="110"/>
    </row>
    <row r="18467" spans="106:107">
      <c r="DB18467" s="110"/>
      <c r="DC18467" s="110"/>
    </row>
    <row r="18468" spans="106:107">
      <c r="DB18468" s="110"/>
      <c r="DC18468" s="110"/>
    </row>
    <row r="18469" spans="106:107">
      <c r="DB18469" s="110"/>
      <c r="DC18469" s="110"/>
    </row>
    <row r="18470" spans="106:107">
      <c r="DB18470" s="110"/>
      <c r="DC18470" s="110"/>
    </row>
    <row r="18471" spans="106:107">
      <c r="DB18471" s="110"/>
      <c r="DC18471" s="110"/>
    </row>
    <row r="18472" spans="106:107">
      <c r="DB18472" s="110"/>
      <c r="DC18472" s="110"/>
    </row>
    <row r="18473" spans="106:107">
      <c r="DB18473" s="110"/>
      <c r="DC18473" s="110"/>
    </row>
    <row r="18474" spans="106:107">
      <c r="DB18474" s="110"/>
      <c r="DC18474" s="110"/>
    </row>
    <row r="18475" spans="106:107">
      <c r="DB18475" s="110"/>
      <c r="DC18475" s="110"/>
    </row>
    <row r="18476" spans="106:107">
      <c r="DB18476" s="110"/>
      <c r="DC18476" s="110"/>
    </row>
    <row r="18477" spans="106:107">
      <c r="DB18477" s="110"/>
      <c r="DC18477" s="110"/>
    </row>
    <row r="18478" spans="106:107">
      <c r="DB18478" s="110"/>
      <c r="DC18478" s="110"/>
    </row>
    <row r="18479" spans="106:107">
      <c r="DB18479" s="110"/>
      <c r="DC18479" s="110"/>
    </row>
    <row r="18480" spans="106:107">
      <c r="DB18480" s="110"/>
      <c r="DC18480" s="110"/>
    </row>
    <row r="18481" spans="106:107">
      <c r="DB18481" s="110"/>
      <c r="DC18481" s="110"/>
    </row>
    <row r="18482" spans="106:107">
      <c r="DB18482" s="110"/>
      <c r="DC18482" s="110"/>
    </row>
    <row r="18483" spans="106:107">
      <c r="DB18483" s="110"/>
      <c r="DC18483" s="110"/>
    </row>
    <row r="18484" spans="106:107">
      <c r="DB18484" s="110"/>
      <c r="DC18484" s="110"/>
    </row>
    <row r="18485" spans="106:107">
      <c r="DB18485" s="110"/>
      <c r="DC18485" s="110"/>
    </row>
    <row r="18486" spans="106:107">
      <c r="DB18486" s="110"/>
      <c r="DC18486" s="110"/>
    </row>
    <row r="18487" spans="106:107">
      <c r="DB18487" s="110"/>
      <c r="DC18487" s="110"/>
    </row>
    <row r="18488" spans="106:107">
      <c r="DB18488" s="110"/>
      <c r="DC18488" s="110"/>
    </row>
    <row r="18489" spans="106:107">
      <c r="DB18489" s="110"/>
      <c r="DC18489" s="110"/>
    </row>
    <row r="18490" spans="106:107">
      <c r="DB18490" s="110"/>
      <c r="DC18490" s="110"/>
    </row>
    <row r="18491" spans="106:107">
      <c r="DB18491" s="110"/>
      <c r="DC18491" s="110"/>
    </row>
    <row r="18492" spans="106:107">
      <c r="DB18492" s="110"/>
      <c r="DC18492" s="110"/>
    </row>
    <row r="18493" spans="106:107">
      <c r="DB18493" s="110"/>
      <c r="DC18493" s="110"/>
    </row>
    <row r="18494" spans="106:107">
      <c r="DB18494" s="110"/>
      <c r="DC18494" s="110"/>
    </row>
    <row r="18495" spans="106:107">
      <c r="DB18495" s="110"/>
      <c r="DC18495" s="110"/>
    </row>
    <row r="18496" spans="106:107">
      <c r="DB18496" s="110"/>
      <c r="DC18496" s="110"/>
    </row>
    <row r="18497" spans="106:107">
      <c r="DB18497" s="110"/>
      <c r="DC18497" s="110"/>
    </row>
    <row r="18498" spans="106:107">
      <c r="DB18498" s="110"/>
      <c r="DC18498" s="110"/>
    </row>
    <row r="18499" spans="106:107">
      <c r="DB18499" s="110"/>
      <c r="DC18499" s="110"/>
    </row>
    <row r="18500" spans="106:107">
      <c r="DB18500" s="110"/>
      <c r="DC18500" s="110"/>
    </row>
    <row r="18501" spans="106:107">
      <c r="DB18501" s="110"/>
      <c r="DC18501" s="110"/>
    </row>
    <row r="18502" spans="106:107">
      <c r="DB18502" s="110"/>
      <c r="DC18502" s="110"/>
    </row>
    <row r="18503" spans="106:107">
      <c r="DB18503" s="110"/>
      <c r="DC18503" s="110"/>
    </row>
    <row r="18504" spans="106:107">
      <c r="DB18504" s="110"/>
      <c r="DC18504" s="110"/>
    </row>
    <row r="18505" spans="106:107">
      <c r="DB18505" s="110"/>
      <c r="DC18505" s="110"/>
    </row>
    <row r="18506" spans="106:107">
      <c r="DB18506" s="110"/>
      <c r="DC18506" s="110"/>
    </row>
    <row r="18507" spans="106:107">
      <c r="DB18507" s="110"/>
      <c r="DC18507" s="110"/>
    </row>
    <row r="18508" spans="106:107">
      <c r="DB18508" s="110"/>
      <c r="DC18508" s="110"/>
    </row>
    <row r="18509" spans="106:107">
      <c r="DB18509" s="110"/>
      <c r="DC18509" s="110"/>
    </row>
    <row r="18510" spans="106:107">
      <c r="DB18510" s="110"/>
      <c r="DC18510" s="110"/>
    </row>
    <row r="18511" spans="106:107">
      <c r="DB18511" s="110"/>
      <c r="DC18511" s="110"/>
    </row>
    <row r="18512" spans="106:107">
      <c r="DB18512" s="110"/>
      <c r="DC18512" s="110"/>
    </row>
    <row r="18513" spans="106:107">
      <c r="DB18513" s="110"/>
      <c r="DC18513" s="110"/>
    </row>
    <row r="18514" spans="106:107">
      <c r="DB18514" s="110"/>
      <c r="DC18514" s="110"/>
    </row>
    <row r="18515" spans="106:107">
      <c r="DB18515" s="110"/>
      <c r="DC18515" s="110"/>
    </row>
    <row r="18516" spans="106:107">
      <c r="DB18516" s="110"/>
      <c r="DC18516" s="110"/>
    </row>
    <row r="18517" spans="106:107">
      <c r="DB18517" s="110"/>
      <c r="DC18517" s="110"/>
    </row>
    <row r="18518" spans="106:107">
      <c r="DB18518" s="110"/>
      <c r="DC18518" s="110"/>
    </row>
    <row r="18519" spans="106:107">
      <c r="DB18519" s="110"/>
      <c r="DC18519" s="110"/>
    </row>
    <row r="18520" spans="106:107">
      <c r="DB18520" s="110"/>
      <c r="DC18520" s="110"/>
    </row>
    <row r="18521" spans="106:107">
      <c r="DB18521" s="110"/>
      <c r="DC18521" s="110"/>
    </row>
    <row r="18522" spans="106:107">
      <c r="DB18522" s="110"/>
      <c r="DC18522" s="110"/>
    </row>
    <row r="18523" spans="106:107">
      <c r="DB18523" s="110"/>
      <c r="DC18523" s="110"/>
    </row>
    <row r="18524" spans="106:107">
      <c r="DB18524" s="110"/>
      <c r="DC18524" s="110"/>
    </row>
    <row r="18525" spans="106:107">
      <c r="DB18525" s="110"/>
      <c r="DC18525" s="110"/>
    </row>
    <row r="18526" spans="106:107">
      <c r="DB18526" s="110"/>
      <c r="DC18526" s="110"/>
    </row>
    <row r="18527" spans="106:107">
      <c r="DB18527" s="110"/>
      <c r="DC18527" s="110"/>
    </row>
    <row r="18528" spans="106:107">
      <c r="DB18528" s="110"/>
      <c r="DC18528" s="110"/>
    </row>
    <row r="18529" spans="106:107">
      <c r="DB18529" s="110"/>
      <c r="DC18529" s="110"/>
    </row>
    <row r="18530" spans="106:107">
      <c r="DB18530" s="110"/>
      <c r="DC18530" s="110"/>
    </row>
    <row r="18531" spans="106:107">
      <c r="DB18531" s="110"/>
      <c r="DC18531" s="110"/>
    </row>
    <row r="18532" spans="106:107">
      <c r="DB18532" s="110"/>
      <c r="DC18532" s="110"/>
    </row>
    <row r="18533" spans="106:107">
      <c r="DB18533" s="110"/>
      <c r="DC18533" s="110"/>
    </row>
    <row r="18534" spans="106:107">
      <c r="DB18534" s="110"/>
      <c r="DC18534" s="110"/>
    </row>
    <row r="18535" spans="106:107">
      <c r="DB18535" s="110"/>
      <c r="DC18535" s="110"/>
    </row>
    <row r="18536" spans="106:107">
      <c r="DB18536" s="110"/>
      <c r="DC18536" s="110"/>
    </row>
    <row r="18537" spans="106:107">
      <c r="DB18537" s="110"/>
      <c r="DC18537" s="110"/>
    </row>
    <row r="18538" spans="106:107">
      <c r="DB18538" s="110"/>
      <c r="DC18538" s="110"/>
    </row>
    <row r="18539" spans="106:107">
      <c r="DB18539" s="110"/>
      <c r="DC18539" s="110"/>
    </row>
    <row r="18540" spans="106:107">
      <c r="DB18540" s="110"/>
      <c r="DC18540" s="110"/>
    </row>
    <row r="18541" spans="106:107">
      <c r="DB18541" s="110"/>
      <c r="DC18541" s="110"/>
    </row>
    <row r="18542" spans="106:107">
      <c r="DB18542" s="110"/>
      <c r="DC18542" s="110"/>
    </row>
    <row r="18543" spans="106:107">
      <c r="DB18543" s="110"/>
      <c r="DC18543" s="110"/>
    </row>
    <row r="18544" spans="106:107">
      <c r="DB18544" s="110"/>
      <c r="DC18544" s="110"/>
    </row>
    <row r="18545" spans="106:107">
      <c r="DB18545" s="110"/>
      <c r="DC18545" s="110"/>
    </row>
    <row r="18546" spans="106:107">
      <c r="DB18546" s="110"/>
      <c r="DC18546" s="110"/>
    </row>
    <row r="18547" spans="106:107">
      <c r="DB18547" s="110"/>
      <c r="DC18547" s="110"/>
    </row>
    <row r="18548" spans="106:107">
      <c r="DB18548" s="110"/>
      <c r="DC18548" s="110"/>
    </row>
    <row r="18549" spans="106:107">
      <c r="DB18549" s="110"/>
      <c r="DC18549" s="110"/>
    </row>
    <row r="18550" spans="106:107">
      <c r="DB18550" s="110"/>
      <c r="DC18550" s="110"/>
    </row>
    <row r="18551" spans="106:107">
      <c r="DB18551" s="110"/>
      <c r="DC18551" s="110"/>
    </row>
    <row r="18552" spans="106:107">
      <c r="DB18552" s="110"/>
      <c r="DC18552" s="110"/>
    </row>
    <row r="18553" spans="106:107">
      <c r="DB18553" s="110"/>
      <c r="DC18553" s="110"/>
    </row>
    <row r="18554" spans="106:107">
      <c r="DB18554" s="110"/>
      <c r="DC18554" s="110"/>
    </row>
    <row r="18555" spans="106:107">
      <c r="DB18555" s="110"/>
      <c r="DC18555" s="110"/>
    </row>
    <row r="18556" spans="106:107">
      <c r="DB18556" s="110"/>
      <c r="DC18556" s="110"/>
    </row>
    <row r="18557" spans="106:107">
      <c r="DB18557" s="110"/>
      <c r="DC18557" s="110"/>
    </row>
    <row r="18558" spans="106:107">
      <c r="DB18558" s="110"/>
      <c r="DC18558" s="110"/>
    </row>
    <row r="18559" spans="106:107">
      <c r="DB18559" s="110"/>
      <c r="DC18559" s="110"/>
    </row>
    <row r="18560" spans="106:107">
      <c r="DB18560" s="110"/>
      <c r="DC18560" s="110"/>
    </row>
    <row r="18561" spans="106:107">
      <c r="DB18561" s="110"/>
      <c r="DC18561" s="110"/>
    </row>
    <row r="18562" spans="106:107">
      <c r="DB18562" s="110"/>
      <c r="DC18562" s="110"/>
    </row>
    <row r="18563" spans="106:107">
      <c r="DB18563" s="110"/>
      <c r="DC18563" s="110"/>
    </row>
    <row r="18564" spans="106:107">
      <c r="DB18564" s="110"/>
      <c r="DC18564" s="110"/>
    </row>
    <row r="18565" spans="106:107">
      <c r="DB18565" s="110"/>
      <c r="DC18565" s="110"/>
    </row>
    <row r="18566" spans="106:107">
      <c r="DB18566" s="110"/>
      <c r="DC18566" s="110"/>
    </row>
    <row r="18567" spans="106:107">
      <c r="DB18567" s="110"/>
      <c r="DC18567" s="110"/>
    </row>
    <row r="18568" spans="106:107">
      <c r="DB18568" s="110"/>
      <c r="DC18568" s="110"/>
    </row>
    <row r="18569" spans="106:107">
      <c r="DB18569" s="110"/>
      <c r="DC18569" s="110"/>
    </row>
    <row r="18570" spans="106:107">
      <c r="DB18570" s="110"/>
      <c r="DC18570" s="110"/>
    </row>
    <row r="18571" spans="106:107">
      <c r="DB18571" s="110"/>
      <c r="DC18571" s="110"/>
    </row>
    <row r="18572" spans="106:107">
      <c r="DB18572" s="110"/>
      <c r="DC18572" s="110"/>
    </row>
    <row r="18573" spans="106:107">
      <c r="DB18573" s="110"/>
      <c r="DC18573" s="110"/>
    </row>
    <row r="18574" spans="106:107">
      <c r="DB18574" s="110"/>
      <c r="DC18574" s="110"/>
    </row>
    <row r="18575" spans="106:107">
      <c r="DB18575" s="110"/>
      <c r="DC18575" s="110"/>
    </row>
    <row r="18576" spans="106:107">
      <c r="DB18576" s="110"/>
      <c r="DC18576" s="110"/>
    </row>
    <row r="18577" spans="106:107">
      <c r="DB18577" s="110"/>
      <c r="DC18577" s="110"/>
    </row>
    <row r="18578" spans="106:107">
      <c r="DB18578" s="110"/>
      <c r="DC18578" s="110"/>
    </row>
    <row r="18579" spans="106:107">
      <c r="DB18579" s="110"/>
      <c r="DC18579" s="110"/>
    </row>
    <row r="18580" spans="106:107">
      <c r="DB18580" s="110"/>
      <c r="DC18580" s="110"/>
    </row>
    <row r="18581" spans="106:107">
      <c r="DB18581" s="110"/>
      <c r="DC18581" s="110"/>
    </row>
    <row r="18582" spans="106:107">
      <c r="DB18582" s="110"/>
      <c r="DC18582" s="110"/>
    </row>
    <row r="18583" spans="106:107">
      <c r="DB18583" s="110"/>
      <c r="DC18583" s="110"/>
    </row>
    <row r="18584" spans="106:107">
      <c r="DB18584" s="110"/>
      <c r="DC18584" s="110"/>
    </row>
    <row r="18585" spans="106:107">
      <c r="DB18585" s="110"/>
      <c r="DC18585" s="110"/>
    </row>
    <row r="18586" spans="106:107">
      <c r="DB18586" s="110"/>
      <c r="DC18586" s="110"/>
    </row>
    <row r="18587" spans="106:107">
      <c r="DB18587" s="110"/>
      <c r="DC18587" s="110"/>
    </row>
    <row r="18588" spans="106:107">
      <c r="DB18588" s="110"/>
      <c r="DC18588" s="110"/>
    </row>
    <row r="18589" spans="106:107">
      <c r="DB18589" s="110"/>
      <c r="DC18589" s="110"/>
    </row>
    <row r="18590" spans="106:107">
      <c r="DB18590" s="110"/>
      <c r="DC18590" s="110"/>
    </row>
    <row r="18591" spans="106:107">
      <c r="DB18591" s="110"/>
      <c r="DC18591" s="110"/>
    </row>
    <row r="18592" spans="106:107">
      <c r="DB18592" s="110"/>
      <c r="DC18592" s="110"/>
    </row>
    <row r="18593" spans="106:107">
      <c r="DB18593" s="110"/>
      <c r="DC18593" s="110"/>
    </row>
    <row r="18594" spans="106:107">
      <c r="DB18594" s="110"/>
      <c r="DC18594" s="110"/>
    </row>
    <row r="18595" spans="106:107">
      <c r="DB18595" s="110"/>
      <c r="DC18595" s="110"/>
    </row>
    <row r="18596" spans="106:107">
      <c r="DB18596" s="110"/>
      <c r="DC18596" s="110"/>
    </row>
    <row r="18597" spans="106:107">
      <c r="DB18597" s="110"/>
      <c r="DC18597" s="110"/>
    </row>
    <row r="18598" spans="106:107">
      <c r="DB18598" s="110"/>
      <c r="DC18598" s="110"/>
    </row>
    <row r="18599" spans="106:107">
      <c r="DB18599" s="110"/>
      <c r="DC18599" s="110"/>
    </row>
    <row r="18600" spans="106:107">
      <c r="DB18600" s="110"/>
      <c r="DC18600" s="110"/>
    </row>
    <row r="18601" spans="106:107">
      <c r="DB18601" s="110"/>
      <c r="DC18601" s="110"/>
    </row>
    <row r="18602" spans="106:107">
      <c r="DB18602" s="110"/>
      <c r="DC18602" s="110"/>
    </row>
    <row r="18603" spans="106:107">
      <c r="DB18603" s="110"/>
      <c r="DC18603" s="110"/>
    </row>
    <row r="18604" spans="106:107">
      <c r="DB18604" s="110"/>
      <c r="DC18604" s="110"/>
    </row>
    <row r="18605" spans="106:107">
      <c r="DB18605" s="110"/>
      <c r="DC18605" s="110"/>
    </row>
    <row r="18606" spans="106:107">
      <c r="DB18606" s="110"/>
      <c r="DC18606" s="110"/>
    </row>
    <row r="18607" spans="106:107">
      <c r="DB18607" s="110"/>
      <c r="DC18607" s="110"/>
    </row>
    <row r="18608" spans="106:107">
      <c r="DB18608" s="110"/>
      <c r="DC18608" s="110"/>
    </row>
    <row r="18609" spans="106:107">
      <c r="DB18609" s="110"/>
      <c r="DC18609" s="110"/>
    </row>
    <row r="18610" spans="106:107">
      <c r="DB18610" s="110"/>
      <c r="DC18610" s="110"/>
    </row>
    <row r="18611" spans="106:107">
      <c r="DB18611" s="110"/>
      <c r="DC18611" s="110"/>
    </row>
    <row r="18612" spans="106:107">
      <c r="DB18612" s="110"/>
      <c r="DC18612" s="110"/>
    </row>
    <row r="18613" spans="106:107">
      <c r="DB18613" s="110"/>
      <c r="DC18613" s="110"/>
    </row>
    <row r="18614" spans="106:107">
      <c r="DB18614" s="110"/>
      <c r="DC18614" s="110"/>
    </row>
    <row r="18615" spans="106:107">
      <c r="DB18615" s="110"/>
      <c r="DC18615" s="110"/>
    </row>
    <row r="18616" spans="106:107">
      <c r="DB18616" s="110"/>
      <c r="DC18616" s="110"/>
    </row>
    <row r="18617" spans="106:107">
      <c r="DB18617" s="110"/>
      <c r="DC18617" s="110"/>
    </row>
    <row r="18618" spans="106:107">
      <c r="DB18618" s="110"/>
      <c r="DC18618" s="110"/>
    </row>
    <row r="18619" spans="106:107">
      <c r="DB18619" s="110"/>
      <c r="DC18619" s="110"/>
    </row>
    <row r="18620" spans="106:107">
      <c r="DB18620" s="110"/>
      <c r="DC18620" s="110"/>
    </row>
    <row r="18621" spans="106:107">
      <c r="DB18621" s="110"/>
      <c r="DC18621" s="110"/>
    </row>
    <row r="18622" spans="106:107">
      <c r="DB18622" s="110"/>
      <c r="DC18622" s="110"/>
    </row>
    <row r="18623" spans="106:107">
      <c r="DB18623" s="110"/>
      <c r="DC18623" s="110"/>
    </row>
    <row r="18624" spans="106:107">
      <c r="DB18624" s="110"/>
      <c r="DC18624" s="110"/>
    </row>
    <row r="18625" spans="106:107">
      <c r="DB18625" s="110"/>
      <c r="DC18625" s="110"/>
    </row>
    <row r="18626" spans="106:107">
      <c r="DB18626" s="110"/>
      <c r="DC18626" s="110"/>
    </row>
    <row r="18627" spans="106:107">
      <c r="DB18627" s="110"/>
      <c r="DC18627" s="110"/>
    </row>
    <row r="18628" spans="106:107">
      <c r="DB18628" s="110"/>
      <c r="DC18628" s="110"/>
    </row>
    <row r="18629" spans="106:107">
      <c r="DB18629" s="110"/>
      <c r="DC18629" s="110"/>
    </row>
    <row r="18630" spans="106:107">
      <c r="DB18630" s="110"/>
      <c r="DC18630" s="110"/>
    </row>
    <row r="18631" spans="106:107">
      <c r="DB18631" s="110"/>
      <c r="DC18631" s="110"/>
    </row>
    <row r="18632" spans="106:107">
      <c r="DB18632" s="110"/>
      <c r="DC18632" s="110"/>
    </row>
    <row r="18633" spans="106:107">
      <c r="DB18633" s="110"/>
      <c r="DC18633" s="110"/>
    </row>
    <row r="18634" spans="106:107">
      <c r="DB18634" s="110"/>
      <c r="DC18634" s="110"/>
    </row>
    <row r="18635" spans="106:107">
      <c r="DB18635" s="110"/>
      <c r="DC18635" s="110"/>
    </row>
    <row r="18636" spans="106:107">
      <c r="DB18636" s="110"/>
      <c r="DC18636" s="110"/>
    </row>
    <row r="18637" spans="106:107">
      <c r="DB18637" s="110"/>
      <c r="DC18637" s="110"/>
    </row>
    <row r="18638" spans="106:107">
      <c r="DB18638" s="110"/>
      <c r="DC18638" s="110"/>
    </row>
    <row r="18639" spans="106:107">
      <c r="DB18639" s="110"/>
      <c r="DC18639" s="110"/>
    </row>
    <row r="18640" spans="106:107">
      <c r="DB18640" s="110"/>
      <c r="DC18640" s="110"/>
    </row>
    <row r="18641" spans="106:107">
      <c r="DB18641" s="110"/>
      <c r="DC18641" s="110"/>
    </row>
    <row r="18642" spans="106:107">
      <c r="DB18642" s="110"/>
      <c r="DC18642" s="110"/>
    </row>
    <row r="18643" spans="106:107">
      <c r="DB18643" s="110"/>
      <c r="DC18643" s="110"/>
    </row>
    <row r="18644" spans="106:107">
      <c r="DB18644" s="110"/>
      <c r="DC18644" s="110"/>
    </row>
    <row r="18645" spans="106:107">
      <c r="DB18645" s="110"/>
      <c r="DC18645" s="110"/>
    </row>
    <row r="18646" spans="106:107">
      <c r="DB18646" s="110"/>
      <c r="DC18646" s="110"/>
    </row>
    <row r="18647" spans="106:107">
      <c r="DB18647" s="110"/>
      <c r="DC18647" s="110"/>
    </row>
    <row r="18648" spans="106:107">
      <c r="DB18648" s="110"/>
      <c r="DC18648" s="110"/>
    </row>
    <row r="18649" spans="106:107">
      <c r="DB18649" s="110"/>
      <c r="DC18649" s="110"/>
    </row>
    <row r="18650" spans="106:107">
      <c r="DB18650" s="110"/>
      <c r="DC18650" s="110"/>
    </row>
    <row r="18651" spans="106:107">
      <c r="DB18651" s="110"/>
      <c r="DC18651" s="110"/>
    </row>
    <row r="18652" spans="106:107">
      <c r="DB18652" s="110"/>
      <c r="DC18652" s="110"/>
    </row>
    <row r="18653" spans="106:107">
      <c r="DB18653" s="110"/>
      <c r="DC18653" s="110"/>
    </row>
    <row r="18654" spans="106:107">
      <c r="DB18654" s="110"/>
      <c r="DC18654" s="110"/>
    </row>
    <row r="18655" spans="106:107">
      <c r="DB18655" s="110"/>
      <c r="DC18655" s="110"/>
    </row>
    <row r="18656" spans="106:107">
      <c r="DB18656" s="110"/>
      <c r="DC18656" s="110"/>
    </row>
    <row r="18657" spans="106:107">
      <c r="DB18657" s="110"/>
      <c r="DC18657" s="110"/>
    </row>
    <row r="18658" spans="106:107">
      <c r="DB18658" s="110"/>
      <c r="DC18658" s="110"/>
    </row>
    <row r="18659" spans="106:107">
      <c r="DB18659" s="110"/>
      <c r="DC18659" s="110"/>
    </row>
    <row r="18660" spans="106:107">
      <c r="DB18660" s="110"/>
      <c r="DC18660" s="110"/>
    </row>
    <row r="18661" spans="106:107">
      <c r="DB18661" s="110"/>
      <c r="DC18661" s="110"/>
    </row>
    <row r="18662" spans="106:107">
      <c r="DB18662" s="110"/>
      <c r="DC18662" s="110"/>
    </row>
    <row r="18663" spans="106:107">
      <c r="DB18663" s="110"/>
      <c r="DC18663" s="110"/>
    </row>
    <row r="18664" spans="106:107">
      <c r="DB18664" s="110"/>
      <c r="DC18664" s="110"/>
    </row>
    <row r="18665" spans="106:107">
      <c r="DB18665" s="110"/>
      <c r="DC18665" s="110"/>
    </row>
    <row r="18666" spans="106:107">
      <c r="DB18666" s="110"/>
      <c r="DC18666" s="110"/>
    </row>
    <row r="18667" spans="106:107">
      <c r="DB18667" s="110"/>
      <c r="DC18667" s="110"/>
    </row>
    <row r="18668" spans="106:107">
      <c r="DB18668" s="110"/>
      <c r="DC18668" s="110"/>
    </row>
    <row r="18669" spans="106:107">
      <c r="DB18669" s="110"/>
      <c r="DC18669" s="110"/>
    </row>
    <row r="18670" spans="106:107">
      <c r="DB18670" s="110"/>
      <c r="DC18670" s="110"/>
    </row>
    <row r="18671" spans="106:107">
      <c r="DB18671" s="110"/>
      <c r="DC18671" s="110"/>
    </row>
    <row r="18672" spans="106:107">
      <c r="DB18672" s="110"/>
      <c r="DC18672" s="110"/>
    </row>
    <row r="18673" spans="106:107">
      <c r="DB18673" s="110"/>
      <c r="DC18673" s="110"/>
    </row>
    <row r="18674" spans="106:107">
      <c r="DB18674" s="110"/>
      <c r="DC18674" s="110"/>
    </row>
    <row r="18675" spans="106:107">
      <c r="DB18675" s="110"/>
      <c r="DC18675" s="110"/>
    </row>
    <row r="18676" spans="106:107">
      <c r="DB18676" s="110"/>
      <c r="DC18676" s="110"/>
    </row>
    <row r="18677" spans="106:107">
      <c r="DB18677" s="110"/>
      <c r="DC18677" s="110"/>
    </row>
    <row r="18678" spans="106:107">
      <c r="DB18678" s="110"/>
      <c r="DC18678" s="110"/>
    </row>
    <row r="18679" spans="106:107">
      <c r="DB18679" s="110"/>
      <c r="DC18679" s="110"/>
    </row>
    <row r="18680" spans="106:107">
      <c r="DB18680" s="110"/>
      <c r="DC18680" s="110"/>
    </row>
    <row r="18681" spans="106:107">
      <c r="DB18681" s="110"/>
      <c r="DC18681" s="110"/>
    </row>
    <row r="18682" spans="106:107">
      <c r="DB18682" s="110"/>
      <c r="DC18682" s="110"/>
    </row>
    <row r="18683" spans="106:107">
      <c r="DB18683" s="110"/>
      <c r="DC18683" s="110"/>
    </row>
    <row r="18684" spans="106:107">
      <c r="DB18684" s="110"/>
      <c r="DC18684" s="110"/>
    </row>
    <row r="18685" spans="106:107">
      <c r="DB18685" s="110"/>
      <c r="DC18685" s="110"/>
    </row>
    <row r="18686" spans="106:107">
      <c r="DB18686" s="110"/>
      <c r="DC18686" s="110"/>
    </row>
    <row r="18687" spans="106:107">
      <c r="DB18687" s="110"/>
      <c r="DC18687" s="110"/>
    </row>
    <row r="18688" spans="106:107">
      <c r="DB18688" s="110"/>
      <c r="DC18688" s="110"/>
    </row>
    <row r="18689" spans="106:107">
      <c r="DB18689" s="110"/>
      <c r="DC18689" s="110"/>
    </row>
    <row r="18690" spans="106:107">
      <c r="DB18690" s="110"/>
      <c r="DC18690" s="110"/>
    </row>
    <row r="18691" spans="106:107">
      <c r="DB18691" s="110"/>
      <c r="DC18691" s="110"/>
    </row>
    <row r="18692" spans="106:107">
      <c r="DB18692" s="110"/>
      <c r="DC18692" s="110"/>
    </row>
    <row r="18693" spans="106:107">
      <c r="DB18693" s="110"/>
      <c r="DC18693" s="110"/>
    </row>
    <row r="18694" spans="106:107">
      <c r="DB18694" s="110"/>
      <c r="DC18694" s="110"/>
    </row>
    <row r="18695" spans="106:107">
      <c r="DB18695" s="110"/>
      <c r="DC18695" s="110"/>
    </row>
    <row r="18696" spans="106:107">
      <c r="DB18696" s="110"/>
      <c r="DC18696" s="110"/>
    </row>
    <row r="18697" spans="106:107">
      <c r="DB18697" s="110"/>
      <c r="DC18697" s="110"/>
    </row>
    <row r="18698" spans="106:107">
      <c r="DB18698" s="110"/>
      <c r="DC18698" s="110"/>
    </row>
    <row r="18699" spans="106:107">
      <c r="DB18699" s="110"/>
      <c r="DC18699" s="110"/>
    </row>
    <row r="18700" spans="106:107">
      <c r="DB18700" s="110"/>
      <c r="DC18700" s="110"/>
    </row>
    <row r="18701" spans="106:107">
      <c r="DB18701" s="110"/>
      <c r="DC18701" s="110"/>
    </row>
    <row r="18702" spans="106:107">
      <c r="DB18702" s="110"/>
      <c r="DC18702" s="110"/>
    </row>
    <row r="18703" spans="106:107">
      <c r="DB18703" s="110"/>
      <c r="DC18703" s="110"/>
    </row>
    <row r="18704" spans="106:107">
      <c r="DB18704" s="110"/>
      <c r="DC18704" s="110"/>
    </row>
    <row r="18705" spans="106:107">
      <c r="DB18705" s="110"/>
      <c r="DC18705" s="110"/>
    </row>
    <row r="18706" spans="106:107">
      <c r="DB18706" s="110"/>
      <c r="DC18706" s="110"/>
    </row>
    <row r="18707" spans="106:107">
      <c r="DB18707" s="110"/>
      <c r="DC18707" s="110"/>
    </row>
    <row r="18708" spans="106:107">
      <c r="DB18708" s="110"/>
      <c r="DC18708" s="110"/>
    </row>
    <row r="18709" spans="106:107">
      <c r="DB18709" s="110"/>
      <c r="DC18709" s="110"/>
    </row>
    <row r="18710" spans="106:107">
      <c r="DB18710" s="110"/>
      <c r="DC18710" s="110"/>
    </row>
    <row r="18711" spans="106:107">
      <c r="DB18711" s="110"/>
      <c r="DC18711" s="110"/>
    </row>
    <row r="18712" spans="106:107">
      <c r="DB18712" s="110"/>
      <c r="DC18712" s="110"/>
    </row>
    <row r="18713" spans="106:107">
      <c r="DB18713" s="110"/>
      <c r="DC18713" s="110"/>
    </row>
    <row r="18714" spans="106:107">
      <c r="DB18714" s="110"/>
      <c r="DC18714" s="110"/>
    </row>
    <row r="18715" spans="106:107">
      <c r="DB18715" s="110"/>
      <c r="DC18715" s="110"/>
    </row>
    <row r="18716" spans="106:107">
      <c r="DB18716" s="110"/>
      <c r="DC18716" s="110"/>
    </row>
    <row r="18717" spans="106:107">
      <c r="DB18717" s="110"/>
      <c r="DC18717" s="110"/>
    </row>
    <row r="18718" spans="106:107">
      <c r="DB18718" s="110"/>
      <c r="DC18718" s="110"/>
    </row>
    <row r="18719" spans="106:107">
      <c r="DB18719" s="110"/>
      <c r="DC18719" s="110"/>
    </row>
    <row r="18720" spans="106:107">
      <c r="DB18720" s="110"/>
      <c r="DC18720" s="110"/>
    </row>
    <row r="18721" spans="106:107">
      <c r="DB18721" s="110"/>
      <c r="DC18721" s="110"/>
    </row>
    <row r="18722" spans="106:107">
      <c r="DB18722" s="110"/>
      <c r="DC18722" s="110"/>
    </row>
    <row r="18723" spans="106:107">
      <c r="DB18723" s="110"/>
      <c r="DC18723" s="110"/>
    </row>
    <row r="18724" spans="106:107">
      <c r="DB18724" s="110"/>
      <c r="DC18724" s="110"/>
    </row>
    <row r="18725" spans="106:107">
      <c r="DB18725" s="110"/>
      <c r="DC18725" s="110"/>
    </row>
    <row r="18726" spans="106:107">
      <c r="DB18726" s="110"/>
      <c r="DC18726" s="110"/>
    </row>
    <row r="18727" spans="106:107">
      <c r="DB18727" s="110"/>
      <c r="DC18727" s="110"/>
    </row>
    <row r="18728" spans="106:107">
      <c r="DB18728" s="110"/>
      <c r="DC18728" s="110"/>
    </row>
    <row r="18729" spans="106:107">
      <c r="DB18729" s="110"/>
      <c r="DC18729" s="110"/>
    </row>
    <row r="18730" spans="106:107">
      <c r="DB18730" s="110"/>
      <c r="DC18730" s="110"/>
    </row>
    <row r="18731" spans="106:107">
      <c r="DB18731" s="110"/>
      <c r="DC18731" s="110"/>
    </row>
    <row r="18732" spans="106:107">
      <c r="DB18732" s="110"/>
      <c r="DC18732" s="110"/>
    </row>
    <row r="18733" spans="106:107">
      <c r="DB18733" s="110"/>
      <c r="DC18733" s="110"/>
    </row>
    <row r="18734" spans="106:107">
      <c r="DB18734" s="110"/>
      <c r="DC18734" s="110"/>
    </row>
    <row r="18735" spans="106:107">
      <c r="DB18735" s="110"/>
      <c r="DC18735" s="110"/>
    </row>
    <row r="18736" spans="106:107">
      <c r="DB18736" s="110"/>
      <c r="DC18736" s="110"/>
    </row>
    <row r="18737" spans="106:107">
      <c r="DB18737" s="110"/>
      <c r="DC18737" s="110"/>
    </row>
    <row r="18738" spans="106:107">
      <c r="DB18738" s="110"/>
      <c r="DC18738" s="110"/>
    </row>
    <row r="18739" spans="106:107">
      <c r="DB18739" s="110"/>
      <c r="DC18739" s="110"/>
    </row>
    <row r="18740" spans="106:107">
      <c r="DB18740" s="110"/>
      <c r="DC18740" s="110"/>
    </row>
    <row r="18741" spans="106:107">
      <c r="DB18741" s="110"/>
      <c r="DC18741" s="110"/>
    </row>
    <row r="18742" spans="106:107">
      <c r="DB18742" s="110"/>
      <c r="DC18742" s="110"/>
    </row>
    <row r="18743" spans="106:107">
      <c r="DB18743" s="110"/>
      <c r="DC18743" s="110"/>
    </row>
    <row r="18744" spans="106:107">
      <c r="DB18744" s="110"/>
      <c r="DC18744" s="110"/>
    </row>
    <row r="18745" spans="106:107">
      <c r="DB18745" s="110"/>
      <c r="DC18745" s="110"/>
    </row>
    <row r="18746" spans="106:107">
      <c r="DB18746" s="110"/>
      <c r="DC18746" s="110"/>
    </row>
    <row r="18747" spans="106:107">
      <c r="DB18747" s="110"/>
      <c r="DC18747" s="110"/>
    </row>
    <row r="18748" spans="106:107">
      <c r="DB18748" s="110"/>
      <c r="DC18748" s="110"/>
    </row>
    <row r="18749" spans="106:107">
      <c r="DB18749" s="110"/>
      <c r="DC18749" s="110"/>
    </row>
    <row r="18750" spans="106:107">
      <c r="DB18750" s="110"/>
      <c r="DC18750" s="110"/>
    </row>
    <row r="18751" spans="106:107">
      <c r="DB18751" s="110"/>
      <c r="DC18751" s="110"/>
    </row>
    <row r="18752" spans="106:107">
      <c r="DB18752" s="110"/>
      <c r="DC18752" s="110"/>
    </row>
    <row r="18753" spans="106:107">
      <c r="DB18753" s="110"/>
      <c r="DC18753" s="110"/>
    </row>
    <row r="18754" spans="106:107">
      <c r="DB18754" s="110"/>
      <c r="DC18754" s="110"/>
    </row>
    <row r="18755" spans="106:107">
      <c r="DB18755" s="110"/>
      <c r="DC18755" s="110"/>
    </row>
    <row r="18756" spans="106:107">
      <c r="DB18756" s="110"/>
      <c r="DC18756" s="110"/>
    </row>
    <row r="18757" spans="106:107">
      <c r="DB18757" s="110"/>
      <c r="DC18757" s="110"/>
    </row>
    <row r="18758" spans="106:107">
      <c r="DB18758" s="110"/>
      <c r="DC18758" s="110"/>
    </row>
    <row r="18759" spans="106:107">
      <c r="DB18759" s="110"/>
      <c r="DC18759" s="110"/>
    </row>
    <row r="18760" spans="106:107">
      <c r="DB18760" s="110"/>
      <c r="DC18760" s="110"/>
    </row>
    <row r="18761" spans="106:107">
      <c r="DB18761" s="110"/>
      <c r="DC18761" s="110"/>
    </row>
    <row r="18762" spans="106:107">
      <c r="DB18762" s="110"/>
      <c r="DC18762" s="110"/>
    </row>
    <row r="18763" spans="106:107">
      <c r="DB18763" s="110"/>
      <c r="DC18763" s="110"/>
    </row>
    <row r="18764" spans="106:107">
      <c r="DB18764" s="110"/>
      <c r="DC18764" s="110"/>
    </row>
    <row r="18765" spans="106:107">
      <c r="DB18765" s="110"/>
      <c r="DC18765" s="110"/>
    </row>
    <row r="18766" spans="106:107">
      <c r="DB18766" s="110"/>
      <c r="DC18766" s="110"/>
    </row>
    <row r="18767" spans="106:107">
      <c r="DB18767" s="110"/>
      <c r="DC18767" s="110"/>
    </row>
    <row r="18768" spans="106:107">
      <c r="DB18768" s="110"/>
      <c r="DC18768" s="110"/>
    </row>
    <row r="18769" spans="106:107">
      <c r="DB18769" s="110"/>
      <c r="DC18769" s="110"/>
    </row>
    <row r="18770" spans="106:107">
      <c r="DB18770" s="110"/>
      <c r="DC18770" s="110"/>
    </row>
    <row r="18771" spans="106:107">
      <c r="DB18771" s="110"/>
      <c r="DC18771" s="110"/>
    </row>
    <row r="18772" spans="106:107">
      <c r="DB18772" s="110"/>
      <c r="DC18772" s="110"/>
    </row>
    <row r="18773" spans="106:107">
      <c r="DB18773" s="110"/>
      <c r="DC18773" s="110"/>
    </row>
    <row r="18774" spans="106:107">
      <c r="DB18774" s="110"/>
      <c r="DC18774" s="110"/>
    </row>
    <row r="18775" spans="106:107">
      <c r="DB18775" s="110"/>
      <c r="DC18775" s="110"/>
    </row>
    <row r="18776" spans="106:107">
      <c r="DB18776" s="110"/>
      <c r="DC18776" s="110"/>
    </row>
    <row r="18777" spans="106:107">
      <c r="DB18777" s="110"/>
      <c r="DC18777" s="110"/>
    </row>
    <row r="18778" spans="106:107">
      <c r="DB18778" s="110"/>
      <c r="DC18778" s="110"/>
    </row>
    <row r="18779" spans="106:107">
      <c r="DB18779" s="110"/>
      <c r="DC18779" s="110"/>
    </row>
    <row r="18780" spans="106:107">
      <c r="DB18780" s="110"/>
      <c r="DC18780" s="110"/>
    </row>
    <row r="18781" spans="106:107">
      <c r="DB18781" s="110"/>
      <c r="DC18781" s="110"/>
    </row>
    <row r="18782" spans="106:107">
      <c r="DB18782" s="110"/>
      <c r="DC18782" s="110"/>
    </row>
    <row r="18783" spans="106:107">
      <c r="DB18783" s="110"/>
      <c r="DC18783" s="110"/>
    </row>
    <row r="18784" spans="106:107">
      <c r="DB18784" s="110"/>
      <c r="DC18784" s="110"/>
    </row>
    <row r="18785" spans="106:107">
      <c r="DB18785" s="110"/>
      <c r="DC18785" s="110"/>
    </row>
    <row r="18786" spans="106:107">
      <c r="DB18786" s="110"/>
      <c r="DC18786" s="110"/>
    </row>
    <row r="18787" spans="106:107">
      <c r="DB18787" s="110"/>
      <c r="DC18787" s="110"/>
    </row>
    <row r="18788" spans="106:107">
      <c r="DB18788" s="110"/>
      <c r="DC18788" s="110"/>
    </row>
    <row r="18789" spans="106:107">
      <c r="DB18789" s="110"/>
      <c r="DC18789" s="110"/>
    </row>
    <row r="18790" spans="106:107">
      <c r="DB18790" s="110"/>
      <c r="DC18790" s="110"/>
    </row>
    <row r="18791" spans="106:107">
      <c r="DB18791" s="110"/>
      <c r="DC18791" s="110"/>
    </row>
    <row r="18792" spans="106:107">
      <c r="DB18792" s="110"/>
      <c r="DC18792" s="110"/>
    </row>
    <row r="18793" spans="106:107">
      <c r="DB18793" s="110"/>
      <c r="DC18793" s="110"/>
    </row>
    <row r="18794" spans="106:107">
      <c r="DB18794" s="110"/>
      <c r="DC18794" s="110"/>
    </row>
    <row r="18795" spans="106:107">
      <c r="DB18795" s="110"/>
      <c r="DC18795" s="110"/>
    </row>
    <row r="18796" spans="106:107">
      <c r="DB18796" s="110"/>
      <c r="DC18796" s="110"/>
    </row>
    <row r="18797" spans="106:107">
      <c r="DB18797" s="110"/>
      <c r="DC18797" s="110"/>
    </row>
    <row r="18798" spans="106:107">
      <c r="DB18798" s="110"/>
      <c r="DC18798" s="110"/>
    </row>
    <row r="18799" spans="106:107">
      <c r="DB18799" s="110"/>
      <c r="DC18799" s="110"/>
    </row>
    <row r="18800" spans="106:107">
      <c r="DB18800" s="110"/>
      <c r="DC18800" s="110"/>
    </row>
    <row r="18801" spans="106:107">
      <c r="DB18801" s="110"/>
      <c r="DC18801" s="110"/>
    </row>
    <row r="18802" spans="106:107">
      <c r="DB18802" s="110"/>
      <c r="DC18802" s="110"/>
    </row>
    <row r="18803" spans="106:107">
      <c r="DB18803" s="110"/>
      <c r="DC18803" s="110"/>
    </row>
    <row r="18804" spans="106:107">
      <c r="DB18804" s="110"/>
      <c r="DC18804" s="110"/>
    </row>
    <row r="18805" spans="106:107">
      <c r="DB18805" s="110"/>
      <c r="DC18805" s="110"/>
    </row>
    <row r="18806" spans="106:107">
      <c r="DB18806" s="110"/>
      <c r="DC18806" s="110"/>
    </row>
    <row r="18807" spans="106:107">
      <c r="DB18807" s="110"/>
      <c r="DC18807" s="110"/>
    </row>
    <row r="18808" spans="106:107">
      <c r="DB18808" s="110"/>
      <c r="DC18808" s="110"/>
    </row>
    <row r="18809" spans="106:107">
      <c r="DB18809" s="110"/>
      <c r="DC18809" s="110"/>
    </row>
    <row r="18810" spans="106:107">
      <c r="DB18810" s="110"/>
      <c r="DC18810" s="110"/>
    </row>
    <row r="18811" spans="106:107">
      <c r="DB18811" s="110"/>
      <c r="DC18811" s="110"/>
    </row>
    <row r="18812" spans="106:107">
      <c r="DB18812" s="110"/>
      <c r="DC18812" s="110"/>
    </row>
    <row r="18813" spans="106:107">
      <c r="DB18813" s="110"/>
      <c r="DC18813" s="110"/>
    </row>
    <row r="18814" spans="106:107">
      <c r="DB18814" s="110"/>
      <c r="DC18814" s="110"/>
    </row>
    <row r="18815" spans="106:107">
      <c r="DB18815" s="110"/>
      <c r="DC18815" s="110"/>
    </row>
    <row r="18816" spans="106:107">
      <c r="DB18816" s="110"/>
      <c r="DC18816" s="110"/>
    </row>
    <row r="18817" spans="106:107">
      <c r="DB18817" s="110"/>
      <c r="DC18817" s="110"/>
    </row>
    <row r="18818" spans="106:107">
      <c r="DB18818" s="110"/>
      <c r="DC18818" s="110"/>
    </row>
    <row r="18819" spans="106:107">
      <c r="DB18819" s="110"/>
      <c r="DC18819" s="110"/>
    </row>
    <row r="18820" spans="106:107">
      <c r="DB18820" s="110"/>
      <c r="DC18820" s="110"/>
    </row>
    <row r="18821" spans="106:107">
      <c r="DB18821" s="110"/>
      <c r="DC18821" s="110"/>
    </row>
    <row r="18822" spans="106:107">
      <c r="DB18822" s="110"/>
      <c r="DC18822" s="110"/>
    </row>
    <row r="18823" spans="106:107">
      <c r="DB18823" s="110"/>
      <c r="DC18823" s="110"/>
    </row>
    <row r="18824" spans="106:107">
      <c r="DB18824" s="110"/>
      <c r="DC18824" s="110"/>
    </row>
    <row r="18825" spans="106:107">
      <c r="DB18825" s="110"/>
      <c r="DC18825" s="110"/>
    </row>
    <row r="18826" spans="106:107">
      <c r="DB18826" s="110"/>
      <c r="DC18826" s="110"/>
    </row>
    <row r="18827" spans="106:107">
      <c r="DB18827" s="110"/>
      <c r="DC18827" s="110"/>
    </row>
    <row r="18828" spans="106:107">
      <c r="DB18828" s="110"/>
      <c r="DC18828" s="110"/>
    </row>
    <row r="18829" spans="106:107">
      <c r="DB18829" s="110"/>
      <c r="DC18829" s="110"/>
    </row>
    <row r="18830" spans="106:107">
      <c r="DB18830" s="110"/>
      <c r="DC18830" s="110"/>
    </row>
    <row r="18831" spans="106:107">
      <c r="DB18831" s="110"/>
      <c r="DC18831" s="110"/>
    </row>
    <row r="18832" spans="106:107">
      <c r="DB18832" s="110"/>
      <c r="DC18832" s="110"/>
    </row>
    <row r="18833" spans="106:107">
      <c r="DB18833" s="110"/>
      <c r="DC18833" s="110"/>
    </row>
    <row r="18834" spans="106:107">
      <c r="DB18834" s="110"/>
      <c r="DC18834" s="110"/>
    </row>
    <row r="18835" spans="106:107">
      <c r="DB18835" s="110"/>
      <c r="DC18835" s="110"/>
    </row>
    <row r="18836" spans="106:107">
      <c r="DB18836" s="110"/>
      <c r="DC18836" s="110"/>
    </row>
    <row r="18837" spans="106:107">
      <c r="DB18837" s="110"/>
      <c r="DC18837" s="110"/>
    </row>
    <row r="18838" spans="106:107">
      <c r="DB18838" s="110"/>
      <c r="DC18838" s="110"/>
    </row>
    <row r="18839" spans="106:107">
      <c r="DB18839" s="110"/>
      <c r="DC18839" s="110"/>
    </row>
    <row r="18840" spans="106:107">
      <c r="DB18840" s="110"/>
      <c r="DC18840" s="110"/>
    </row>
    <row r="18841" spans="106:107">
      <c r="DB18841" s="110"/>
      <c r="DC18841" s="110"/>
    </row>
    <row r="18842" spans="106:107">
      <c r="DB18842" s="110"/>
      <c r="DC18842" s="110"/>
    </row>
    <row r="18843" spans="106:107">
      <c r="DB18843" s="110"/>
      <c r="DC18843" s="110"/>
    </row>
    <row r="18844" spans="106:107">
      <c r="DB18844" s="110"/>
      <c r="DC18844" s="110"/>
    </row>
    <row r="18845" spans="106:107">
      <c r="DB18845" s="110"/>
      <c r="DC18845" s="110"/>
    </row>
    <row r="18846" spans="106:107">
      <c r="DB18846" s="110"/>
      <c r="DC18846" s="110"/>
    </row>
    <row r="18847" spans="106:107">
      <c r="DB18847" s="110"/>
      <c r="DC18847" s="110"/>
    </row>
    <row r="18848" spans="106:107">
      <c r="DB18848" s="110"/>
      <c r="DC18848" s="110"/>
    </row>
    <row r="18849" spans="106:107">
      <c r="DB18849" s="110"/>
      <c r="DC18849" s="110"/>
    </row>
    <row r="18850" spans="106:107">
      <c r="DB18850" s="110"/>
      <c r="DC18850" s="110"/>
    </row>
    <row r="18851" spans="106:107">
      <c r="DB18851" s="110"/>
      <c r="DC18851" s="110"/>
    </row>
    <row r="18852" spans="106:107">
      <c r="DB18852" s="110"/>
      <c r="DC18852" s="110"/>
    </row>
    <row r="18853" spans="106:107">
      <c r="DB18853" s="110"/>
      <c r="DC18853" s="110"/>
    </row>
    <row r="18854" spans="106:107">
      <c r="DB18854" s="110"/>
      <c r="DC18854" s="110"/>
    </row>
    <row r="18855" spans="106:107">
      <c r="DB18855" s="110"/>
      <c r="DC18855" s="110"/>
    </row>
    <row r="18856" spans="106:107">
      <c r="DB18856" s="110"/>
      <c r="DC18856" s="110"/>
    </row>
    <row r="18857" spans="106:107">
      <c r="DB18857" s="110"/>
      <c r="DC18857" s="110"/>
    </row>
    <row r="18858" spans="106:107">
      <c r="DB18858" s="110"/>
      <c r="DC18858" s="110"/>
    </row>
    <row r="18859" spans="106:107">
      <c r="DB18859" s="110"/>
      <c r="DC18859" s="110"/>
    </row>
    <row r="18860" spans="106:107">
      <c r="DB18860" s="110"/>
      <c r="DC18860" s="110"/>
    </row>
    <row r="18861" spans="106:107">
      <c r="DB18861" s="110"/>
      <c r="DC18861" s="110"/>
    </row>
    <row r="18862" spans="106:107">
      <c r="DB18862" s="110"/>
      <c r="DC18862" s="110"/>
    </row>
    <row r="18863" spans="106:107">
      <c r="DB18863" s="110"/>
      <c r="DC18863" s="110"/>
    </row>
    <row r="18864" spans="106:107">
      <c r="DB18864" s="110"/>
      <c r="DC18864" s="110"/>
    </row>
    <row r="18865" spans="106:107">
      <c r="DB18865" s="110"/>
      <c r="DC18865" s="110"/>
    </row>
    <row r="18866" spans="106:107">
      <c r="DB18866" s="110"/>
      <c r="DC18866" s="110"/>
    </row>
    <row r="18867" spans="106:107">
      <c r="DB18867" s="110"/>
      <c r="DC18867" s="110"/>
    </row>
    <row r="18868" spans="106:107">
      <c r="DB18868" s="110"/>
      <c r="DC18868" s="110"/>
    </row>
    <row r="18869" spans="106:107">
      <c r="DB18869" s="110"/>
      <c r="DC18869" s="110"/>
    </row>
    <row r="18870" spans="106:107">
      <c r="DB18870" s="110"/>
      <c r="DC18870" s="110"/>
    </row>
    <row r="18871" spans="106:107">
      <c r="DB18871" s="110"/>
      <c r="DC18871" s="110"/>
    </row>
    <row r="18872" spans="106:107">
      <c r="DB18872" s="110"/>
      <c r="DC18872" s="110"/>
    </row>
    <row r="18873" spans="106:107">
      <c r="DB18873" s="110"/>
      <c r="DC18873" s="110"/>
    </row>
    <row r="18874" spans="106:107">
      <c r="DB18874" s="110"/>
      <c r="DC18874" s="110"/>
    </row>
    <row r="18875" spans="106:107">
      <c r="DB18875" s="110"/>
      <c r="DC18875" s="110"/>
    </row>
    <row r="18876" spans="106:107">
      <c r="DB18876" s="110"/>
      <c r="DC18876" s="110"/>
    </row>
    <row r="18877" spans="106:107">
      <c r="DB18877" s="110"/>
      <c r="DC18877" s="110"/>
    </row>
    <row r="18878" spans="106:107">
      <c r="DB18878" s="110"/>
      <c r="DC18878" s="110"/>
    </row>
    <row r="18879" spans="106:107">
      <c r="DB18879" s="110"/>
      <c r="DC18879" s="110"/>
    </row>
    <row r="18880" spans="106:107">
      <c r="DB18880" s="110"/>
      <c r="DC18880" s="110"/>
    </row>
    <row r="18881" spans="106:107">
      <c r="DB18881" s="110"/>
      <c r="DC18881" s="110"/>
    </row>
    <row r="18882" spans="106:107">
      <c r="DB18882" s="110"/>
      <c r="DC18882" s="110"/>
    </row>
    <row r="18883" spans="106:107">
      <c r="DB18883" s="110"/>
      <c r="DC18883" s="110"/>
    </row>
    <row r="18884" spans="106:107">
      <c r="DB18884" s="110"/>
      <c r="DC18884" s="110"/>
    </row>
    <row r="18885" spans="106:107">
      <c r="DB18885" s="110"/>
      <c r="DC18885" s="110"/>
    </row>
    <row r="18886" spans="106:107">
      <c r="DB18886" s="110"/>
      <c r="DC18886" s="110"/>
    </row>
    <row r="18887" spans="106:107">
      <c r="DB18887" s="110"/>
      <c r="DC18887" s="110"/>
    </row>
    <row r="18888" spans="106:107">
      <c r="DB18888" s="110"/>
      <c r="DC18888" s="110"/>
    </row>
    <row r="18889" spans="106:107">
      <c r="DB18889" s="110"/>
      <c r="DC18889" s="110"/>
    </row>
    <row r="18890" spans="106:107">
      <c r="DB18890" s="110"/>
      <c r="DC18890" s="110"/>
    </row>
    <row r="18891" spans="106:107">
      <c r="DB18891" s="110"/>
      <c r="DC18891" s="110"/>
    </row>
    <row r="18892" spans="106:107">
      <c r="DB18892" s="110"/>
      <c r="DC18892" s="110"/>
    </row>
    <row r="18893" spans="106:107">
      <c r="DB18893" s="110"/>
      <c r="DC18893" s="110"/>
    </row>
    <row r="18894" spans="106:107">
      <c r="DB18894" s="110"/>
      <c r="DC18894" s="110"/>
    </row>
    <row r="18895" spans="106:107">
      <c r="DB18895" s="110"/>
      <c r="DC18895" s="110"/>
    </row>
    <row r="18896" spans="106:107">
      <c r="DB18896" s="110"/>
      <c r="DC18896" s="110"/>
    </row>
    <row r="18897" spans="106:107">
      <c r="DB18897" s="110"/>
      <c r="DC18897" s="110"/>
    </row>
    <row r="18898" spans="106:107">
      <c r="DB18898" s="110"/>
      <c r="DC18898" s="110"/>
    </row>
    <row r="18899" spans="106:107">
      <c r="DB18899" s="110"/>
      <c r="DC18899" s="110"/>
    </row>
    <row r="18900" spans="106:107">
      <c r="DB18900" s="110"/>
      <c r="DC18900" s="110"/>
    </row>
    <row r="18901" spans="106:107">
      <c r="DB18901" s="110"/>
      <c r="DC18901" s="110"/>
    </row>
    <row r="18902" spans="106:107">
      <c r="DB18902" s="110"/>
      <c r="DC18902" s="110"/>
    </row>
    <row r="18903" spans="106:107">
      <c r="DB18903" s="110"/>
      <c r="DC18903" s="110"/>
    </row>
    <row r="18904" spans="106:107">
      <c r="DB18904" s="110"/>
      <c r="DC18904" s="110"/>
    </row>
    <row r="18905" spans="106:107">
      <c r="DB18905" s="110"/>
      <c r="DC18905" s="110"/>
    </row>
    <row r="18906" spans="106:107">
      <c r="DB18906" s="110"/>
      <c r="DC18906" s="110"/>
    </row>
    <row r="18907" spans="106:107">
      <c r="DB18907" s="110"/>
      <c r="DC18907" s="110"/>
    </row>
    <row r="18908" spans="106:107">
      <c r="DB18908" s="110"/>
      <c r="DC18908" s="110"/>
    </row>
    <row r="18909" spans="106:107">
      <c r="DB18909" s="110"/>
      <c r="DC18909" s="110"/>
    </row>
    <row r="18910" spans="106:107">
      <c r="DB18910" s="110"/>
      <c r="DC18910" s="110"/>
    </row>
    <row r="18911" spans="106:107">
      <c r="DB18911" s="110"/>
      <c r="DC18911" s="110"/>
    </row>
    <row r="18912" spans="106:107">
      <c r="DB18912" s="110"/>
      <c r="DC18912" s="110"/>
    </row>
    <row r="18913" spans="106:107">
      <c r="DB18913" s="110"/>
      <c r="DC18913" s="110"/>
    </row>
    <row r="18914" spans="106:107">
      <c r="DB18914" s="110"/>
      <c r="DC18914" s="110"/>
    </row>
    <row r="18915" spans="106:107">
      <c r="DB18915" s="110"/>
      <c r="DC18915" s="110"/>
    </row>
    <row r="18916" spans="106:107">
      <c r="DB18916" s="110"/>
      <c r="DC18916" s="110"/>
    </row>
    <row r="18917" spans="106:107">
      <c r="DB18917" s="110"/>
      <c r="DC18917" s="110"/>
    </row>
    <row r="18918" spans="106:107">
      <c r="DB18918" s="110"/>
      <c r="DC18918" s="110"/>
    </row>
    <row r="18919" spans="106:107">
      <c r="DB18919" s="110"/>
      <c r="DC18919" s="110"/>
    </row>
    <row r="18920" spans="106:107">
      <c r="DB18920" s="110"/>
      <c r="DC18920" s="110"/>
    </row>
    <row r="18921" spans="106:107">
      <c r="DB18921" s="110"/>
      <c r="DC18921" s="110"/>
    </row>
    <row r="18922" spans="106:107">
      <c r="DB18922" s="110"/>
      <c r="DC18922" s="110"/>
    </row>
    <row r="18923" spans="106:107">
      <c r="DB18923" s="110"/>
      <c r="DC18923" s="110"/>
    </row>
    <row r="18924" spans="106:107">
      <c r="DB18924" s="110"/>
      <c r="DC18924" s="110"/>
    </row>
    <row r="18925" spans="106:107">
      <c r="DB18925" s="110"/>
      <c r="DC18925" s="110"/>
    </row>
    <row r="18926" spans="106:107">
      <c r="DB18926" s="110"/>
      <c r="DC18926" s="110"/>
    </row>
    <row r="18927" spans="106:107">
      <c r="DB18927" s="110"/>
      <c r="DC18927" s="110"/>
    </row>
    <row r="18928" spans="106:107">
      <c r="DB18928" s="110"/>
      <c r="DC18928" s="110"/>
    </row>
    <row r="18929" spans="106:107">
      <c r="DB18929" s="110"/>
      <c r="DC18929" s="110"/>
    </row>
    <row r="18930" spans="106:107">
      <c r="DB18930" s="110"/>
      <c r="DC18930" s="110"/>
    </row>
    <row r="18931" spans="106:107">
      <c r="DB18931" s="110"/>
      <c r="DC18931" s="110"/>
    </row>
    <row r="18932" spans="106:107">
      <c r="DB18932" s="110"/>
      <c r="DC18932" s="110"/>
    </row>
    <row r="18933" spans="106:107">
      <c r="DB18933" s="110"/>
      <c r="DC18933" s="110"/>
    </row>
    <row r="18934" spans="106:107">
      <c r="DB18934" s="110"/>
      <c r="DC18934" s="110"/>
    </row>
    <row r="18935" spans="106:107">
      <c r="DB18935" s="110"/>
      <c r="DC18935" s="110"/>
    </row>
    <row r="18936" spans="106:107">
      <c r="DB18936" s="110"/>
      <c r="DC18936" s="110"/>
    </row>
    <row r="18937" spans="106:107">
      <c r="DB18937" s="110"/>
      <c r="DC18937" s="110"/>
    </row>
    <row r="18938" spans="106:107">
      <c r="DB18938" s="110"/>
      <c r="DC18938" s="110"/>
    </row>
    <row r="18939" spans="106:107">
      <c r="DB18939" s="110"/>
      <c r="DC18939" s="110"/>
    </row>
    <row r="18940" spans="106:107">
      <c r="DB18940" s="110"/>
      <c r="DC18940" s="110"/>
    </row>
    <row r="18941" spans="106:107">
      <c r="DB18941" s="110"/>
      <c r="DC18941" s="110"/>
    </row>
    <row r="18942" spans="106:107">
      <c r="DB18942" s="110"/>
      <c r="DC18942" s="110"/>
    </row>
    <row r="18943" spans="106:107">
      <c r="DB18943" s="110"/>
      <c r="DC18943" s="110"/>
    </row>
    <row r="18944" spans="106:107">
      <c r="DB18944" s="110"/>
      <c r="DC18944" s="110"/>
    </row>
    <row r="18945" spans="106:107">
      <c r="DB18945" s="110"/>
      <c r="DC18945" s="110"/>
    </row>
    <row r="18946" spans="106:107">
      <c r="DB18946" s="110"/>
      <c r="DC18946" s="110"/>
    </row>
    <row r="18947" spans="106:107">
      <c r="DB18947" s="110"/>
      <c r="DC18947" s="110"/>
    </row>
    <row r="18948" spans="106:107">
      <c r="DB18948" s="110"/>
      <c r="DC18948" s="110"/>
    </row>
    <row r="18949" spans="106:107">
      <c r="DB18949" s="110"/>
      <c r="DC18949" s="110"/>
    </row>
    <row r="18950" spans="106:107">
      <c r="DB18950" s="110"/>
      <c r="DC18950" s="110"/>
    </row>
    <row r="18951" spans="106:107">
      <c r="DB18951" s="110"/>
      <c r="DC18951" s="110"/>
    </row>
    <row r="18952" spans="106:107">
      <c r="DB18952" s="110"/>
      <c r="DC18952" s="110"/>
    </row>
    <row r="18953" spans="106:107">
      <c r="DB18953" s="110"/>
      <c r="DC18953" s="110"/>
    </row>
    <row r="18954" spans="106:107">
      <c r="DB18954" s="110"/>
      <c r="DC18954" s="110"/>
    </row>
    <row r="18955" spans="106:107">
      <c r="DB18955" s="110"/>
      <c r="DC18955" s="110"/>
    </row>
    <row r="18956" spans="106:107">
      <c r="DB18956" s="110"/>
      <c r="DC18956" s="110"/>
    </row>
    <row r="18957" spans="106:107">
      <c r="DB18957" s="110"/>
      <c r="DC18957" s="110"/>
    </row>
    <row r="18958" spans="106:107">
      <c r="DB18958" s="110"/>
      <c r="DC18958" s="110"/>
    </row>
    <row r="18959" spans="106:107">
      <c r="DB18959" s="110"/>
      <c r="DC18959" s="110"/>
    </row>
    <row r="18960" spans="106:107">
      <c r="DB18960" s="110"/>
      <c r="DC18960" s="110"/>
    </row>
    <row r="18961" spans="106:107">
      <c r="DB18961" s="110"/>
      <c r="DC18961" s="110"/>
    </row>
    <row r="18962" spans="106:107">
      <c r="DB18962" s="110"/>
      <c r="DC18962" s="110"/>
    </row>
    <row r="18963" spans="106:107">
      <c r="DB18963" s="110"/>
      <c r="DC18963" s="110"/>
    </row>
    <row r="18964" spans="106:107">
      <c r="DB18964" s="110"/>
      <c r="DC18964" s="110"/>
    </row>
    <row r="18965" spans="106:107">
      <c r="DB18965" s="110"/>
      <c r="DC18965" s="110"/>
    </row>
    <row r="18966" spans="106:107">
      <c r="DB18966" s="110"/>
      <c r="DC18966" s="110"/>
    </row>
    <row r="18967" spans="106:107">
      <c r="DB18967" s="110"/>
      <c r="DC18967" s="110"/>
    </row>
    <row r="18968" spans="106:107">
      <c r="DB18968" s="110"/>
      <c r="DC18968" s="110"/>
    </row>
    <row r="18969" spans="106:107">
      <c r="DB18969" s="110"/>
      <c r="DC18969" s="110"/>
    </row>
    <row r="18970" spans="106:107">
      <c r="DB18970" s="110"/>
      <c r="DC18970" s="110"/>
    </row>
    <row r="18971" spans="106:107">
      <c r="DB18971" s="110"/>
      <c r="DC18971" s="110"/>
    </row>
    <row r="18972" spans="106:107">
      <c r="DB18972" s="110"/>
      <c r="DC18972" s="110"/>
    </row>
    <row r="18973" spans="106:107">
      <c r="DB18973" s="110"/>
      <c r="DC18973" s="110"/>
    </row>
    <row r="18974" spans="106:107">
      <c r="DB18974" s="110"/>
      <c r="DC18974" s="110"/>
    </row>
    <row r="18975" spans="106:107">
      <c r="DB18975" s="110"/>
      <c r="DC18975" s="110"/>
    </row>
    <row r="18976" spans="106:107">
      <c r="DB18976" s="110"/>
      <c r="DC18976" s="110"/>
    </row>
    <row r="18977" spans="106:107">
      <c r="DB18977" s="110"/>
      <c r="DC18977" s="110"/>
    </row>
    <row r="18978" spans="106:107">
      <c r="DB18978" s="110"/>
      <c r="DC18978" s="110"/>
    </row>
    <row r="18979" spans="106:107">
      <c r="DB18979" s="110"/>
      <c r="DC18979" s="110"/>
    </row>
    <row r="18980" spans="106:107">
      <c r="DB18980" s="110"/>
      <c r="DC18980" s="110"/>
    </row>
    <row r="18981" spans="106:107">
      <c r="DB18981" s="110"/>
      <c r="DC18981" s="110"/>
    </row>
    <row r="18982" spans="106:107">
      <c r="DB18982" s="110"/>
      <c r="DC18982" s="110"/>
    </row>
    <row r="18983" spans="106:107">
      <c r="DB18983" s="110"/>
      <c r="DC18983" s="110"/>
    </row>
    <row r="18984" spans="106:107">
      <c r="DB18984" s="110"/>
      <c r="DC18984" s="110"/>
    </row>
    <row r="18985" spans="106:107">
      <c r="DB18985" s="110"/>
      <c r="DC18985" s="110"/>
    </row>
    <row r="18986" spans="106:107">
      <c r="DB18986" s="110"/>
      <c r="DC18986" s="110"/>
    </row>
    <row r="18987" spans="106:107">
      <c r="DB18987" s="110"/>
      <c r="DC18987" s="110"/>
    </row>
    <row r="18988" spans="106:107">
      <c r="DB18988" s="110"/>
      <c r="DC18988" s="110"/>
    </row>
    <row r="18989" spans="106:107">
      <c r="DB18989" s="110"/>
      <c r="DC18989" s="110"/>
    </row>
    <row r="18990" spans="106:107">
      <c r="DB18990" s="110"/>
      <c r="DC18990" s="110"/>
    </row>
    <row r="18991" spans="106:107">
      <c r="DB18991" s="110"/>
      <c r="DC18991" s="110"/>
    </row>
    <row r="18992" spans="106:107">
      <c r="DB18992" s="110"/>
      <c r="DC18992" s="110"/>
    </row>
    <row r="18993" spans="106:107">
      <c r="DB18993" s="110"/>
      <c r="DC18993" s="110"/>
    </row>
    <row r="18994" spans="106:107">
      <c r="DB18994" s="110"/>
      <c r="DC18994" s="110"/>
    </row>
    <row r="18995" spans="106:107">
      <c r="DB18995" s="110"/>
      <c r="DC18995" s="110"/>
    </row>
    <row r="18996" spans="106:107">
      <c r="DB18996" s="110"/>
      <c r="DC18996" s="110"/>
    </row>
    <row r="18997" spans="106:107">
      <c r="DB18997" s="110"/>
      <c r="DC18997" s="110"/>
    </row>
    <row r="18998" spans="106:107">
      <c r="DB18998" s="110"/>
      <c r="DC18998" s="110"/>
    </row>
    <row r="18999" spans="106:107">
      <c r="DB18999" s="110"/>
      <c r="DC18999" s="110"/>
    </row>
    <row r="19000" spans="106:107">
      <c r="DB19000" s="110"/>
      <c r="DC19000" s="110"/>
    </row>
    <row r="19001" spans="106:107">
      <c r="DB19001" s="110"/>
      <c r="DC19001" s="110"/>
    </row>
    <row r="19002" spans="106:107">
      <c r="DB19002" s="110"/>
      <c r="DC19002" s="110"/>
    </row>
    <row r="19003" spans="106:107">
      <c r="DB19003" s="110"/>
      <c r="DC19003" s="110"/>
    </row>
    <row r="19004" spans="106:107">
      <c r="DB19004" s="110"/>
      <c r="DC19004" s="110"/>
    </row>
    <row r="19005" spans="106:107">
      <c r="DB19005" s="110"/>
      <c r="DC19005" s="110"/>
    </row>
    <row r="19006" spans="106:107">
      <c r="DB19006" s="110"/>
      <c r="DC19006" s="110"/>
    </row>
    <row r="19007" spans="106:107">
      <c r="DB19007" s="110"/>
      <c r="DC19007" s="110"/>
    </row>
    <row r="19008" spans="106:107">
      <c r="DB19008" s="110"/>
      <c r="DC19008" s="110"/>
    </row>
    <row r="19009" spans="106:107">
      <c r="DB19009" s="110"/>
      <c r="DC19009" s="110"/>
    </row>
    <row r="19010" spans="106:107">
      <c r="DB19010" s="110"/>
      <c r="DC19010" s="110"/>
    </row>
    <row r="19011" spans="106:107">
      <c r="DB19011" s="110"/>
      <c r="DC19011" s="110"/>
    </row>
    <row r="19012" spans="106:107">
      <c r="DB19012" s="110"/>
      <c r="DC19012" s="110"/>
    </row>
    <row r="19013" spans="106:107">
      <c r="DB19013" s="110"/>
      <c r="DC19013" s="110"/>
    </row>
    <row r="19014" spans="106:107">
      <c r="DB19014" s="110"/>
      <c r="DC19014" s="110"/>
    </row>
    <row r="19015" spans="106:107">
      <c r="DB19015" s="110"/>
      <c r="DC19015" s="110"/>
    </row>
    <row r="19016" spans="106:107">
      <c r="DB19016" s="110"/>
      <c r="DC19016" s="110"/>
    </row>
    <row r="19017" spans="106:107">
      <c r="DB19017" s="110"/>
      <c r="DC19017" s="110"/>
    </row>
    <row r="19018" spans="106:107">
      <c r="DB19018" s="110"/>
      <c r="DC19018" s="110"/>
    </row>
    <row r="19019" spans="106:107">
      <c r="DB19019" s="110"/>
      <c r="DC19019" s="110"/>
    </row>
    <row r="19020" spans="106:107">
      <c r="DB19020" s="110"/>
      <c r="DC19020" s="110"/>
    </row>
    <row r="19021" spans="106:107">
      <c r="DB19021" s="110"/>
      <c r="DC19021" s="110"/>
    </row>
    <row r="19022" spans="106:107">
      <c r="DB19022" s="110"/>
      <c r="DC19022" s="110"/>
    </row>
    <row r="19023" spans="106:107">
      <c r="DB19023" s="110"/>
      <c r="DC19023" s="110"/>
    </row>
    <row r="19024" spans="106:107">
      <c r="DB19024" s="110"/>
      <c r="DC19024" s="110"/>
    </row>
    <row r="19025" spans="106:107">
      <c r="DB19025" s="110"/>
      <c r="DC19025" s="110"/>
    </row>
    <row r="19026" spans="106:107">
      <c r="DB19026" s="110"/>
      <c r="DC19026" s="110"/>
    </row>
    <row r="19027" spans="106:107">
      <c r="DB19027" s="110"/>
      <c r="DC19027" s="110"/>
    </row>
    <row r="19028" spans="106:107">
      <c r="DB19028" s="110"/>
      <c r="DC19028" s="110"/>
    </row>
    <row r="19029" spans="106:107">
      <c r="DB19029" s="110"/>
      <c r="DC19029" s="110"/>
    </row>
    <row r="19030" spans="106:107">
      <c r="DB19030" s="110"/>
      <c r="DC19030" s="110"/>
    </row>
    <row r="19031" spans="106:107">
      <c r="DB19031" s="110"/>
      <c r="DC19031" s="110"/>
    </row>
    <row r="19032" spans="106:107">
      <c r="DB19032" s="110"/>
      <c r="DC19032" s="110"/>
    </row>
    <row r="19033" spans="106:107">
      <c r="DB19033" s="110"/>
      <c r="DC19033" s="110"/>
    </row>
    <row r="19034" spans="106:107">
      <c r="DB19034" s="110"/>
      <c r="DC19034" s="110"/>
    </row>
    <row r="19035" spans="106:107">
      <c r="DB19035" s="110"/>
      <c r="DC19035" s="110"/>
    </row>
    <row r="19036" spans="106:107">
      <c r="DB19036" s="110"/>
      <c r="DC19036" s="110"/>
    </row>
    <row r="19037" spans="106:107">
      <c r="DB19037" s="110"/>
      <c r="DC19037" s="110"/>
    </row>
    <row r="19038" spans="106:107">
      <c r="DB19038" s="110"/>
      <c r="DC19038" s="110"/>
    </row>
    <row r="19039" spans="106:107">
      <c r="DB19039" s="110"/>
      <c r="DC19039" s="110"/>
    </row>
    <row r="19040" spans="106:107">
      <c r="DB19040" s="110"/>
      <c r="DC19040" s="110"/>
    </row>
    <row r="19041" spans="106:107">
      <c r="DB19041" s="110"/>
      <c r="DC19041" s="110"/>
    </row>
    <row r="19042" spans="106:107">
      <c r="DB19042" s="110"/>
      <c r="DC19042" s="110"/>
    </row>
    <row r="19043" spans="106:107">
      <c r="DB19043" s="110"/>
      <c r="DC19043" s="110"/>
    </row>
    <row r="19044" spans="106:107">
      <c r="DB19044" s="110"/>
      <c r="DC19044" s="110"/>
    </row>
    <row r="19045" spans="106:107">
      <c r="DB19045" s="110"/>
      <c r="DC19045" s="110"/>
    </row>
    <row r="19046" spans="106:107">
      <c r="DB19046" s="110"/>
      <c r="DC19046" s="110"/>
    </row>
    <row r="19047" spans="106:107">
      <c r="DB19047" s="110"/>
      <c r="DC19047" s="110"/>
    </row>
    <row r="19048" spans="106:107">
      <c r="DB19048" s="110"/>
      <c r="DC19048" s="110"/>
    </row>
    <row r="19049" spans="106:107">
      <c r="DB19049" s="110"/>
      <c r="DC19049" s="110"/>
    </row>
    <row r="19050" spans="106:107">
      <c r="DB19050" s="110"/>
      <c r="DC19050" s="110"/>
    </row>
    <row r="19051" spans="106:107">
      <c r="DB19051" s="110"/>
      <c r="DC19051" s="110"/>
    </row>
    <row r="19052" spans="106:107">
      <c r="DB19052" s="110"/>
      <c r="DC19052" s="110"/>
    </row>
    <row r="19053" spans="106:107">
      <c r="DB19053" s="110"/>
      <c r="DC19053" s="110"/>
    </row>
    <row r="19054" spans="106:107">
      <c r="DB19054" s="110"/>
      <c r="DC19054" s="110"/>
    </row>
    <row r="19055" spans="106:107">
      <c r="DB19055" s="110"/>
      <c r="DC19055" s="110"/>
    </row>
    <row r="19056" spans="106:107">
      <c r="DB19056" s="110"/>
      <c r="DC19056" s="110"/>
    </row>
    <row r="19057" spans="106:107">
      <c r="DB19057" s="110"/>
      <c r="DC19057" s="110"/>
    </row>
    <row r="19058" spans="106:107">
      <c r="DB19058" s="110"/>
      <c r="DC19058" s="110"/>
    </row>
    <row r="19059" spans="106:107">
      <c r="DB19059" s="110"/>
      <c r="DC19059" s="110"/>
    </row>
    <row r="19060" spans="106:107">
      <c r="DB19060" s="110"/>
      <c r="DC19060" s="110"/>
    </row>
    <row r="19061" spans="106:107">
      <c r="DB19061" s="110"/>
      <c r="DC19061" s="110"/>
    </row>
    <row r="19062" spans="106:107">
      <c r="DB19062" s="110"/>
      <c r="DC19062" s="110"/>
    </row>
    <row r="19063" spans="106:107">
      <c r="DB19063" s="110"/>
      <c r="DC19063" s="110"/>
    </row>
    <row r="19064" spans="106:107">
      <c r="DB19064" s="110"/>
      <c r="DC19064" s="110"/>
    </row>
    <row r="19065" spans="106:107">
      <c r="DB19065" s="110"/>
      <c r="DC19065" s="110"/>
    </row>
    <row r="19066" spans="106:107">
      <c r="DB19066" s="110"/>
      <c r="DC19066" s="110"/>
    </row>
    <row r="19067" spans="106:107">
      <c r="DB19067" s="110"/>
      <c r="DC19067" s="110"/>
    </row>
    <row r="19068" spans="106:107">
      <c r="DB19068" s="110"/>
      <c r="DC19068" s="110"/>
    </row>
    <row r="19069" spans="106:107">
      <c r="DB19069" s="110"/>
      <c r="DC19069" s="110"/>
    </row>
    <row r="19070" spans="106:107">
      <c r="DB19070" s="110"/>
      <c r="DC19070" s="110"/>
    </row>
    <row r="19071" spans="106:107">
      <c r="DB19071" s="110"/>
      <c r="DC19071" s="110"/>
    </row>
    <row r="19072" spans="106:107">
      <c r="DB19072" s="110"/>
      <c r="DC19072" s="110"/>
    </row>
    <row r="19073" spans="106:107">
      <c r="DB19073" s="110"/>
      <c r="DC19073" s="110"/>
    </row>
    <row r="19074" spans="106:107">
      <c r="DB19074" s="110"/>
      <c r="DC19074" s="110"/>
    </row>
    <row r="19075" spans="106:107">
      <c r="DB19075" s="110"/>
      <c r="DC19075" s="110"/>
    </row>
    <row r="19076" spans="106:107">
      <c r="DB19076" s="110"/>
      <c r="DC19076" s="110"/>
    </row>
    <row r="19077" spans="106:107">
      <c r="DB19077" s="110"/>
      <c r="DC19077" s="110"/>
    </row>
    <row r="19078" spans="106:107">
      <c r="DB19078" s="110"/>
      <c r="DC19078" s="110"/>
    </row>
    <row r="19079" spans="106:107">
      <c r="DB19079" s="110"/>
      <c r="DC19079" s="110"/>
    </row>
    <row r="19080" spans="106:107">
      <c r="DB19080" s="110"/>
      <c r="DC19080" s="110"/>
    </row>
    <row r="19081" spans="106:107">
      <c r="DB19081" s="110"/>
      <c r="DC19081" s="110"/>
    </row>
    <row r="19082" spans="106:107">
      <c r="DB19082" s="110"/>
      <c r="DC19082" s="110"/>
    </row>
    <row r="19083" spans="106:107">
      <c r="DB19083" s="110"/>
      <c r="DC19083" s="110"/>
    </row>
    <row r="19084" spans="106:107">
      <c r="DB19084" s="110"/>
      <c r="DC19084" s="110"/>
    </row>
    <row r="19085" spans="106:107">
      <c r="DB19085" s="110"/>
      <c r="DC19085" s="110"/>
    </row>
    <row r="19086" spans="106:107">
      <c r="DB19086" s="110"/>
      <c r="DC19086" s="110"/>
    </row>
    <row r="19087" spans="106:107">
      <c r="DB19087" s="110"/>
      <c r="DC19087" s="110"/>
    </row>
    <row r="19088" spans="106:107">
      <c r="DB19088" s="110"/>
      <c r="DC19088" s="110"/>
    </row>
    <row r="19089" spans="106:107">
      <c r="DB19089" s="110"/>
      <c r="DC19089" s="110"/>
    </row>
    <row r="19090" spans="106:107">
      <c r="DB19090" s="110"/>
      <c r="DC19090" s="110"/>
    </row>
    <row r="19091" spans="106:107">
      <c r="DB19091" s="110"/>
      <c r="DC19091" s="110"/>
    </row>
    <row r="19092" spans="106:107">
      <c r="DB19092" s="110"/>
      <c r="DC19092" s="110"/>
    </row>
    <row r="19093" spans="106:107">
      <c r="DB19093" s="110"/>
      <c r="DC19093" s="110"/>
    </row>
    <row r="19094" spans="106:107">
      <c r="DB19094" s="110"/>
      <c r="DC19094" s="110"/>
    </row>
    <row r="19095" spans="106:107">
      <c r="DB19095" s="110"/>
      <c r="DC19095" s="110"/>
    </row>
    <row r="19096" spans="106:107">
      <c r="DB19096" s="110"/>
      <c r="DC19096" s="110"/>
    </row>
    <row r="19097" spans="106:107">
      <c r="DB19097" s="110"/>
      <c r="DC19097" s="110"/>
    </row>
    <row r="19098" spans="106:107">
      <c r="DB19098" s="110"/>
      <c r="DC19098" s="110"/>
    </row>
    <row r="19099" spans="106:107">
      <c r="DB19099" s="110"/>
      <c r="DC19099" s="110"/>
    </row>
    <row r="19100" spans="106:107">
      <c r="DB19100" s="110"/>
      <c r="DC19100" s="110"/>
    </row>
    <row r="19101" spans="106:107">
      <c r="DB19101" s="110"/>
      <c r="DC19101" s="110"/>
    </row>
    <row r="19102" spans="106:107">
      <c r="DB19102" s="110"/>
      <c r="DC19102" s="110"/>
    </row>
    <row r="19103" spans="106:107">
      <c r="DB19103" s="110"/>
      <c r="DC19103" s="110"/>
    </row>
    <row r="19104" spans="106:107">
      <c r="DB19104" s="110"/>
      <c r="DC19104" s="110"/>
    </row>
    <row r="19105" spans="106:107">
      <c r="DB19105" s="110"/>
      <c r="DC19105" s="110"/>
    </row>
    <row r="19106" spans="106:107">
      <c r="DB19106" s="110"/>
      <c r="DC19106" s="110"/>
    </row>
    <row r="19107" spans="106:107">
      <c r="DB19107" s="110"/>
      <c r="DC19107" s="110"/>
    </row>
    <row r="19108" spans="106:107">
      <c r="DB19108" s="110"/>
      <c r="DC19108" s="110"/>
    </row>
    <row r="19109" spans="106:107">
      <c r="DB19109" s="110"/>
      <c r="DC19109" s="110"/>
    </row>
    <row r="19110" spans="106:107">
      <c r="DB19110" s="110"/>
      <c r="DC19110" s="110"/>
    </row>
    <row r="19111" spans="106:107">
      <c r="DB19111" s="110"/>
      <c r="DC19111" s="110"/>
    </row>
    <row r="19112" spans="106:107">
      <c r="DB19112" s="110"/>
      <c r="DC19112" s="110"/>
    </row>
    <row r="19113" spans="106:107">
      <c r="DB19113" s="110"/>
      <c r="DC19113" s="110"/>
    </row>
    <row r="19114" spans="106:107">
      <c r="DB19114" s="110"/>
      <c r="DC19114" s="110"/>
    </row>
    <row r="19115" spans="106:107">
      <c r="DB19115" s="110"/>
      <c r="DC19115" s="110"/>
    </row>
    <row r="19116" spans="106:107">
      <c r="DB19116" s="110"/>
      <c r="DC19116" s="110"/>
    </row>
    <row r="19117" spans="106:107">
      <c r="DB19117" s="110"/>
      <c r="DC19117" s="110"/>
    </row>
    <row r="19118" spans="106:107">
      <c r="DB19118" s="110"/>
      <c r="DC19118" s="110"/>
    </row>
    <row r="19119" spans="106:107">
      <c r="DB19119" s="110"/>
      <c r="DC19119" s="110"/>
    </row>
    <row r="19120" spans="106:107">
      <c r="DB19120" s="110"/>
      <c r="DC19120" s="110"/>
    </row>
    <row r="19121" spans="106:107">
      <c r="DB19121" s="110"/>
      <c r="DC19121" s="110"/>
    </row>
    <row r="19122" spans="106:107">
      <c r="DB19122" s="110"/>
      <c r="DC19122" s="110"/>
    </row>
    <row r="19123" spans="106:107">
      <c r="DB19123" s="110"/>
      <c r="DC19123" s="110"/>
    </row>
    <row r="19124" spans="106:107">
      <c r="DB19124" s="110"/>
      <c r="DC19124" s="110"/>
    </row>
    <row r="19125" spans="106:107">
      <c r="DB19125" s="110"/>
      <c r="DC19125" s="110"/>
    </row>
    <row r="19126" spans="106:107">
      <c r="DB19126" s="110"/>
      <c r="DC19126" s="110"/>
    </row>
    <row r="19127" spans="106:107">
      <c r="DB19127" s="110"/>
      <c r="DC19127" s="110"/>
    </row>
    <row r="19128" spans="106:107">
      <c r="DB19128" s="110"/>
      <c r="DC19128" s="110"/>
    </row>
    <row r="19129" spans="106:107">
      <c r="DB19129" s="110"/>
      <c r="DC19129" s="110"/>
    </row>
    <row r="19130" spans="106:107">
      <c r="DB19130" s="110"/>
      <c r="DC19130" s="110"/>
    </row>
    <row r="19131" spans="106:107">
      <c r="DB19131" s="110"/>
      <c r="DC19131" s="110"/>
    </row>
    <row r="19132" spans="106:107">
      <c r="DB19132" s="110"/>
      <c r="DC19132" s="110"/>
    </row>
    <row r="19133" spans="106:107">
      <c r="DB19133" s="110"/>
      <c r="DC19133" s="110"/>
    </row>
    <row r="19134" spans="106:107">
      <c r="DB19134" s="110"/>
      <c r="DC19134" s="110"/>
    </row>
    <row r="19135" spans="106:107">
      <c r="DB19135" s="110"/>
      <c r="DC19135" s="110"/>
    </row>
    <row r="19136" spans="106:107">
      <c r="DB19136" s="110"/>
      <c r="DC19136" s="110"/>
    </row>
    <row r="19137" spans="106:107">
      <c r="DB19137" s="110"/>
      <c r="DC19137" s="110"/>
    </row>
    <row r="19138" spans="106:107">
      <c r="DB19138" s="110"/>
      <c r="DC19138" s="110"/>
    </row>
    <row r="19139" spans="106:107">
      <c r="DB19139" s="110"/>
      <c r="DC19139" s="110"/>
    </row>
    <row r="19140" spans="106:107">
      <c r="DB19140" s="110"/>
      <c r="DC19140" s="110"/>
    </row>
    <row r="19141" spans="106:107">
      <c r="DB19141" s="110"/>
      <c r="DC19141" s="110"/>
    </row>
    <row r="19142" spans="106:107">
      <c r="DB19142" s="110"/>
      <c r="DC19142" s="110"/>
    </row>
    <row r="19143" spans="106:107">
      <c r="DB19143" s="110"/>
      <c r="DC19143" s="110"/>
    </row>
    <row r="19144" spans="106:107">
      <c r="DB19144" s="110"/>
      <c r="DC19144" s="110"/>
    </row>
    <row r="19145" spans="106:107">
      <c r="DB19145" s="110"/>
      <c r="DC19145" s="110"/>
    </row>
    <row r="19146" spans="106:107">
      <c r="DB19146" s="110"/>
      <c r="DC19146" s="110"/>
    </row>
    <row r="19147" spans="106:107">
      <c r="DB19147" s="110"/>
      <c r="DC19147" s="110"/>
    </row>
    <row r="19148" spans="106:107">
      <c r="DB19148" s="110"/>
      <c r="DC19148" s="110"/>
    </row>
    <row r="19149" spans="106:107">
      <c r="DB19149" s="110"/>
      <c r="DC19149" s="110"/>
    </row>
    <row r="19150" spans="106:107">
      <c r="DB19150" s="110"/>
      <c r="DC19150" s="110"/>
    </row>
    <row r="19151" spans="106:107">
      <c r="DB19151" s="110"/>
      <c r="DC19151" s="110"/>
    </row>
    <row r="19152" spans="106:107">
      <c r="DB19152" s="110"/>
      <c r="DC19152" s="110"/>
    </row>
    <row r="19153" spans="106:107">
      <c r="DB19153" s="110"/>
      <c r="DC19153" s="110"/>
    </row>
    <row r="19154" spans="106:107">
      <c r="DB19154" s="110"/>
      <c r="DC19154" s="110"/>
    </row>
    <row r="19155" spans="106:107">
      <c r="DB19155" s="110"/>
      <c r="DC19155" s="110"/>
    </row>
    <row r="19156" spans="106:107">
      <c r="DB19156" s="110"/>
      <c r="DC19156" s="110"/>
    </row>
    <row r="19157" spans="106:107">
      <c r="DB19157" s="110"/>
      <c r="DC19157" s="110"/>
    </row>
    <row r="19158" spans="106:107">
      <c r="DB19158" s="110"/>
      <c r="DC19158" s="110"/>
    </row>
    <row r="19159" spans="106:107">
      <c r="DB19159" s="110"/>
      <c r="DC19159" s="110"/>
    </row>
    <row r="19160" spans="106:107">
      <c r="DB19160" s="110"/>
      <c r="DC19160" s="110"/>
    </row>
    <row r="19161" spans="106:107">
      <c r="DB19161" s="110"/>
      <c r="DC19161" s="110"/>
    </row>
    <row r="19162" spans="106:107">
      <c r="DB19162" s="110"/>
      <c r="DC19162" s="110"/>
    </row>
    <row r="19163" spans="106:107">
      <c r="DB19163" s="110"/>
      <c r="DC19163" s="110"/>
    </row>
    <row r="19164" spans="106:107">
      <c r="DB19164" s="110"/>
      <c r="DC19164" s="110"/>
    </row>
    <row r="19165" spans="106:107">
      <c r="DB19165" s="110"/>
      <c r="DC19165" s="110"/>
    </row>
    <row r="19166" spans="106:107">
      <c r="DB19166" s="110"/>
      <c r="DC19166" s="110"/>
    </row>
    <row r="19167" spans="106:107">
      <c r="DB19167" s="110"/>
      <c r="DC19167" s="110"/>
    </row>
    <row r="19168" spans="106:107">
      <c r="DB19168" s="110"/>
      <c r="DC19168" s="110"/>
    </row>
    <row r="19169" spans="106:107">
      <c r="DB19169" s="110"/>
      <c r="DC19169" s="110"/>
    </row>
    <row r="19170" spans="106:107">
      <c r="DB19170" s="110"/>
      <c r="DC19170" s="110"/>
    </row>
    <row r="19171" spans="106:107">
      <c r="DB19171" s="110"/>
      <c r="DC19171" s="110"/>
    </row>
    <row r="19172" spans="106:107">
      <c r="DB19172" s="110"/>
      <c r="DC19172" s="110"/>
    </row>
    <row r="19173" spans="106:107">
      <c r="DB19173" s="110"/>
      <c r="DC19173" s="110"/>
    </row>
    <row r="19174" spans="106:107">
      <c r="DB19174" s="110"/>
      <c r="DC19174" s="110"/>
    </row>
    <row r="19175" spans="106:107">
      <c r="DB19175" s="110"/>
      <c r="DC19175" s="110"/>
    </row>
    <row r="19176" spans="106:107">
      <c r="DB19176" s="110"/>
      <c r="DC19176" s="110"/>
    </row>
    <row r="19177" spans="106:107">
      <c r="DB19177" s="110"/>
      <c r="DC19177" s="110"/>
    </row>
    <row r="19178" spans="106:107">
      <c r="DB19178" s="110"/>
      <c r="DC19178" s="110"/>
    </row>
    <row r="19179" spans="106:107">
      <c r="DB19179" s="110"/>
      <c r="DC19179" s="110"/>
    </row>
    <row r="19180" spans="106:107">
      <c r="DB19180" s="110"/>
      <c r="DC19180" s="110"/>
    </row>
    <row r="19181" spans="106:107">
      <c r="DB19181" s="110"/>
      <c r="DC19181" s="110"/>
    </row>
    <row r="19182" spans="106:107">
      <c r="DB19182" s="110"/>
      <c r="DC19182" s="110"/>
    </row>
    <row r="19183" spans="106:107">
      <c r="DB19183" s="110"/>
      <c r="DC19183" s="110"/>
    </row>
    <row r="19184" spans="106:107">
      <c r="DB19184" s="110"/>
      <c r="DC19184" s="110"/>
    </row>
    <row r="19185" spans="106:107">
      <c r="DB19185" s="110"/>
      <c r="DC19185" s="110"/>
    </row>
    <row r="19186" spans="106:107">
      <c r="DB19186" s="110"/>
      <c r="DC19186" s="110"/>
    </row>
    <row r="19187" spans="106:107">
      <c r="DB19187" s="110"/>
      <c r="DC19187" s="110"/>
    </row>
    <row r="19188" spans="106:107">
      <c r="DB19188" s="110"/>
      <c r="DC19188" s="110"/>
    </row>
    <row r="19189" spans="106:107">
      <c r="DB19189" s="110"/>
      <c r="DC19189" s="110"/>
    </row>
    <row r="19190" spans="106:107">
      <c r="DB19190" s="110"/>
      <c r="DC19190" s="110"/>
    </row>
    <row r="19191" spans="106:107">
      <c r="DB19191" s="110"/>
      <c r="DC19191" s="110"/>
    </row>
    <row r="19192" spans="106:107">
      <c r="DB19192" s="110"/>
      <c r="DC19192" s="110"/>
    </row>
    <row r="19193" spans="106:107">
      <c r="DB19193" s="110"/>
      <c r="DC19193" s="110"/>
    </row>
    <row r="19194" spans="106:107">
      <c r="DB19194" s="110"/>
      <c r="DC19194" s="110"/>
    </row>
    <row r="19195" spans="106:107">
      <c r="DB19195" s="110"/>
      <c r="DC19195" s="110"/>
    </row>
    <row r="19196" spans="106:107">
      <c r="DB19196" s="110"/>
      <c r="DC19196" s="110"/>
    </row>
    <row r="19197" spans="106:107">
      <c r="DB19197" s="110"/>
      <c r="DC19197" s="110"/>
    </row>
    <row r="19198" spans="106:107">
      <c r="DB19198" s="110"/>
      <c r="DC19198" s="110"/>
    </row>
    <row r="19199" spans="106:107">
      <c r="DB19199" s="110"/>
      <c r="DC19199" s="110"/>
    </row>
    <row r="19200" spans="106:107">
      <c r="DB19200" s="110"/>
      <c r="DC19200" s="110"/>
    </row>
    <row r="19201" spans="106:107">
      <c r="DB19201" s="110"/>
      <c r="DC19201" s="110"/>
    </row>
    <row r="19202" spans="106:107">
      <c r="DB19202" s="110"/>
      <c r="DC19202" s="110"/>
    </row>
    <row r="19203" spans="106:107">
      <c r="DB19203" s="110"/>
      <c r="DC19203" s="110"/>
    </row>
    <row r="19204" spans="106:107">
      <c r="DB19204" s="110"/>
      <c r="DC19204" s="110"/>
    </row>
    <row r="19205" spans="106:107">
      <c r="DB19205" s="110"/>
      <c r="DC19205" s="110"/>
    </row>
    <row r="19206" spans="106:107">
      <c r="DB19206" s="110"/>
      <c r="DC19206" s="110"/>
    </row>
    <row r="19207" spans="106:107">
      <c r="DB19207" s="110"/>
      <c r="DC19207" s="110"/>
    </row>
    <row r="19208" spans="106:107">
      <c r="DB19208" s="110"/>
      <c r="DC19208" s="110"/>
    </row>
    <row r="19209" spans="106:107">
      <c r="DB19209" s="110"/>
      <c r="DC19209" s="110"/>
    </row>
    <row r="19210" spans="106:107">
      <c r="DB19210" s="110"/>
      <c r="DC19210" s="110"/>
    </row>
    <row r="19211" spans="106:107">
      <c r="DB19211" s="110"/>
      <c r="DC19211" s="110"/>
    </row>
    <row r="19212" spans="106:107">
      <c r="DB19212" s="110"/>
      <c r="DC19212" s="110"/>
    </row>
    <row r="19213" spans="106:107">
      <c r="DB19213" s="110"/>
      <c r="DC19213" s="110"/>
    </row>
    <row r="19214" spans="106:107">
      <c r="DB19214" s="110"/>
      <c r="DC19214" s="110"/>
    </row>
    <row r="19215" spans="106:107">
      <c r="DB19215" s="110"/>
      <c r="DC19215" s="110"/>
    </row>
    <row r="19216" spans="106:107">
      <c r="DB19216" s="110"/>
      <c r="DC19216" s="110"/>
    </row>
    <row r="19217" spans="106:107">
      <c r="DB19217" s="110"/>
      <c r="DC19217" s="110"/>
    </row>
    <row r="19218" spans="106:107">
      <c r="DB19218" s="110"/>
      <c r="DC19218" s="110"/>
    </row>
    <row r="19219" spans="106:107">
      <c r="DB19219" s="110"/>
      <c r="DC19219" s="110"/>
    </row>
    <row r="19220" spans="106:107">
      <c r="DB19220" s="110"/>
      <c r="DC19220" s="110"/>
    </row>
    <row r="19221" spans="106:107">
      <c r="DB19221" s="110"/>
      <c r="DC19221" s="110"/>
    </row>
    <row r="19222" spans="106:107">
      <c r="DB19222" s="110"/>
      <c r="DC19222" s="110"/>
    </row>
    <row r="19223" spans="106:107">
      <c r="DB19223" s="110"/>
      <c r="DC19223" s="110"/>
    </row>
    <row r="19224" spans="106:107">
      <c r="DB19224" s="110"/>
      <c r="DC19224" s="110"/>
    </row>
    <row r="19225" spans="106:107">
      <c r="DB19225" s="110"/>
      <c r="DC19225" s="110"/>
    </row>
    <row r="19226" spans="106:107">
      <c r="DB19226" s="110"/>
      <c r="DC19226" s="110"/>
    </row>
    <row r="19227" spans="106:107">
      <c r="DB19227" s="110"/>
      <c r="DC19227" s="110"/>
    </row>
    <row r="19228" spans="106:107">
      <c r="DB19228" s="110"/>
      <c r="DC19228" s="110"/>
    </row>
    <row r="19229" spans="106:107">
      <c r="DB19229" s="110"/>
      <c r="DC19229" s="110"/>
    </row>
    <row r="19230" spans="106:107">
      <c r="DB19230" s="110"/>
      <c r="DC19230" s="110"/>
    </row>
    <row r="19231" spans="106:107">
      <c r="DB19231" s="110"/>
      <c r="DC19231" s="110"/>
    </row>
    <row r="19232" spans="106:107">
      <c r="DB19232" s="110"/>
      <c r="DC19232" s="110"/>
    </row>
    <row r="19233" spans="106:107">
      <c r="DB19233" s="110"/>
      <c r="DC19233" s="110"/>
    </row>
    <row r="19234" spans="106:107">
      <c r="DB19234" s="110"/>
      <c r="DC19234" s="110"/>
    </row>
    <row r="19235" spans="106:107">
      <c r="DB19235" s="110"/>
      <c r="DC19235" s="110"/>
    </row>
    <row r="19236" spans="106:107">
      <c r="DB19236" s="110"/>
      <c r="DC19236" s="110"/>
    </row>
    <row r="19237" spans="106:107">
      <c r="DB19237" s="110"/>
      <c r="DC19237" s="110"/>
    </row>
    <row r="19238" spans="106:107">
      <c r="DB19238" s="110"/>
      <c r="DC19238" s="110"/>
    </row>
    <row r="19239" spans="106:107">
      <c r="DB19239" s="110"/>
      <c r="DC19239" s="110"/>
    </row>
    <row r="19240" spans="106:107">
      <c r="DB19240" s="110"/>
      <c r="DC19240" s="110"/>
    </row>
    <row r="19241" spans="106:107">
      <c r="DB19241" s="110"/>
      <c r="DC19241" s="110"/>
    </row>
    <row r="19242" spans="106:107">
      <c r="DB19242" s="110"/>
      <c r="DC19242" s="110"/>
    </row>
    <row r="19243" spans="106:107">
      <c r="DB19243" s="110"/>
      <c r="DC19243" s="110"/>
    </row>
    <row r="19244" spans="106:107">
      <c r="DB19244" s="110"/>
      <c r="DC19244" s="110"/>
    </row>
    <row r="19245" spans="106:107">
      <c r="DB19245" s="110"/>
      <c r="DC19245" s="110"/>
    </row>
    <row r="19246" spans="106:107">
      <c r="DB19246" s="110"/>
      <c r="DC19246" s="110"/>
    </row>
    <row r="19247" spans="106:107">
      <c r="DB19247" s="110"/>
      <c r="DC19247" s="110"/>
    </row>
    <row r="19248" spans="106:107">
      <c r="DB19248" s="110"/>
      <c r="DC19248" s="110"/>
    </row>
    <row r="19249" spans="106:107">
      <c r="DB19249" s="110"/>
      <c r="DC19249" s="110"/>
    </row>
    <row r="19250" spans="106:107">
      <c r="DB19250" s="110"/>
      <c r="DC19250" s="110"/>
    </row>
    <row r="19251" spans="106:107">
      <c r="DB19251" s="110"/>
      <c r="DC19251" s="110"/>
    </row>
    <row r="19252" spans="106:107">
      <c r="DB19252" s="110"/>
      <c r="DC19252" s="110"/>
    </row>
    <row r="19253" spans="106:107">
      <c r="DB19253" s="110"/>
      <c r="DC19253" s="110"/>
    </row>
    <row r="19254" spans="106:107">
      <c r="DB19254" s="110"/>
      <c r="DC19254" s="110"/>
    </row>
    <row r="19255" spans="106:107">
      <c r="DB19255" s="110"/>
      <c r="DC19255" s="110"/>
    </row>
    <row r="19256" spans="106:107">
      <c r="DB19256" s="110"/>
      <c r="DC19256" s="110"/>
    </row>
    <row r="19257" spans="106:107">
      <c r="DB19257" s="110"/>
      <c r="DC19257" s="110"/>
    </row>
    <row r="19258" spans="106:107">
      <c r="DB19258" s="110"/>
      <c r="DC19258" s="110"/>
    </row>
    <row r="19259" spans="106:107">
      <c r="DB19259" s="110"/>
      <c r="DC19259" s="110"/>
    </row>
    <row r="19260" spans="106:107">
      <c r="DB19260" s="110"/>
      <c r="DC19260" s="110"/>
    </row>
    <row r="19261" spans="106:107">
      <c r="DB19261" s="110"/>
      <c r="DC19261" s="110"/>
    </row>
    <row r="19262" spans="106:107">
      <c r="DB19262" s="110"/>
      <c r="DC19262" s="110"/>
    </row>
    <row r="19263" spans="106:107">
      <c r="DB19263" s="110"/>
      <c r="DC19263" s="110"/>
    </row>
    <row r="19264" spans="106:107">
      <c r="DB19264" s="110"/>
      <c r="DC19264" s="110"/>
    </row>
    <row r="19265" spans="106:107">
      <c r="DB19265" s="110"/>
      <c r="DC19265" s="110"/>
    </row>
    <row r="19266" spans="106:107">
      <c r="DB19266" s="110"/>
      <c r="DC19266" s="110"/>
    </row>
    <row r="19267" spans="106:107">
      <c r="DB19267" s="110"/>
      <c r="DC19267" s="110"/>
    </row>
    <row r="19268" spans="106:107">
      <c r="DB19268" s="110"/>
      <c r="DC19268" s="110"/>
    </row>
    <row r="19269" spans="106:107">
      <c r="DB19269" s="110"/>
      <c r="DC19269" s="110"/>
    </row>
    <row r="19270" spans="106:107">
      <c r="DB19270" s="110"/>
      <c r="DC19270" s="110"/>
    </row>
    <row r="19271" spans="106:107">
      <c r="DB19271" s="110"/>
      <c r="DC19271" s="110"/>
    </row>
    <row r="19272" spans="106:107">
      <c r="DB19272" s="110"/>
      <c r="DC19272" s="110"/>
    </row>
    <row r="19273" spans="106:107">
      <c r="DB19273" s="110"/>
      <c r="DC19273" s="110"/>
    </row>
    <row r="19274" spans="106:107">
      <c r="DB19274" s="110"/>
      <c r="DC19274" s="110"/>
    </row>
    <row r="19275" spans="106:107">
      <c r="DB19275" s="110"/>
      <c r="DC19275" s="110"/>
    </row>
    <row r="19276" spans="106:107">
      <c r="DB19276" s="110"/>
      <c r="DC19276" s="110"/>
    </row>
    <row r="19277" spans="106:107">
      <c r="DB19277" s="110"/>
      <c r="DC19277" s="110"/>
    </row>
    <row r="19278" spans="106:107">
      <c r="DB19278" s="110"/>
      <c r="DC19278" s="110"/>
    </row>
    <row r="19279" spans="106:107">
      <c r="DB19279" s="110"/>
      <c r="DC19279" s="110"/>
    </row>
    <row r="19280" spans="106:107">
      <c r="DB19280" s="110"/>
      <c r="DC19280" s="110"/>
    </row>
    <row r="19281" spans="106:107">
      <c r="DB19281" s="110"/>
      <c r="DC19281" s="110"/>
    </row>
    <row r="19282" spans="106:107">
      <c r="DB19282" s="110"/>
      <c r="DC19282" s="110"/>
    </row>
    <row r="19283" spans="106:107">
      <c r="DB19283" s="110"/>
      <c r="DC19283" s="110"/>
    </row>
    <row r="19284" spans="106:107">
      <c r="DB19284" s="110"/>
      <c r="DC19284" s="110"/>
    </row>
    <row r="19285" spans="106:107">
      <c r="DB19285" s="110"/>
      <c r="DC19285" s="110"/>
    </row>
    <row r="19286" spans="106:107">
      <c r="DB19286" s="110"/>
      <c r="DC19286" s="110"/>
    </row>
    <row r="19287" spans="106:107">
      <c r="DB19287" s="110"/>
      <c r="DC19287" s="110"/>
    </row>
    <row r="19288" spans="106:107">
      <c r="DB19288" s="110"/>
      <c r="DC19288" s="110"/>
    </row>
    <row r="19289" spans="106:107">
      <c r="DB19289" s="110"/>
      <c r="DC19289" s="110"/>
    </row>
    <row r="19290" spans="106:107">
      <c r="DB19290" s="110"/>
      <c r="DC19290" s="110"/>
    </row>
    <row r="19291" spans="106:107">
      <c r="DB19291" s="110"/>
      <c r="DC19291" s="110"/>
    </row>
    <row r="19292" spans="106:107">
      <c r="DB19292" s="110"/>
      <c r="DC19292" s="110"/>
    </row>
    <row r="19293" spans="106:107">
      <c r="DB19293" s="110"/>
      <c r="DC19293" s="110"/>
    </row>
    <row r="19294" spans="106:107">
      <c r="DB19294" s="110"/>
      <c r="DC19294" s="110"/>
    </row>
    <row r="19295" spans="106:107">
      <c r="DB19295" s="110"/>
      <c r="DC19295" s="110"/>
    </row>
    <row r="19296" spans="106:107">
      <c r="DB19296" s="110"/>
      <c r="DC19296" s="110"/>
    </row>
    <row r="19297" spans="106:107">
      <c r="DB19297" s="110"/>
      <c r="DC19297" s="110"/>
    </row>
    <row r="19298" spans="106:107">
      <c r="DB19298" s="110"/>
      <c r="DC19298" s="110"/>
    </row>
    <row r="19299" spans="106:107">
      <c r="DB19299" s="110"/>
      <c r="DC19299" s="110"/>
    </row>
    <row r="19300" spans="106:107">
      <c r="DB19300" s="110"/>
      <c r="DC19300" s="110"/>
    </row>
    <row r="19301" spans="106:107">
      <c r="DB19301" s="110"/>
      <c r="DC19301" s="110"/>
    </row>
    <row r="19302" spans="106:107">
      <c r="DB19302" s="110"/>
      <c r="DC19302" s="110"/>
    </row>
    <row r="19303" spans="106:107">
      <c r="DB19303" s="110"/>
      <c r="DC19303" s="110"/>
    </row>
    <row r="19304" spans="106:107">
      <c r="DB19304" s="110"/>
      <c r="DC19304" s="110"/>
    </row>
    <row r="19305" spans="106:107">
      <c r="DB19305" s="110"/>
      <c r="DC19305" s="110"/>
    </row>
    <row r="19306" spans="106:107">
      <c r="DB19306" s="110"/>
      <c r="DC19306" s="110"/>
    </row>
    <row r="19307" spans="106:107">
      <c r="DB19307" s="110"/>
      <c r="DC19307" s="110"/>
    </row>
    <row r="19308" spans="106:107">
      <c r="DB19308" s="110"/>
      <c r="DC19308" s="110"/>
    </row>
    <row r="19309" spans="106:107">
      <c r="DB19309" s="110"/>
      <c r="DC19309" s="110"/>
    </row>
    <row r="19310" spans="106:107">
      <c r="DB19310" s="110"/>
      <c r="DC19310" s="110"/>
    </row>
    <row r="19311" spans="106:107">
      <c r="DB19311" s="110"/>
      <c r="DC19311" s="110"/>
    </row>
    <row r="19312" spans="106:107">
      <c r="DB19312" s="110"/>
      <c r="DC19312" s="110"/>
    </row>
    <row r="19313" spans="106:107">
      <c r="DB19313" s="110"/>
      <c r="DC19313" s="110"/>
    </row>
    <row r="19314" spans="106:107">
      <c r="DB19314" s="110"/>
      <c r="DC19314" s="110"/>
    </row>
    <row r="19315" spans="106:107">
      <c r="DB19315" s="110"/>
      <c r="DC19315" s="110"/>
    </row>
    <row r="19316" spans="106:107">
      <c r="DB19316" s="110"/>
      <c r="DC19316" s="110"/>
    </row>
    <row r="19317" spans="106:107">
      <c r="DB19317" s="110"/>
      <c r="DC19317" s="110"/>
    </row>
    <row r="19318" spans="106:107">
      <c r="DB19318" s="110"/>
      <c r="DC19318" s="110"/>
    </row>
    <row r="19319" spans="106:107">
      <c r="DB19319" s="110"/>
      <c r="DC19319" s="110"/>
    </row>
    <row r="19320" spans="106:107">
      <c r="DB19320" s="110"/>
      <c r="DC19320" s="110"/>
    </row>
    <row r="19321" spans="106:107">
      <c r="DB19321" s="110"/>
      <c r="DC19321" s="110"/>
    </row>
    <row r="19322" spans="106:107">
      <c r="DB19322" s="110"/>
      <c r="DC19322" s="110"/>
    </row>
    <row r="19323" spans="106:107">
      <c r="DB19323" s="110"/>
      <c r="DC19323" s="110"/>
    </row>
    <row r="19324" spans="106:107">
      <c r="DB19324" s="110"/>
      <c r="DC19324" s="110"/>
    </row>
    <row r="19325" spans="106:107">
      <c r="DB19325" s="110"/>
      <c r="DC19325" s="110"/>
    </row>
    <row r="19326" spans="106:107">
      <c r="DB19326" s="110"/>
      <c r="DC19326" s="110"/>
    </row>
    <row r="19327" spans="106:107">
      <c r="DB19327" s="110"/>
      <c r="DC19327" s="110"/>
    </row>
    <row r="19328" spans="106:107">
      <c r="DB19328" s="110"/>
      <c r="DC19328" s="110"/>
    </row>
    <row r="19329" spans="106:107">
      <c r="DB19329" s="110"/>
      <c r="DC19329" s="110"/>
    </row>
    <row r="19330" spans="106:107">
      <c r="DB19330" s="110"/>
      <c r="DC19330" s="110"/>
    </row>
    <row r="19331" spans="106:107">
      <c r="DB19331" s="110"/>
      <c r="DC19331" s="110"/>
    </row>
    <row r="19332" spans="106:107">
      <c r="DB19332" s="110"/>
      <c r="DC19332" s="110"/>
    </row>
    <row r="19333" spans="106:107">
      <c r="DB19333" s="110"/>
      <c r="DC19333" s="110"/>
    </row>
    <row r="19334" spans="106:107">
      <c r="DB19334" s="110"/>
      <c r="DC19334" s="110"/>
    </row>
    <row r="19335" spans="106:107">
      <c r="DB19335" s="110"/>
      <c r="DC19335" s="110"/>
    </row>
    <row r="19336" spans="106:107">
      <c r="DB19336" s="110"/>
      <c r="DC19336" s="110"/>
    </row>
    <row r="19337" spans="106:107">
      <c r="DB19337" s="110"/>
      <c r="DC19337" s="110"/>
    </row>
    <row r="19338" spans="106:107">
      <c r="DB19338" s="110"/>
      <c r="DC19338" s="110"/>
    </row>
    <row r="19339" spans="106:107">
      <c r="DB19339" s="110"/>
      <c r="DC19339" s="110"/>
    </row>
    <row r="19340" spans="106:107">
      <c r="DB19340" s="110"/>
      <c r="DC19340" s="110"/>
    </row>
    <row r="19341" spans="106:107">
      <c r="DB19341" s="110"/>
      <c r="DC19341" s="110"/>
    </row>
    <row r="19342" spans="106:107">
      <c r="DB19342" s="110"/>
      <c r="DC19342" s="110"/>
    </row>
    <row r="19343" spans="106:107">
      <c r="DB19343" s="110"/>
      <c r="DC19343" s="110"/>
    </row>
    <row r="19344" spans="106:107">
      <c r="DB19344" s="110"/>
      <c r="DC19344" s="110"/>
    </row>
    <row r="19345" spans="106:107">
      <c r="DB19345" s="110"/>
      <c r="DC19345" s="110"/>
    </row>
    <row r="19346" spans="106:107">
      <c r="DB19346" s="110"/>
      <c r="DC19346" s="110"/>
    </row>
    <row r="19347" spans="106:107">
      <c r="DB19347" s="110"/>
      <c r="DC19347" s="110"/>
    </row>
    <row r="19348" spans="106:107">
      <c r="DB19348" s="110"/>
      <c r="DC19348" s="110"/>
    </row>
    <row r="19349" spans="106:107">
      <c r="DB19349" s="110"/>
      <c r="DC19349" s="110"/>
    </row>
    <row r="19350" spans="106:107">
      <c r="DB19350" s="110"/>
      <c r="DC19350" s="110"/>
    </row>
    <row r="19351" spans="106:107">
      <c r="DB19351" s="110"/>
      <c r="DC19351" s="110"/>
    </row>
    <row r="19352" spans="106:107">
      <c r="DB19352" s="110"/>
      <c r="DC19352" s="110"/>
    </row>
    <row r="19353" spans="106:107">
      <c r="DB19353" s="110"/>
      <c r="DC19353" s="110"/>
    </row>
    <row r="19354" spans="106:107">
      <c r="DB19354" s="110"/>
      <c r="DC19354" s="110"/>
    </row>
    <row r="19355" spans="106:107">
      <c r="DB19355" s="110"/>
      <c r="DC19355" s="110"/>
    </row>
    <row r="19356" spans="106:107">
      <c r="DB19356" s="110"/>
      <c r="DC19356" s="110"/>
    </row>
    <row r="19357" spans="106:107">
      <c r="DB19357" s="110"/>
      <c r="DC19357" s="110"/>
    </row>
    <row r="19358" spans="106:107">
      <c r="DB19358" s="110"/>
      <c r="DC19358" s="110"/>
    </row>
    <row r="19359" spans="106:107">
      <c r="DB19359" s="110"/>
      <c r="DC19359" s="110"/>
    </row>
    <row r="19360" spans="106:107">
      <c r="DB19360" s="110"/>
      <c r="DC19360" s="110"/>
    </row>
    <row r="19361" spans="106:107">
      <c r="DB19361" s="110"/>
      <c r="DC19361" s="110"/>
    </row>
    <row r="19362" spans="106:107">
      <c r="DB19362" s="110"/>
      <c r="DC19362" s="110"/>
    </row>
    <row r="19363" spans="106:107">
      <c r="DB19363" s="110"/>
      <c r="DC19363" s="110"/>
    </row>
    <row r="19364" spans="106:107">
      <c r="DB19364" s="110"/>
      <c r="DC19364" s="110"/>
    </row>
    <row r="19365" spans="106:107">
      <c r="DB19365" s="110"/>
      <c r="DC19365" s="110"/>
    </row>
    <row r="19366" spans="106:107">
      <c r="DB19366" s="110"/>
      <c r="DC19366" s="110"/>
    </row>
    <row r="19367" spans="106:107">
      <c r="DB19367" s="110"/>
      <c r="DC19367" s="110"/>
    </row>
    <row r="19368" spans="106:107">
      <c r="DB19368" s="110"/>
      <c r="DC19368" s="110"/>
    </row>
    <row r="19369" spans="106:107">
      <c r="DB19369" s="110"/>
      <c r="DC19369" s="110"/>
    </row>
    <row r="19370" spans="106:107">
      <c r="DB19370" s="110"/>
      <c r="DC19370" s="110"/>
    </row>
    <row r="19371" spans="106:107">
      <c r="DB19371" s="110"/>
      <c r="DC19371" s="110"/>
    </row>
    <row r="19372" spans="106:107">
      <c r="DB19372" s="110"/>
      <c r="DC19372" s="110"/>
    </row>
    <row r="19373" spans="106:107">
      <c r="DB19373" s="110"/>
      <c r="DC19373" s="110"/>
    </row>
    <row r="19374" spans="106:107">
      <c r="DB19374" s="110"/>
      <c r="DC19374" s="110"/>
    </row>
    <row r="19375" spans="106:107">
      <c r="DB19375" s="110"/>
      <c r="DC19375" s="110"/>
    </row>
    <row r="19376" spans="106:107">
      <c r="DB19376" s="110"/>
      <c r="DC19376" s="110"/>
    </row>
    <row r="19377" spans="106:107">
      <c r="DB19377" s="110"/>
      <c r="DC19377" s="110"/>
    </row>
    <row r="19378" spans="106:107">
      <c r="DB19378" s="110"/>
      <c r="DC19378" s="110"/>
    </row>
    <row r="19379" spans="106:107">
      <c r="DB19379" s="110"/>
      <c r="DC19379" s="110"/>
    </row>
    <row r="19380" spans="106:107">
      <c r="DB19380" s="110"/>
      <c r="DC19380" s="110"/>
    </row>
    <row r="19381" spans="106:107">
      <c r="DB19381" s="110"/>
      <c r="DC19381" s="110"/>
    </row>
    <row r="19382" spans="106:107">
      <c r="DB19382" s="110"/>
      <c r="DC19382" s="110"/>
    </row>
    <row r="19383" spans="106:107">
      <c r="DB19383" s="110"/>
      <c r="DC19383" s="110"/>
    </row>
    <row r="19384" spans="106:107">
      <c r="DB19384" s="110"/>
      <c r="DC19384" s="110"/>
    </row>
    <row r="19385" spans="106:107">
      <c r="DB19385" s="110"/>
      <c r="DC19385" s="110"/>
    </row>
    <row r="19386" spans="106:107">
      <c r="DB19386" s="110"/>
      <c r="DC19386" s="110"/>
    </row>
    <row r="19387" spans="106:107">
      <c r="DB19387" s="110"/>
      <c r="DC19387" s="110"/>
    </row>
    <row r="19388" spans="106:107">
      <c r="DB19388" s="110"/>
      <c r="DC19388" s="110"/>
    </row>
    <row r="19389" spans="106:107">
      <c r="DB19389" s="110"/>
      <c r="DC19389" s="110"/>
    </row>
    <row r="19390" spans="106:107">
      <c r="DB19390" s="110"/>
      <c r="DC19390" s="110"/>
    </row>
    <row r="19391" spans="106:107">
      <c r="DB19391" s="110"/>
      <c r="DC19391" s="110"/>
    </row>
    <row r="19392" spans="106:107">
      <c r="DB19392" s="110"/>
      <c r="DC19392" s="110"/>
    </row>
    <row r="19393" spans="106:107">
      <c r="DB19393" s="110"/>
      <c r="DC19393" s="110"/>
    </row>
    <row r="19394" spans="106:107">
      <c r="DB19394" s="110"/>
      <c r="DC19394" s="110"/>
    </row>
    <row r="19395" spans="106:107">
      <c r="DB19395" s="110"/>
      <c r="DC19395" s="110"/>
    </row>
    <row r="19396" spans="106:107">
      <c r="DB19396" s="110"/>
      <c r="DC19396" s="110"/>
    </row>
    <row r="19397" spans="106:107">
      <c r="DB19397" s="110"/>
      <c r="DC19397" s="110"/>
    </row>
    <row r="19398" spans="106:107">
      <c r="DB19398" s="110"/>
      <c r="DC19398" s="110"/>
    </row>
    <row r="19399" spans="106:107">
      <c r="DB19399" s="110"/>
      <c r="DC19399" s="110"/>
    </row>
    <row r="19400" spans="106:107">
      <c r="DB19400" s="110"/>
      <c r="DC19400" s="110"/>
    </row>
    <row r="19401" spans="106:107">
      <c r="DB19401" s="110"/>
      <c r="DC19401" s="110"/>
    </row>
    <row r="19402" spans="106:107">
      <c r="DB19402" s="110"/>
      <c r="DC19402" s="110"/>
    </row>
    <row r="19403" spans="106:107">
      <c r="DB19403" s="110"/>
      <c r="DC19403" s="110"/>
    </row>
    <row r="19404" spans="106:107">
      <c r="DB19404" s="110"/>
      <c r="DC19404" s="110"/>
    </row>
    <row r="19405" spans="106:107">
      <c r="DB19405" s="110"/>
      <c r="DC19405" s="110"/>
    </row>
    <row r="19406" spans="106:107">
      <c r="DB19406" s="110"/>
      <c r="DC19406" s="110"/>
    </row>
    <row r="19407" spans="106:107">
      <c r="DB19407" s="110"/>
      <c r="DC19407" s="110"/>
    </row>
    <row r="19408" spans="106:107">
      <c r="DB19408" s="110"/>
      <c r="DC19408" s="110"/>
    </row>
    <row r="19409" spans="106:107">
      <c r="DB19409" s="110"/>
      <c r="DC19409" s="110"/>
    </row>
    <row r="19410" spans="106:107">
      <c r="DB19410" s="110"/>
      <c r="DC19410" s="110"/>
    </row>
    <row r="19411" spans="106:107">
      <c r="DB19411" s="110"/>
      <c r="DC19411" s="110"/>
    </row>
    <row r="19412" spans="106:107">
      <c r="DB19412" s="110"/>
      <c r="DC19412" s="110"/>
    </row>
    <row r="19413" spans="106:107">
      <c r="DB19413" s="110"/>
      <c r="DC19413" s="110"/>
    </row>
    <row r="19414" spans="106:107">
      <c r="DB19414" s="110"/>
      <c r="DC19414" s="110"/>
    </row>
    <row r="19415" spans="106:107">
      <c r="DB19415" s="110"/>
      <c r="DC19415" s="110"/>
    </row>
    <row r="19416" spans="106:107">
      <c r="DB19416" s="110"/>
      <c r="DC19416" s="110"/>
    </row>
    <row r="19417" spans="106:107">
      <c r="DB19417" s="110"/>
      <c r="DC19417" s="110"/>
    </row>
    <row r="19418" spans="106:107">
      <c r="DB19418" s="110"/>
      <c r="DC19418" s="110"/>
    </row>
    <row r="19419" spans="106:107">
      <c r="DB19419" s="110"/>
      <c r="DC19419" s="110"/>
    </row>
    <row r="19420" spans="106:107">
      <c r="DB19420" s="110"/>
      <c r="DC19420" s="110"/>
    </row>
    <row r="19421" spans="106:107">
      <c r="DB19421" s="110"/>
      <c r="DC19421" s="110"/>
    </row>
    <row r="19422" spans="106:107">
      <c r="DB19422" s="110"/>
      <c r="DC19422" s="110"/>
    </row>
    <row r="19423" spans="106:107">
      <c r="DB19423" s="110"/>
      <c r="DC19423" s="110"/>
    </row>
    <row r="19424" spans="106:107">
      <c r="DB19424" s="110"/>
      <c r="DC19424" s="110"/>
    </row>
    <row r="19425" spans="106:107">
      <c r="DB19425" s="110"/>
      <c r="DC19425" s="110"/>
    </row>
    <row r="19426" spans="106:107">
      <c r="DB19426" s="110"/>
      <c r="DC19426" s="110"/>
    </row>
    <row r="19427" spans="106:107">
      <c r="DB19427" s="110"/>
      <c r="DC19427" s="110"/>
    </row>
    <row r="19428" spans="106:107">
      <c r="DB19428" s="110"/>
      <c r="DC19428" s="110"/>
    </row>
    <row r="19429" spans="106:107">
      <c r="DB19429" s="110"/>
      <c r="DC19429" s="110"/>
    </row>
    <row r="19430" spans="106:107">
      <c r="DB19430" s="110"/>
      <c r="DC19430" s="110"/>
    </row>
    <row r="19431" spans="106:107">
      <c r="DB19431" s="110"/>
      <c r="DC19431" s="110"/>
    </row>
    <row r="19432" spans="106:107">
      <c r="DB19432" s="110"/>
      <c r="DC19432" s="110"/>
    </row>
    <row r="19433" spans="106:107">
      <c r="DB19433" s="110"/>
      <c r="DC19433" s="110"/>
    </row>
    <row r="19434" spans="106:107">
      <c r="DB19434" s="110"/>
      <c r="DC19434" s="110"/>
    </row>
    <row r="19435" spans="106:107">
      <c r="DB19435" s="110"/>
      <c r="DC19435" s="110"/>
    </row>
    <row r="19436" spans="106:107">
      <c r="DB19436" s="110"/>
      <c r="DC19436" s="110"/>
    </row>
    <row r="19437" spans="106:107">
      <c r="DB19437" s="110"/>
      <c r="DC19437" s="110"/>
    </row>
    <row r="19438" spans="106:107">
      <c r="DB19438" s="110"/>
      <c r="DC19438" s="110"/>
    </row>
    <row r="19439" spans="106:107">
      <c r="DB19439" s="110"/>
      <c r="DC19439" s="110"/>
    </row>
    <row r="19440" spans="106:107">
      <c r="DB19440" s="110"/>
      <c r="DC19440" s="110"/>
    </row>
    <row r="19441" spans="106:107">
      <c r="DB19441" s="110"/>
      <c r="DC19441" s="110"/>
    </row>
    <row r="19442" spans="106:107">
      <c r="DB19442" s="110"/>
      <c r="DC19442" s="110"/>
    </row>
    <row r="19443" spans="106:107">
      <c r="DB19443" s="110"/>
      <c r="DC19443" s="110"/>
    </row>
    <row r="19444" spans="106:107">
      <c r="DB19444" s="110"/>
      <c r="DC19444" s="110"/>
    </row>
    <row r="19445" spans="106:107">
      <c r="DB19445" s="110"/>
      <c r="DC19445" s="110"/>
    </row>
    <row r="19446" spans="106:107">
      <c r="DB19446" s="110"/>
      <c r="DC19446" s="110"/>
    </row>
    <row r="19447" spans="106:107">
      <c r="DB19447" s="110"/>
      <c r="DC19447" s="110"/>
    </row>
    <row r="19448" spans="106:107">
      <c r="DB19448" s="110"/>
      <c r="DC19448" s="110"/>
    </row>
    <row r="19449" spans="106:107">
      <c r="DB19449" s="110"/>
      <c r="DC19449" s="110"/>
    </row>
    <row r="19450" spans="106:107">
      <c r="DB19450" s="110"/>
      <c r="DC19450" s="110"/>
    </row>
    <row r="19451" spans="106:107">
      <c r="DB19451" s="110"/>
      <c r="DC19451" s="110"/>
    </row>
    <row r="19452" spans="106:107">
      <c r="DB19452" s="110"/>
      <c r="DC19452" s="110"/>
    </row>
    <row r="19453" spans="106:107">
      <c r="DB19453" s="110"/>
      <c r="DC19453" s="110"/>
    </row>
    <row r="19454" spans="106:107">
      <c r="DB19454" s="110"/>
      <c r="DC19454" s="110"/>
    </row>
    <row r="19455" spans="106:107">
      <c r="DB19455" s="110"/>
      <c r="DC19455" s="110"/>
    </row>
    <row r="19456" spans="106:107">
      <c r="DB19456" s="110"/>
      <c r="DC19456" s="110"/>
    </row>
    <row r="19457" spans="106:107">
      <c r="DB19457" s="110"/>
      <c r="DC19457" s="110"/>
    </row>
    <row r="19458" spans="106:107">
      <c r="DB19458" s="110"/>
      <c r="DC19458" s="110"/>
    </row>
    <row r="19459" spans="106:107">
      <c r="DB19459" s="110"/>
      <c r="DC19459" s="110"/>
    </row>
    <row r="19460" spans="106:107">
      <c r="DB19460" s="110"/>
      <c r="DC19460" s="110"/>
    </row>
    <row r="19461" spans="106:107">
      <c r="DB19461" s="110"/>
      <c r="DC19461" s="110"/>
    </row>
    <row r="19462" spans="106:107">
      <c r="DB19462" s="110"/>
      <c r="DC19462" s="110"/>
    </row>
    <row r="19463" spans="106:107">
      <c r="DB19463" s="110"/>
      <c r="DC19463" s="110"/>
    </row>
    <row r="19464" spans="106:107">
      <c r="DB19464" s="110"/>
      <c r="DC19464" s="110"/>
    </row>
    <row r="19465" spans="106:107">
      <c r="DB19465" s="110"/>
      <c r="DC19465" s="110"/>
    </row>
    <row r="19466" spans="106:107">
      <c r="DB19466" s="110"/>
      <c r="DC19466" s="110"/>
    </row>
    <row r="19467" spans="106:107">
      <c r="DB19467" s="110"/>
      <c r="DC19467" s="110"/>
    </row>
    <row r="19468" spans="106:107">
      <c r="DB19468" s="110"/>
      <c r="DC19468" s="110"/>
    </row>
    <row r="19469" spans="106:107">
      <c r="DB19469" s="110"/>
      <c r="DC19469" s="110"/>
    </row>
    <row r="19470" spans="106:107">
      <c r="DB19470" s="110"/>
      <c r="DC19470" s="110"/>
    </row>
    <row r="19471" spans="106:107">
      <c r="DB19471" s="110"/>
      <c r="DC19471" s="110"/>
    </row>
    <row r="19472" spans="106:107">
      <c r="DB19472" s="110"/>
      <c r="DC19472" s="110"/>
    </row>
    <row r="19473" spans="106:107">
      <c r="DB19473" s="110"/>
      <c r="DC19473" s="110"/>
    </row>
    <row r="19474" spans="106:107">
      <c r="DB19474" s="110"/>
      <c r="DC19474" s="110"/>
    </row>
    <row r="19475" spans="106:107">
      <c r="DB19475" s="110"/>
      <c r="DC19475" s="110"/>
    </row>
    <row r="19476" spans="106:107">
      <c r="DB19476" s="110"/>
      <c r="DC19476" s="110"/>
    </row>
    <row r="19477" spans="106:107">
      <c r="DB19477" s="110"/>
      <c r="DC19477" s="110"/>
    </row>
    <row r="19478" spans="106:107">
      <c r="DB19478" s="110"/>
      <c r="DC19478" s="110"/>
    </row>
    <row r="19479" spans="106:107">
      <c r="DB19479" s="110"/>
      <c r="DC19479" s="110"/>
    </row>
    <row r="19480" spans="106:107">
      <c r="DB19480" s="110"/>
      <c r="DC19480" s="110"/>
    </row>
    <row r="19481" spans="106:107">
      <c r="DB19481" s="110"/>
      <c r="DC19481" s="110"/>
    </row>
    <row r="19482" spans="106:107">
      <c r="DB19482" s="110"/>
      <c r="DC19482" s="110"/>
    </row>
    <row r="19483" spans="106:107">
      <c r="DB19483" s="110"/>
      <c r="DC19483" s="110"/>
    </row>
    <row r="19484" spans="106:107">
      <c r="DB19484" s="110"/>
      <c r="DC19484" s="110"/>
    </row>
    <row r="19485" spans="106:107">
      <c r="DB19485" s="110"/>
      <c r="DC19485" s="110"/>
    </row>
    <row r="19486" spans="106:107">
      <c r="DB19486" s="110"/>
      <c r="DC19486" s="110"/>
    </row>
    <row r="19487" spans="106:107">
      <c r="DB19487" s="110"/>
      <c r="DC19487" s="110"/>
    </row>
    <row r="19488" spans="106:107">
      <c r="DB19488" s="110"/>
      <c r="DC19488" s="110"/>
    </row>
    <row r="19489" spans="106:107">
      <c r="DB19489" s="110"/>
      <c r="DC19489" s="110"/>
    </row>
    <row r="19490" spans="106:107">
      <c r="DB19490" s="110"/>
      <c r="DC19490" s="110"/>
    </row>
    <row r="19491" spans="106:107">
      <c r="DB19491" s="110"/>
      <c r="DC19491" s="110"/>
    </row>
    <row r="19492" spans="106:107">
      <c r="DB19492" s="110"/>
      <c r="DC19492" s="110"/>
    </row>
    <row r="19493" spans="106:107">
      <c r="DB19493" s="110"/>
      <c r="DC19493" s="110"/>
    </row>
    <row r="19494" spans="106:107">
      <c r="DB19494" s="110"/>
      <c r="DC19494" s="110"/>
    </row>
    <row r="19495" spans="106:107">
      <c r="DB19495" s="110"/>
      <c r="DC19495" s="110"/>
    </row>
    <row r="19496" spans="106:107">
      <c r="DB19496" s="110"/>
      <c r="DC19496" s="110"/>
    </row>
    <row r="19497" spans="106:107">
      <c r="DB19497" s="110"/>
      <c r="DC19497" s="110"/>
    </row>
    <row r="19498" spans="106:107">
      <c r="DB19498" s="110"/>
      <c r="DC19498" s="110"/>
    </row>
    <row r="19499" spans="106:107">
      <c r="DB19499" s="110"/>
      <c r="DC19499" s="110"/>
    </row>
    <row r="19500" spans="106:107">
      <c r="DB19500" s="110"/>
      <c r="DC19500" s="110"/>
    </row>
    <row r="19501" spans="106:107">
      <c r="DB19501" s="110"/>
      <c r="DC19501" s="110"/>
    </row>
    <row r="19502" spans="106:107">
      <c r="DB19502" s="110"/>
      <c r="DC19502" s="110"/>
    </row>
    <row r="19503" spans="106:107">
      <c r="DB19503" s="110"/>
      <c r="DC19503" s="110"/>
    </row>
    <row r="19504" spans="106:107">
      <c r="DB19504" s="110"/>
      <c r="DC19504" s="110"/>
    </row>
    <row r="19505" spans="106:107">
      <c r="DB19505" s="110"/>
      <c r="DC19505" s="110"/>
    </row>
    <row r="19506" spans="106:107">
      <c r="DB19506" s="110"/>
      <c r="DC19506" s="110"/>
    </row>
    <row r="19507" spans="106:107">
      <c r="DB19507" s="110"/>
      <c r="DC19507" s="110"/>
    </row>
    <row r="19508" spans="106:107">
      <c r="DB19508" s="110"/>
      <c r="DC19508" s="110"/>
    </row>
    <row r="19509" spans="106:107">
      <c r="DB19509" s="110"/>
      <c r="DC19509" s="110"/>
    </row>
    <row r="19510" spans="106:107">
      <c r="DB19510" s="110"/>
      <c r="DC19510" s="110"/>
    </row>
    <row r="19511" spans="106:107">
      <c r="DB19511" s="110"/>
      <c r="DC19511" s="110"/>
    </row>
    <row r="19512" spans="106:107">
      <c r="DB19512" s="110"/>
      <c r="DC19512" s="110"/>
    </row>
    <row r="19513" spans="106:107">
      <c r="DB19513" s="110"/>
      <c r="DC19513" s="110"/>
    </row>
    <row r="19514" spans="106:107">
      <c r="DB19514" s="110"/>
      <c r="DC19514" s="110"/>
    </row>
    <row r="19515" spans="106:107">
      <c r="DB19515" s="110"/>
      <c r="DC19515" s="110"/>
    </row>
    <row r="19516" spans="106:107">
      <c r="DB19516" s="110"/>
      <c r="DC19516" s="110"/>
    </row>
    <row r="19517" spans="106:107">
      <c r="DB19517" s="110"/>
      <c r="DC19517" s="110"/>
    </row>
    <row r="19518" spans="106:107">
      <c r="DB19518" s="110"/>
      <c r="DC19518" s="110"/>
    </row>
    <row r="19519" spans="106:107">
      <c r="DB19519" s="110"/>
      <c r="DC19519" s="110"/>
    </row>
    <row r="19520" spans="106:107">
      <c r="DB19520" s="110"/>
      <c r="DC19520" s="110"/>
    </row>
    <row r="19521" spans="106:107">
      <c r="DB19521" s="110"/>
      <c r="DC19521" s="110"/>
    </row>
    <row r="19522" spans="106:107">
      <c r="DB19522" s="110"/>
      <c r="DC19522" s="110"/>
    </row>
    <row r="19523" spans="106:107">
      <c r="DB19523" s="110"/>
      <c r="DC19523" s="110"/>
    </row>
    <row r="19524" spans="106:107">
      <c r="DB19524" s="110"/>
      <c r="DC19524" s="110"/>
    </row>
    <row r="19525" spans="106:107">
      <c r="DB19525" s="110"/>
      <c r="DC19525" s="110"/>
    </row>
    <row r="19526" spans="106:107">
      <c r="DB19526" s="110"/>
      <c r="DC19526" s="110"/>
    </row>
    <row r="19527" spans="106:107">
      <c r="DB19527" s="110"/>
      <c r="DC19527" s="110"/>
    </row>
    <row r="19528" spans="106:107">
      <c r="DB19528" s="110"/>
      <c r="DC19528" s="110"/>
    </row>
    <row r="19529" spans="106:107">
      <c r="DB19529" s="110"/>
      <c r="DC19529" s="110"/>
    </row>
    <row r="19530" spans="106:107">
      <c r="DB19530" s="110"/>
      <c r="DC19530" s="110"/>
    </row>
    <row r="19531" spans="106:107">
      <c r="DB19531" s="110"/>
      <c r="DC19531" s="110"/>
    </row>
    <row r="19532" spans="106:107">
      <c r="DB19532" s="110"/>
      <c r="DC19532" s="110"/>
    </row>
    <row r="19533" spans="106:107">
      <c r="DB19533" s="110"/>
      <c r="DC19533" s="110"/>
    </row>
    <row r="19534" spans="106:107">
      <c r="DB19534" s="110"/>
      <c r="DC19534" s="110"/>
    </row>
    <row r="19535" spans="106:107">
      <c r="DB19535" s="110"/>
      <c r="DC19535" s="110"/>
    </row>
    <row r="19536" spans="106:107">
      <c r="DB19536" s="110"/>
      <c r="DC19536" s="110"/>
    </row>
    <row r="19537" spans="106:107">
      <c r="DB19537" s="110"/>
      <c r="DC19537" s="110"/>
    </row>
    <row r="19538" spans="106:107">
      <c r="DB19538" s="110"/>
      <c r="DC19538" s="110"/>
    </row>
    <row r="19539" spans="106:107">
      <c r="DB19539" s="110"/>
      <c r="DC19539" s="110"/>
    </row>
    <row r="19540" spans="106:107">
      <c r="DB19540" s="110"/>
      <c r="DC19540" s="110"/>
    </row>
    <row r="19541" spans="106:107">
      <c r="DB19541" s="110"/>
      <c r="DC19541" s="110"/>
    </row>
    <row r="19542" spans="106:107">
      <c r="DB19542" s="110"/>
      <c r="DC19542" s="110"/>
    </row>
    <row r="19543" spans="106:107">
      <c r="DB19543" s="110"/>
      <c r="DC19543" s="110"/>
    </row>
    <row r="19544" spans="106:107">
      <c r="DB19544" s="110"/>
      <c r="DC19544" s="110"/>
    </row>
    <row r="19545" spans="106:107">
      <c r="DB19545" s="110"/>
      <c r="DC19545" s="110"/>
    </row>
    <row r="19546" spans="106:107">
      <c r="DB19546" s="110"/>
      <c r="DC19546" s="110"/>
    </row>
    <row r="19547" spans="106:107">
      <c r="DB19547" s="110"/>
      <c r="DC19547" s="110"/>
    </row>
    <row r="19548" spans="106:107">
      <c r="DB19548" s="110"/>
      <c r="DC19548" s="110"/>
    </row>
    <row r="19549" spans="106:107">
      <c r="DB19549" s="110"/>
      <c r="DC19549" s="110"/>
    </row>
    <row r="19550" spans="106:107">
      <c r="DB19550" s="110"/>
      <c r="DC19550" s="110"/>
    </row>
    <row r="19551" spans="106:107">
      <c r="DB19551" s="110"/>
      <c r="DC19551" s="110"/>
    </row>
    <row r="19552" spans="106:107">
      <c r="DB19552" s="110"/>
      <c r="DC19552" s="110"/>
    </row>
    <row r="19553" spans="106:107">
      <c r="DB19553" s="110"/>
      <c r="DC19553" s="110"/>
    </row>
    <row r="19554" spans="106:107">
      <c r="DB19554" s="110"/>
      <c r="DC19554" s="110"/>
    </row>
    <row r="19555" spans="106:107">
      <c r="DB19555" s="110"/>
      <c r="DC19555" s="110"/>
    </row>
    <row r="19556" spans="106:107">
      <c r="DB19556" s="110"/>
      <c r="DC19556" s="110"/>
    </row>
    <row r="19557" spans="106:107">
      <c r="DB19557" s="110"/>
      <c r="DC19557" s="110"/>
    </row>
    <row r="19558" spans="106:107">
      <c r="DB19558" s="110"/>
      <c r="DC19558" s="110"/>
    </row>
    <row r="19559" spans="106:107">
      <c r="DB19559" s="110"/>
      <c r="DC19559" s="110"/>
    </row>
    <row r="19560" spans="106:107">
      <c r="DB19560" s="110"/>
      <c r="DC19560" s="110"/>
    </row>
    <row r="19561" spans="106:107">
      <c r="DB19561" s="110"/>
      <c r="DC19561" s="110"/>
    </row>
    <row r="19562" spans="106:107">
      <c r="DB19562" s="110"/>
      <c r="DC19562" s="110"/>
    </row>
    <row r="19563" spans="106:107">
      <c r="DB19563" s="110"/>
      <c r="DC19563" s="110"/>
    </row>
    <row r="19564" spans="106:107">
      <c r="DB19564" s="110"/>
      <c r="DC19564" s="110"/>
    </row>
    <row r="19565" spans="106:107">
      <c r="DB19565" s="110"/>
      <c r="DC19565" s="110"/>
    </row>
    <row r="19566" spans="106:107">
      <c r="DB19566" s="110"/>
      <c r="DC19566" s="110"/>
    </row>
    <row r="19567" spans="106:107">
      <c r="DB19567" s="110"/>
      <c r="DC19567" s="110"/>
    </row>
    <row r="19568" spans="106:107">
      <c r="DB19568" s="110"/>
      <c r="DC19568" s="110"/>
    </row>
    <row r="19569" spans="106:107">
      <c r="DB19569" s="110"/>
      <c r="DC19569" s="110"/>
    </row>
    <row r="19570" spans="106:107">
      <c r="DB19570" s="110"/>
      <c r="DC19570" s="110"/>
    </row>
    <row r="19571" spans="106:107">
      <c r="DB19571" s="110"/>
      <c r="DC19571" s="110"/>
    </row>
    <row r="19572" spans="106:107">
      <c r="DB19572" s="110"/>
      <c r="DC19572" s="110"/>
    </row>
    <row r="19573" spans="106:107">
      <c r="DB19573" s="110"/>
      <c r="DC19573" s="110"/>
    </row>
    <row r="19574" spans="106:107">
      <c r="DB19574" s="110"/>
      <c r="DC19574" s="110"/>
    </row>
    <row r="19575" spans="106:107">
      <c r="DB19575" s="110"/>
      <c r="DC19575" s="110"/>
    </row>
    <row r="19576" spans="106:107">
      <c r="DB19576" s="110"/>
      <c r="DC19576" s="110"/>
    </row>
    <row r="19577" spans="106:107">
      <c r="DB19577" s="110"/>
      <c r="DC19577" s="110"/>
    </row>
    <row r="19578" spans="106:107">
      <c r="DB19578" s="110"/>
      <c r="DC19578" s="110"/>
    </row>
    <row r="19579" spans="106:107">
      <c r="DB19579" s="110"/>
      <c r="DC19579" s="110"/>
    </row>
    <row r="19580" spans="106:107">
      <c r="DB19580" s="110"/>
      <c r="DC19580" s="110"/>
    </row>
    <row r="19581" spans="106:107">
      <c r="DB19581" s="110"/>
      <c r="DC19581" s="110"/>
    </row>
    <row r="19582" spans="106:107">
      <c r="DB19582" s="110"/>
      <c r="DC19582" s="110"/>
    </row>
    <row r="19583" spans="106:107">
      <c r="DB19583" s="110"/>
      <c r="DC19583" s="110"/>
    </row>
    <row r="19584" spans="106:107">
      <c r="DB19584" s="110"/>
      <c r="DC19584" s="110"/>
    </row>
    <row r="19585" spans="106:107">
      <c r="DB19585" s="110"/>
      <c r="DC19585" s="110"/>
    </row>
    <row r="19586" spans="106:107">
      <c r="DB19586" s="110"/>
      <c r="DC19586" s="110"/>
    </row>
    <row r="19587" spans="106:107">
      <c r="DB19587" s="110"/>
      <c r="DC19587" s="110"/>
    </row>
    <row r="19588" spans="106:107">
      <c r="DB19588" s="110"/>
      <c r="DC19588" s="110"/>
    </row>
    <row r="19589" spans="106:107">
      <c r="DB19589" s="110"/>
      <c r="DC19589" s="110"/>
    </row>
    <row r="19590" spans="106:107">
      <c r="DB19590" s="110"/>
      <c r="DC19590" s="110"/>
    </row>
    <row r="19591" spans="106:107">
      <c r="DB19591" s="110"/>
      <c r="DC19591" s="110"/>
    </row>
    <row r="19592" spans="106:107">
      <c r="DB19592" s="110"/>
      <c r="DC19592" s="110"/>
    </row>
    <row r="19593" spans="106:107">
      <c r="DB19593" s="110"/>
      <c r="DC19593" s="110"/>
    </row>
    <row r="19594" spans="106:107">
      <c r="DB19594" s="110"/>
      <c r="DC19594" s="110"/>
    </row>
    <row r="19595" spans="106:107">
      <c r="DB19595" s="110"/>
      <c r="DC19595" s="110"/>
    </row>
    <row r="19596" spans="106:107">
      <c r="DB19596" s="110"/>
      <c r="DC19596" s="110"/>
    </row>
    <row r="19597" spans="106:107">
      <c r="DB19597" s="110"/>
      <c r="DC19597" s="110"/>
    </row>
    <row r="19598" spans="106:107">
      <c r="DB19598" s="110"/>
      <c r="DC19598" s="110"/>
    </row>
    <row r="19599" spans="106:107">
      <c r="DB19599" s="110"/>
      <c r="DC19599" s="110"/>
    </row>
    <row r="19600" spans="106:107">
      <c r="DB19600" s="110"/>
      <c r="DC19600" s="110"/>
    </row>
    <row r="19601" spans="106:107">
      <c r="DB19601" s="110"/>
      <c r="DC19601" s="110"/>
    </row>
    <row r="19602" spans="106:107">
      <c r="DB19602" s="110"/>
      <c r="DC19602" s="110"/>
    </row>
    <row r="19603" spans="106:107">
      <c r="DB19603" s="110"/>
      <c r="DC19603" s="110"/>
    </row>
    <row r="19604" spans="106:107">
      <c r="DB19604" s="110"/>
      <c r="DC19604" s="110"/>
    </row>
    <row r="19605" spans="106:107">
      <c r="DB19605" s="110"/>
      <c r="DC19605" s="110"/>
    </row>
    <row r="19606" spans="106:107">
      <c r="DB19606" s="110"/>
      <c r="DC19606" s="110"/>
    </row>
    <row r="19607" spans="106:107">
      <c r="DB19607" s="110"/>
      <c r="DC19607" s="110"/>
    </row>
    <row r="19608" spans="106:107">
      <c r="DB19608" s="110"/>
      <c r="DC19608" s="110"/>
    </row>
    <row r="19609" spans="106:107">
      <c r="DB19609" s="110"/>
      <c r="DC19609" s="110"/>
    </row>
    <row r="19610" spans="106:107">
      <c r="DB19610" s="110"/>
      <c r="DC19610" s="110"/>
    </row>
    <row r="19611" spans="106:107">
      <c r="DB19611" s="110"/>
      <c r="DC19611" s="110"/>
    </row>
    <row r="19612" spans="106:107">
      <c r="DB19612" s="110"/>
      <c r="DC19612" s="110"/>
    </row>
    <row r="19613" spans="106:107">
      <c r="DB19613" s="110"/>
      <c r="DC19613" s="110"/>
    </row>
    <row r="19614" spans="106:107">
      <c r="DB19614" s="110"/>
      <c r="DC19614" s="110"/>
    </row>
    <row r="19615" spans="106:107">
      <c r="DB19615" s="110"/>
      <c r="DC19615" s="110"/>
    </row>
    <row r="19616" spans="106:107">
      <c r="DB19616" s="110"/>
      <c r="DC19616" s="110"/>
    </row>
    <row r="19617" spans="106:107">
      <c r="DB19617" s="110"/>
      <c r="DC19617" s="110"/>
    </row>
    <row r="19618" spans="106:107">
      <c r="DB19618" s="110"/>
      <c r="DC19618" s="110"/>
    </row>
    <row r="19619" spans="106:107">
      <c r="DB19619" s="110"/>
      <c r="DC19619" s="110"/>
    </row>
    <row r="19620" spans="106:107">
      <c r="DB19620" s="110"/>
      <c r="DC19620" s="110"/>
    </row>
    <row r="19621" spans="106:107">
      <c r="DB19621" s="110"/>
      <c r="DC19621" s="110"/>
    </row>
    <row r="19622" spans="106:107">
      <c r="DB19622" s="110"/>
      <c r="DC19622" s="110"/>
    </row>
    <row r="19623" spans="106:107">
      <c r="DB19623" s="110"/>
      <c r="DC19623" s="110"/>
    </row>
    <row r="19624" spans="106:107">
      <c r="DB19624" s="110"/>
      <c r="DC19624" s="110"/>
    </row>
    <row r="19625" spans="106:107">
      <c r="DB19625" s="110"/>
      <c r="DC19625" s="110"/>
    </row>
    <row r="19626" spans="106:107">
      <c r="DB19626" s="110"/>
      <c r="DC19626" s="110"/>
    </row>
    <row r="19627" spans="106:107">
      <c r="DB19627" s="110"/>
      <c r="DC19627" s="110"/>
    </row>
    <row r="19628" spans="106:107">
      <c r="DB19628" s="110"/>
      <c r="DC19628" s="110"/>
    </row>
    <row r="19629" spans="106:107">
      <c r="DB19629" s="110"/>
      <c r="DC19629" s="110"/>
    </row>
    <row r="19630" spans="106:107">
      <c r="DB19630" s="110"/>
      <c r="DC19630" s="110"/>
    </row>
    <row r="19631" spans="106:107">
      <c r="DB19631" s="110"/>
      <c r="DC19631" s="110"/>
    </row>
    <row r="19632" spans="106:107">
      <c r="DB19632" s="110"/>
      <c r="DC19632" s="110"/>
    </row>
    <row r="19633" spans="106:107">
      <c r="DB19633" s="110"/>
      <c r="DC19633" s="110"/>
    </row>
    <row r="19634" spans="106:107">
      <c r="DB19634" s="110"/>
      <c r="DC19634" s="110"/>
    </row>
    <row r="19635" spans="106:107">
      <c r="DB19635" s="110"/>
      <c r="DC19635" s="110"/>
    </row>
    <row r="19636" spans="106:107">
      <c r="DB19636" s="110"/>
      <c r="DC19636" s="110"/>
    </row>
    <row r="19637" spans="106:107">
      <c r="DB19637" s="110"/>
      <c r="DC19637" s="110"/>
    </row>
    <row r="19638" spans="106:107">
      <c r="DB19638" s="110"/>
      <c r="DC19638" s="110"/>
    </row>
    <row r="19639" spans="106:107">
      <c r="DB19639" s="110"/>
      <c r="DC19639" s="110"/>
    </row>
    <row r="19640" spans="106:107">
      <c r="DB19640" s="110"/>
      <c r="DC19640" s="110"/>
    </row>
    <row r="19641" spans="106:107">
      <c r="DB19641" s="110"/>
      <c r="DC19641" s="110"/>
    </row>
    <row r="19642" spans="106:107">
      <c r="DB19642" s="110"/>
      <c r="DC19642" s="110"/>
    </row>
    <row r="19643" spans="106:107">
      <c r="DB19643" s="110"/>
      <c r="DC19643" s="110"/>
    </row>
    <row r="19644" spans="106:107">
      <c r="DB19644" s="110"/>
      <c r="DC19644" s="110"/>
    </row>
    <row r="19645" spans="106:107">
      <c r="DB19645" s="110"/>
      <c r="DC19645" s="110"/>
    </row>
    <row r="19646" spans="106:107">
      <c r="DB19646" s="110"/>
      <c r="DC19646" s="110"/>
    </row>
    <row r="19647" spans="106:107">
      <c r="DB19647" s="110"/>
      <c r="DC19647" s="110"/>
    </row>
    <row r="19648" spans="106:107">
      <c r="DB19648" s="110"/>
      <c r="DC19648" s="110"/>
    </row>
    <row r="19649" spans="106:107">
      <c r="DB19649" s="110"/>
      <c r="DC19649" s="110"/>
    </row>
    <row r="19650" spans="106:107">
      <c r="DB19650" s="110"/>
      <c r="DC19650" s="110"/>
    </row>
    <row r="19651" spans="106:107">
      <c r="DB19651" s="110"/>
      <c r="DC19651" s="110"/>
    </row>
    <row r="19652" spans="106:107">
      <c r="DB19652" s="110"/>
      <c r="DC19652" s="110"/>
    </row>
    <row r="19653" spans="106:107">
      <c r="DB19653" s="110"/>
      <c r="DC19653" s="110"/>
    </row>
    <row r="19654" spans="106:107">
      <c r="DB19654" s="110"/>
      <c r="DC19654" s="110"/>
    </row>
    <row r="19655" spans="106:107">
      <c r="DB19655" s="110"/>
      <c r="DC19655" s="110"/>
    </row>
    <row r="19656" spans="106:107">
      <c r="DB19656" s="110"/>
      <c r="DC19656" s="110"/>
    </row>
    <row r="19657" spans="106:107">
      <c r="DB19657" s="110"/>
      <c r="DC19657" s="110"/>
    </row>
    <row r="19658" spans="106:107">
      <c r="DB19658" s="110"/>
      <c r="DC19658" s="110"/>
    </row>
    <row r="19659" spans="106:107">
      <c r="DB19659" s="110"/>
      <c r="DC19659" s="110"/>
    </row>
    <row r="19660" spans="106:107">
      <c r="DB19660" s="110"/>
      <c r="DC19660" s="110"/>
    </row>
    <row r="19661" spans="106:107">
      <c r="DB19661" s="110"/>
      <c r="DC19661" s="110"/>
    </row>
    <row r="19662" spans="106:107">
      <c r="DB19662" s="110"/>
      <c r="DC19662" s="110"/>
    </row>
    <row r="19663" spans="106:107">
      <c r="DB19663" s="110"/>
      <c r="DC19663" s="110"/>
    </row>
    <row r="19664" spans="106:107">
      <c r="DB19664" s="110"/>
      <c r="DC19664" s="110"/>
    </row>
    <row r="19665" spans="106:107">
      <c r="DB19665" s="110"/>
      <c r="DC19665" s="110"/>
    </row>
    <row r="19666" spans="106:107">
      <c r="DB19666" s="110"/>
      <c r="DC19666" s="110"/>
    </row>
    <row r="19667" spans="106:107">
      <c r="DB19667" s="110"/>
      <c r="DC19667" s="110"/>
    </row>
    <row r="19668" spans="106:107">
      <c r="DB19668" s="110"/>
      <c r="DC19668" s="110"/>
    </row>
    <row r="19669" spans="106:107">
      <c r="DB19669" s="110"/>
      <c r="DC19669" s="110"/>
    </row>
    <row r="19670" spans="106:107">
      <c r="DB19670" s="110"/>
      <c r="DC19670" s="110"/>
    </row>
    <row r="19671" spans="106:107">
      <c r="DB19671" s="110"/>
      <c r="DC19671" s="110"/>
    </row>
    <row r="19672" spans="106:107">
      <c r="DB19672" s="110"/>
      <c r="DC19672" s="110"/>
    </row>
    <row r="19673" spans="106:107">
      <c r="DB19673" s="110"/>
      <c r="DC19673" s="110"/>
    </row>
    <row r="19674" spans="106:107">
      <c r="DB19674" s="110"/>
      <c r="DC19674" s="110"/>
    </row>
    <row r="19675" spans="106:107">
      <c r="DB19675" s="110"/>
      <c r="DC19675" s="110"/>
    </row>
    <row r="19676" spans="106:107">
      <c r="DB19676" s="110"/>
      <c r="DC19676" s="110"/>
    </row>
    <row r="19677" spans="106:107">
      <c r="DB19677" s="110"/>
      <c r="DC19677" s="110"/>
    </row>
    <row r="19678" spans="106:107">
      <c r="DB19678" s="110"/>
      <c r="DC19678" s="110"/>
    </row>
    <row r="19679" spans="106:107">
      <c r="DB19679" s="110"/>
      <c r="DC19679" s="110"/>
    </row>
    <row r="19680" spans="106:107">
      <c r="DB19680" s="110"/>
      <c r="DC19680" s="110"/>
    </row>
    <row r="19681" spans="106:107">
      <c r="DB19681" s="110"/>
      <c r="DC19681" s="110"/>
    </row>
    <row r="19682" spans="106:107">
      <c r="DB19682" s="110"/>
      <c r="DC19682" s="110"/>
    </row>
    <row r="19683" spans="106:107">
      <c r="DB19683" s="110"/>
      <c r="DC19683" s="110"/>
    </row>
    <row r="19684" spans="106:107">
      <c r="DB19684" s="110"/>
      <c r="DC19684" s="110"/>
    </row>
    <row r="19685" spans="106:107">
      <c r="DB19685" s="110"/>
      <c r="DC19685" s="110"/>
    </row>
    <row r="19686" spans="106:107">
      <c r="DB19686" s="110"/>
      <c r="DC19686" s="110"/>
    </row>
    <row r="19687" spans="106:107">
      <c r="DB19687" s="110"/>
      <c r="DC19687" s="110"/>
    </row>
    <row r="19688" spans="106:107">
      <c r="DB19688" s="110"/>
      <c r="DC19688" s="110"/>
    </row>
    <row r="19689" spans="106:107">
      <c r="DB19689" s="110"/>
      <c r="DC19689" s="110"/>
    </row>
    <row r="19690" spans="106:107">
      <c r="DB19690" s="110"/>
      <c r="DC19690" s="110"/>
    </row>
    <row r="19691" spans="106:107">
      <c r="DB19691" s="110"/>
      <c r="DC19691" s="110"/>
    </row>
    <row r="19692" spans="106:107">
      <c r="DB19692" s="110"/>
      <c r="DC19692" s="110"/>
    </row>
    <row r="19693" spans="106:107">
      <c r="DB19693" s="110"/>
      <c r="DC19693" s="110"/>
    </row>
    <row r="19694" spans="106:107">
      <c r="DB19694" s="110"/>
      <c r="DC19694" s="110"/>
    </row>
    <row r="19695" spans="106:107">
      <c r="DB19695" s="110"/>
      <c r="DC19695" s="110"/>
    </row>
    <row r="19696" spans="106:107">
      <c r="DB19696" s="110"/>
      <c r="DC19696" s="110"/>
    </row>
    <row r="19697" spans="106:107">
      <c r="DB19697" s="110"/>
      <c r="DC19697" s="110"/>
    </row>
    <row r="19698" spans="106:107">
      <c r="DB19698" s="110"/>
      <c r="DC19698" s="110"/>
    </row>
    <row r="19699" spans="106:107">
      <c r="DB19699" s="110"/>
      <c r="DC19699" s="110"/>
    </row>
    <row r="19700" spans="106:107">
      <c r="DB19700" s="110"/>
      <c r="DC19700" s="110"/>
    </row>
    <row r="19701" spans="106:107">
      <c r="DB19701" s="110"/>
      <c r="DC19701" s="110"/>
    </row>
    <row r="19702" spans="106:107">
      <c r="DB19702" s="110"/>
      <c r="DC19702" s="110"/>
    </row>
    <row r="19703" spans="106:107">
      <c r="DB19703" s="110"/>
      <c r="DC19703" s="110"/>
    </row>
    <row r="19704" spans="106:107">
      <c r="DB19704" s="110"/>
      <c r="DC19704" s="110"/>
    </row>
    <row r="19705" spans="106:107">
      <c r="DB19705" s="110"/>
      <c r="DC19705" s="110"/>
    </row>
    <row r="19706" spans="106:107">
      <c r="DB19706" s="110"/>
      <c r="DC19706" s="110"/>
    </row>
    <row r="19707" spans="106:107">
      <c r="DB19707" s="110"/>
      <c r="DC19707" s="110"/>
    </row>
    <row r="19708" spans="106:107">
      <c r="DB19708" s="110"/>
      <c r="DC19708" s="110"/>
    </row>
    <row r="19709" spans="106:107">
      <c r="DB19709" s="110"/>
      <c r="DC19709" s="110"/>
    </row>
    <row r="19710" spans="106:107">
      <c r="DB19710" s="110"/>
      <c r="DC19710" s="110"/>
    </row>
    <row r="19711" spans="106:107">
      <c r="DB19711" s="110"/>
      <c r="DC19711" s="110"/>
    </row>
    <row r="19712" spans="106:107">
      <c r="DB19712" s="110"/>
      <c r="DC19712" s="110"/>
    </row>
    <row r="19713" spans="106:107">
      <c r="DB19713" s="110"/>
      <c r="DC19713" s="110"/>
    </row>
    <row r="19714" spans="106:107">
      <c r="DB19714" s="110"/>
      <c r="DC19714" s="110"/>
    </row>
    <row r="19715" spans="106:107">
      <c r="DB19715" s="110"/>
      <c r="DC19715" s="110"/>
    </row>
    <row r="19716" spans="106:107">
      <c r="DB19716" s="110"/>
      <c r="DC19716" s="110"/>
    </row>
    <row r="19717" spans="106:107">
      <c r="DB19717" s="110"/>
      <c r="DC19717" s="110"/>
    </row>
    <row r="19718" spans="106:107">
      <c r="DB19718" s="110"/>
      <c r="DC19718" s="110"/>
    </row>
    <row r="19719" spans="106:107">
      <c r="DB19719" s="110"/>
      <c r="DC19719" s="110"/>
    </row>
    <row r="19720" spans="106:107">
      <c r="DB19720" s="110"/>
      <c r="DC19720" s="110"/>
    </row>
    <row r="19721" spans="106:107">
      <c r="DB19721" s="110"/>
      <c r="DC19721" s="110"/>
    </row>
    <row r="19722" spans="106:107">
      <c r="DB19722" s="110"/>
      <c r="DC19722" s="110"/>
    </row>
    <row r="19723" spans="106:107">
      <c r="DB19723" s="110"/>
      <c r="DC19723" s="110"/>
    </row>
    <row r="19724" spans="106:107">
      <c r="DB19724" s="110"/>
      <c r="DC19724" s="110"/>
    </row>
    <row r="19725" spans="106:107">
      <c r="DB19725" s="110"/>
      <c r="DC19725" s="110"/>
    </row>
    <row r="19726" spans="106:107">
      <c r="DB19726" s="110"/>
      <c r="DC19726" s="110"/>
    </row>
    <row r="19727" spans="106:107">
      <c r="DB19727" s="110"/>
      <c r="DC19727" s="110"/>
    </row>
    <row r="19728" spans="106:107">
      <c r="DB19728" s="110"/>
      <c r="DC19728" s="110"/>
    </row>
    <row r="19729" spans="106:107">
      <c r="DB19729" s="110"/>
      <c r="DC19729" s="110"/>
    </row>
    <row r="19730" spans="106:107">
      <c r="DB19730" s="110"/>
      <c r="DC19730" s="110"/>
    </row>
    <row r="19731" spans="106:107">
      <c r="DB19731" s="110"/>
      <c r="DC19731" s="110"/>
    </row>
    <row r="19732" spans="106:107">
      <c r="DB19732" s="110"/>
      <c r="DC19732" s="110"/>
    </row>
    <row r="19733" spans="106:107">
      <c r="DB19733" s="110"/>
      <c r="DC19733" s="110"/>
    </row>
    <row r="19734" spans="106:107">
      <c r="DB19734" s="110"/>
      <c r="DC19734" s="110"/>
    </row>
    <row r="19735" spans="106:107">
      <c r="DB19735" s="110"/>
      <c r="DC19735" s="110"/>
    </row>
    <row r="19736" spans="106:107">
      <c r="DB19736" s="110"/>
      <c r="DC19736" s="110"/>
    </row>
    <row r="19737" spans="106:107">
      <c r="DB19737" s="110"/>
      <c r="DC19737" s="110"/>
    </row>
    <row r="19738" spans="106:107">
      <c r="DB19738" s="110"/>
      <c r="DC19738" s="110"/>
    </row>
    <row r="19739" spans="106:107">
      <c r="DB19739" s="110"/>
      <c r="DC19739" s="110"/>
    </row>
    <row r="19740" spans="106:107">
      <c r="DB19740" s="110"/>
      <c r="DC19740" s="110"/>
    </row>
    <row r="19741" spans="106:107">
      <c r="DB19741" s="110"/>
      <c r="DC19741" s="110"/>
    </row>
    <row r="19742" spans="106:107">
      <c r="DB19742" s="110"/>
      <c r="DC19742" s="110"/>
    </row>
    <row r="19743" spans="106:107">
      <c r="DB19743" s="110"/>
      <c r="DC19743" s="110"/>
    </row>
    <row r="19744" spans="106:107">
      <c r="DB19744" s="110"/>
      <c r="DC19744" s="110"/>
    </row>
    <row r="19745" spans="106:107">
      <c r="DB19745" s="110"/>
      <c r="DC19745" s="110"/>
    </row>
    <row r="19746" spans="106:107">
      <c r="DB19746" s="110"/>
      <c r="DC19746" s="110"/>
    </row>
    <row r="19747" spans="106:107">
      <c r="DB19747" s="110"/>
      <c r="DC19747" s="110"/>
    </row>
    <row r="19748" spans="106:107">
      <c r="DB19748" s="110"/>
      <c r="DC19748" s="110"/>
    </row>
    <row r="19749" spans="106:107">
      <c r="DB19749" s="110"/>
      <c r="DC19749" s="110"/>
    </row>
    <row r="19750" spans="106:107">
      <c r="DB19750" s="110"/>
      <c r="DC19750" s="110"/>
    </row>
    <row r="19751" spans="106:107">
      <c r="DB19751" s="110"/>
      <c r="DC19751" s="110"/>
    </row>
    <row r="19752" spans="106:107">
      <c r="DB19752" s="110"/>
      <c r="DC19752" s="110"/>
    </row>
    <row r="19753" spans="106:107">
      <c r="DB19753" s="110"/>
      <c r="DC19753" s="110"/>
    </row>
    <row r="19754" spans="106:107">
      <c r="DB19754" s="110"/>
      <c r="DC19754" s="110"/>
    </row>
    <row r="19755" spans="106:107">
      <c r="DB19755" s="110"/>
      <c r="DC19755" s="110"/>
    </row>
    <row r="19756" spans="106:107">
      <c r="DB19756" s="110"/>
      <c r="DC19756" s="110"/>
    </row>
    <row r="19757" spans="106:107">
      <c r="DB19757" s="110"/>
      <c r="DC19757" s="110"/>
    </row>
    <row r="19758" spans="106:107">
      <c r="DB19758" s="110"/>
      <c r="DC19758" s="110"/>
    </row>
    <row r="19759" spans="106:107">
      <c r="DB19759" s="110"/>
      <c r="DC19759" s="110"/>
    </row>
    <row r="19760" spans="106:107">
      <c r="DB19760" s="110"/>
      <c r="DC19760" s="110"/>
    </row>
    <row r="19761" spans="106:107">
      <c r="DB19761" s="110"/>
      <c r="DC19761" s="110"/>
    </row>
    <row r="19762" spans="106:107">
      <c r="DB19762" s="110"/>
      <c r="DC19762" s="110"/>
    </row>
    <row r="19763" spans="106:107">
      <c r="DB19763" s="110"/>
      <c r="DC19763" s="110"/>
    </row>
    <row r="19764" spans="106:107">
      <c r="DB19764" s="110"/>
      <c r="DC19764" s="110"/>
    </row>
    <row r="19765" spans="106:107">
      <c r="DB19765" s="110"/>
      <c r="DC19765" s="110"/>
    </row>
    <row r="19766" spans="106:107">
      <c r="DB19766" s="110"/>
      <c r="DC19766" s="110"/>
    </row>
    <row r="19767" spans="106:107">
      <c r="DB19767" s="110"/>
      <c r="DC19767" s="110"/>
    </row>
    <row r="19768" spans="106:107">
      <c r="DB19768" s="110"/>
      <c r="DC19768" s="110"/>
    </row>
    <row r="19769" spans="106:107">
      <c r="DB19769" s="110"/>
      <c r="DC19769" s="110"/>
    </row>
    <row r="19770" spans="106:107">
      <c r="DB19770" s="110"/>
      <c r="DC19770" s="110"/>
    </row>
    <row r="19771" spans="106:107">
      <c r="DB19771" s="110"/>
      <c r="DC19771" s="110"/>
    </row>
    <row r="19772" spans="106:107">
      <c r="DB19772" s="110"/>
      <c r="DC19772" s="110"/>
    </row>
    <row r="19773" spans="106:107">
      <c r="DB19773" s="110"/>
      <c r="DC19773" s="110"/>
    </row>
    <row r="19774" spans="106:107">
      <c r="DB19774" s="110"/>
      <c r="DC19774" s="110"/>
    </row>
    <row r="19775" spans="106:107">
      <c r="DB19775" s="110"/>
      <c r="DC19775" s="110"/>
    </row>
    <row r="19776" spans="106:107">
      <c r="DB19776" s="110"/>
      <c r="DC19776" s="110"/>
    </row>
    <row r="19777" spans="106:107">
      <c r="DB19777" s="110"/>
      <c r="DC19777" s="110"/>
    </row>
    <row r="19778" spans="106:107">
      <c r="DB19778" s="110"/>
      <c r="DC19778" s="110"/>
    </row>
    <row r="19779" spans="106:107">
      <c r="DB19779" s="110"/>
      <c r="DC19779" s="110"/>
    </row>
    <row r="19780" spans="106:107">
      <c r="DB19780" s="110"/>
      <c r="DC19780" s="110"/>
    </row>
    <row r="19781" spans="106:107">
      <c r="DB19781" s="110"/>
      <c r="DC19781" s="110"/>
    </row>
    <row r="19782" spans="106:107">
      <c r="DB19782" s="110"/>
      <c r="DC19782" s="110"/>
    </row>
    <row r="19783" spans="106:107">
      <c r="DB19783" s="110"/>
      <c r="DC19783" s="110"/>
    </row>
    <row r="19784" spans="106:107">
      <c r="DB19784" s="110"/>
      <c r="DC19784" s="110"/>
    </row>
    <row r="19785" spans="106:107">
      <c r="DB19785" s="110"/>
      <c r="DC19785" s="110"/>
    </row>
    <row r="19786" spans="106:107">
      <c r="DB19786" s="110"/>
      <c r="DC19786" s="110"/>
    </row>
    <row r="19787" spans="106:107">
      <c r="DB19787" s="110"/>
      <c r="DC19787" s="110"/>
    </row>
    <row r="19788" spans="106:107">
      <c r="DB19788" s="110"/>
      <c r="DC19788" s="110"/>
    </row>
    <row r="19789" spans="106:107">
      <c r="DB19789" s="110"/>
      <c r="DC19789" s="110"/>
    </row>
    <row r="19790" spans="106:107">
      <c r="DB19790" s="110"/>
      <c r="DC19790" s="110"/>
    </row>
    <row r="19791" spans="106:107">
      <c r="DB19791" s="110"/>
      <c r="DC19791" s="110"/>
    </row>
    <row r="19792" spans="106:107">
      <c r="DB19792" s="110"/>
      <c r="DC19792" s="110"/>
    </row>
    <row r="19793" spans="106:107">
      <c r="DB19793" s="110"/>
      <c r="DC19793" s="110"/>
    </row>
    <row r="19794" spans="106:107">
      <c r="DB19794" s="110"/>
      <c r="DC19794" s="110"/>
    </row>
    <row r="19795" spans="106:107">
      <c r="DB19795" s="110"/>
      <c r="DC19795" s="110"/>
    </row>
    <row r="19796" spans="106:107">
      <c r="DB19796" s="110"/>
      <c r="DC19796" s="110"/>
    </row>
    <row r="19797" spans="106:107">
      <c r="DB19797" s="110"/>
      <c r="DC19797" s="110"/>
    </row>
    <row r="19798" spans="106:107">
      <c r="DB19798" s="110"/>
      <c r="DC19798" s="110"/>
    </row>
    <row r="19799" spans="106:107">
      <c r="DB19799" s="110"/>
      <c r="DC19799" s="110"/>
    </row>
    <row r="19800" spans="106:107">
      <c r="DB19800" s="110"/>
      <c r="DC19800" s="110"/>
    </row>
    <row r="19801" spans="106:107">
      <c r="DB19801" s="110"/>
      <c r="DC19801" s="110"/>
    </row>
    <row r="19802" spans="106:107">
      <c r="DB19802" s="110"/>
      <c r="DC19802" s="110"/>
    </row>
    <row r="19803" spans="106:107">
      <c r="DB19803" s="110"/>
      <c r="DC19803" s="110"/>
    </row>
    <row r="19804" spans="106:107">
      <c r="DB19804" s="110"/>
      <c r="DC19804" s="110"/>
    </row>
    <row r="19805" spans="106:107">
      <c r="DB19805" s="110"/>
      <c r="DC19805" s="110"/>
    </row>
    <row r="19806" spans="106:107">
      <c r="DB19806" s="110"/>
      <c r="DC19806" s="110"/>
    </row>
    <row r="19807" spans="106:107">
      <c r="DB19807" s="110"/>
      <c r="DC19807" s="110"/>
    </row>
    <row r="19808" spans="106:107">
      <c r="DB19808" s="110"/>
      <c r="DC19808" s="110"/>
    </row>
    <row r="19809" spans="106:107">
      <c r="DB19809" s="110"/>
      <c r="DC19809" s="110"/>
    </row>
    <row r="19810" spans="106:107">
      <c r="DB19810" s="110"/>
      <c r="DC19810" s="110"/>
    </row>
    <row r="19811" spans="106:107">
      <c r="DB19811" s="110"/>
      <c r="DC19811" s="110"/>
    </row>
    <row r="19812" spans="106:107">
      <c r="DB19812" s="110"/>
      <c r="DC19812" s="110"/>
    </row>
    <row r="19813" spans="106:107">
      <c r="DB19813" s="110"/>
      <c r="DC19813" s="110"/>
    </row>
    <row r="19814" spans="106:107">
      <c r="DB19814" s="110"/>
      <c r="DC19814" s="110"/>
    </row>
    <row r="19815" spans="106:107">
      <c r="DB19815" s="110"/>
      <c r="DC19815" s="110"/>
    </row>
    <row r="19816" spans="106:107">
      <c r="DB19816" s="110"/>
      <c r="DC19816" s="110"/>
    </row>
    <row r="19817" spans="106:107">
      <c r="DB19817" s="110"/>
      <c r="DC19817" s="110"/>
    </row>
    <row r="19818" spans="106:107">
      <c r="DB19818" s="110"/>
      <c r="DC19818" s="110"/>
    </row>
    <row r="19819" spans="106:107">
      <c r="DB19819" s="110"/>
      <c r="DC19819" s="110"/>
    </row>
    <row r="19820" spans="106:107">
      <c r="DB19820" s="110"/>
      <c r="DC19820" s="110"/>
    </row>
    <row r="19821" spans="106:107">
      <c r="DB19821" s="110"/>
      <c r="DC19821" s="110"/>
    </row>
    <row r="19822" spans="106:107">
      <c r="DB19822" s="110"/>
      <c r="DC19822" s="110"/>
    </row>
    <row r="19823" spans="106:107">
      <c r="DB19823" s="110"/>
      <c r="DC19823" s="110"/>
    </row>
    <row r="19824" spans="106:107">
      <c r="DB19824" s="110"/>
      <c r="DC19824" s="110"/>
    </row>
    <row r="19825" spans="106:107">
      <c r="DB19825" s="110"/>
      <c r="DC19825" s="110"/>
    </row>
    <row r="19826" spans="106:107">
      <c r="DB19826" s="110"/>
      <c r="DC19826" s="110"/>
    </row>
    <row r="19827" spans="106:107">
      <c r="DB19827" s="110"/>
      <c r="DC19827" s="110"/>
    </row>
    <row r="19828" spans="106:107">
      <c r="DB19828" s="110"/>
      <c r="DC19828" s="110"/>
    </row>
    <row r="19829" spans="106:107">
      <c r="DB19829" s="110"/>
      <c r="DC19829" s="110"/>
    </row>
    <row r="19830" spans="106:107">
      <c r="DB19830" s="110"/>
      <c r="DC19830" s="110"/>
    </row>
    <row r="19831" spans="106:107">
      <c r="DB19831" s="110"/>
      <c r="DC19831" s="110"/>
    </row>
    <row r="19832" spans="106:107">
      <c r="DB19832" s="110"/>
      <c r="DC19832" s="110"/>
    </row>
    <row r="19833" spans="106:107">
      <c r="DB19833" s="110"/>
      <c r="DC19833" s="110"/>
    </row>
    <row r="19834" spans="106:107">
      <c r="DB19834" s="110"/>
      <c r="DC19834" s="110"/>
    </row>
    <row r="19835" spans="106:107">
      <c r="DB19835" s="110"/>
      <c r="DC19835" s="110"/>
    </row>
    <row r="19836" spans="106:107">
      <c r="DB19836" s="110"/>
      <c r="DC19836" s="110"/>
    </row>
    <row r="19837" spans="106:107">
      <c r="DB19837" s="110"/>
      <c r="DC19837" s="110"/>
    </row>
    <row r="19838" spans="106:107">
      <c r="DB19838" s="110"/>
      <c r="DC19838" s="110"/>
    </row>
    <row r="19839" spans="106:107">
      <c r="DB19839" s="110"/>
      <c r="DC19839" s="110"/>
    </row>
    <row r="19840" spans="106:107">
      <c r="DB19840" s="110"/>
      <c r="DC19840" s="110"/>
    </row>
    <row r="19841" spans="106:107">
      <c r="DB19841" s="110"/>
      <c r="DC19841" s="110"/>
    </row>
    <row r="19842" spans="106:107">
      <c r="DB19842" s="110"/>
      <c r="DC19842" s="110"/>
    </row>
    <row r="19843" spans="106:107">
      <c r="DB19843" s="110"/>
      <c r="DC19843" s="110"/>
    </row>
    <row r="19844" spans="106:107">
      <c r="DB19844" s="110"/>
      <c r="DC19844" s="110"/>
    </row>
    <row r="19845" spans="106:107">
      <c r="DB19845" s="110"/>
      <c r="DC19845" s="110"/>
    </row>
    <row r="19846" spans="106:107">
      <c r="DB19846" s="110"/>
      <c r="DC19846" s="110"/>
    </row>
    <row r="19847" spans="106:107">
      <c r="DB19847" s="110"/>
      <c r="DC19847" s="110"/>
    </row>
    <row r="19848" spans="106:107">
      <c r="DB19848" s="110"/>
      <c r="DC19848" s="110"/>
    </row>
    <row r="19849" spans="106:107">
      <c r="DB19849" s="110"/>
      <c r="DC19849" s="110"/>
    </row>
    <row r="19850" spans="106:107">
      <c r="DB19850" s="110"/>
      <c r="DC19850" s="110"/>
    </row>
    <row r="19851" spans="106:107">
      <c r="DB19851" s="110"/>
      <c r="DC19851" s="110"/>
    </row>
    <row r="19852" spans="106:107">
      <c r="DB19852" s="110"/>
      <c r="DC19852" s="110"/>
    </row>
    <row r="19853" spans="106:107">
      <c r="DB19853" s="110"/>
      <c r="DC19853" s="110"/>
    </row>
    <row r="19854" spans="106:107">
      <c r="DB19854" s="110"/>
      <c r="DC19854" s="110"/>
    </row>
    <row r="19855" spans="106:107">
      <c r="DB19855" s="110"/>
      <c r="DC19855" s="110"/>
    </row>
    <row r="19856" spans="106:107">
      <c r="DB19856" s="110"/>
      <c r="DC19856" s="110"/>
    </row>
    <row r="19857" spans="106:107">
      <c r="DB19857" s="110"/>
      <c r="DC19857" s="110"/>
    </row>
    <row r="19858" spans="106:107">
      <c r="DB19858" s="110"/>
      <c r="DC19858" s="110"/>
    </row>
    <row r="19859" spans="106:107">
      <c r="DB19859" s="110"/>
      <c r="DC19859" s="110"/>
    </row>
    <row r="19860" spans="106:107">
      <c r="DB19860" s="110"/>
      <c r="DC19860" s="110"/>
    </row>
    <row r="19861" spans="106:107">
      <c r="DB19861" s="110"/>
      <c r="DC19861" s="110"/>
    </row>
    <row r="19862" spans="106:107">
      <c r="DB19862" s="110"/>
      <c r="DC19862" s="110"/>
    </row>
    <row r="19863" spans="106:107">
      <c r="DB19863" s="110"/>
      <c r="DC19863" s="110"/>
    </row>
    <row r="19864" spans="106:107">
      <c r="DB19864" s="110"/>
      <c r="DC19864" s="110"/>
    </row>
    <row r="19865" spans="106:107">
      <c r="DB19865" s="110"/>
      <c r="DC19865" s="110"/>
    </row>
    <row r="19866" spans="106:107">
      <c r="DB19866" s="110"/>
      <c r="DC19866" s="110"/>
    </row>
    <row r="19867" spans="106:107">
      <c r="DB19867" s="110"/>
      <c r="DC19867" s="110"/>
    </row>
    <row r="19868" spans="106:107">
      <c r="DB19868" s="110"/>
      <c r="DC19868" s="110"/>
    </row>
    <row r="19869" spans="106:107">
      <c r="DB19869" s="110"/>
      <c r="DC19869" s="110"/>
    </row>
    <row r="19870" spans="106:107">
      <c r="DB19870" s="110"/>
      <c r="DC19870" s="110"/>
    </row>
    <row r="19871" spans="106:107">
      <c r="DB19871" s="110"/>
      <c r="DC19871" s="110"/>
    </row>
    <row r="19872" spans="106:107">
      <c r="DB19872" s="110"/>
      <c r="DC19872" s="110"/>
    </row>
    <row r="19873" spans="106:107">
      <c r="DB19873" s="110"/>
      <c r="DC19873" s="110"/>
    </row>
    <row r="19874" spans="106:107">
      <c r="DB19874" s="110"/>
      <c r="DC19874" s="110"/>
    </row>
    <row r="19875" spans="106:107">
      <c r="DB19875" s="110"/>
      <c r="DC19875" s="110"/>
    </row>
    <row r="19876" spans="106:107">
      <c r="DB19876" s="110"/>
      <c r="DC19876" s="110"/>
    </row>
    <row r="19877" spans="106:107">
      <c r="DB19877" s="110"/>
      <c r="DC19877" s="110"/>
    </row>
    <row r="19878" spans="106:107">
      <c r="DB19878" s="110"/>
      <c r="DC19878" s="110"/>
    </row>
    <row r="19879" spans="106:107">
      <c r="DB19879" s="110"/>
      <c r="DC19879" s="110"/>
    </row>
    <row r="19880" spans="106:107">
      <c r="DB19880" s="110"/>
      <c r="DC19880" s="110"/>
    </row>
    <row r="19881" spans="106:107">
      <c r="DB19881" s="110"/>
      <c r="DC19881" s="110"/>
    </row>
    <row r="19882" spans="106:107">
      <c r="DB19882" s="110"/>
      <c r="DC19882" s="110"/>
    </row>
    <row r="19883" spans="106:107">
      <c r="DB19883" s="110"/>
      <c r="DC19883" s="110"/>
    </row>
    <row r="19884" spans="106:107">
      <c r="DB19884" s="110"/>
      <c r="DC19884" s="110"/>
    </row>
    <row r="19885" spans="106:107">
      <c r="DB19885" s="110"/>
      <c r="DC19885" s="110"/>
    </row>
    <row r="19886" spans="106:107">
      <c r="DB19886" s="110"/>
      <c r="DC19886" s="110"/>
    </row>
    <row r="19887" spans="106:107">
      <c r="DB19887" s="110"/>
      <c r="DC19887" s="110"/>
    </row>
    <row r="19888" spans="106:107">
      <c r="DB19888" s="110"/>
      <c r="DC19888" s="110"/>
    </row>
    <row r="19889" spans="106:107">
      <c r="DB19889" s="110"/>
      <c r="DC19889" s="110"/>
    </row>
    <row r="19890" spans="106:107">
      <c r="DB19890" s="110"/>
      <c r="DC19890" s="110"/>
    </row>
    <row r="19891" spans="106:107">
      <c r="DB19891" s="110"/>
      <c r="DC19891" s="110"/>
    </row>
    <row r="19892" spans="106:107">
      <c r="DB19892" s="110"/>
      <c r="DC19892" s="110"/>
    </row>
    <row r="19893" spans="106:107">
      <c r="DB19893" s="110"/>
      <c r="DC19893" s="110"/>
    </row>
    <row r="19894" spans="106:107">
      <c r="DB19894" s="110"/>
      <c r="DC19894" s="110"/>
    </row>
    <row r="19895" spans="106:107">
      <c r="DB19895" s="110"/>
      <c r="DC19895" s="110"/>
    </row>
    <row r="19896" spans="106:107">
      <c r="DB19896" s="110"/>
      <c r="DC19896" s="110"/>
    </row>
    <row r="19897" spans="106:107">
      <c r="DB19897" s="110"/>
      <c r="DC19897" s="110"/>
    </row>
    <row r="19898" spans="106:107">
      <c r="DB19898" s="110"/>
      <c r="DC19898" s="110"/>
    </row>
    <row r="19899" spans="106:107">
      <c r="DB19899" s="110"/>
      <c r="DC19899" s="110"/>
    </row>
    <row r="19900" spans="106:107">
      <c r="DB19900" s="110"/>
      <c r="DC19900" s="110"/>
    </row>
    <row r="19901" spans="106:107">
      <c r="DB19901" s="110"/>
      <c r="DC19901" s="110"/>
    </row>
    <row r="19902" spans="106:107">
      <c r="DB19902" s="110"/>
      <c r="DC19902" s="110"/>
    </row>
    <row r="19903" spans="106:107">
      <c r="DB19903" s="110"/>
      <c r="DC19903" s="110"/>
    </row>
    <row r="19904" spans="106:107">
      <c r="DB19904" s="110"/>
      <c r="DC19904" s="110"/>
    </row>
    <row r="19905" spans="106:107">
      <c r="DB19905" s="110"/>
      <c r="DC19905" s="110"/>
    </row>
    <row r="19906" spans="106:107">
      <c r="DB19906" s="110"/>
      <c r="DC19906" s="110"/>
    </row>
    <row r="19907" spans="106:107">
      <c r="DB19907" s="110"/>
      <c r="DC19907" s="110"/>
    </row>
    <row r="19908" spans="106:107">
      <c r="DB19908" s="110"/>
      <c r="DC19908" s="110"/>
    </row>
    <row r="19909" spans="106:107">
      <c r="DB19909" s="110"/>
      <c r="DC19909" s="110"/>
    </row>
    <row r="19910" spans="106:107">
      <c r="DB19910" s="110"/>
      <c r="DC19910" s="110"/>
    </row>
    <row r="19911" spans="106:107">
      <c r="DB19911" s="110"/>
      <c r="DC19911" s="110"/>
    </row>
    <row r="19912" spans="106:107">
      <c r="DB19912" s="110"/>
      <c r="DC19912" s="110"/>
    </row>
    <row r="19913" spans="106:107">
      <c r="DB19913" s="110"/>
      <c r="DC19913" s="110"/>
    </row>
    <row r="19914" spans="106:107">
      <c r="DB19914" s="110"/>
      <c r="DC19914" s="110"/>
    </row>
    <row r="19915" spans="106:107">
      <c r="DB19915" s="110"/>
      <c r="DC19915" s="110"/>
    </row>
    <row r="19916" spans="106:107">
      <c r="DB19916" s="110"/>
      <c r="DC19916" s="110"/>
    </row>
    <row r="19917" spans="106:107">
      <c r="DB19917" s="110"/>
      <c r="DC19917" s="110"/>
    </row>
    <row r="19918" spans="106:107">
      <c r="DB19918" s="110"/>
      <c r="DC19918" s="110"/>
    </row>
    <row r="19919" spans="106:107">
      <c r="DB19919" s="110"/>
      <c r="DC19919" s="110"/>
    </row>
    <row r="19920" spans="106:107">
      <c r="DB19920" s="110"/>
      <c r="DC19920" s="110"/>
    </row>
    <row r="19921" spans="106:107">
      <c r="DB19921" s="110"/>
      <c r="DC19921" s="110"/>
    </row>
    <row r="19922" spans="106:107">
      <c r="DB19922" s="110"/>
      <c r="DC19922" s="110"/>
    </row>
    <row r="19923" spans="106:107">
      <c r="DB19923" s="110"/>
      <c r="DC19923" s="110"/>
    </row>
    <row r="19924" spans="106:107">
      <c r="DB19924" s="110"/>
      <c r="DC19924" s="110"/>
    </row>
    <row r="19925" spans="106:107">
      <c r="DB19925" s="110"/>
      <c r="DC19925" s="110"/>
    </row>
    <row r="19926" spans="106:107">
      <c r="DB19926" s="110"/>
      <c r="DC19926" s="110"/>
    </row>
    <row r="19927" spans="106:107">
      <c r="DB19927" s="110"/>
      <c r="DC19927" s="110"/>
    </row>
    <row r="19928" spans="106:107">
      <c r="DB19928" s="110"/>
      <c r="DC19928" s="110"/>
    </row>
    <row r="19929" spans="106:107">
      <c r="DB19929" s="110"/>
      <c r="DC19929" s="110"/>
    </row>
    <row r="19930" spans="106:107">
      <c r="DB19930" s="110"/>
      <c r="DC19930" s="110"/>
    </row>
    <row r="19931" spans="106:107">
      <c r="DB19931" s="110"/>
      <c r="DC19931" s="110"/>
    </row>
    <row r="19932" spans="106:107">
      <c r="DB19932" s="110"/>
      <c r="DC19932" s="110"/>
    </row>
    <row r="19933" spans="106:107">
      <c r="DB19933" s="110"/>
      <c r="DC19933" s="110"/>
    </row>
    <row r="19934" spans="106:107">
      <c r="DB19934" s="110"/>
      <c r="DC19934" s="110"/>
    </row>
    <row r="19935" spans="106:107">
      <c r="DB19935" s="110"/>
      <c r="DC19935" s="110"/>
    </row>
    <row r="19936" spans="106:107">
      <c r="DB19936" s="110"/>
      <c r="DC19936" s="110"/>
    </row>
    <row r="19937" spans="106:107">
      <c r="DB19937" s="110"/>
      <c r="DC19937" s="110"/>
    </row>
    <row r="19938" spans="106:107">
      <c r="DB19938" s="110"/>
      <c r="DC19938" s="110"/>
    </row>
    <row r="19939" spans="106:107">
      <c r="DB19939" s="110"/>
      <c r="DC19939" s="110"/>
    </row>
    <row r="19940" spans="106:107">
      <c r="DB19940" s="110"/>
      <c r="DC19940" s="110"/>
    </row>
    <row r="19941" spans="106:107">
      <c r="DB19941" s="110"/>
      <c r="DC19941" s="110"/>
    </row>
    <row r="19942" spans="106:107">
      <c r="DB19942" s="110"/>
      <c r="DC19942" s="110"/>
    </row>
    <row r="19943" spans="106:107">
      <c r="DB19943" s="110"/>
      <c r="DC19943" s="110"/>
    </row>
    <row r="19944" spans="106:107">
      <c r="DB19944" s="110"/>
      <c r="DC19944" s="110"/>
    </row>
    <row r="19945" spans="106:107">
      <c r="DB19945" s="110"/>
      <c r="DC19945" s="110"/>
    </row>
    <row r="19946" spans="106:107">
      <c r="DB19946" s="110"/>
      <c r="DC19946" s="110"/>
    </row>
    <row r="19947" spans="106:107">
      <c r="DB19947" s="110"/>
      <c r="DC19947" s="110"/>
    </row>
    <row r="19948" spans="106:107">
      <c r="DB19948" s="110"/>
      <c r="DC19948" s="110"/>
    </row>
    <row r="19949" spans="106:107">
      <c r="DB19949" s="110"/>
      <c r="DC19949" s="110"/>
    </row>
    <row r="19950" spans="106:107">
      <c r="DB19950" s="110"/>
      <c r="DC19950" s="110"/>
    </row>
    <row r="19951" spans="106:107">
      <c r="DB19951" s="110"/>
      <c r="DC19951" s="110"/>
    </row>
    <row r="19952" spans="106:107">
      <c r="DB19952" s="110"/>
      <c r="DC19952" s="110"/>
    </row>
    <row r="19953" spans="106:107">
      <c r="DB19953" s="110"/>
      <c r="DC19953" s="110"/>
    </row>
    <row r="19954" spans="106:107">
      <c r="DB19954" s="110"/>
      <c r="DC19954" s="110"/>
    </row>
    <row r="19955" spans="106:107">
      <c r="DB19955" s="110"/>
      <c r="DC19955" s="110"/>
    </row>
    <row r="19956" spans="106:107">
      <c r="DB19956" s="110"/>
      <c r="DC19956" s="110"/>
    </row>
    <row r="19957" spans="106:107">
      <c r="DB19957" s="110"/>
      <c r="DC19957" s="110"/>
    </row>
    <row r="19958" spans="106:107">
      <c r="DB19958" s="110"/>
      <c r="DC19958" s="110"/>
    </row>
    <row r="19959" spans="106:107">
      <c r="DB19959" s="110"/>
      <c r="DC19959" s="110"/>
    </row>
    <row r="19960" spans="106:107">
      <c r="DB19960" s="110"/>
      <c r="DC19960" s="110"/>
    </row>
    <row r="19961" spans="106:107">
      <c r="DB19961" s="110"/>
      <c r="DC19961" s="110"/>
    </row>
    <row r="19962" spans="106:107">
      <c r="DB19962" s="110"/>
      <c r="DC19962" s="110"/>
    </row>
    <row r="19963" spans="106:107">
      <c r="DB19963" s="110"/>
      <c r="DC19963" s="110"/>
    </row>
    <row r="19964" spans="106:107">
      <c r="DB19964" s="110"/>
      <c r="DC19964" s="110"/>
    </row>
    <row r="19965" spans="106:107">
      <c r="DB19965" s="110"/>
      <c r="DC19965" s="110"/>
    </row>
    <row r="19966" spans="106:107">
      <c r="DB19966" s="110"/>
      <c r="DC19966" s="110"/>
    </row>
    <row r="19967" spans="106:107">
      <c r="DB19967" s="110"/>
      <c r="DC19967" s="110"/>
    </row>
    <row r="19968" spans="106:107">
      <c r="DB19968" s="110"/>
      <c r="DC19968" s="110"/>
    </row>
    <row r="19969" spans="106:107">
      <c r="DB19969" s="110"/>
      <c r="DC19969" s="110"/>
    </row>
    <row r="19970" spans="106:107">
      <c r="DB19970" s="110"/>
      <c r="DC19970" s="110"/>
    </row>
    <row r="19971" spans="106:107">
      <c r="DB19971" s="110"/>
      <c r="DC19971" s="110"/>
    </row>
    <row r="19972" spans="106:107">
      <c r="DB19972" s="110"/>
      <c r="DC19972" s="110"/>
    </row>
    <row r="19973" spans="106:107">
      <c r="DB19973" s="110"/>
      <c r="DC19973" s="110"/>
    </row>
    <row r="19974" spans="106:107">
      <c r="DB19974" s="110"/>
      <c r="DC19974" s="110"/>
    </row>
    <row r="19975" spans="106:107">
      <c r="DB19975" s="110"/>
      <c r="DC19975" s="110"/>
    </row>
    <row r="19976" spans="106:107">
      <c r="DB19976" s="110"/>
      <c r="DC19976" s="110"/>
    </row>
    <row r="19977" spans="106:107">
      <c r="DB19977" s="110"/>
      <c r="DC19977" s="110"/>
    </row>
    <row r="19978" spans="106:107">
      <c r="DB19978" s="110"/>
      <c r="DC19978" s="110"/>
    </row>
    <row r="19979" spans="106:107">
      <c r="DB19979" s="110"/>
      <c r="DC19979" s="110"/>
    </row>
    <row r="19980" spans="106:107">
      <c r="DB19980" s="110"/>
      <c r="DC19980" s="110"/>
    </row>
    <row r="19981" spans="106:107">
      <c r="DB19981" s="110"/>
      <c r="DC19981" s="110"/>
    </row>
    <row r="19982" spans="106:107">
      <c r="DB19982" s="110"/>
      <c r="DC19982" s="110"/>
    </row>
    <row r="19983" spans="106:107">
      <c r="DB19983" s="110"/>
      <c r="DC19983" s="110"/>
    </row>
    <row r="19984" spans="106:107">
      <c r="DB19984" s="110"/>
      <c r="DC19984" s="110"/>
    </row>
    <row r="19985" spans="106:107">
      <c r="DB19985" s="110"/>
      <c r="DC19985" s="110"/>
    </row>
    <row r="19986" spans="106:107">
      <c r="DB19986" s="110"/>
      <c r="DC19986" s="110"/>
    </row>
    <row r="19987" spans="106:107">
      <c r="DB19987" s="110"/>
      <c r="DC19987" s="110"/>
    </row>
    <row r="19988" spans="106:107">
      <c r="DB19988" s="110"/>
      <c r="DC19988" s="110"/>
    </row>
    <row r="19989" spans="106:107">
      <c r="DB19989" s="110"/>
      <c r="DC19989" s="110"/>
    </row>
    <row r="19990" spans="106:107">
      <c r="DB19990" s="110"/>
      <c r="DC19990" s="110"/>
    </row>
    <row r="19991" spans="106:107">
      <c r="DB19991" s="110"/>
      <c r="DC19991" s="110"/>
    </row>
    <row r="19992" spans="106:107">
      <c r="DB19992" s="110"/>
      <c r="DC19992" s="110"/>
    </row>
    <row r="19993" spans="106:107">
      <c r="DB19993" s="110"/>
      <c r="DC19993" s="110"/>
    </row>
    <row r="19994" spans="106:107">
      <c r="DB19994" s="110"/>
      <c r="DC19994" s="110"/>
    </row>
    <row r="19995" spans="106:107">
      <c r="DB19995" s="110"/>
      <c r="DC19995" s="110"/>
    </row>
    <row r="19996" spans="106:107">
      <c r="DB19996" s="110"/>
      <c r="DC19996" s="110"/>
    </row>
    <row r="19997" spans="106:107">
      <c r="DB19997" s="110"/>
      <c r="DC19997" s="110"/>
    </row>
    <row r="19998" spans="106:107">
      <c r="DB19998" s="110"/>
      <c r="DC19998" s="110"/>
    </row>
    <row r="19999" spans="106:107">
      <c r="DB19999" s="110"/>
      <c r="DC19999" s="110"/>
    </row>
    <row r="20000" spans="106:107">
      <c r="DB20000" s="110"/>
      <c r="DC20000" s="110"/>
    </row>
    <row r="20001" spans="106:107">
      <c r="DB20001" s="110"/>
      <c r="DC20001" s="110"/>
    </row>
    <row r="20002" spans="106:107">
      <c r="DB20002" s="110"/>
      <c r="DC20002" s="110"/>
    </row>
    <row r="20003" spans="106:107">
      <c r="DB20003" s="110"/>
      <c r="DC20003" s="110"/>
    </row>
    <row r="20004" spans="106:107">
      <c r="DB20004" s="110"/>
      <c r="DC20004" s="110"/>
    </row>
    <row r="20005" spans="106:107">
      <c r="DB20005" s="110"/>
      <c r="DC20005" s="110"/>
    </row>
    <row r="20006" spans="106:107">
      <c r="DB20006" s="110"/>
      <c r="DC20006" s="110"/>
    </row>
    <row r="20007" spans="106:107">
      <c r="DB20007" s="110"/>
      <c r="DC20007" s="110"/>
    </row>
    <row r="20008" spans="106:107">
      <c r="DB20008" s="110"/>
      <c r="DC20008" s="110"/>
    </row>
    <row r="20009" spans="106:107">
      <c r="DB20009" s="110"/>
      <c r="DC20009" s="110"/>
    </row>
    <row r="20010" spans="106:107">
      <c r="DB20010" s="110"/>
      <c r="DC20010" s="110"/>
    </row>
    <row r="20011" spans="106:107">
      <c r="DB20011" s="110"/>
      <c r="DC20011" s="110"/>
    </row>
    <row r="20012" spans="106:107">
      <c r="DB20012" s="110"/>
      <c r="DC20012" s="110"/>
    </row>
    <row r="20013" spans="106:107">
      <c r="DB20013" s="110"/>
      <c r="DC20013" s="110"/>
    </row>
    <row r="20014" spans="106:107">
      <c r="DB20014" s="110"/>
      <c r="DC20014" s="110"/>
    </row>
    <row r="20015" spans="106:107">
      <c r="DB20015" s="110"/>
      <c r="DC20015" s="110"/>
    </row>
    <row r="20016" spans="106:107">
      <c r="DB20016" s="110"/>
      <c r="DC20016" s="110"/>
    </row>
    <row r="20017" spans="106:107">
      <c r="DB20017" s="110"/>
      <c r="DC20017" s="110"/>
    </row>
    <row r="20018" spans="106:107">
      <c r="DB20018" s="110"/>
      <c r="DC20018" s="110"/>
    </row>
    <row r="20019" spans="106:107">
      <c r="DB20019" s="110"/>
      <c r="DC20019" s="110"/>
    </row>
    <row r="20020" spans="106:107">
      <c r="DB20020" s="110"/>
      <c r="DC20020" s="110"/>
    </row>
    <row r="20021" spans="106:107">
      <c r="DB20021" s="110"/>
      <c r="DC20021" s="110"/>
    </row>
    <row r="20022" spans="106:107">
      <c r="DB20022" s="110"/>
      <c r="DC20022" s="110"/>
    </row>
    <row r="20023" spans="106:107">
      <c r="DB20023" s="110"/>
      <c r="DC20023" s="110"/>
    </row>
    <row r="20024" spans="106:107">
      <c r="DB20024" s="110"/>
      <c r="DC20024" s="110"/>
    </row>
    <row r="20025" spans="106:107">
      <c r="DB20025" s="110"/>
      <c r="DC20025" s="110"/>
    </row>
    <row r="20026" spans="106:107">
      <c r="DB20026" s="110"/>
      <c r="DC20026" s="110"/>
    </row>
    <row r="20027" spans="106:107">
      <c r="DB20027" s="110"/>
      <c r="DC20027" s="110"/>
    </row>
    <row r="20028" spans="106:107">
      <c r="DB20028" s="110"/>
      <c r="DC20028" s="110"/>
    </row>
    <row r="20029" spans="106:107">
      <c r="DB20029" s="110"/>
      <c r="DC20029" s="110"/>
    </row>
    <row r="20030" spans="106:107">
      <c r="DB20030" s="110"/>
      <c r="DC20030" s="110"/>
    </row>
    <row r="20031" spans="106:107">
      <c r="DB20031" s="110"/>
      <c r="DC20031" s="110"/>
    </row>
    <row r="20032" spans="106:107">
      <c r="DB20032" s="110"/>
      <c r="DC20032" s="110"/>
    </row>
    <row r="20033" spans="106:107">
      <c r="DB20033" s="110"/>
      <c r="DC20033" s="110"/>
    </row>
    <row r="20034" spans="106:107">
      <c r="DB20034" s="110"/>
      <c r="DC20034" s="110"/>
    </row>
    <row r="20035" spans="106:107">
      <c r="DB20035" s="110"/>
      <c r="DC20035" s="110"/>
    </row>
    <row r="20036" spans="106:107">
      <c r="DB20036" s="110"/>
      <c r="DC20036" s="110"/>
    </row>
    <row r="20037" spans="106:107">
      <c r="DB20037" s="110"/>
      <c r="DC20037" s="110"/>
    </row>
    <row r="20038" spans="106:107">
      <c r="DB20038" s="110"/>
      <c r="DC20038" s="110"/>
    </row>
    <row r="20039" spans="106:107">
      <c r="DB20039" s="110"/>
      <c r="DC20039" s="110"/>
    </row>
    <row r="20040" spans="106:107">
      <c r="DB20040" s="110"/>
      <c r="DC20040" s="110"/>
    </row>
    <row r="20041" spans="106:107">
      <c r="DB20041" s="110"/>
      <c r="DC20041" s="110"/>
    </row>
    <row r="20042" spans="106:107">
      <c r="DB20042" s="110"/>
      <c r="DC20042" s="110"/>
    </row>
    <row r="20043" spans="106:107">
      <c r="DB20043" s="110"/>
      <c r="DC20043" s="110"/>
    </row>
    <row r="20044" spans="106:107">
      <c r="DB20044" s="110"/>
      <c r="DC20044" s="110"/>
    </row>
    <row r="20045" spans="106:107">
      <c r="DB20045" s="110"/>
      <c r="DC20045" s="110"/>
    </row>
    <row r="20046" spans="106:107">
      <c r="DB20046" s="110"/>
      <c r="DC20046" s="110"/>
    </row>
    <row r="20047" spans="106:107">
      <c r="DB20047" s="110"/>
      <c r="DC20047" s="110"/>
    </row>
    <row r="20048" spans="106:107">
      <c r="DB20048" s="110"/>
      <c r="DC20048" s="110"/>
    </row>
    <row r="20049" spans="106:107">
      <c r="DB20049" s="110"/>
      <c r="DC20049" s="110"/>
    </row>
    <row r="20050" spans="106:107">
      <c r="DB20050" s="110"/>
      <c r="DC20050" s="110"/>
    </row>
    <row r="20051" spans="106:107">
      <c r="DB20051" s="110"/>
      <c r="DC20051" s="110"/>
    </row>
    <row r="20052" spans="106:107">
      <c r="DB20052" s="110"/>
      <c r="DC20052" s="110"/>
    </row>
    <row r="20053" spans="106:107">
      <c r="DB20053" s="110"/>
      <c r="DC20053" s="110"/>
    </row>
    <row r="20054" spans="106:107">
      <c r="DB20054" s="110"/>
      <c r="DC20054" s="110"/>
    </row>
    <row r="20055" spans="106:107">
      <c r="DB20055" s="110"/>
      <c r="DC20055" s="110"/>
    </row>
    <row r="20056" spans="106:107">
      <c r="DB20056" s="110"/>
      <c r="DC20056" s="110"/>
    </row>
    <row r="20057" spans="106:107">
      <c r="DB20057" s="110"/>
      <c r="DC20057" s="110"/>
    </row>
    <row r="20058" spans="106:107">
      <c r="DB20058" s="110"/>
      <c r="DC20058" s="110"/>
    </row>
    <row r="20059" spans="106:107">
      <c r="DB20059" s="110"/>
      <c r="DC20059" s="110"/>
    </row>
    <row r="20060" spans="106:107">
      <c r="DB20060" s="110"/>
      <c r="DC20060" s="110"/>
    </row>
    <row r="20061" spans="106:107">
      <c r="DB20061" s="110"/>
      <c r="DC20061" s="110"/>
    </row>
    <row r="20062" spans="106:107">
      <c r="DB20062" s="110"/>
      <c r="DC20062" s="110"/>
    </row>
    <row r="20063" spans="106:107">
      <c r="DB20063" s="110"/>
      <c r="DC20063" s="110"/>
    </row>
    <row r="20064" spans="106:107">
      <c r="DB20064" s="110"/>
      <c r="DC20064" s="110"/>
    </row>
    <row r="20065" spans="106:107">
      <c r="DB20065" s="110"/>
      <c r="DC20065" s="110"/>
    </row>
    <row r="20066" spans="106:107">
      <c r="DB20066" s="110"/>
      <c r="DC20066" s="110"/>
    </row>
    <row r="20067" spans="106:107">
      <c r="DB20067" s="110"/>
      <c r="DC20067" s="110"/>
    </row>
    <row r="20068" spans="106:107">
      <c r="DB20068" s="110"/>
      <c r="DC20068" s="110"/>
    </row>
    <row r="20069" spans="106:107">
      <c r="DB20069" s="110"/>
      <c r="DC20069" s="110"/>
    </row>
    <row r="20070" spans="106:107">
      <c r="DB20070" s="110"/>
      <c r="DC20070" s="110"/>
    </row>
    <row r="20071" spans="106:107">
      <c r="DB20071" s="110"/>
      <c r="DC20071" s="110"/>
    </row>
    <row r="20072" spans="106:107">
      <c r="DB20072" s="110"/>
      <c r="DC20072" s="110"/>
    </row>
    <row r="20073" spans="106:107">
      <c r="DB20073" s="110"/>
      <c r="DC20073" s="110"/>
    </row>
    <row r="20074" spans="106:107">
      <c r="DB20074" s="110"/>
      <c r="DC20074" s="110"/>
    </row>
    <row r="20075" spans="106:107">
      <c r="DB20075" s="110"/>
      <c r="DC20075" s="110"/>
    </row>
    <row r="20076" spans="106:107">
      <c r="DB20076" s="110"/>
      <c r="DC20076" s="110"/>
    </row>
    <row r="20077" spans="106:107">
      <c r="DB20077" s="110"/>
      <c r="DC20077" s="110"/>
    </row>
    <row r="20078" spans="106:107">
      <c r="DB20078" s="110"/>
      <c r="DC20078" s="110"/>
    </row>
    <row r="20079" spans="106:107">
      <c r="DB20079" s="110"/>
      <c r="DC20079" s="110"/>
    </row>
    <row r="20080" spans="106:107">
      <c r="DB20080" s="110"/>
      <c r="DC20080" s="110"/>
    </row>
    <row r="20081" spans="106:107">
      <c r="DB20081" s="110"/>
      <c r="DC20081" s="110"/>
    </row>
    <row r="20082" spans="106:107">
      <c r="DB20082" s="110"/>
      <c r="DC20082" s="110"/>
    </row>
    <row r="20083" spans="106:107">
      <c r="DB20083" s="110"/>
      <c r="DC20083" s="110"/>
    </row>
    <row r="20084" spans="106:107">
      <c r="DB20084" s="110"/>
      <c r="DC20084" s="110"/>
    </row>
    <row r="20085" spans="106:107">
      <c r="DB20085" s="110"/>
      <c r="DC20085" s="110"/>
    </row>
    <row r="20086" spans="106:107">
      <c r="DB20086" s="110"/>
      <c r="DC20086" s="110"/>
    </row>
    <row r="20087" spans="106:107">
      <c r="DB20087" s="110"/>
      <c r="DC20087" s="110"/>
    </row>
    <row r="20088" spans="106:107">
      <c r="DB20088" s="110"/>
      <c r="DC20088" s="110"/>
    </row>
    <row r="20089" spans="106:107">
      <c r="DB20089" s="110"/>
      <c r="DC20089" s="110"/>
    </row>
    <row r="20090" spans="106:107">
      <c r="DB20090" s="110"/>
      <c r="DC20090" s="110"/>
    </row>
    <row r="20091" spans="106:107">
      <c r="DB20091" s="110"/>
      <c r="DC20091" s="110"/>
    </row>
    <row r="20092" spans="106:107">
      <c r="DB20092" s="110"/>
      <c r="DC20092" s="110"/>
    </row>
    <row r="20093" spans="106:107">
      <c r="DB20093" s="110"/>
      <c r="DC20093" s="110"/>
    </row>
    <row r="20094" spans="106:107">
      <c r="DB20094" s="110"/>
      <c r="DC20094" s="110"/>
    </row>
    <row r="20095" spans="106:107">
      <c r="DB20095" s="110"/>
      <c r="DC20095" s="110"/>
    </row>
    <row r="20096" spans="106:107">
      <c r="DB20096" s="110"/>
      <c r="DC20096" s="110"/>
    </row>
    <row r="20097" spans="106:107">
      <c r="DB20097" s="110"/>
      <c r="DC20097" s="110"/>
    </row>
    <row r="20098" spans="106:107">
      <c r="DB20098" s="110"/>
      <c r="DC20098" s="110"/>
    </row>
    <row r="20099" spans="106:107">
      <c r="DB20099" s="110"/>
      <c r="DC20099" s="110"/>
    </row>
    <row r="20100" spans="106:107">
      <c r="DB20100" s="110"/>
      <c r="DC20100" s="110"/>
    </row>
    <row r="20101" spans="106:107">
      <c r="DB20101" s="110"/>
      <c r="DC20101" s="110"/>
    </row>
    <row r="20102" spans="106:107">
      <c r="DB20102" s="110"/>
      <c r="DC20102" s="110"/>
    </row>
    <row r="20103" spans="106:107">
      <c r="DB20103" s="110"/>
      <c r="DC20103" s="110"/>
    </row>
    <row r="20104" spans="106:107">
      <c r="DB20104" s="110"/>
      <c r="DC20104" s="110"/>
    </row>
    <row r="20105" spans="106:107">
      <c r="DB20105" s="110"/>
      <c r="DC20105" s="110"/>
    </row>
    <row r="20106" spans="106:107">
      <c r="DB20106" s="110"/>
      <c r="DC20106" s="110"/>
    </row>
    <row r="20107" spans="106:107">
      <c r="DB20107" s="110"/>
      <c r="DC20107" s="110"/>
    </row>
    <row r="20108" spans="106:107">
      <c r="DB20108" s="110"/>
      <c r="DC20108" s="110"/>
    </row>
    <row r="20109" spans="106:107">
      <c r="DB20109" s="110"/>
      <c r="DC20109" s="110"/>
    </row>
    <row r="20110" spans="106:107">
      <c r="DB20110" s="110"/>
      <c r="DC20110" s="110"/>
    </row>
    <row r="20111" spans="106:107">
      <c r="DB20111" s="110"/>
      <c r="DC20111" s="110"/>
    </row>
    <row r="20112" spans="106:107">
      <c r="DB20112" s="110"/>
      <c r="DC20112" s="110"/>
    </row>
    <row r="20113" spans="106:107">
      <c r="DB20113" s="110"/>
      <c r="DC20113" s="110"/>
    </row>
    <row r="20114" spans="106:107">
      <c r="DB20114" s="110"/>
      <c r="DC20114" s="110"/>
    </row>
    <row r="20115" spans="106:107">
      <c r="DB20115" s="110"/>
      <c r="DC20115" s="110"/>
    </row>
    <row r="20116" spans="106:107">
      <c r="DB20116" s="110"/>
      <c r="DC20116" s="110"/>
    </row>
    <row r="20117" spans="106:107">
      <c r="DB20117" s="110"/>
      <c r="DC20117" s="110"/>
    </row>
    <row r="20118" spans="106:107">
      <c r="DB20118" s="110"/>
      <c r="DC20118" s="110"/>
    </row>
    <row r="20119" spans="106:107">
      <c r="DB20119" s="110"/>
      <c r="DC20119" s="110"/>
    </row>
    <row r="20120" spans="106:107">
      <c r="DB20120" s="110"/>
      <c r="DC20120" s="110"/>
    </row>
    <row r="20121" spans="106:107">
      <c r="DB20121" s="110"/>
      <c r="DC20121" s="110"/>
    </row>
    <row r="20122" spans="106:107">
      <c r="DB20122" s="110"/>
      <c r="DC20122" s="110"/>
    </row>
    <row r="20123" spans="106:107">
      <c r="DB20123" s="110"/>
      <c r="DC20123" s="110"/>
    </row>
    <row r="20124" spans="106:107">
      <c r="DB20124" s="110"/>
      <c r="DC20124" s="110"/>
    </row>
    <row r="20125" spans="106:107">
      <c r="DB20125" s="110"/>
      <c r="DC20125" s="110"/>
    </row>
    <row r="20126" spans="106:107">
      <c r="DB20126" s="110"/>
      <c r="DC20126" s="110"/>
    </row>
    <row r="20127" spans="106:107">
      <c r="DB20127" s="110"/>
      <c r="DC20127" s="110"/>
    </row>
    <row r="20128" spans="106:107">
      <c r="DB20128" s="110"/>
      <c r="DC20128" s="110"/>
    </row>
    <row r="20129" spans="106:107">
      <c r="DB20129" s="110"/>
      <c r="DC20129" s="110"/>
    </row>
    <row r="20130" spans="106:107">
      <c r="DB20130" s="110"/>
      <c r="DC20130" s="110"/>
    </row>
    <row r="20131" spans="106:107">
      <c r="DB20131" s="110"/>
      <c r="DC20131" s="110"/>
    </row>
    <row r="20132" spans="106:107">
      <c r="DB20132" s="110"/>
      <c r="DC20132" s="110"/>
    </row>
    <row r="20133" spans="106:107">
      <c r="DB20133" s="110"/>
      <c r="DC20133" s="110"/>
    </row>
    <row r="20134" spans="106:107">
      <c r="DB20134" s="110"/>
      <c r="DC20134" s="110"/>
    </row>
    <row r="20135" spans="106:107">
      <c r="DB20135" s="110"/>
      <c r="DC20135" s="110"/>
    </row>
    <row r="20136" spans="106:107">
      <c r="DB20136" s="110"/>
      <c r="DC20136" s="110"/>
    </row>
    <row r="20137" spans="106:107">
      <c r="DB20137" s="110"/>
      <c r="DC20137" s="110"/>
    </row>
    <row r="20138" spans="106:107">
      <c r="DB20138" s="110"/>
      <c r="DC20138" s="110"/>
    </row>
    <row r="20139" spans="106:107">
      <c r="DB20139" s="110"/>
      <c r="DC20139" s="110"/>
    </row>
    <row r="20140" spans="106:107">
      <c r="DB20140" s="110"/>
      <c r="DC20140" s="110"/>
    </row>
    <row r="20141" spans="106:107">
      <c r="DB20141" s="110"/>
      <c r="DC20141" s="110"/>
    </row>
    <row r="20142" spans="106:107">
      <c r="DB20142" s="110"/>
      <c r="DC20142" s="110"/>
    </row>
    <row r="20143" spans="106:107">
      <c r="DB20143" s="110"/>
      <c r="DC20143" s="110"/>
    </row>
    <row r="20144" spans="106:107">
      <c r="DB20144" s="110"/>
      <c r="DC20144" s="110"/>
    </row>
    <row r="20145" spans="106:107">
      <c r="DB20145" s="110"/>
      <c r="DC20145" s="110"/>
    </row>
    <row r="20146" spans="106:107">
      <c r="DB20146" s="110"/>
      <c r="DC20146" s="110"/>
    </row>
    <row r="20147" spans="106:107">
      <c r="DB20147" s="110"/>
      <c r="DC20147" s="110"/>
    </row>
    <row r="20148" spans="106:107">
      <c r="DB20148" s="110"/>
      <c r="DC20148" s="110"/>
    </row>
    <row r="20149" spans="106:107">
      <c r="DB20149" s="110"/>
      <c r="DC20149" s="110"/>
    </row>
    <row r="20150" spans="106:107">
      <c r="DB20150" s="110"/>
      <c r="DC20150" s="110"/>
    </row>
    <row r="20151" spans="106:107">
      <c r="DB20151" s="110"/>
      <c r="DC20151" s="110"/>
    </row>
    <row r="20152" spans="106:107">
      <c r="DB20152" s="110"/>
      <c r="DC20152" s="110"/>
    </row>
    <row r="20153" spans="106:107">
      <c r="DB20153" s="110"/>
      <c r="DC20153" s="110"/>
    </row>
    <row r="20154" spans="106:107">
      <c r="DB20154" s="110"/>
      <c r="DC20154" s="110"/>
    </row>
    <row r="20155" spans="106:107">
      <c r="DB20155" s="110"/>
      <c r="DC20155" s="110"/>
    </row>
    <row r="20156" spans="106:107">
      <c r="DB20156" s="110"/>
      <c r="DC20156" s="110"/>
    </row>
    <row r="20157" spans="106:107">
      <c r="DB20157" s="110"/>
      <c r="DC20157" s="110"/>
    </row>
    <row r="20158" spans="106:107">
      <c r="DB20158" s="110"/>
      <c r="DC20158" s="110"/>
    </row>
    <row r="20159" spans="106:107">
      <c r="DB20159" s="110"/>
      <c r="DC20159" s="110"/>
    </row>
    <row r="20160" spans="106:107">
      <c r="DB20160" s="110"/>
      <c r="DC20160" s="110"/>
    </row>
    <row r="20161" spans="106:107">
      <c r="DB20161" s="110"/>
      <c r="DC20161" s="110"/>
    </row>
    <row r="20162" spans="106:107">
      <c r="DB20162" s="110"/>
      <c r="DC20162" s="110"/>
    </row>
    <row r="20163" spans="106:107">
      <c r="DB20163" s="110"/>
      <c r="DC20163" s="110"/>
    </row>
    <row r="20164" spans="106:107">
      <c r="DB20164" s="110"/>
      <c r="DC20164" s="110"/>
    </row>
    <row r="20165" spans="106:107">
      <c r="DB20165" s="110"/>
      <c r="DC20165" s="110"/>
    </row>
    <row r="20166" spans="106:107">
      <c r="DB20166" s="110"/>
      <c r="DC20166" s="110"/>
    </row>
    <row r="20167" spans="106:107">
      <c r="DB20167" s="110"/>
      <c r="DC20167" s="110"/>
    </row>
    <row r="20168" spans="106:107">
      <c r="DB20168" s="110"/>
      <c r="DC20168" s="110"/>
    </row>
    <row r="20169" spans="106:107">
      <c r="DB20169" s="110"/>
      <c r="DC20169" s="110"/>
    </row>
    <row r="20170" spans="106:107">
      <c r="DB20170" s="110"/>
      <c r="DC20170" s="110"/>
    </row>
    <row r="20171" spans="106:107">
      <c r="DB20171" s="110"/>
      <c r="DC20171" s="110"/>
    </row>
    <row r="20172" spans="106:107">
      <c r="DB20172" s="110"/>
      <c r="DC20172" s="110"/>
    </row>
    <row r="20173" spans="106:107">
      <c r="DB20173" s="110"/>
      <c r="DC20173" s="110"/>
    </row>
    <row r="20174" spans="106:107">
      <c r="DB20174" s="110"/>
      <c r="DC20174" s="110"/>
    </row>
    <row r="20175" spans="106:107">
      <c r="DB20175" s="110"/>
      <c r="DC20175" s="110"/>
    </row>
    <row r="20176" spans="106:107">
      <c r="DB20176" s="110"/>
      <c r="DC20176" s="110"/>
    </row>
    <row r="20177" spans="106:107">
      <c r="DB20177" s="110"/>
      <c r="DC20177" s="110"/>
    </row>
    <row r="20178" spans="106:107">
      <c r="DB20178" s="110"/>
      <c r="DC20178" s="110"/>
    </row>
    <row r="20179" spans="106:107">
      <c r="DB20179" s="110"/>
      <c r="DC20179" s="110"/>
    </row>
    <row r="20180" spans="106:107">
      <c r="DB20180" s="110"/>
      <c r="DC20180" s="110"/>
    </row>
    <row r="20181" spans="106:107">
      <c r="DB20181" s="110"/>
      <c r="DC20181" s="110"/>
    </row>
    <row r="20182" spans="106:107">
      <c r="DB20182" s="110"/>
      <c r="DC20182" s="110"/>
    </row>
    <row r="20183" spans="106:107">
      <c r="DB20183" s="110"/>
      <c r="DC20183" s="110"/>
    </row>
    <row r="20184" spans="106:107">
      <c r="DB20184" s="110"/>
      <c r="DC20184" s="110"/>
    </row>
    <row r="20185" spans="106:107">
      <c r="DB20185" s="110"/>
      <c r="DC20185" s="110"/>
    </row>
    <row r="20186" spans="106:107">
      <c r="DB20186" s="110"/>
      <c r="DC20186" s="110"/>
    </row>
    <row r="20187" spans="106:107">
      <c r="DB20187" s="110"/>
      <c r="DC20187" s="110"/>
    </row>
    <row r="20188" spans="106:107">
      <c r="DB20188" s="110"/>
      <c r="DC20188" s="110"/>
    </row>
    <row r="20189" spans="106:107">
      <c r="DB20189" s="110"/>
      <c r="DC20189" s="110"/>
    </row>
    <row r="20190" spans="106:107">
      <c r="DB20190" s="110"/>
      <c r="DC20190" s="110"/>
    </row>
    <row r="20191" spans="106:107">
      <c r="DB20191" s="110"/>
      <c r="DC20191" s="110"/>
    </row>
    <row r="20192" spans="106:107">
      <c r="DB20192" s="110"/>
      <c r="DC20192" s="110"/>
    </row>
    <row r="20193" spans="106:107">
      <c r="DB20193" s="110"/>
      <c r="DC20193" s="110"/>
    </row>
    <row r="20194" spans="106:107">
      <c r="DB20194" s="110"/>
      <c r="DC20194" s="110"/>
    </row>
    <row r="20195" spans="106:107">
      <c r="DB20195" s="110"/>
      <c r="DC20195" s="110"/>
    </row>
    <row r="20196" spans="106:107">
      <c r="DB20196" s="110"/>
      <c r="DC20196" s="110"/>
    </row>
    <row r="20197" spans="106:107">
      <c r="DB20197" s="110"/>
      <c r="DC20197" s="110"/>
    </row>
    <row r="20198" spans="106:107">
      <c r="DB20198" s="110"/>
      <c r="DC20198" s="110"/>
    </row>
    <row r="20199" spans="106:107">
      <c r="DB20199" s="110"/>
      <c r="DC20199" s="110"/>
    </row>
    <row r="20200" spans="106:107">
      <c r="DB20200" s="110"/>
      <c r="DC20200" s="110"/>
    </row>
    <row r="20201" spans="106:107">
      <c r="DB20201" s="110"/>
      <c r="DC20201" s="110"/>
    </row>
    <row r="20202" spans="106:107">
      <c r="DB20202" s="110"/>
      <c r="DC20202" s="110"/>
    </row>
    <row r="20203" spans="106:107">
      <c r="DB20203" s="110"/>
      <c r="DC20203" s="110"/>
    </row>
    <row r="20204" spans="106:107">
      <c r="DB20204" s="110"/>
      <c r="DC20204" s="110"/>
    </row>
    <row r="20205" spans="106:107">
      <c r="DB20205" s="110"/>
      <c r="DC20205" s="110"/>
    </row>
    <row r="20206" spans="106:107">
      <c r="DB20206" s="110"/>
      <c r="DC20206" s="110"/>
    </row>
    <row r="20207" spans="106:107">
      <c r="DB20207" s="110"/>
      <c r="DC20207" s="110"/>
    </row>
    <row r="20208" spans="106:107">
      <c r="DB20208" s="110"/>
      <c r="DC20208" s="110"/>
    </row>
    <row r="20209" spans="106:107">
      <c r="DB20209" s="110"/>
      <c r="DC20209" s="110"/>
    </row>
    <row r="20210" spans="106:107">
      <c r="DB20210" s="110"/>
      <c r="DC20210" s="110"/>
    </row>
    <row r="20211" spans="106:107">
      <c r="DB20211" s="110"/>
      <c r="DC20211" s="110"/>
    </row>
    <row r="20212" spans="106:107">
      <c r="DB20212" s="110"/>
      <c r="DC20212" s="110"/>
    </row>
    <row r="20213" spans="106:107">
      <c r="DB20213" s="110"/>
      <c r="DC20213" s="110"/>
    </row>
    <row r="20214" spans="106:107">
      <c r="DB20214" s="110"/>
      <c r="DC20214" s="110"/>
    </row>
    <row r="20215" spans="106:107">
      <c r="DB20215" s="110"/>
      <c r="DC20215" s="110"/>
    </row>
    <row r="20216" spans="106:107">
      <c r="DB20216" s="110"/>
      <c r="DC20216" s="110"/>
    </row>
    <row r="20217" spans="106:107">
      <c r="DB20217" s="110"/>
      <c r="DC20217" s="110"/>
    </row>
    <row r="20218" spans="106:107">
      <c r="DB20218" s="110"/>
      <c r="DC20218" s="110"/>
    </row>
    <row r="20219" spans="106:107">
      <c r="DB20219" s="110"/>
      <c r="DC20219" s="110"/>
    </row>
    <row r="20220" spans="106:107">
      <c r="DB20220" s="110"/>
      <c r="DC20220" s="110"/>
    </row>
    <row r="20221" spans="106:107">
      <c r="DB20221" s="110"/>
      <c r="DC20221" s="110"/>
    </row>
    <row r="20222" spans="106:107">
      <c r="DB20222" s="110"/>
      <c r="DC20222" s="110"/>
    </row>
    <row r="20223" spans="106:107">
      <c r="DB20223" s="110"/>
      <c r="DC20223" s="110"/>
    </row>
    <row r="20224" spans="106:107">
      <c r="DB20224" s="110"/>
      <c r="DC20224" s="110"/>
    </row>
    <row r="20225" spans="106:107">
      <c r="DB20225" s="110"/>
      <c r="DC20225" s="110"/>
    </row>
    <row r="20226" spans="106:107">
      <c r="DB20226" s="110"/>
      <c r="DC20226" s="110"/>
    </row>
    <row r="20227" spans="106:107">
      <c r="DB20227" s="110"/>
      <c r="DC20227" s="110"/>
    </row>
    <row r="20228" spans="106:107">
      <c r="DB20228" s="110"/>
      <c r="DC20228" s="110"/>
    </row>
    <row r="20229" spans="106:107">
      <c r="DB20229" s="110"/>
      <c r="DC20229" s="110"/>
    </row>
    <row r="20230" spans="106:107">
      <c r="DB20230" s="110"/>
      <c r="DC20230" s="110"/>
    </row>
    <row r="20231" spans="106:107">
      <c r="DB20231" s="110"/>
      <c r="DC20231" s="110"/>
    </row>
    <row r="20232" spans="106:107">
      <c r="DB20232" s="110"/>
      <c r="DC20232" s="110"/>
    </row>
    <row r="20233" spans="106:107">
      <c r="DB20233" s="110"/>
      <c r="DC20233" s="110"/>
    </row>
    <row r="20234" spans="106:107">
      <c r="DB20234" s="110"/>
      <c r="DC20234" s="110"/>
    </row>
    <row r="20235" spans="106:107">
      <c r="DB20235" s="110"/>
      <c r="DC20235" s="110"/>
    </row>
    <row r="20236" spans="106:107">
      <c r="DB20236" s="110"/>
      <c r="DC20236" s="110"/>
    </row>
    <row r="20237" spans="106:107">
      <c r="DB20237" s="110"/>
      <c r="DC20237" s="110"/>
    </row>
    <row r="20238" spans="106:107">
      <c r="DB20238" s="110"/>
      <c r="DC20238" s="110"/>
    </row>
    <row r="20239" spans="106:107">
      <c r="DB20239" s="110"/>
      <c r="DC20239" s="110"/>
    </row>
    <row r="20240" spans="106:107">
      <c r="DB20240" s="110"/>
      <c r="DC20240" s="110"/>
    </row>
    <row r="20241" spans="106:107">
      <c r="DB20241" s="110"/>
      <c r="DC20241" s="110"/>
    </row>
    <row r="20242" spans="106:107">
      <c r="DB20242" s="110"/>
      <c r="DC20242" s="110"/>
    </row>
    <row r="20243" spans="106:107">
      <c r="DB20243" s="110"/>
      <c r="DC20243" s="110"/>
    </row>
    <row r="20244" spans="106:107">
      <c r="DB20244" s="110"/>
      <c r="DC20244" s="110"/>
    </row>
    <row r="20245" spans="106:107">
      <c r="DB20245" s="110"/>
      <c r="DC20245" s="110"/>
    </row>
    <row r="20246" spans="106:107">
      <c r="DB20246" s="110"/>
      <c r="DC20246" s="110"/>
    </row>
    <row r="20247" spans="106:107">
      <c r="DB20247" s="110"/>
      <c r="DC20247" s="110"/>
    </row>
    <row r="20248" spans="106:107">
      <c r="DB20248" s="110"/>
      <c r="DC20248" s="110"/>
    </row>
    <row r="20249" spans="106:107">
      <c r="DB20249" s="110"/>
      <c r="DC20249" s="110"/>
    </row>
    <row r="20250" spans="106:107">
      <c r="DB20250" s="110"/>
      <c r="DC20250" s="110"/>
    </row>
    <row r="20251" spans="106:107">
      <c r="DB20251" s="110"/>
      <c r="DC20251" s="110"/>
    </row>
    <row r="20252" spans="106:107">
      <c r="DB20252" s="110"/>
      <c r="DC20252" s="110"/>
    </row>
    <row r="20253" spans="106:107">
      <c r="DB20253" s="110"/>
      <c r="DC20253" s="110"/>
    </row>
    <row r="20254" spans="106:107">
      <c r="DB20254" s="110"/>
      <c r="DC20254" s="110"/>
    </row>
    <row r="20255" spans="106:107">
      <c r="DB20255" s="110"/>
      <c r="DC20255" s="110"/>
    </row>
    <row r="20256" spans="106:107">
      <c r="DB20256" s="110"/>
      <c r="DC20256" s="110"/>
    </row>
    <row r="20257" spans="106:107">
      <c r="DB20257" s="110"/>
      <c r="DC20257" s="110"/>
    </row>
    <row r="20258" spans="106:107">
      <c r="DB20258" s="110"/>
      <c r="DC20258" s="110"/>
    </row>
    <row r="20259" spans="106:107">
      <c r="DB20259" s="110"/>
      <c r="DC20259" s="110"/>
    </row>
    <row r="20260" spans="106:107">
      <c r="DB20260" s="110"/>
      <c r="DC20260" s="110"/>
    </row>
    <row r="20261" spans="106:107">
      <c r="DB20261" s="110"/>
      <c r="DC20261" s="110"/>
    </row>
    <row r="20262" spans="106:107">
      <c r="DB20262" s="110"/>
      <c r="DC20262" s="110"/>
    </row>
    <row r="20263" spans="106:107">
      <c r="DB20263" s="110"/>
      <c r="DC20263" s="110"/>
    </row>
    <row r="20264" spans="106:107">
      <c r="DB20264" s="110"/>
      <c r="DC20264" s="110"/>
    </row>
    <row r="20265" spans="106:107">
      <c r="DB20265" s="110"/>
      <c r="DC20265" s="110"/>
    </row>
    <row r="20266" spans="106:107">
      <c r="DB20266" s="110"/>
      <c r="DC20266" s="110"/>
    </row>
    <row r="20267" spans="106:107">
      <c r="DB20267" s="110"/>
      <c r="DC20267" s="110"/>
    </row>
    <row r="20268" spans="106:107">
      <c r="DB20268" s="110"/>
      <c r="DC20268" s="110"/>
    </row>
    <row r="20269" spans="106:107">
      <c r="DB20269" s="110"/>
      <c r="DC20269" s="110"/>
    </row>
    <row r="20270" spans="106:107">
      <c r="DB20270" s="110"/>
      <c r="DC20270" s="110"/>
    </row>
    <row r="20271" spans="106:107">
      <c r="DB20271" s="110"/>
      <c r="DC20271" s="110"/>
    </row>
    <row r="20272" spans="106:107">
      <c r="DB20272" s="110"/>
      <c r="DC20272" s="110"/>
    </row>
    <row r="20273" spans="106:107">
      <c r="DB20273" s="110"/>
      <c r="DC20273" s="110"/>
    </row>
    <row r="20274" spans="106:107">
      <c r="DB20274" s="110"/>
      <c r="DC20274" s="110"/>
    </row>
    <row r="20275" spans="106:107">
      <c r="DB20275" s="110"/>
      <c r="DC20275" s="110"/>
    </row>
    <row r="20276" spans="106:107">
      <c r="DB20276" s="110"/>
      <c r="DC20276" s="110"/>
    </row>
    <row r="20277" spans="106:107">
      <c r="DB20277" s="110"/>
      <c r="DC20277" s="110"/>
    </row>
    <row r="20278" spans="106:107">
      <c r="DB20278" s="110"/>
      <c r="DC20278" s="110"/>
    </row>
    <row r="20279" spans="106:107">
      <c r="DB20279" s="110"/>
      <c r="DC20279" s="110"/>
    </row>
    <row r="20280" spans="106:107">
      <c r="DB20280" s="110"/>
      <c r="DC20280" s="110"/>
    </row>
    <row r="20281" spans="106:107">
      <c r="DB20281" s="110"/>
      <c r="DC20281" s="110"/>
    </row>
    <row r="20282" spans="106:107">
      <c r="DB20282" s="110"/>
      <c r="DC20282" s="110"/>
    </row>
    <row r="20283" spans="106:107">
      <c r="DB20283" s="110"/>
      <c r="DC20283" s="110"/>
    </row>
    <row r="20284" spans="106:107">
      <c r="DB20284" s="110"/>
      <c r="DC20284" s="110"/>
    </row>
    <row r="20285" spans="106:107">
      <c r="DB20285" s="110"/>
      <c r="DC20285" s="110"/>
    </row>
    <row r="20286" spans="106:107">
      <c r="DB20286" s="110"/>
      <c r="DC20286" s="110"/>
    </row>
    <row r="20287" spans="106:107">
      <c r="DB20287" s="110"/>
      <c r="DC20287" s="110"/>
    </row>
    <row r="20288" spans="106:107">
      <c r="DB20288" s="110"/>
      <c r="DC20288" s="110"/>
    </row>
    <row r="20289" spans="106:107">
      <c r="DB20289" s="110"/>
      <c r="DC20289" s="110"/>
    </row>
    <row r="20290" spans="106:107">
      <c r="DB20290" s="110"/>
      <c r="DC20290" s="110"/>
    </row>
    <row r="20291" spans="106:107">
      <c r="DB20291" s="110"/>
      <c r="DC20291" s="110"/>
    </row>
    <row r="20292" spans="106:107">
      <c r="DB20292" s="110"/>
      <c r="DC20292" s="110"/>
    </row>
    <row r="20293" spans="106:107">
      <c r="DB20293" s="110"/>
      <c r="DC20293" s="110"/>
    </row>
    <row r="20294" spans="106:107">
      <c r="DB20294" s="110"/>
      <c r="DC20294" s="110"/>
    </row>
    <row r="20295" spans="106:107">
      <c r="DB20295" s="110"/>
      <c r="DC20295" s="110"/>
    </row>
    <row r="20296" spans="106:107">
      <c r="DB20296" s="110"/>
      <c r="DC20296" s="110"/>
    </row>
    <row r="20297" spans="106:107">
      <c r="DB20297" s="110"/>
      <c r="DC20297" s="110"/>
    </row>
    <row r="20298" spans="106:107">
      <c r="DB20298" s="110"/>
      <c r="DC20298" s="110"/>
    </row>
    <row r="20299" spans="106:107">
      <c r="DB20299" s="110"/>
      <c r="DC20299" s="110"/>
    </row>
    <row r="20300" spans="106:107">
      <c r="DB20300" s="110"/>
      <c r="DC20300" s="110"/>
    </row>
    <row r="20301" spans="106:107">
      <c r="DB20301" s="110"/>
      <c r="DC20301" s="110"/>
    </row>
    <row r="20302" spans="106:107">
      <c r="DB20302" s="110"/>
      <c r="DC20302" s="110"/>
    </row>
    <row r="20303" spans="106:107">
      <c r="DB20303" s="110"/>
      <c r="DC20303" s="110"/>
    </row>
    <row r="20304" spans="106:107">
      <c r="DB20304" s="110"/>
      <c r="DC20304" s="110"/>
    </row>
    <row r="20305" spans="106:107">
      <c r="DB20305" s="110"/>
      <c r="DC20305" s="110"/>
    </row>
    <row r="20306" spans="106:107">
      <c r="DB20306" s="110"/>
      <c r="DC20306" s="110"/>
    </row>
    <row r="20307" spans="106:107">
      <c r="DB20307" s="110"/>
      <c r="DC20307" s="110"/>
    </row>
    <row r="20308" spans="106:107">
      <c r="DB20308" s="110"/>
      <c r="DC20308" s="110"/>
    </row>
    <row r="20309" spans="106:107">
      <c r="DB20309" s="110"/>
      <c r="DC20309" s="110"/>
    </row>
    <row r="20310" spans="106:107">
      <c r="DB20310" s="110"/>
      <c r="DC20310" s="110"/>
    </row>
    <row r="20311" spans="106:107">
      <c r="DB20311" s="110"/>
      <c r="DC20311" s="110"/>
    </row>
    <row r="20312" spans="106:107">
      <c r="DB20312" s="110"/>
      <c r="DC20312" s="110"/>
    </row>
    <row r="20313" spans="106:107">
      <c r="DB20313" s="110"/>
      <c r="DC20313" s="110"/>
    </row>
    <row r="20314" spans="106:107">
      <c r="DB20314" s="110"/>
      <c r="DC20314" s="110"/>
    </row>
    <row r="20315" spans="106:107">
      <c r="DB20315" s="110"/>
      <c r="DC20315" s="110"/>
    </row>
    <row r="20316" spans="106:107">
      <c r="DB20316" s="110"/>
      <c r="DC20316" s="110"/>
    </row>
    <row r="20317" spans="106:107">
      <c r="DB20317" s="110"/>
      <c r="DC20317" s="110"/>
    </row>
    <row r="20318" spans="106:107">
      <c r="DB20318" s="110"/>
      <c r="DC20318" s="110"/>
    </row>
    <row r="20319" spans="106:107">
      <c r="DB20319" s="110"/>
      <c r="DC20319" s="110"/>
    </row>
    <row r="20320" spans="106:107">
      <c r="DB20320" s="110"/>
      <c r="DC20320" s="110"/>
    </row>
    <row r="20321" spans="106:107">
      <c r="DB20321" s="110"/>
      <c r="DC20321" s="110"/>
    </row>
    <row r="20322" spans="106:107">
      <c r="DB20322" s="110"/>
      <c r="DC20322" s="110"/>
    </row>
    <row r="20323" spans="106:107">
      <c r="DB20323" s="110"/>
      <c r="DC20323" s="110"/>
    </row>
    <row r="20324" spans="106:107">
      <c r="DB20324" s="110"/>
      <c r="DC20324" s="110"/>
    </row>
    <row r="20325" spans="106:107">
      <c r="DB20325" s="110"/>
      <c r="DC20325" s="110"/>
    </row>
    <row r="20326" spans="106:107">
      <c r="DB20326" s="110"/>
      <c r="DC20326" s="110"/>
    </row>
    <row r="20327" spans="106:107">
      <c r="DB20327" s="110"/>
      <c r="DC20327" s="110"/>
    </row>
    <row r="20328" spans="106:107">
      <c r="DB20328" s="110"/>
      <c r="DC20328" s="110"/>
    </row>
    <row r="20329" spans="106:107">
      <c r="DB20329" s="110"/>
      <c r="DC20329" s="110"/>
    </row>
    <row r="20330" spans="106:107">
      <c r="DB20330" s="110"/>
      <c r="DC20330" s="110"/>
    </row>
    <row r="20331" spans="106:107">
      <c r="DB20331" s="110"/>
      <c r="DC20331" s="110"/>
    </row>
    <row r="20332" spans="106:107">
      <c r="DB20332" s="110"/>
      <c r="DC20332" s="110"/>
    </row>
    <row r="20333" spans="106:107">
      <c r="DB20333" s="110"/>
      <c r="DC20333" s="110"/>
    </row>
    <row r="20334" spans="106:107">
      <c r="DB20334" s="110"/>
      <c r="DC20334" s="110"/>
    </row>
    <row r="20335" spans="106:107">
      <c r="DB20335" s="110"/>
      <c r="DC20335" s="110"/>
    </row>
    <row r="20336" spans="106:107">
      <c r="DB20336" s="110"/>
      <c r="DC20336" s="110"/>
    </row>
    <row r="20337" spans="106:107">
      <c r="DB20337" s="110"/>
      <c r="DC20337" s="110"/>
    </row>
    <row r="20338" spans="106:107">
      <c r="DB20338" s="110"/>
      <c r="DC20338" s="110"/>
    </row>
    <row r="20339" spans="106:107">
      <c r="DB20339" s="110"/>
      <c r="DC20339" s="110"/>
    </row>
    <row r="20340" spans="106:107">
      <c r="DB20340" s="110"/>
      <c r="DC20340" s="110"/>
    </row>
    <row r="20341" spans="106:107">
      <c r="DB20341" s="110"/>
      <c r="DC20341" s="110"/>
    </row>
    <row r="20342" spans="106:107">
      <c r="DB20342" s="110"/>
      <c r="DC20342" s="110"/>
    </row>
    <row r="20343" spans="106:107">
      <c r="DB20343" s="110"/>
      <c r="DC20343" s="110"/>
    </row>
    <row r="20344" spans="106:107">
      <c r="DB20344" s="110"/>
      <c r="DC20344" s="110"/>
    </row>
    <row r="20345" spans="106:107">
      <c r="DB20345" s="110"/>
      <c r="DC20345" s="110"/>
    </row>
    <row r="20346" spans="106:107">
      <c r="DB20346" s="110"/>
      <c r="DC20346" s="110"/>
    </row>
    <row r="20347" spans="106:107">
      <c r="DB20347" s="110"/>
      <c r="DC20347" s="110"/>
    </row>
    <row r="20348" spans="106:107">
      <c r="DB20348" s="110"/>
      <c r="DC20348" s="110"/>
    </row>
    <row r="20349" spans="106:107">
      <c r="DB20349" s="110"/>
      <c r="DC20349" s="110"/>
    </row>
    <row r="20350" spans="106:107">
      <c r="DB20350" s="110"/>
      <c r="DC20350" s="110"/>
    </row>
    <row r="20351" spans="106:107">
      <c r="DB20351" s="110"/>
      <c r="DC20351" s="110"/>
    </row>
    <row r="20352" spans="106:107">
      <c r="DB20352" s="110"/>
      <c r="DC20352" s="110"/>
    </row>
    <row r="20353" spans="106:107">
      <c r="DB20353" s="110"/>
      <c r="DC20353" s="110"/>
    </row>
    <row r="20354" spans="106:107">
      <c r="DB20354" s="110"/>
      <c r="DC20354" s="110"/>
    </row>
    <row r="20355" spans="106:107">
      <c r="DB20355" s="110"/>
      <c r="DC20355" s="110"/>
    </row>
    <row r="20356" spans="106:107">
      <c r="DB20356" s="110"/>
      <c r="DC20356" s="110"/>
    </row>
    <row r="20357" spans="106:107">
      <c r="DB20357" s="110"/>
      <c r="DC20357" s="110"/>
    </row>
    <row r="20358" spans="106:107">
      <c r="DB20358" s="110"/>
      <c r="DC20358" s="110"/>
    </row>
    <row r="20359" spans="106:107">
      <c r="DB20359" s="110"/>
      <c r="DC20359" s="110"/>
    </row>
    <row r="20360" spans="106:107">
      <c r="DB20360" s="110"/>
      <c r="DC20360" s="110"/>
    </row>
    <row r="20361" spans="106:107">
      <c r="DB20361" s="110"/>
      <c r="DC20361" s="110"/>
    </row>
    <row r="20362" spans="106:107">
      <c r="DB20362" s="110"/>
      <c r="DC20362" s="110"/>
    </row>
    <row r="20363" spans="106:107">
      <c r="DB20363" s="110"/>
      <c r="DC20363" s="110"/>
    </row>
    <row r="20364" spans="106:107">
      <c r="DB20364" s="110"/>
      <c r="DC20364" s="110"/>
    </row>
    <row r="20365" spans="106:107">
      <c r="DB20365" s="110"/>
      <c r="DC20365" s="110"/>
    </row>
    <row r="20366" spans="106:107">
      <c r="DB20366" s="110"/>
      <c r="DC20366" s="110"/>
    </row>
    <row r="20367" spans="106:107">
      <c r="DB20367" s="110"/>
      <c r="DC20367" s="110"/>
    </row>
    <row r="20368" spans="106:107">
      <c r="DB20368" s="110"/>
      <c r="DC20368" s="110"/>
    </row>
    <row r="20369" spans="106:107">
      <c r="DB20369" s="110"/>
      <c r="DC20369" s="110"/>
    </row>
    <row r="20370" spans="106:107">
      <c r="DB20370" s="110"/>
      <c r="DC20370" s="110"/>
    </row>
    <row r="20371" spans="106:107">
      <c r="DB20371" s="110"/>
      <c r="DC20371" s="110"/>
    </row>
    <row r="20372" spans="106:107">
      <c r="DB20372" s="110"/>
      <c r="DC20372" s="110"/>
    </row>
    <row r="20373" spans="106:107">
      <c r="DB20373" s="110"/>
      <c r="DC20373" s="110"/>
    </row>
    <row r="20374" spans="106:107">
      <c r="DB20374" s="110"/>
      <c r="DC20374" s="110"/>
    </row>
    <row r="20375" spans="106:107">
      <c r="DB20375" s="110"/>
      <c r="DC20375" s="110"/>
    </row>
    <row r="20376" spans="106:107">
      <c r="DB20376" s="110"/>
      <c r="DC20376" s="110"/>
    </row>
    <row r="20377" spans="106:107">
      <c r="DB20377" s="110"/>
      <c r="DC20377" s="110"/>
    </row>
    <row r="20378" spans="106:107">
      <c r="DB20378" s="110"/>
      <c r="DC20378" s="110"/>
    </row>
    <row r="20379" spans="106:107">
      <c r="DB20379" s="110"/>
      <c r="DC20379" s="110"/>
    </row>
    <row r="20380" spans="106:107">
      <c r="DB20380" s="110"/>
      <c r="DC20380" s="110"/>
    </row>
    <row r="20381" spans="106:107">
      <c r="DB20381" s="110"/>
      <c r="DC20381" s="110"/>
    </row>
    <row r="20382" spans="106:107">
      <c r="DB20382" s="110"/>
      <c r="DC20382" s="110"/>
    </row>
    <row r="20383" spans="106:107">
      <c r="DB20383" s="110"/>
      <c r="DC20383" s="110"/>
    </row>
    <row r="20384" spans="106:107">
      <c r="DB20384" s="110"/>
      <c r="DC20384" s="110"/>
    </row>
    <row r="20385" spans="106:107">
      <c r="DB20385" s="110"/>
      <c r="DC20385" s="110"/>
    </row>
    <row r="20386" spans="106:107">
      <c r="DB20386" s="110"/>
      <c r="DC20386" s="110"/>
    </row>
    <row r="20387" spans="106:107">
      <c r="DB20387" s="110"/>
      <c r="DC20387" s="110"/>
    </row>
    <row r="20388" spans="106:107">
      <c r="DB20388" s="110"/>
      <c r="DC20388" s="110"/>
    </row>
    <row r="20389" spans="106:107">
      <c r="DB20389" s="110"/>
      <c r="DC20389" s="110"/>
    </row>
    <row r="20390" spans="106:107">
      <c r="DB20390" s="110"/>
      <c r="DC20390" s="110"/>
    </row>
    <row r="20391" spans="106:107">
      <c r="DB20391" s="110"/>
      <c r="DC20391" s="110"/>
    </row>
    <row r="20392" spans="106:107">
      <c r="DB20392" s="110"/>
      <c r="DC20392" s="110"/>
    </row>
    <row r="20393" spans="106:107">
      <c r="DB20393" s="110"/>
      <c r="DC20393" s="110"/>
    </row>
    <row r="20394" spans="106:107">
      <c r="DB20394" s="110"/>
      <c r="DC20394" s="110"/>
    </row>
    <row r="20395" spans="106:107">
      <c r="DB20395" s="110"/>
      <c r="DC20395" s="110"/>
    </row>
    <row r="20396" spans="106:107">
      <c r="DB20396" s="110"/>
      <c r="DC20396" s="110"/>
    </row>
    <row r="20397" spans="106:107">
      <c r="DB20397" s="110"/>
      <c r="DC20397" s="110"/>
    </row>
    <row r="20398" spans="106:107">
      <c r="DB20398" s="110"/>
      <c r="DC20398" s="110"/>
    </row>
    <row r="20399" spans="106:107">
      <c r="DB20399" s="110"/>
      <c r="DC20399" s="110"/>
    </row>
    <row r="20400" spans="106:107">
      <c r="DB20400" s="110"/>
      <c r="DC20400" s="110"/>
    </row>
    <row r="20401" spans="106:107">
      <c r="DB20401" s="110"/>
      <c r="DC20401" s="110"/>
    </row>
    <row r="20402" spans="106:107">
      <c r="DB20402" s="110"/>
      <c r="DC20402" s="110"/>
    </row>
    <row r="20403" spans="106:107">
      <c r="DB20403" s="110"/>
      <c r="DC20403" s="110"/>
    </row>
    <row r="20404" spans="106:107">
      <c r="DB20404" s="110"/>
      <c r="DC20404" s="110"/>
    </row>
    <row r="20405" spans="106:107">
      <c r="DB20405" s="110"/>
      <c r="DC20405" s="110"/>
    </row>
    <row r="20406" spans="106:107">
      <c r="DB20406" s="110"/>
      <c r="DC20406" s="110"/>
    </row>
    <row r="20407" spans="106:107">
      <c r="DB20407" s="110"/>
      <c r="DC20407" s="110"/>
    </row>
    <row r="20408" spans="106:107">
      <c r="DB20408" s="110"/>
      <c r="DC20408" s="110"/>
    </row>
    <row r="20409" spans="106:107">
      <c r="DB20409" s="110"/>
      <c r="DC20409" s="110"/>
    </row>
    <row r="20410" spans="106:107">
      <c r="DB20410" s="110"/>
      <c r="DC20410" s="110"/>
    </row>
    <row r="20411" spans="106:107">
      <c r="DB20411" s="110"/>
      <c r="DC20411" s="110"/>
    </row>
    <row r="20412" spans="106:107">
      <c r="DB20412" s="110"/>
      <c r="DC20412" s="110"/>
    </row>
    <row r="20413" spans="106:107">
      <c r="DB20413" s="110"/>
      <c r="DC20413" s="110"/>
    </row>
    <row r="20414" spans="106:107">
      <c r="DB20414" s="110"/>
      <c r="DC20414" s="110"/>
    </row>
    <row r="20415" spans="106:107">
      <c r="DB20415" s="110"/>
      <c r="DC20415" s="110"/>
    </row>
    <row r="20416" spans="106:107">
      <c r="DB20416" s="110"/>
      <c r="DC20416" s="110"/>
    </row>
    <row r="20417" spans="106:107">
      <c r="DB20417" s="110"/>
      <c r="DC20417" s="110"/>
    </row>
    <row r="20418" spans="106:107">
      <c r="DB20418" s="110"/>
      <c r="DC20418" s="110"/>
    </row>
    <row r="20419" spans="106:107">
      <c r="DB20419" s="110"/>
      <c r="DC20419" s="110"/>
    </row>
    <row r="20420" spans="106:107">
      <c r="DB20420" s="110"/>
      <c r="DC20420" s="110"/>
    </row>
    <row r="20421" spans="106:107">
      <c r="DB20421" s="110"/>
      <c r="DC20421" s="110"/>
    </row>
    <row r="20422" spans="106:107">
      <c r="DB20422" s="110"/>
      <c r="DC20422" s="110"/>
    </row>
    <row r="20423" spans="106:107">
      <c r="DB20423" s="110"/>
      <c r="DC20423" s="110"/>
    </row>
    <row r="20424" spans="106:107">
      <c r="DB20424" s="110"/>
      <c r="DC20424" s="110"/>
    </row>
    <row r="20425" spans="106:107">
      <c r="DB20425" s="110"/>
      <c r="DC20425" s="110"/>
    </row>
    <row r="20426" spans="106:107">
      <c r="DB20426" s="110"/>
      <c r="DC20426" s="110"/>
    </row>
    <row r="20427" spans="106:107">
      <c r="DB20427" s="110"/>
      <c r="DC20427" s="110"/>
    </row>
    <row r="20428" spans="106:107">
      <c r="DB20428" s="110"/>
      <c r="DC20428" s="110"/>
    </row>
    <row r="20429" spans="106:107">
      <c r="DB20429" s="110"/>
      <c r="DC20429" s="110"/>
    </row>
    <row r="20430" spans="106:107">
      <c r="DB20430" s="110"/>
      <c r="DC20430" s="110"/>
    </row>
    <row r="20431" spans="106:107">
      <c r="DB20431" s="110"/>
      <c r="DC20431" s="110"/>
    </row>
    <row r="20432" spans="106:107">
      <c r="DB20432" s="110"/>
      <c r="DC20432" s="110"/>
    </row>
    <row r="20433" spans="106:107">
      <c r="DB20433" s="110"/>
      <c r="DC20433" s="110"/>
    </row>
    <row r="20434" spans="106:107">
      <c r="DB20434" s="110"/>
      <c r="DC20434" s="110"/>
    </row>
    <row r="20435" spans="106:107">
      <c r="DB20435" s="110"/>
      <c r="DC20435" s="110"/>
    </row>
    <row r="20436" spans="106:107">
      <c r="DB20436" s="110"/>
      <c r="DC20436" s="110"/>
    </row>
    <row r="20437" spans="106:107">
      <c r="DB20437" s="110"/>
      <c r="DC20437" s="110"/>
    </row>
    <row r="20438" spans="106:107">
      <c r="DB20438" s="110"/>
      <c r="DC20438" s="110"/>
    </row>
    <row r="20439" spans="106:107">
      <c r="DB20439" s="110"/>
      <c r="DC20439" s="110"/>
    </row>
    <row r="20440" spans="106:107">
      <c r="DB20440" s="110"/>
      <c r="DC20440" s="110"/>
    </row>
    <row r="20441" spans="106:107">
      <c r="DB20441" s="110"/>
      <c r="DC20441" s="110"/>
    </row>
    <row r="20442" spans="106:107">
      <c r="DB20442" s="110"/>
      <c r="DC20442" s="110"/>
    </row>
    <row r="20443" spans="106:107">
      <c r="DB20443" s="110"/>
      <c r="DC20443" s="110"/>
    </row>
    <row r="20444" spans="106:107">
      <c r="DB20444" s="110"/>
      <c r="DC20444" s="110"/>
    </row>
    <row r="20445" spans="106:107">
      <c r="DB20445" s="110"/>
      <c r="DC20445" s="110"/>
    </row>
    <row r="20446" spans="106:107">
      <c r="DB20446" s="110"/>
      <c r="DC20446" s="110"/>
    </row>
    <row r="20447" spans="106:107">
      <c r="DB20447" s="110"/>
      <c r="DC20447" s="110"/>
    </row>
    <row r="20448" spans="106:107">
      <c r="DB20448" s="110"/>
      <c r="DC20448" s="110"/>
    </row>
    <row r="20449" spans="106:107">
      <c r="DB20449" s="110"/>
      <c r="DC20449" s="110"/>
    </row>
    <row r="20450" spans="106:107">
      <c r="DB20450" s="110"/>
      <c r="DC20450" s="110"/>
    </row>
    <row r="20451" spans="106:107">
      <c r="DB20451" s="110"/>
      <c r="DC20451" s="110"/>
    </row>
    <row r="20452" spans="106:107">
      <c r="DB20452" s="110"/>
      <c r="DC20452" s="110"/>
    </row>
    <row r="20453" spans="106:107">
      <c r="DB20453" s="110"/>
      <c r="DC20453" s="110"/>
    </row>
    <row r="20454" spans="106:107">
      <c r="DB20454" s="110"/>
      <c r="DC20454" s="110"/>
    </row>
    <row r="20455" spans="106:107">
      <c r="DB20455" s="110"/>
      <c r="DC20455" s="110"/>
    </row>
    <row r="20456" spans="106:107">
      <c r="DB20456" s="110"/>
      <c r="DC20456" s="110"/>
    </row>
    <row r="20457" spans="106:107">
      <c r="DB20457" s="110"/>
      <c r="DC20457" s="110"/>
    </row>
    <row r="20458" spans="106:107">
      <c r="DB20458" s="110"/>
      <c r="DC20458" s="110"/>
    </row>
    <row r="20459" spans="106:107">
      <c r="DB20459" s="110"/>
      <c r="DC20459" s="110"/>
    </row>
    <row r="20460" spans="106:107">
      <c r="DB20460" s="110"/>
      <c r="DC20460" s="110"/>
    </row>
    <row r="20461" spans="106:107">
      <c r="DB20461" s="110"/>
      <c r="DC20461" s="110"/>
    </row>
    <row r="20462" spans="106:107">
      <c r="DB20462" s="110"/>
      <c r="DC20462" s="110"/>
    </row>
    <row r="20463" spans="106:107">
      <c r="DB20463" s="110"/>
      <c r="DC20463" s="110"/>
    </row>
    <row r="20464" spans="106:107">
      <c r="DB20464" s="110"/>
      <c r="DC20464" s="110"/>
    </row>
    <row r="20465" spans="106:107">
      <c r="DB20465" s="110"/>
      <c r="DC20465" s="110"/>
    </row>
    <row r="20466" spans="106:107">
      <c r="DB20466" s="110"/>
      <c r="DC20466" s="110"/>
    </row>
    <row r="20467" spans="106:107">
      <c r="DB20467" s="110"/>
      <c r="DC20467" s="110"/>
    </row>
    <row r="20468" spans="106:107">
      <c r="DB20468" s="110"/>
      <c r="DC20468" s="110"/>
    </row>
    <row r="20469" spans="106:107">
      <c r="DB20469" s="110"/>
      <c r="DC20469" s="110"/>
    </row>
    <row r="20470" spans="106:107">
      <c r="DB20470" s="110"/>
      <c r="DC20470" s="110"/>
    </row>
    <row r="20471" spans="106:107">
      <c r="DB20471" s="110"/>
      <c r="DC20471" s="110"/>
    </row>
    <row r="20472" spans="106:107">
      <c r="DB20472" s="110"/>
      <c r="DC20472" s="110"/>
    </row>
    <row r="20473" spans="106:107">
      <c r="DB20473" s="110"/>
      <c r="DC20473" s="110"/>
    </row>
    <row r="20474" spans="106:107">
      <c r="DB20474" s="110"/>
      <c r="DC20474" s="110"/>
    </row>
    <row r="20475" spans="106:107">
      <c r="DB20475" s="110"/>
      <c r="DC20475" s="110"/>
    </row>
    <row r="20476" spans="106:107">
      <c r="DB20476" s="110"/>
      <c r="DC20476" s="110"/>
    </row>
    <row r="20477" spans="106:107">
      <c r="DB20477" s="110"/>
      <c r="DC20477" s="110"/>
    </row>
    <row r="20478" spans="106:107">
      <c r="DB20478" s="110"/>
      <c r="DC20478" s="110"/>
    </row>
    <row r="20479" spans="106:107">
      <c r="DB20479" s="110"/>
      <c r="DC20479" s="110"/>
    </row>
    <row r="20480" spans="106:107">
      <c r="DB20480" s="110"/>
      <c r="DC20480" s="110"/>
    </row>
    <row r="20481" spans="106:107">
      <c r="DB20481" s="110"/>
      <c r="DC20481" s="110"/>
    </row>
    <row r="20482" spans="106:107">
      <c r="DB20482" s="110"/>
      <c r="DC20482" s="110"/>
    </row>
    <row r="20483" spans="106:107">
      <c r="DB20483" s="110"/>
      <c r="DC20483" s="110"/>
    </row>
    <row r="20484" spans="106:107">
      <c r="DB20484" s="110"/>
      <c r="DC20484" s="110"/>
    </row>
    <row r="20485" spans="106:107">
      <c r="DB20485" s="110"/>
      <c r="DC20485" s="110"/>
    </row>
    <row r="20486" spans="106:107">
      <c r="DB20486" s="110"/>
      <c r="DC20486" s="110"/>
    </row>
    <row r="20487" spans="106:107">
      <c r="DB20487" s="110"/>
      <c r="DC20487" s="110"/>
    </row>
    <row r="20488" spans="106:107">
      <c r="DB20488" s="110"/>
      <c r="DC20488" s="110"/>
    </row>
    <row r="20489" spans="106:107">
      <c r="DB20489" s="110"/>
      <c r="DC20489" s="110"/>
    </row>
    <row r="20490" spans="106:107">
      <c r="DB20490" s="110"/>
      <c r="DC20490" s="110"/>
    </row>
    <row r="20491" spans="106:107">
      <c r="DB20491" s="110"/>
      <c r="DC20491" s="110"/>
    </row>
    <row r="20492" spans="106:107">
      <c r="DB20492" s="110"/>
      <c r="DC20492" s="110"/>
    </row>
    <row r="20493" spans="106:107">
      <c r="DB20493" s="110"/>
      <c r="DC20493" s="110"/>
    </row>
    <row r="20494" spans="106:107">
      <c r="DB20494" s="110"/>
      <c r="DC20494" s="110"/>
    </row>
    <row r="20495" spans="106:107">
      <c r="DB20495" s="110"/>
      <c r="DC20495" s="110"/>
    </row>
    <row r="20496" spans="106:107">
      <c r="DB20496" s="110"/>
      <c r="DC20496" s="110"/>
    </row>
    <row r="20497" spans="106:107">
      <c r="DB20497" s="110"/>
      <c r="DC20497" s="110"/>
    </row>
    <row r="20498" spans="106:107">
      <c r="DB20498" s="110"/>
      <c r="DC20498" s="110"/>
    </row>
    <row r="20499" spans="106:107">
      <c r="DB20499" s="110"/>
      <c r="DC20499" s="110"/>
    </row>
    <row r="20500" spans="106:107">
      <c r="DB20500" s="110"/>
      <c r="DC20500" s="110"/>
    </row>
    <row r="20501" spans="106:107">
      <c r="DB20501" s="110"/>
      <c r="DC20501" s="110"/>
    </row>
    <row r="20502" spans="106:107">
      <c r="DB20502" s="110"/>
      <c r="DC20502" s="110"/>
    </row>
    <row r="20503" spans="106:107">
      <c r="DB20503" s="110"/>
      <c r="DC20503" s="110"/>
    </row>
    <row r="20504" spans="106:107">
      <c r="DB20504" s="110"/>
      <c r="DC20504" s="110"/>
    </row>
    <row r="20505" spans="106:107">
      <c r="DB20505" s="110"/>
      <c r="DC20505" s="110"/>
    </row>
    <row r="20506" spans="106:107">
      <c r="DB20506" s="110"/>
      <c r="DC20506" s="110"/>
    </row>
    <row r="20507" spans="106:107">
      <c r="DB20507" s="110"/>
      <c r="DC20507" s="110"/>
    </row>
    <row r="20508" spans="106:107">
      <c r="DB20508" s="110"/>
      <c r="DC20508" s="110"/>
    </row>
    <row r="20509" spans="106:107">
      <c r="DB20509" s="110"/>
      <c r="DC20509" s="110"/>
    </row>
    <row r="20510" spans="106:107">
      <c r="DB20510" s="110"/>
      <c r="DC20510" s="110"/>
    </row>
    <row r="20511" spans="106:107">
      <c r="DB20511" s="110"/>
      <c r="DC20511" s="110"/>
    </row>
    <row r="20512" spans="106:107">
      <c r="DB20512" s="110"/>
      <c r="DC20512" s="110"/>
    </row>
    <row r="20513" spans="106:107">
      <c r="DB20513" s="110"/>
      <c r="DC20513" s="110"/>
    </row>
    <row r="20514" spans="106:107">
      <c r="DB20514" s="110"/>
      <c r="DC20514" s="110"/>
    </row>
    <row r="20515" spans="106:107">
      <c r="DB20515" s="110"/>
      <c r="DC20515" s="110"/>
    </row>
    <row r="20516" spans="106:107">
      <c r="DB20516" s="110"/>
      <c r="DC20516" s="110"/>
    </row>
    <row r="20517" spans="106:107">
      <c r="DB20517" s="110"/>
      <c r="DC20517" s="110"/>
    </row>
    <row r="20518" spans="106:107">
      <c r="DB20518" s="110"/>
      <c r="DC20518" s="110"/>
    </row>
    <row r="20519" spans="106:107">
      <c r="DB20519" s="110"/>
      <c r="DC20519" s="110"/>
    </row>
    <row r="20520" spans="106:107">
      <c r="DB20520" s="110"/>
      <c r="DC20520" s="110"/>
    </row>
    <row r="20521" spans="106:107">
      <c r="DB20521" s="110"/>
      <c r="DC20521" s="110"/>
    </row>
    <row r="20522" spans="106:107">
      <c r="DB20522" s="110"/>
      <c r="DC20522" s="110"/>
    </row>
    <row r="20523" spans="106:107">
      <c r="DB20523" s="110"/>
      <c r="DC20523" s="110"/>
    </row>
    <row r="20524" spans="106:107">
      <c r="DB20524" s="110"/>
      <c r="DC20524" s="110"/>
    </row>
    <row r="20525" spans="106:107">
      <c r="DB20525" s="110"/>
      <c r="DC20525" s="110"/>
    </row>
    <row r="20526" spans="106:107">
      <c r="DB20526" s="110"/>
      <c r="DC20526" s="110"/>
    </row>
    <row r="20527" spans="106:107">
      <c r="DB20527" s="110"/>
      <c r="DC20527" s="110"/>
    </row>
    <row r="20528" spans="106:107">
      <c r="DB20528" s="110"/>
      <c r="DC20528" s="110"/>
    </row>
    <row r="20529" spans="106:107">
      <c r="DB20529" s="110"/>
      <c r="DC20529" s="110"/>
    </row>
    <row r="20530" spans="106:107">
      <c r="DB20530" s="110"/>
      <c r="DC20530" s="110"/>
    </row>
    <row r="20531" spans="106:107">
      <c r="DB20531" s="110"/>
      <c r="DC20531" s="110"/>
    </row>
    <row r="20532" spans="106:107">
      <c r="DB20532" s="110"/>
      <c r="DC20532" s="110"/>
    </row>
    <row r="20533" spans="106:107">
      <c r="DB20533" s="110"/>
      <c r="DC20533" s="110"/>
    </row>
    <row r="20534" spans="106:107">
      <c r="DB20534" s="110"/>
      <c r="DC20534" s="110"/>
    </row>
    <row r="20535" spans="106:107">
      <c r="DB20535" s="110"/>
      <c r="DC20535" s="110"/>
    </row>
    <row r="20536" spans="106:107">
      <c r="DB20536" s="110"/>
      <c r="DC20536" s="110"/>
    </row>
    <row r="20537" spans="106:107">
      <c r="DB20537" s="110"/>
      <c r="DC20537" s="110"/>
    </row>
    <row r="20538" spans="106:107">
      <c r="DB20538" s="110"/>
      <c r="DC20538" s="110"/>
    </row>
    <row r="20539" spans="106:107">
      <c r="DB20539" s="110"/>
      <c r="DC20539" s="110"/>
    </row>
    <row r="20540" spans="106:107">
      <c r="DB20540" s="110"/>
      <c r="DC20540" s="110"/>
    </row>
    <row r="20541" spans="106:107">
      <c r="DB20541" s="110"/>
      <c r="DC20541" s="110"/>
    </row>
    <row r="20542" spans="106:107">
      <c r="DB20542" s="110"/>
      <c r="DC20542" s="110"/>
    </row>
    <row r="20543" spans="106:107">
      <c r="DB20543" s="110"/>
      <c r="DC20543" s="110"/>
    </row>
    <row r="20544" spans="106:107">
      <c r="DB20544" s="110"/>
      <c r="DC20544" s="110"/>
    </row>
    <row r="20545" spans="106:107">
      <c r="DB20545" s="110"/>
      <c r="DC20545" s="110"/>
    </row>
    <row r="20546" spans="106:107">
      <c r="DB20546" s="110"/>
      <c r="DC20546" s="110"/>
    </row>
    <row r="20547" spans="106:107">
      <c r="DB20547" s="110"/>
      <c r="DC20547" s="110"/>
    </row>
    <row r="20548" spans="106:107">
      <c r="DB20548" s="110"/>
      <c r="DC20548" s="110"/>
    </row>
    <row r="20549" spans="106:107">
      <c r="DB20549" s="110"/>
      <c r="DC20549" s="110"/>
    </row>
    <row r="20550" spans="106:107">
      <c r="DB20550" s="110"/>
      <c r="DC20550" s="110"/>
    </row>
    <row r="20551" spans="106:107">
      <c r="DB20551" s="110"/>
      <c r="DC20551" s="110"/>
    </row>
    <row r="20552" spans="106:107">
      <c r="DB20552" s="110"/>
      <c r="DC20552" s="110"/>
    </row>
    <row r="20553" spans="106:107">
      <c r="DB20553" s="110"/>
      <c r="DC20553" s="110"/>
    </row>
    <row r="20554" spans="106:107">
      <c r="DB20554" s="110"/>
      <c r="DC20554" s="110"/>
    </row>
    <row r="20555" spans="106:107">
      <c r="DB20555" s="110"/>
      <c r="DC20555" s="110"/>
    </row>
    <row r="20556" spans="106:107">
      <c r="DB20556" s="110"/>
      <c r="DC20556" s="110"/>
    </row>
    <row r="20557" spans="106:107">
      <c r="DB20557" s="110"/>
      <c r="DC20557" s="110"/>
    </row>
    <row r="20558" spans="106:107">
      <c r="DB20558" s="110"/>
      <c r="DC20558" s="110"/>
    </row>
    <row r="20559" spans="106:107">
      <c r="DB20559" s="110"/>
      <c r="DC20559" s="110"/>
    </row>
    <row r="20560" spans="106:107">
      <c r="DB20560" s="110"/>
      <c r="DC20560" s="110"/>
    </row>
    <row r="20561" spans="106:107">
      <c r="DB20561" s="110"/>
      <c r="DC20561" s="110"/>
    </row>
    <row r="20562" spans="106:107">
      <c r="DB20562" s="110"/>
      <c r="DC20562" s="110"/>
    </row>
    <row r="20563" spans="106:107">
      <c r="DB20563" s="110"/>
      <c r="DC20563" s="110"/>
    </row>
    <row r="20564" spans="106:107">
      <c r="DB20564" s="110"/>
      <c r="DC20564" s="110"/>
    </row>
    <row r="20565" spans="106:107">
      <c r="DB20565" s="110"/>
      <c r="DC20565" s="110"/>
    </row>
    <row r="20566" spans="106:107">
      <c r="DB20566" s="110"/>
      <c r="DC20566" s="110"/>
    </row>
    <row r="20567" spans="106:107">
      <c r="DB20567" s="110"/>
      <c r="DC20567" s="110"/>
    </row>
    <row r="20568" spans="106:107">
      <c r="DB20568" s="110"/>
      <c r="DC20568" s="110"/>
    </row>
    <row r="20569" spans="106:107">
      <c r="DB20569" s="110"/>
      <c r="DC20569" s="110"/>
    </row>
    <row r="20570" spans="106:107">
      <c r="DB20570" s="110"/>
      <c r="DC20570" s="110"/>
    </row>
    <row r="20571" spans="106:107">
      <c r="DB20571" s="110"/>
      <c r="DC20571" s="110"/>
    </row>
    <row r="20572" spans="106:107">
      <c r="DB20572" s="110"/>
      <c r="DC20572" s="110"/>
    </row>
    <row r="20573" spans="106:107">
      <c r="DB20573" s="110"/>
      <c r="DC20573" s="110"/>
    </row>
    <row r="20574" spans="106:107">
      <c r="DB20574" s="110"/>
      <c r="DC20574" s="110"/>
    </row>
    <row r="20575" spans="106:107">
      <c r="DB20575" s="110"/>
      <c r="DC20575" s="110"/>
    </row>
    <row r="20576" spans="106:107">
      <c r="DB20576" s="110"/>
      <c r="DC20576" s="110"/>
    </row>
    <row r="20577" spans="106:107">
      <c r="DB20577" s="110"/>
      <c r="DC20577" s="110"/>
    </row>
    <row r="20578" spans="106:107">
      <c r="DB20578" s="110"/>
      <c r="DC20578" s="110"/>
    </row>
    <row r="20579" spans="106:107">
      <c r="DB20579" s="110"/>
      <c r="DC20579" s="110"/>
    </row>
    <row r="20580" spans="106:107">
      <c r="DB20580" s="110"/>
      <c r="DC20580" s="110"/>
    </row>
    <row r="20581" spans="106:107">
      <c r="DB20581" s="110"/>
      <c r="DC20581" s="110"/>
    </row>
    <row r="20582" spans="106:107">
      <c r="DB20582" s="110"/>
      <c r="DC20582" s="110"/>
    </row>
    <row r="20583" spans="106:107">
      <c r="DB20583" s="110"/>
      <c r="DC20583" s="110"/>
    </row>
    <row r="20584" spans="106:107">
      <c r="DB20584" s="110"/>
      <c r="DC20584" s="110"/>
    </row>
    <row r="20585" spans="106:107">
      <c r="DB20585" s="110"/>
      <c r="DC20585" s="110"/>
    </row>
    <row r="20586" spans="106:107">
      <c r="DB20586" s="110"/>
      <c r="DC20586" s="110"/>
    </row>
    <row r="20587" spans="106:107">
      <c r="DB20587" s="110"/>
      <c r="DC20587" s="110"/>
    </row>
    <row r="20588" spans="106:107">
      <c r="DB20588" s="110"/>
      <c r="DC20588" s="110"/>
    </row>
    <row r="20589" spans="106:107">
      <c r="DB20589" s="110"/>
      <c r="DC20589" s="110"/>
    </row>
    <row r="20590" spans="106:107">
      <c r="DB20590" s="110"/>
      <c r="DC20590" s="110"/>
    </row>
    <row r="20591" spans="106:107">
      <c r="DB20591" s="110"/>
      <c r="DC20591" s="110"/>
    </row>
    <row r="20592" spans="106:107">
      <c r="DB20592" s="110"/>
      <c r="DC20592" s="110"/>
    </row>
    <row r="20593" spans="106:107">
      <c r="DB20593" s="110"/>
      <c r="DC20593" s="110"/>
    </row>
    <row r="20594" spans="106:107">
      <c r="DB20594" s="110"/>
      <c r="DC20594" s="110"/>
    </row>
    <row r="20595" spans="106:107">
      <c r="DB20595" s="110"/>
      <c r="DC20595" s="110"/>
    </row>
    <row r="20596" spans="106:107">
      <c r="DB20596" s="110"/>
      <c r="DC20596" s="110"/>
    </row>
    <row r="20597" spans="106:107">
      <c r="DB20597" s="110"/>
      <c r="DC20597" s="110"/>
    </row>
    <row r="20598" spans="106:107">
      <c r="DB20598" s="110"/>
      <c r="DC20598" s="110"/>
    </row>
    <row r="20599" spans="106:107">
      <c r="DB20599" s="110"/>
      <c r="DC20599" s="110"/>
    </row>
    <row r="20600" spans="106:107">
      <c r="DB20600" s="110"/>
      <c r="DC20600" s="110"/>
    </row>
    <row r="20601" spans="106:107">
      <c r="DB20601" s="110"/>
      <c r="DC20601" s="110"/>
    </row>
    <row r="20602" spans="106:107">
      <c r="DB20602" s="110"/>
      <c r="DC20602" s="110"/>
    </row>
    <row r="20603" spans="106:107">
      <c r="DB20603" s="110"/>
      <c r="DC20603" s="110"/>
    </row>
    <row r="20604" spans="106:107">
      <c r="DB20604" s="110"/>
      <c r="DC20604" s="110"/>
    </row>
    <row r="20605" spans="106:107">
      <c r="DB20605" s="110"/>
      <c r="DC20605" s="110"/>
    </row>
    <row r="20606" spans="106:107">
      <c r="DB20606" s="110"/>
      <c r="DC20606" s="110"/>
    </row>
    <row r="20607" spans="106:107">
      <c r="DB20607" s="110"/>
      <c r="DC20607" s="110"/>
    </row>
    <row r="20608" spans="106:107">
      <c r="DB20608" s="110"/>
      <c r="DC20608" s="110"/>
    </row>
    <row r="20609" spans="106:107">
      <c r="DB20609" s="110"/>
      <c r="DC20609" s="110"/>
    </row>
    <row r="20610" spans="106:107">
      <c r="DB20610" s="110"/>
      <c r="DC20610" s="110"/>
    </row>
    <row r="20611" spans="106:107">
      <c r="DB20611" s="110"/>
      <c r="DC20611" s="110"/>
    </row>
    <row r="20612" spans="106:107">
      <c r="DB20612" s="110"/>
      <c r="DC20612" s="110"/>
    </row>
    <row r="20613" spans="106:107">
      <c r="DB20613" s="110"/>
      <c r="DC20613" s="110"/>
    </row>
    <row r="20614" spans="106:107">
      <c r="DB20614" s="110"/>
      <c r="DC20614" s="110"/>
    </row>
    <row r="20615" spans="106:107">
      <c r="DB20615" s="110"/>
      <c r="DC20615" s="110"/>
    </row>
    <row r="20616" spans="106:107">
      <c r="DB20616" s="110"/>
      <c r="DC20616" s="110"/>
    </row>
    <row r="20617" spans="106:107">
      <c r="DB20617" s="110"/>
      <c r="DC20617" s="110"/>
    </row>
    <row r="20618" spans="106:107">
      <c r="DB20618" s="110"/>
      <c r="DC20618" s="110"/>
    </row>
    <row r="20619" spans="106:107">
      <c r="DB20619" s="110"/>
      <c r="DC20619" s="110"/>
    </row>
    <row r="20620" spans="106:107">
      <c r="DB20620" s="110"/>
      <c r="DC20620" s="110"/>
    </row>
    <row r="20621" spans="106:107">
      <c r="DB20621" s="110"/>
      <c r="DC20621" s="110"/>
    </row>
    <row r="20622" spans="106:107">
      <c r="DB20622" s="110"/>
      <c r="DC20622" s="110"/>
    </row>
    <row r="20623" spans="106:107">
      <c r="DB20623" s="110"/>
      <c r="DC20623" s="110"/>
    </row>
    <row r="20624" spans="106:107">
      <c r="DB20624" s="110"/>
      <c r="DC20624" s="110"/>
    </row>
    <row r="20625" spans="106:107">
      <c r="DB20625" s="110"/>
      <c r="DC20625" s="110"/>
    </row>
    <row r="20626" spans="106:107">
      <c r="DB20626" s="110"/>
      <c r="DC20626" s="110"/>
    </row>
    <row r="20627" spans="106:107">
      <c r="DB20627" s="110"/>
      <c r="DC20627" s="110"/>
    </row>
    <row r="20628" spans="106:107">
      <c r="DB20628" s="110"/>
      <c r="DC20628" s="110"/>
    </row>
    <row r="20629" spans="106:107">
      <c r="DB20629" s="110"/>
      <c r="DC20629" s="110"/>
    </row>
    <row r="20630" spans="106:107">
      <c r="DB20630" s="110"/>
      <c r="DC20630" s="110"/>
    </row>
    <row r="20631" spans="106:107">
      <c r="DB20631" s="110"/>
      <c r="DC20631" s="110"/>
    </row>
    <row r="20632" spans="106:107">
      <c r="DB20632" s="110"/>
      <c r="DC20632" s="110"/>
    </row>
    <row r="20633" spans="106:107">
      <c r="DB20633" s="110"/>
      <c r="DC20633" s="110"/>
    </row>
    <row r="20634" spans="106:107">
      <c r="DB20634" s="110"/>
      <c r="DC20634" s="110"/>
    </row>
    <row r="20635" spans="106:107">
      <c r="DB20635" s="110"/>
      <c r="DC20635" s="110"/>
    </row>
    <row r="20636" spans="106:107">
      <c r="DB20636" s="110"/>
      <c r="DC20636" s="110"/>
    </row>
    <row r="20637" spans="106:107">
      <c r="DB20637" s="110"/>
      <c r="DC20637" s="110"/>
    </row>
    <row r="20638" spans="106:107">
      <c r="DB20638" s="110"/>
      <c r="DC20638" s="110"/>
    </row>
    <row r="20639" spans="106:107">
      <c r="DB20639" s="110"/>
      <c r="DC20639" s="110"/>
    </row>
    <row r="20640" spans="106:107">
      <c r="DB20640" s="110"/>
      <c r="DC20640" s="110"/>
    </row>
    <row r="20641" spans="106:107">
      <c r="DB20641" s="110"/>
      <c r="DC20641" s="110"/>
    </row>
    <row r="20642" spans="106:107">
      <c r="DB20642" s="110"/>
      <c r="DC20642" s="110"/>
    </row>
    <row r="20643" spans="106:107">
      <c r="DB20643" s="110"/>
      <c r="DC20643" s="110"/>
    </row>
    <row r="20644" spans="106:107">
      <c r="DB20644" s="110"/>
      <c r="DC20644" s="110"/>
    </row>
    <row r="20645" spans="106:107">
      <c r="DB20645" s="110"/>
      <c r="DC20645" s="110"/>
    </row>
    <row r="20646" spans="106:107">
      <c r="DB20646" s="110"/>
      <c r="DC20646" s="110"/>
    </row>
    <row r="20647" spans="106:107">
      <c r="DB20647" s="110"/>
      <c r="DC20647" s="110"/>
    </row>
    <row r="20648" spans="106:107">
      <c r="DB20648" s="110"/>
      <c r="DC20648" s="110"/>
    </row>
    <row r="20649" spans="106:107">
      <c r="DB20649" s="110"/>
      <c r="DC20649" s="110"/>
    </row>
    <row r="20650" spans="106:107">
      <c r="DB20650" s="110"/>
      <c r="DC20650" s="110"/>
    </row>
    <row r="20651" spans="106:107">
      <c r="DB20651" s="110"/>
      <c r="DC20651" s="110"/>
    </row>
    <row r="20652" spans="106:107">
      <c r="DB20652" s="110"/>
      <c r="DC20652" s="110"/>
    </row>
    <row r="20653" spans="106:107">
      <c r="DB20653" s="110"/>
      <c r="DC20653" s="110"/>
    </row>
    <row r="20654" spans="106:107">
      <c r="DB20654" s="110"/>
      <c r="DC20654" s="110"/>
    </row>
    <row r="20655" spans="106:107">
      <c r="DB20655" s="110"/>
      <c r="DC20655" s="110"/>
    </row>
    <row r="20656" spans="106:107">
      <c r="DB20656" s="110"/>
      <c r="DC20656" s="110"/>
    </row>
    <row r="20657" spans="106:107">
      <c r="DB20657" s="110"/>
      <c r="DC20657" s="110"/>
    </row>
    <row r="20658" spans="106:107">
      <c r="DB20658" s="110"/>
      <c r="DC20658" s="110"/>
    </row>
    <row r="20659" spans="106:107">
      <c r="DB20659" s="110"/>
      <c r="DC20659" s="110"/>
    </row>
    <row r="20660" spans="106:107">
      <c r="DB20660" s="110"/>
      <c r="DC20660" s="110"/>
    </row>
    <row r="20661" spans="106:107">
      <c r="DB20661" s="110"/>
      <c r="DC20661" s="110"/>
    </row>
    <row r="20662" spans="106:107">
      <c r="DB20662" s="110"/>
      <c r="DC20662" s="110"/>
    </row>
    <row r="20663" spans="106:107">
      <c r="DB20663" s="110"/>
      <c r="DC20663" s="110"/>
    </row>
    <row r="20664" spans="106:107">
      <c r="DB20664" s="110"/>
      <c r="DC20664" s="110"/>
    </row>
    <row r="20665" spans="106:107">
      <c r="DB20665" s="110"/>
      <c r="DC20665" s="110"/>
    </row>
    <row r="20666" spans="106:107">
      <c r="DB20666" s="110"/>
      <c r="DC20666" s="110"/>
    </row>
    <row r="20667" spans="106:107">
      <c r="DB20667" s="110"/>
      <c r="DC20667" s="110"/>
    </row>
    <row r="20668" spans="106:107">
      <c r="DB20668" s="110"/>
      <c r="DC20668" s="110"/>
    </row>
    <row r="20669" spans="106:107">
      <c r="DB20669" s="110"/>
      <c r="DC20669" s="110"/>
    </row>
    <row r="20670" spans="106:107">
      <c r="DB20670" s="110"/>
      <c r="DC20670" s="110"/>
    </row>
    <row r="20671" spans="106:107">
      <c r="DB20671" s="110"/>
      <c r="DC20671" s="110"/>
    </row>
    <row r="20672" spans="106:107">
      <c r="DB20672" s="110"/>
      <c r="DC20672" s="110"/>
    </row>
    <row r="20673" spans="106:107">
      <c r="DB20673" s="110"/>
      <c r="DC20673" s="110"/>
    </row>
    <row r="20674" spans="106:107">
      <c r="DB20674" s="110"/>
      <c r="DC20674" s="110"/>
    </row>
    <row r="20675" spans="106:107">
      <c r="DB20675" s="110"/>
      <c r="DC20675" s="110"/>
    </row>
    <row r="20676" spans="106:107">
      <c r="DB20676" s="110"/>
      <c r="DC20676" s="110"/>
    </row>
    <row r="20677" spans="106:107">
      <c r="DB20677" s="110"/>
      <c r="DC20677" s="110"/>
    </row>
    <row r="20678" spans="106:107">
      <c r="DB20678" s="110"/>
      <c r="DC20678" s="110"/>
    </row>
    <row r="20679" spans="106:107">
      <c r="DB20679" s="110"/>
      <c r="DC20679" s="110"/>
    </row>
    <row r="20680" spans="106:107">
      <c r="DB20680" s="110"/>
      <c r="DC20680" s="110"/>
    </row>
    <row r="20681" spans="106:107">
      <c r="DB20681" s="110"/>
      <c r="DC20681" s="110"/>
    </row>
    <row r="20682" spans="106:107">
      <c r="DB20682" s="110"/>
      <c r="DC20682" s="110"/>
    </row>
    <row r="20683" spans="106:107">
      <c r="DB20683" s="110"/>
      <c r="DC20683" s="110"/>
    </row>
    <row r="20684" spans="106:107">
      <c r="DB20684" s="110"/>
      <c r="DC20684" s="110"/>
    </row>
    <row r="20685" spans="106:107">
      <c r="DB20685" s="110"/>
      <c r="DC20685" s="110"/>
    </row>
    <row r="20686" spans="106:107">
      <c r="DB20686" s="110"/>
      <c r="DC20686" s="110"/>
    </row>
    <row r="20687" spans="106:107">
      <c r="DB20687" s="110"/>
      <c r="DC20687" s="110"/>
    </row>
    <row r="20688" spans="106:107">
      <c r="DB20688" s="110"/>
      <c r="DC20688" s="110"/>
    </row>
    <row r="20689" spans="106:107">
      <c r="DB20689" s="110"/>
      <c r="DC20689" s="110"/>
    </row>
    <row r="20690" spans="106:107">
      <c r="DB20690" s="110"/>
      <c r="DC20690" s="110"/>
    </row>
    <row r="20691" spans="106:107">
      <c r="DB20691" s="110"/>
      <c r="DC20691" s="110"/>
    </row>
    <row r="20692" spans="106:107">
      <c r="DB20692" s="110"/>
      <c r="DC20692" s="110"/>
    </row>
    <row r="20693" spans="106:107">
      <c r="DB20693" s="110"/>
      <c r="DC20693" s="110"/>
    </row>
    <row r="20694" spans="106:107">
      <c r="DB20694" s="110"/>
      <c r="DC20694" s="110"/>
    </row>
    <row r="20695" spans="106:107">
      <c r="DB20695" s="110"/>
      <c r="DC20695" s="110"/>
    </row>
    <row r="20696" spans="106:107">
      <c r="DB20696" s="110"/>
      <c r="DC20696" s="110"/>
    </row>
    <row r="20697" spans="106:107">
      <c r="DB20697" s="110"/>
      <c r="DC20697" s="110"/>
    </row>
    <row r="20698" spans="106:107">
      <c r="DB20698" s="110"/>
      <c r="DC20698" s="110"/>
    </row>
    <row r="20699" spans="106:107">
      <c r="DB20699" s="110"/>
      <c r="DC20699" s="110"/>
    </row>
    <row r="20700" spans="106:107">
      <c r="DB20700" s="110"/>
      <c r="DC20700" s="110"/>
    </row>
    <row r="20701" spans="106:107">
      <c r="DB20701" s="110"/>
      <c r="DC20701" s="110"/>
    </row>
    <row r="20702" spans="106:107">
      <c r="DB20702" s="110"/>
      <c r="DC20702" s="110"/>
    </row>
    <row r="20703" spans="106:107">
      <c r="DB20703" s="110"/>
      <c r="DC20703" s="110"/>
    </row>
    <row r="20704" spans="106:107">
      <c r="DB20704" s="110"/>
      <c r="DC20704" s="110"/>
    </row>
    <row r="20705" spans="106:107">
      <c r="DB20705" s="110"/>
      <c r="DC20705" s="110"/>
    </row>
    <row r="20706" spans="106:107">
      <c r="DB20706" s="110"/>
      <c r="DC20706" s="110"/>
    </row>
    <row r="20707" spans="106:107">
      <c r="DB20707" s="110"/>
      <c r="DC20707" s="110"/>
    </row>
    <row r="20708" spans="106:107">
      <c r="DB20708" s="110"/>
      <c r="DC20708" s="110"/>
    </row>
    <row r="20709" spans="106:107">
      <c r="DB20709" s="110"/>
      <c r="DC20709" s="110"/>
    </row>
    <row r="20710" spans="106:107">
      <c r="DB20710" s="110"/>
      <c r="DC20710" s="110"/>
    </row>
    <row r="20711" spans="106:107">
      <c r="DB20711" s="110"/>
      <c r="DC20711" s="110"/>
    </row>
    <row r="20712" spans="106:107">
      <c r="DB20712" s="110"/>
      <c r="DC20712" s="110"/>
    </row>
    <row r="20713" spans="106:107">
      <c r="DB20713" s="110"/>
      <c r="DC20713" s="110"/>
    </row>
    <row r="20714" spans="106:107">
      <c r="DB20714" s="110"/>
      <c r="DC20714" s="110"/>
    </row>
    <row r="20715" spans="106:107">
      <c r="DB20715" s="110"/>
      <c r="DC20715" s="110"/>
    </row>
    <row r="20716" spans="106:107">
      <c r="DB20716" s="110"/>
      <c r="DC20716" s="110"/>
    </row>
    <row r="20717" spans="106:107">
      <c r="DB20717" s="110"/>
      <c r="DC20717" s="110"/>
    </row>
    <row r="20718" spans="106:107">
      <c r="DB20718" s="110"/>
      <c r="DC20718" s="110"/>
    </row>
    <row r="20719" spans="106:107">
      <c r="DB20719" s="110"/>
      <c r="DC20719" s="110"/>
    </row>
    <row r="20720" spans="106:107">
      <c r="DB20720" s="110"/>
      <c r="DC20720" s="110"/>
    </row>
    <row r="20721" spans="106:107">
      <c r="DB20721" s="110"/>
      <c r="DC20721" s="110"/>
    </row>
    <row r="20722" spans="106:107">
      <c r="DB20722" s="110"/>
      <c r="DC20722" s="110"/>
    </row>
    <row r="20723" spans="106:107">
      <c r="DB20723" s="110"/>
      <c r="DC20723" s="110"/>
    </row>
    <row r="20724" spans="106:107">
      <c r="DB20724" s="110"/>
      <c r="DC20724" s="110"/>
    </row>
    <row r="20725" spans="106:107">
      <c r="DB20725" s="110"/>
      <c r="DC20725" s="110"/>
    </row>
    <row r="20726" spans="106:107">
      <c r="DB20726" s="110"/>
      <c r="DC20726" s="110"/>
    </row>
    <row r="20727" spans="106:107">
      <c r="DB20727" s="110"/>
      <c r="DC20727" s="110"/>
    </row>
    <row r="20728" spans="106:107">
      <c r="DB20728" s="110"/>
      <c r="DC20728" s="110"/>
    </row>
    <row r="20729" spans="106:107">
      <c r="DB20729" s="110"/>
      <c r="DC20729" s="110"/>
    </row>
    <row r="20730" spans="106:107">
      <c r="DB20730" s="110"/>
      <c r="DC20730" s="110"/>
    </row>
    <row r="20731" spans="106:107">
      <c r="DB20731" s="110"/>
      <c r="DC20731" s="110"/>
    </row>
    <row r="20732" spans="106:107">
      <c r="DB20732" s="110"/>
      <c r="DC20732" s="110"/>
    </row>
    <row r="20733" spans="106:107">
      <c r="DB20733" s="110"/>
      <c r="DC20733" s="110"/>
    </row>
    <row r="20734" spans="106:107">
      <c r="DB20734" s="110"/>
      <c r="DC20734" s="110"/>
    </row>
    <row r="20735" spans="106:107">
      <c r="DB20735" s="110"/>
      <c r="DC20735" s="110"/>
    </row>
    <row r="20736" spans="106:107">
      <c r="DB20736" s="110"/>
      <c r="DC20736" s="110"/>
    </row>
    <row r="20737" spans="106:107">
      <c r="DB20737" s="110"/>
      <c r="DC20737" s="110"/>
    </row>
    <row r="20738" spans="106:107">
      <c r="DB20738" s="110"/>
      <c r="DC20738" s="110"/>
    </row>
    <row r="20739" spans="106:107">
      <c r="DB20739" s="110"/>
      <c r="DC20739" s="110"/>
    </row>
    <row r="20740" spans="106:107">
      <c r="DB20740" s="110"/>
      <c r="DC20740" s="110"/>
    </row>
    <row r="20741" spans="106:107">
      <c r="DB20741" s="110"/>
      <c r="DC20741" s="110"/>
    </row>
    <row r="20742" spans="106:107">
      <c r="DB20742" s="110"/>
      <c r="DC20742" s="110"/>
    </row>
    <row r="20743" spans="106:107">
      <c r="DB20743" s="110"/>
      <c r="DC20743" s="110"/>
    </row>
    <row r="20744" spans="106:107">
      <c r="DB20744" s="110"/>
      <c r="DC20744" s="110"/>
    </row>
    <row r="20745" spans="106:107">
      <c r="DB20745" s="110"/>
      <c r="DC20745" s="110"/>
    </row>
    <row r="20746" spans="106:107">
      <c r="DB20746" s="110"/>
      <c r="DC20746" s="110"/>
    </row>
    <row r="20747" spans="106:107">
      <c r="DB20747" s="110"/>
      <c r="DC20747" s="110"/>
    </row>
    <row r="20748" spans="106:107">
      <c r="DB20748" s="110"/>
      <c r="DC20748" s="110"/>
    </row>
    <row r="20749" spans="106:107">
      <c r="DB20749" s="110"/>
      <c r="DC20749" s="110"/>
    </row>
    <row r="20750" spans="106:107">
      <c r="DB20750" s="110"/>
      <c r="DC20750" s="110"/>
    </row>
    <row r="20751" spans="106:107">
      <c r="DB20751" s="110"/>
      <c r="DC20751" s="110"/>
    </row>
    <row r="20752" spans="106:107">
      <c r="DB20752" s="110"/>
      <c r="DC20752" s="110"/>
    </row>
    <row r="20753" spans="106:107">
      <c r="DB20753" s="110"/>
      <c r="DC20753" s="110"/>
    </row>
    <row r="20754" spans="106:107">
      <c r="DB20754" s="110"/>
      <c r="DC20754" s="110"/>
    </row>
    <row r="20755" spans="106:107">
      <c r="DB20755" s="110"/>
      <c r="DC20755" s="110"/>
    </row>
    <row r="20756" spans="106:107">
      <c r="DB20756" s="110"/>
      <c r="DC20756" s="110"/>
    </row>
    <row r="20757" spans="106:107">
      <c r="DB20757" s="110"/>
      <c r="DC20757" s="110"/>
    </row>
    <row r="20758" spans="106:107">
      <c r="DB20758" s="110"/>
      <c r="DC20758" s="110"/>
    </row>
    <row r="20759" spans="106:107">
      <c r="DB20759" s="110"/>
      <c r="DC20759" s="110"/>
    </row>
    <row r="20760" spans="106:107">
      <c r="DB20760" s="110"/>
      <c r="DC20760" s="110"/>
    </row>
    <row r="20761" spans="106:107">
      <c r="DB20761" s="110"/>
      <c r="DC20761" s="110"/>
    </row>
    <row r="20762" spans="106:107">
      <c r="DB20762" s="110"/>
      <c r="DC20762" s="110"/>
    </row>
    <row r="20763" spans="106:107">
      <c r="DB20763" s="110"/>
      <c r="DC20763" s="110"/>
    </row>
    <row r="20764" spans="106:107">
      <c r="DB20764" s="110"/>
      <c r="DC20764" s="110"/>
    </row>
    <row r="20765" spans="106:107">
      <c r="DB20765" s="110"/>
      <c r="DC20765" s="110"/>
    </row>
    <row r="20766" spans="106:107">
      <c r="DB20766" s="110"/>
      <c r="DC20766" s="110"/>
    </row>
    <row r="20767" spans="106:107">
      <c r="DB20767" s="110"/>
      <c r="DC20767" s="110"/>
    </row>
    <row r="20768" spans="106:107">
      <c r="DB20768" s="110"/>
      <c r="DC20768" s="110"/>
    </row>
    <row r="20769" spans="106:107">
      <c r="DB20769" s="110"/>
      <c r="DC20769" s="110"/>
    </row>
    <row r="20770" spans="106:107">
      <c r="DB20770" s="110"/>
      <c r="DC20770" s="110"/>
    </row>
    <row r="20771" spans="106:107">
      <c r="DB20771" s="110"/>
      <c r="DC20771" s="110"/>
    </row>
    <row r="20772" spans="106:107">
      <c r="DB20772" s="110"/>
      <c r="DC20772" s="110"/>
    </row>
    <row r="20773" spans="106:107">
      <c r="DB20773" s="110"/>
      <c r="DC20773" s="110"/>
    </row>
    <row r="20774" spans="106:107">
      <c r="DB20774" s="110"/>
      <c r="DC20774" s="110"/>
    </row>
    <row r="20775" spans="106:107">
      <c r="DB20775" s="110"/>
      <c r="DC20775" s="110"/>
    </row>
    <row r="20776" spans="106:107">
      <c r="DB20776" s="110"/>
      <c r="DC20776" s="110"/>
    </row>
    <row r="20777" spans="106:107">
      <c r="DB20777" s="110"/>
      <c r="DC20777" s="110"/>
    </row>
    <row r="20778" spans="106:107">
      <c r="DB20778" s="110"/>
      <c r="DC20778" s="110"/>
    </row>
    <row r="20779" spans="106:107">
      <c r="DB20779" s="110"/>
      <c r="DC20779" s="110"/>
    </row>
    <row r="20780" spans="106:107">
      <c r="DB20780" s="110"/>
      <c r="DC20780" s="110"/>
    </row>
    <row r="20781" spans="106:107">
      <c r="DB20781" s="110"/>
      <c r="DC20781" s="110"/>
    </row>
    <row r="20782" spans="106:107">
      <c r="DB20782" s="110"/>
      <c r="DC20782" s="110"/>
    </row>
    <row r="20783" spans="106:107">
      <c r="DB20783" s="110"/>
      <c r="DC20783" s="110"/>
    </row>
    <row r="20784" spans="106:107">
      <c r="DB20784" s="110"/>
      <c r="DC20784" s="110"/>
    </row>
    <row r="20785" spans="106:107">
      <c r="DB20785" s="110"/>
      <c r="DC20785" s="110"/>
    </row>
    <row r="20786" spans="106:107">
      <c r="DB20786" s="110"/>
      <c r="DC20786" s="110"/>
    </row>
    <row r="20787" spans="106:107">
      <c r="DB20787" s="110"/>
      <c r="DC20787" s="110"/>
    </row>
    <row r="20788" spans="106:107">
      <c r="DB20788" s="110"/>
      <c r="DC20788" s="110"/>
    </row>
    <row r="20789" spans="106:107">
      <c r="DB20789" s="110"/>
      <c r="DC20789" s="110"/>
    </row>
    <row r="20790" spans="106:107">
      <c r="DB20790" s="110"/>
      <c r="DC20790" s="110"/>
    </row>
    <row r="20791" spans="106:107">
      <c r="DB20791" s="110"/>
      <c r="DC20791" s="110"/>
    </row>
    <row r="20792" spans="106:107">
      <c r="DB20792" s="110"/>
      <c r="DC20792" s="110"/>
    </row>
    <row r="20793" spans="106:107">
      <c r="DB20793" s="110"/>
      <c r="DC20793" s="110"/>
    </row>
    <row r="20794" spans="106:107">
      <c r="DB20794" s="110"/>
      <c r="DC20794" s="110"/>
    </row>
    <row r="20795" spans="106:107">
      <c r="DB20795" s="110"/>
      <c r="DC20795" s="110"/>
    </row>
    <row r="20796" spans="106:107">
      <c r="DB20796" s="110"/>
      <c r="DC20796" s="110"/>
    </row>
    <row r="20797" spans="106:107">
      <c r="DB20797" s="110"/>
      <c r="DC20797" s="110"/>
    </row>
    <row r="20798" spans="106:107">
      <c r="DB20798" s="110"/>
      <c r="DC20798" s="110"/>
    </row>
    <row r="20799" spans="106:107">
      <c r="DB20799" s="110"/>
      <c r="DC20799" s="110"/>
    </row>
    <row r="20800" spans="106:107">
      <c r="DB20800" s="110"/>
      <c r="DC20800" s="110"/>
    </row>
    <row r="20801" spans="106:107">
      <c r="DB20801" s="110"/>
      <c r="DC20801" s="110"/>
    </row>
    <row r="20802" spans="106:107">
      <c r="DB20802" s="110"/>
      <c r="DC20802" s="110"/>
    </row>
    <row r="20803" spans="106:107">
      <c r="DB20803" s="110"/>
      <c r="DC20803" s="110"/>
    </row>
    <row r="20804" spans="106:107">
      <c r="DB20804" s="110"/>
      <c r="DC20804" s="110"/>
    </row>
    <row r="20805" spans="106:107">
      <c r="DB20805" s="110"/>
      <c r="DC20805" s="110"/>
    </row>
    <row r="20806" spans="106:107">
      <c r="DB20806" s="110"/>
      <c r="DC20806" s="110"/>
    </row>
    <row r="20807" spans="106:107">
      <c r="DB20807" s="110"/>
      <c r="DC20807" s="110"/>
    </row>
    <row r="20808" spans="106:107">
      <c r="DB20808" s="110"/>
      <c r="DC20808" s="110"/>
    </row>
    <row r="20809" spans="106:107">
      <c r="DB20809" s="110"/>
      <c r="DC20809" s="110"/>
    </row>
    <row r="20810" spans="106:107">
      <c r="DB20810" s="110"/>
      <c r="DC20810" s="110"/>
    </row>
    <row r="20811" spans="106:107">
      <c r="DB20811" s="110"/>
      <c r="DC20811" s="110"/>
    </row>
    <row r="20812" spans="106:107">
      <c r="DB20812" s="110"/>
      <c r="DC20812" s="110"/>
    </row>
    <row r="20813" spans="106:107">
      <c r="DB20813" s="110"/>
      <c r="DC20813" s="110"/>
    </row>
    <row r="20814" spans="106:107">
      <c r="DB20814" s="110"/>
      <c r="DC20814" s="110"/>
    </row>
    <row r="20815" spans="106:107">
      <c r="DB20815" s="110"/>
      <c r="DC20815" s="110"/>
    </row>
    <row r="20816" spans="106:107">
      <c r="DB20816" s="110"/>
      <c r="DC20816" s="110"/>
    </row>
    <row r="20817" spans="106:107">
      <c r="DB20817" s="110"/>
      <c r="DC20817" s="110"/>
    </row>
    <row r="20818" spans="106:107">
      <c r="DB20818" s="110"/>
      <c r="DC20818" s="110"/>
    </row>
    <row r="20819" spans="106:107">
      <c r="DB20819" s="110"/>
      <c r="DC20819" s="110"/>
    </row>
    <row r="20820" spans="106:107">
      <c r="DB20820" s="110"/>
      <c r="DC20820" s="110"/>
    </row>
    <row r="20821" spans="106:107">
      <c r="DB20821" s="110"/>
      <c r="DC20821" s="110"/>
    </row>
    <row r="20822" spans="106:107">
      <c r="DB20822" s="110"/>
      <c r="DC20822" s="110"/>
    </row>
    <row r="20823" spans="106:107">
      <c r="DB20823" s="110"/>
      <c r="DC20823" s="110"/>
    </row>
    <row r="20824" spans="106:107">
      <c r="DB20824" s="110"/>
      <c r="DC20824" s="110"/>
    </row>
    <row r="20825" spans="106:107">
      <c r="DB20825" s="110"/>
      <c r="DC20825" s="110"/>
    </row>
    <row r="20826" spans="106:107">
      <c r="DB20826" s="110"/>
      <c r="DC20826" s="110"/>
    </row>
    <row r="20827" spans="106:107">
      <c r="DB20827" s="110"/>
      <c r="DC20827" s="110"/>
    </row>
    <row r="20828" spans="106:107">
      <c r="DB20828" s="110"/>
      <c r="DC20828" s="110"/>
    </row>
    <row r="20829" spans="106:107">
      <c r="DB20829" s="110"/>
      <c r="DC20829" s="110"/>
    </row>
    <row r="20830" spans="106:107">
      <c r="DB20830" s="110"/>
      <c r="DC20830" s="110"/>
    </row>
    <row r="20831" spans="106:107">
      <c r="DB20831" s="110"/>
      <c r="DC20831" s="110"/>
    </row>
    <row r="20832" spans="106:107">
      <c r="DB20832" s="110"/>
      <c r="DC20832" s="110"/>
    </row>
    <row r="20833" spans="106:107">
      <c r="DB20833" s="110"/>
      <c r="DC20833" s="110"/>
    </row>
    <row r="20834" spans="106:107">
      <c r="DB20834" s="110"/>
      <c r="DC20834" s="110"/>
    </row>
    <row r="20835" spans="106:107">
      <c r="DB20835" s="110"/>
      <c r="DC20835" s="110"/>
    </row>
    <row r="20836" spans="106:107">
      <c r="DB20836" s="110"/>
      <c r="DC20836" s="110"/>
    </row>
    <row r="20837" spans="106:107">
      <c r="DB20837" s="110"/>
      <c r="DC20837" s="110"/>
    </row>
    <row r="20838" spans="106:107">
      <c r="DB20838" s="110"/>
      <c r="DC20838" s="110"/>
    </row>
    <row r="20839" spans="106:107">
      <c r="DB20839" s="110"/>
      <c r="DC20839" s="110"/>
    </row>
    <row r="20840" spans="106:107">
      <c r="DB20840" s="110"/>
      <c r="DC20840" s="110"/>
    </row>
    <row r="20841" spans="106:107">
      <c r="DB20841" s="110"/>
      <c r="DC20841" s="110"/>
    </row>
    <row r="20842" spans="106:107">
      <c r="DB20842" s="110"/>
      <c r="DC20842" s="110"/>
    </row>
    <row r="20843" spans="106:107">
      <c r="DB20843" s="110"/>
      <c r="DC20843" s="110"/>
    </row>
    <row r="20844" spans="106:107">
      <c r="DB20844" s="110"/>
      <c r="DC20844" s="110"/>
    </row>
    <row r="20845" spans="106:107">
      <c r="DB20845" s="110"/>
      <c r="DC20845" s="110"/>
    </row>
    <row r="20846" spans="106:107">
      <c r="DB20846" s="110"/>
      <c r="DC20846" s="110"/>
    </row>
    <row r="20847" spans="106:107">
      <c r="DB20847" s="110"/>
      <c r="DC20847" s="110"/>
    </row>
    <row r="20848" spans="106:107">
      <c r="DB20848" s="110"/>
      <c r="DC20848" s="110"/>
    </row>
    <row r="20849" spans="106:107">
      <c r="DB20849" s="110"/>
      <c r="DC20849" s="110"/>
    </row>
    <row r="20850" spans="106:107">
      <c r="DB20850" s="110"/>
      <c r="DC20850" s="110"/>
    </row>
    <row r="20851" spans="106:107">
      <c r="DB20851" s="110"/>
      <c r="DC20851" s="110"/>
    </row>
    <row r="20852" spans="106:107">
      <c r="DB20852" s="110"/>
      <c r="DC20852" s="110"/>
    </row>
    <row r="20853" spans="106:107">
      <c r="DB20853" s="110"/>
      <c r="DC20853" s="110"/>
    </row>
    <row r="20854" spans="106:107">
      <c r="DB20854" s="110"/>
      <c r="DC20854" s="110"/>
    </row>
    <row r="20855" spans="106:107">
      <c r="DB20855" s="110"/>
      <c r="DC20855" s="110"/>
    </row>
    <row r="20856" spans="106:107">
      <c r="DB20856" s="110"/>
      <c r="DC20856" s="110"/>
    </row>
    <row r="20857" spans="106:107">
      <c r="DB20857" s="110"/>
      <c r="DC20857" s="110"/>
    </row>
    <row r="20858" spans="106:107">
      <c r="DB20858" s="110"/>
      <c r="DC20858" s="110"/>
    </row>
    <row r="20859" spans="106:107">
      <c r="DB20859" s="110"/>
      <c r="DC20859" s="110"/>
    </row>
    <row r="20860" spans="106:107">
      <c r="DB20860" s="110"/>
      <c r="DC20860" s="110"/>
    </row>
    <row r="20861" spans="106:107">
      <c r="DB20861" s="110"/>
      <c r="DC20861" s="110"/>
    </row>
    <row r="20862" spans="106:107">
      <c r="DB20862" s="110"/>
      <c r="DC20862" s="110"/>
    </row>
    <row r="20863" spans="106:107">
      <c r="DB20863" s="110"/>
      <c r="DC20863" s="110"/>
    </row>
    <row r="20864" spans="106:107">
      <c r="DB20864" s="110"/>
      <c r="DC20864" s="110"/>
    </row>
    <row r="20865" spans="106:107">
      <c r="DB20865" s="110"/>
      <c r="DC20865" s="110"/>
    </row>
    <row r="20866" spans="106:107">
      <c r="DB20866" s="110"/>
      <c r="DC20866" s="110"/>
    </row>
    <row r="20867" spans="106:107">
      <c r="DB20867" s="110"/>
      <c r="DC20867" s="110"/>
    </row>
    <row r="20868" spans="106:107">
      <c r="DB20868" s="110"/>
      <c r="DC20868" s="110"/>
    </row>
    <row r="20869" spans="106:107">
      <c r="DB20869" s="110"/>
      <c r="DC20869" s="110"/>
    </row>
    <row r="20870" spans="106:107">
      <c r="DB20870" s="110"/>
      <c r="DC20870" s="110"/>
    </row>
    <row r="20871" spans="106:107">
      <c r="DB20871" s="110"/>
      <c r="DC20871" s="110"/>
    </row>
    <row r="20872" spans="106:107">
      <c r="DB20872" s="110"/>
      <c r="DC20872" s="110"/>
    </row>
    <row r="20873" spans="106:107">
      <c r="DB20873" s="110"/>
      <c r="DC20873" s="110"/>
    </row>
    <row r="20874" spans="106:107">
      <c r="DB20874" s="110"/>
      <c r="DC20874" s="110"/>
    </row>
    <row r="20875" spans="106:107">
      <c r="DB20875" s="110"/>
      <c r="DC20875" s="110"/>
    </row>
    <row r="20876" spans="106:107">
      <c r="DB20876" s="110"/>
      <c r="DC20876" s="110"/>
    </row>
    <row r="20877" spans="106:107">
      <c r="DB20877" s="110"/>
      <c r="DC20877" s="110"/>
    </row>
    <row r="20878" spans="106:107">
      <c r="DB20878" s="110"/>
      <c r="DC20878" s="110"/>
    </row>
    <row r="20879" spans="106:107">
      <c r="DB20879" s="110"/>
      <c r="DC20879" s="110"/>
    </row>
    <row r="20880" spans="106:107">
      <c r="DB20880" s="110"/>
      <c r="DC20880" s="110"/>
    </row>
    <row r="20881" spans="106:107">
      <c r="DB20881" s="110"/>
      <c r="DC20881" s="110"/>
    </row>
    <row r="20882" spans="106:107">
      <c r="DB20882" s="110"/>
      <c r="DC20882" s="110"/>
    </row>
    <row r="20883" spans="106:107">
      <c r="DB20883" s="110"/>
      <c r="DC20883" s="110"/>
    </row>
    <row r="20884" spans="106:107">
      <c r="DB20884" s="110"/>
      <c r="DC20884" s="110"/>
    </row>
    <row r="20885" spans="106:107">
      <c r="DB20885" s="110"/>
      <c r="DC20885" s="110"/>
    </row>
    <row r="20886" spans="106:107">
      <c r="DB20886" s="110"/>
      <c r="DC20886" s="110"/>
    </row>
    <row r="20887" spans="106:107">
      <c r="DB20887" s="110"/>
      <c r="DC20887" s="110"/>
    </row>
    <row r="20888" spans="106:107">
      <c r="DB20888" s="110"/>
      <c r="DC20888" s="110"/>
    </row>
    <row r="20889" spans="106:107">
      <c r="DB20889" s="110"/>
      <c r="DC20889" s="110"/>
    </row>
    <row r="20890" spans="106:107">
      <c r="DB20890" s="110"/>
      <c r="DC20890" s="110"/>
    </row>
    <row r="20891" spans="106:107">
      <c r="DB20891" s="110"/>
      <c r="DC20891" s="110"/>
    </row>
    <row r="20892" spans="106:107">
      <c r="DB20892" s="110"/>
      <c r="DC20892" s="110"/>
    </row>
    <row r="20893" spans="106:107">
      <c r="DB20893" s="110"/>
      <c r="DC20893" s="110"/>
    </row>
    <row r="20894" spans="106:107">
      <c r="DB20894" s="110"/>
      <c r="DC20894" s="110"/>
    </row>
    <row r="20895" spans="106:107">
      <c r="DB20895" s="110"/>
      <c r="DC20895" s="110"/>
    </row>
    <row r="20896" spans="106:107">
      <c r="DB20896" s="110"/>
      <c r="DC20896" s="110"/>
    </row>
    <row r="20897" spans="106:107">
      <c r="DB20897" s="110"/>
      <c r="DC20897" s="110"/>
    </row>
    <row r="20898" spans="106:107">
      <c r="DB20898" s="110"/>
      <c r="DC20898" s="110"/>
    </row>
    <row r="20899" spans="106:107">
      <c r="DB20899" s="110"/>
      <c r="DC20899" s="110"/>
    </row>
    <row r="20900" spans="106:107">
      <c r="DB20900" s="110"/>
      <c r="DC20900" s="110"/>
    </row>
    <row r="20901" spans="106:107">
      <c r="DB20901" s="110"/>
      <c r="DC20901" s="110"/>
    </row>
    <row r="20902" spans="106:107">
      <c r="DB20902" s="110"/>
      <c r="DC20902" s="110"/>
    </row>
    <row r="20903" spans="106:107">
      <c r="DB20903" s="110"/>
      <c r="DC20903" s="110"/>
    </row>
    <row r="20904" spans="106:107">
      <c r="DB20904" s="110"/>
      <c r="DC20904" s="110"/>
    </row>
    <row r="20905" spans="106:107">
      <c r="DB20905" s="110"/>
      <c r="DC20905" s="110"/>
    </row>
    <row r="20906" spans="106:107">
      <c r="DB20906" s="110"/>
      <c r="DC20906" s="110"/>
    </row>
    <row r="20907" spans="106:107">
      <c r="DB20907" s="110"/>
      <c r="DC20907" s="110"/>
    </row>
    <row r="20908" spans="106:107">
      <c r="DB20908" s="110"/>
      <c r="DC20908" s="110"/>
    </row>
    <row r="20909" spans="106:107">
      <c r="DB20909" s="110"/>
      <c r="DC20909" s="110"/>
    </row>
    <row r="20910" spans="106:107">
      <c r="DB20910" s="110"/>
      <c r="DC20910" s="110"/>
    </row>
    <row r="20911" spans="106:107">
      <c r="DB20911" s="110"/>
      <c r="DC20911" s="110"/>
    </row>
    <row r="20912" spans="106:107">
      <c r="DB20912" s="110"/>
      <c r="DC20912" s="110"/>
    </row>
    <row r="20913" spans="106:107">
      <c r="DB20913" s="110"/>
      <c r="DC20913" s="110"/>
    </row>
    <row r="20914" spans="106:107">
      <c r="DB20914" s="110"/>
      <c r="DC20914" s="110"/>
    </row>
    <row r="20915" spans="106:107">
      <c r="DB20915" s="110"/>
      <c r="DC20915" s="110"/>
    </row>
    <row r="20916" spans="106:107">
      <c r="DB20916" s="110"/>
      <c r="DC20916" s="110"/>
    </row>
    <row r="20917" spans="106:107">
      <c r="DB20917" s="110"/>
      <c r="DC20917" s="110"/>
    </row>
    <row r="20918" spans="106:107">
      <c r="DB20918" s="110"/>
      <c r="DC20918" s="110"/>
    </row>
    <row r="20919" spans="106:107">
      <c r="DB20919" s="110"/>
      <c r="DC20919" s="110"/>
    </row>
    <row r="20920" spans="106:107">
      <c r="DB20920" s="110"/>
      <c r="DC20920" s="110"/>
    </row>
    <row r="20921" spans="106:107">
      <c r="DB20921" s="110"/>
      <c r="DC20921" s="110"/>
    </row>
    <row r="20922" spans="106:107">
      <c r="DB20922" s="110"/>
      <c r="DC20922" s="110"/>
    </row>
    <row r="20923" spans="106:107">
      <c r="DB20923" s="110"/>
      <c r="DC20923" s="110"/>
    </row>
    <row r="20924" spans="106:107">
      <c r="DB20924" s="110"/>
      <c r="DC20924" s="110"/>
    </row>
    <row r="20925" spans="106:107">
      <c r="DB20925" s="110"/>
      <c r="DC20925" s="110"/>
    </row>
    <row r="20926" spans="106:107">
      <c r="DB20926" s="110"/>
      <c r="DC20926" s="110"/>
    </row>
    <row r="20927" spans="106:107">
      <c r="DB20927" s="110"/>
      <c r="DC20927" s="110"/>
    </row>
    <row r="20928" spans="106:107">
      <c r="DB20928" s="110"/>
      <c r="DC20928" s="110"/>
    </row>
    <row r="20929" spans="106:107">
      <c r="DB20929" s="110"/>
      <c r="DC20929" s="110"/>
    </row>
    <row r="20930" spans="106:107">
      <c r="DB20930" s="110"/>
      <c r="DC20930" s="110"/>
    </row>
    <row r="20931" spans="106:107">
      <c r="DB20931" s="110"/>
      <c r="DC20931" s="110"/>
    </row>
    <row r="20932" spans="106:107">
      <c r="DB20932" s="110"/>
      <c r="DC20932" s="110"/>
    </row>
    <row r="20933" spans="106:107">
      <c r="DB20933" s="110"/>
      <c r="DC20933" s="110"/>
    </row>
    <row r="20934" spans="106:107">
      <c r="DB20934" s="110"/>
      <c r="DC20934" s="110"/>
    </row>
    <row r="20935" spans="106:107">
      <c r="DB20935" s="110"/>
      <c r="DC20935" s="110"/>
    </row>
    <row r="20936" spans="106:107">
      <c r="DB20936" s="110"/>
      <c r="DC20936" s="110"/>
    </row>
    <row r="20937" spans="106:107">
      <c r="DB20937" s="110"/>
      <c r="DC20937" s="110"/>
    </row>
    <row r="20938" spans="106:107">
      <c r="DB20938" s="110"/>
      <c r="DC20938" s="110"/>
    </row>
    <row r="20939" spans="106:107">
      <c r="DB20939" s="110"/>
      <c r="DC20939" s="110"/>
    </row>
    <row r="20940" spans="106:107">
      <c r="DB20940" s="110"/>
      <c r="DC20940" s="110"/>
    </row>
    <row r="20941" spans="106:107">
      <c r="DB20941" s="110"/>
      <c r="DC20941" s="110"/>
    </row>
    <row r="20942" spans="106:107">
      <c r="DB20942" s="110"/>
      <c r="DC20942" s="110"/>
    </row>
    <row r="20943" spans="106:107">
      <c r="DB20943" s="110"/>
      <c r="DC20943" s="110"/>
    </row>
    <row r="20944" spans="106:107">
      <c r="DB20944" s="110"/>
      <c r="DC20944" s="110"/>
    </row>
    <row r="20945" spans="106:107">
      <c r="DB20945" s="110"/>
      <c r="DC20945" s="110"/>
    </row>
    <row r="20946" spans="106:107">
      <c r="DB20946" s="110"/>
      <c r="DC20946" s="110"/>
    </row>
    <row r="20947" spans="106:107">
      <c r="DB20947" s="110"/>
      <c r="DC20947" s="110"/>
    </row>
    <row r="20948" spans="106:107">
      <c r="DB20948" s="110"/>
      <c r="DC20948" s="110"/>
    </row>
    <row r="20949" spans="106:107">
      <c r="DB20949" s="110"/>
      <c r="DC20949" s="110"/>
    </row>
    <row r="20950" spans="106:107">
      <c r="DB20950" s="110"/>
      <c r="DC20950" s="110"/>
    </row>
    <row r="20951" spans="106:107">
      <c r="DB20951" s="110"/>
      <c r="DC20951" s="110"/>
    </row>
    <row r="20952" spans="106:107">
      <c r="DB20952" s="110"/>
      <c r="DC20952" s="110"/>
    </row>
    <row r="20953" spans="106:107">
      <c r="DB20953" s="110"/>
      <c r="DC20953" s="110"/>
    </row>
    <row r="20954" spans="106:107">
      <c r="DB20954" s="110"/>
      <c r="DC20954" s="110"/>
    </row>
    <row r="20955" spans="106:107">
      <c r="DB20955" s="110"/>
      <c r="DC20955" s="110"/>
    </row>
    <row r="20956" spans="106:107">
      <c r="DB20956" s="110"/>
      <c r="DC20956" s="110"/>
    </row>
    <row r="20957" spans="106:107">
      <c r="DB20957" s="110"/>
      <c r="DC20957" s="110"/>
    </row>
    <row r="20958" spans="106:107">
      <c r="DB20958" s="110"/>
      <c r="DC20958" s="110"/>
    </row>
    <row r="20959" spans="106:107">
      <c r="DB20959" s="110"/>
      <c r="DC20959" s="110"/>
    </row>
    <row r="20960" spans="106:107">
      <c r="DB20960" s="110"/>
      <c r="DC20960" s="110"/>
    </row>
    <row r="20961" spans="106:107">
      <c r="DB20961" s="110"/>
      <c r="DC20961" s="110"/>
    </row>
    <row r="20962" spans="106:107">
      <c r="DB20962" s="110"/>
      <c r="DC20962" s="110"/>
    </row>
    <row r="20963" spans="106:107">
      <c r="DB20963" s="110"/>
      <c r="DC20963" s="110"/>
    </row>
    <row r="20964" spans="106:107">
      <c r="DB20964" s="110"/>
      <c r="DC20964" s="110"/>
    </row>
    <row r="20965" spans="106:107">
      <c r="DB20965" s="110"/>
      <c r="DC20965" s="110"/>
    </row>
    <row r="20966" spans="106:107">
      <c r="DB20966" s="110"/>
      <c r="DC20966" s="110"/>
    </row>
    <row r="20967" spans="106:107">
      <c r="DB20967" s="110"/>
      <c r="DC20967" s="110"/>
    </row>
    <row r="20968" spans="106:107">
      <c r="DB20968" s="110"/>
      <c r="DC20968" s="110"/>
    </row>
    <row r="20969" spans="106:107">
      <c r="DB20969" s="110"/>
      <c r="DC20969" s="110"/>
    </row>
    <row r="20970" spans="106:107">
      <c r="DB20970" s="110"/>
      <c r="DC20970" s="110"/>
    </row>
    <row r="20971" spans="106:107">
      <c r="DB20971" s="110"/>
      <c r="DC20971" s="110"/>
    </row>
    <row r="20972" spans="106:107">
      <c r="DB20972" s="110"/>
      <c r="DC20972" s="110"/>
    </row>
    <row r="20973" spans="106:107">
      <c r="DB20973" s="110"/>
      <c r="DC20973" s="110"/>
    </row>
    <row r="20974" spans="106:107">
      <c r="DB20974" s="110"/>
      <c r="DC20974" s="110"/>
    </row>
    <row r="20975" spans="106:107">
      <c r="DB20975" s="110"/>
      <c r="DC20975" s="110"/>
    </row>
    <row r="20976" spans="106:107">
      <c r="DB20976" s="110"/>
      <c r="DC20976" s="110"/>
    </row>
    <row r="20977" spans="106:107">
      <c r="DB20977" s="110"/>
      <c r="DC20977" s="110"/>
    </row>
    <row r="20978" spans="106:107">
      <c r="DB20978" s="110"/>
      <c r="DC20978" s="110"/>
    </row>
    <row r="20979" spans="106:107">
      <c r="DB20979" s="110"/>
      <c r="DC20979" s="110"/>
    </row>
    <row r="20980" spans="106:107">
      <c r="DB20980" s="110"/>
      <c r="DC20980" s="110"/>
    </row>
    <row r="20981" spans="106:107">
      <c r="DB20981" s="110"/>
      <c r="DC20981" s="110"/>
    </row>
    <row r="20982" spans="106:107">
      <c r="DB20982" s="110"/>
      <c r="DC20982" s="110"/>
    </row>
    <row r="20983" spans="106:107">
      <c r="DB20983" s="110"/>
      <c r="DC20983" s="110"/>
    </row>
    <row r="20984" spans="106:107">
      <c r="DB20984" s="110"/>
      <c r="DC20984" s="110"/>
    </row>
    <row r="20985" spans="106:107">
      <c r="DB20985" s="110"/>
      <c r="DC20985" s="110"/>
    </row>
    <row r="20986" spans="106:107">
      <c r="DB20986" s="110"/>
      <c r="DC20986" s="110"/>
    </row>
    <row r="20987" spans="106:107">
      <c r="DB20987" s="110"/>
      <c r="DC20987" s="110"/>
    </row>
    <row r="20988" spans="106:107">
      <c r="DB20988" s="110"/>
      <c r="DC20988" s="110"/>
    </row>
    <row r="20989" spans="106:107">
      <c r="DB20989" s="110"/>
      <c r="DC20989" s="110"/>
    </row>
    <row r="20990" spans="106:107">
      <c r="DB20990" s="110"/>
      <c r="DC20990" s="110"/>
    </row>
    <row r="20991" spans="106:107">
      <c r="DB20991" s="110"/>
      <c r="DC20991" s="110"/>
    </row>
    <row r="20992" spans="106:107">
      <c r="DB20992" s="110"/>
      <c r="DC20992" s="110"/>
    </row>
    <row r="20993" spans="106:107">
      <c r="DB20993" s="110"/>
      <c r="DC20993" s="110"/>
    </row>
    <row r="20994" spans="106:107">
      <c r="DB20994" s="110"/>
      <c r="DC20994" s="110"/>
    </row>
    <row r="20995" spans="106:107">
      <c r="DB20995" s="110"/>
      <c r="DC20995" s="110"/>
    </row>
    <row r="20996" spans="106:107">
      <c r="DB20996" s="110"/>
      <c r="DC20996" s="110"/>
    </row>
    <row r="20997" spans="106:107">
      <c r="DB20997" s="110"/>
      <c r="DC20997" s="110"/>
    </row>
    <row r="20998" spans="106:107">
      <c r="DB20998" s="110"/>
      <c r="DC20998" s="110"/>
    </row>
    <row r="20999" spans="106:107">
      <c r="DB20999" s="110"/>
      <c r="DC20999" s="110"/>
    </row>
    <row r="21000" spans="106:107">
      <c r="DB21000" s="110"/>
      <c r="DC21000" s="110"/>
    </row>
    <row r="21001" spans="106:107">
      <c r="DB21001" s="110"/>
      <c r="DC21001" s="110"/>
    </row>
    <row r="21002" spans="106:107">
      <c r="DB21002" s="110"/>
      <c r="DC21002" s="110"/>
    </row>
    <row r="21003" spans="106:107">
      <c r="DB21003" s="110"/>
      <c r="DC21003" s="110"/>
    </row>
    <row r="21004" spans="106:107">
      <c r="DB21004" s="110"/>
      <c r="DC21004" s="110"/>
    </row>
    <row r="21005" spans="106:107">
      <c r="DB21005" s="110"/>
      <c r="DC21005" s="110"/>
    </row>
    <row r="21006" spans="106:107">
      <c r="DB21006" s="110"/>
      <c r="DC21006" s="110"/>
    </row>
    <row r="21007" spans="106:107">
      <c r="DB21007" s="110"/>
      <c r="DC21007" s="110"/>
    </row>
    <row r="21008" spans="106:107">
      <c r="DB21008" s="110"/>
      <c r="DC21008" s="110"/>
    </row>
    <row r="21009" spans="106:107">
      <c r="DB21009" s="110"/>
      <c r="DC21009" s="110"/>
    </row>
    <row r="21010" spans="106:107">
      <c r="DB21010" s="110"/>
      <c r="DC21010" s="110"/>
    </row>
    <row r="21011" spans="106:107">
      <c r="DB21011" s="110"/>
      <c r="DC21011" s="110"/>
    </row>
    <row r="21012" spans="106:107">
      <c r="DB21012" s="110"/>
      <c r="DC21012" s="110"/>
    </row>
    <row r="21013" spans="106:107">
      <c r="DB21013" s="110"/>
      <c r="DC21013" s="110"/>
    </row>
    <row r="21014" spans="106:107">
      <c r="DB21014" s="110"/>
      <c r="DC21014" s="110"/>
    </row>
    <row r="21015" spans="106:107">
      <c r="DB21015" s="110"/>
      <c r="DC21015" s="110"/>
    </row>
    <row r="21016" spans="106:107">
      <c r="DB21016" s="110"/>
      <c r="DC21016" s="110"/>
    </row>
    <row r="21017" spans="106:107">
      <c r="DB21017" s="110"/>
      <c r="DC21017" s="110"/>
    </row>
    <row r="21018" spans="106:107">
      <c r="DB21018" s="110"/>
      <c r="DC21018" s="110"/>
    </row>
    <row r="21019" spans="106:107">
      <c r="DB21019" s="110"/>
      <c r="DC21019" s="110"/>
    </row>
    <row r="21020" spans="106:107">
      <c r="DB21020" s="110"/>
      <c r="DC21020" s="110"/>
    </row>
    <row r="21021" spans="106:107">
      <c r="DB21021" s="110"/>
      <c r="DC21021" s="110"/>
    </row>
    <row r="21022" spans="106:107">
      <c r="DB21022" s="110"/>
      <c r="DC21022" s="110"/>
    </row>
    <row r="21023" spans="106:107">
      <c r="DB21023" s="110"/>
      <c r="DC21023" s="110"/>
    </row>
    <row r="21024" spans="106:107">
      <c r="DB21024" s="110"/>
      <c r="DC21024" s="110"/>
    </row>
    <row r="21025" spans="106:107">
      <c r="DB21025" s="110"/>
      <c r="DC21025" s="110"/>
    </row>
    <row r="21026" spans="106:107">
      <c r="DB21026" s="110"/>
      <c r="DC21026" s="110"/>
    </row>
    <row r="21027" spans="106:107">
      <c r="DB21027" s="110"/>
      <c r="DC21027" s="110"/>
    </row>
    <row r="21028" spans="106:107">
      <c r="DB21028" s="110"/>
      <c r="DC21028" s="110"/>
    </row>
    <row r="21029" spans="106:107">
      <c r="DB21029" s="110"/>
      <c r="DC21029" s="110"/>
    </row>
    <row r="21030" spans="106:107">
      <c r="DB21030" s="110"/>
      <c r="DC21030" s="110"/>
    </row>
    <row r="21031" spans="106:107">
      <c r="DB21031" s="110"/>
      <c r="DC21031" s="110"/>
    </row>
    <row r="21032" spans="106:107">
      <c r="DB21032" s="110"/>
      <c r="DC21032" s="110"/>
    </row>
    <row r="21033" spans="106:107">
      <c r="DB21033" s="110"/>
      <c r="DC21033" s="110"/>
    </row>
    <row r="21034" spans="106:107">
      <c r="DB21034" s="110"/>
      <c r="DC21034" s="110"/>
    </row>
    <row r="21035" spans="106:107">
      <c r="DB21035" s="110"/>
      <c r="DC21035" s="110"/>
    </row>
    <row r="21036" spans="106:107">
      <c r="DB21036" s="110"/>
      <c r="DC21036" s="110"/>
    </row>
    <row r="21037" spans="106:107">
      <c r="DB21037" s="110"/>
      <c r="DC21037" s="110"/>
    </row>
    <row r="21038" spans="106:107">
      <c r="DB21038" s="110"/>
      <c r="DC21038" s="110"/>
    </row>
    <row r="21039" spans="106:107">
      <c r="DB21039" s="110"/>
      <c r="DC21039" s="110"/>
    </row>
    <row r="21040" spans="106:107">
      <c r="DB21040" s="110"/>
      <c r="DC21040" s="110"/>
    </row>
    <row r="21041" spans="106:107">
      <c r="DB21041" s="110"/>
      <c r="DC21041" s="110"/>
    </row>
    <row r="21042" spans="106:107">
      <c r="DB21042" s="110"/>
      <c r="DC21042" s="110"/>
    </row>
    <row r="21043" spans="106:107">
      <c r="DB21043" s="110"/>
      <c r="DC21043" s="110"/>
    </row>
    <row r="21044" spans="106:107">
      <c r="DB21044" s="110"/>
      <c r="DC21044" s="110"/>
    </row>
    <row r="21045" spans="106:107">
      <c r="DB21045" s="110"/>
      <c r="DC21045" s="110"/>
    </row>
    <row r="21046" spans="106:107">
      <c r="DB21046" s="110"/>
      <c r="DC21046" s="110"/>
    </row>
    <row r="21047" spans="106:107">
      <c r="DB21047" s="110"/>
      <c r="DC21047" s="110"/>
    </row>
    <row r="21048" spans="106:107">
      <c r="DB21048" s="110"/>
      <c r="DC21048" s="110"/>
    </row>
    <row r="21049" spans="106:107">
      <c r="DB21049" s="110"/>
      <c r="DC21049" s="110"/>
    </row>
    <row r="21050" spans="106:107">
      <c r="DB21050" s="110"/>
      <c r="DC21050" s="110"/>
    </row>
    <row r="21051" spans="106:107">
      <c r="DB21051" s="110"/>
      <c r="DC21051" s="110"/>
    </row>
    <row r="21052" spans="106:107">
      <c r="DB21052" s="110"/>
      <c r="DC21052" s="110"/>
    </row>
    <row r="21053" spans="106:107">
      <c r="DB21053" s="110"/>
      <c r="DC21053" s="110"/>
    </row>
    <row r="21054" spans="106:107">
      <c r="DB21054" s="110"/>
      <c r="DC21054" s="110"/>
    </row>
    <row r="21055" spans="106:107">
      <c r="DB21055" s="110"/>
      <c r="DC21055" s="110"/>
    </row>
    <row r="21056" spans="106:107">
      <c r="DB21056" s="110"/>
      <c r="DC21056" s="110"/>
    </row>
    <row r="21057" spans="106:107">
      <c r="DB21057" s="110"/>
      <c r="DC21057" s="110"/>
    </row>
    <row r="21058" spans="106:107">
      <c r="DB21058" s="110"/>
      <c r="DC21058" s="110"/>
    </row>
    <row r="21059" spans="106:107">
      <c r="DB21059" s="110"/>
      <c r="DC21059" s="110"/>
    </row>
    <row r="21060" spans="106:107">
      <c r="DB21060" s="110"/>
      <c r="DC21060" s="110"/>
    </row>
    <row r="21061" spans="106:107">
      <c r="DB21061" s="110"/>
      <c r="DC21061" s="110"/>
    </row>
    <row r="21062" spans="106:107">
      <c r="DB21062" s="110"/>
      <c r="DC21062" s="110"/>
    </row>
    <row r="21063" spans="106:107">
      <c r="DB21063" s="110"/>
      <c r="DC21063" s="110"/>
    </row>
    <row r="21064" spans="106:107">
      <c r="DB21064" s="110"/>
      <c r="DC21064" s="110"/>
    </row>
    <row r="21065" spans="106:107">
      <c r="DB21065" s="110"/>
      <c r="DC21065" s="110"/>
    </row>
    <row r="21066" spans="106:107">
      <c r="DB21066" s="110"/>
      <c r="DC21066" s="110"/>
    </row>
    <row r="21067" spans="106:107">
      <c r="DB21067" s="110"/>
      <c r="DC21067" s="110"/>
    </row>
    <row r="21068" spans="106:107">
      <c r="DB21068" s="110"/>
      <c r="DC21068" s="110"/>
    </row>
    <row r="21069" spans="106:107">
      <c r="DB21069" s="110"/>
      <c r="DC21069" s="110"/>
    </row>
    <row r="21070" spans="106:107">
      <c r="DB21070" s="110"/>
      <c r="DC21070" s="110"/>
    </row>
    <row r="21071" spans="106:107">
      <c r="DB21071" s="110"/>
      <c r="DC21071" s="110"/>
    </row>
    <row r="21072" spans="106:107">
      <c r="DB21072" s="110"/>
      <c r="DC21072" s="110"/>
    </row>
    <row r="21073" spans="106:107">
      <c r="DB21073" s="110"/>
      <c r="DC21073" s="110"/>
    </row>
    <row r="21074" spans="106:107">
      <c r="DB21074" s="110"/>
      <c r="DC21074" s="110"/>
    </row>
    <row r="21075" spans="106:107">
      <c r="DB21075" s="110"/>
      <c r="DC21075" s="110"/>
    </row>
    <row r="21076" spans="106:107">
      <c r="DB21076" s="110"/>
      <c r="DC21076" s="110"/>
    </row>
    <row r="21077" spans="106:107">
      <c r="DB21077" s="110"/>
      <c r="DC21077" s="110"/>
    </row>
    <row r="21078" spans="106:107">
      <c r="DB21078" s="110"/>
      <c r="DC21078" s="110"/>
    </row>
    <row r="21079" spans="106:107">
      <c r="DB21079" s="110"/>
      <c r="DC21079" s="110"/>
    </row>
    <row r="21080" spans="106:107">
      <c r="DB21080" s="110"/>
      <c r="DC21080" s="110"/>
    </row>
    <row r="21081" spans="106:107">
      <c r="DB21081" s="110"/>
      <c r="DC21081" s="110"/>
    </row>
    <row r="21082" spans="106:107">
      <c r="DB21082" s="110"/>
      <c r="DC21082" s="110"/>
    </row>
    <row r="21083" spans="106:107">
      <c r="DB21083" s="110"/>
      <c r="DC21083" s="110"/>
    </row>
    <row r="21084" spans="106:107">
      <c r="DB21084" s="110"/>
      <c r="DC21084" s="110"/>
    </row>
    <row r="21085" spans="106:107">
      <c r="DB21085" s="110"/>
      <c r="DC21085" s="110"/>
    </row>
    <row r="21086" spans="106:107">
      <c r="DB21086" s="110"/>
      <c r="DC21086" s="110"/>
    </row>
    <row r="21087" spans="106:107">
      <c r="DB21087" s="110"/>
      <c r="DC21087" s="110"/>
    </row>
    <row r="21088" spans="106:107">
      <c r="DB21088" s="110"/>
      <c r="DC21088" s="110"/>
    </row>
    <row r="21089" spans="106:107">
      <c r="DB21089" s="110"/>
      <c r="DC21089" s="110"/>
    </row>
    <row r="21090" spans="106:107">
      <c r="DB21090" s="110"/>
      <c r="DC21090" s="110"/>
    </row>
    <row r="21091" spans="106:107">
      <c r="DB21091" s="110"/>
      <c r="DC21091" s="110"/>
    </row>
    <row r="21092" spans="106:107">
      <c r="DB21092" s="110"/>
      <c r="DC21092" s="110"/>
    </row>
    <row r="21093" spans="106:107">
      <c r="DB21093" s="110"/>
      <c r="DC21093" s="110"/>
    </row>
    <row r="21094" spans="106:107">
      <c r="DB21094" s="110"/>
      <c r="DC21094" s="110"/>
    </row>
    <row r="21095" spans="106:107">
      <c r="DB21095" s="110"/>
      <c r="DC21095" s="110"/>
    </row>
    <row r="21096" spans="106:107">
      <c r="DB21096" s="110"/>
      <c r="DC21096" s="110"/>
    </row>
    <row r="21097" spans="106:107">
      <c r="DB21097" s="110"/>
      <c r="DC21097" s="110"/>
    </row>
    <row r="21098" spans="106:107">
      <c r="DB21098" s="110"/>
      <c r="DC21098" s="110"/>
    </row>
    <row r="21099" spans="106:107">
      <c r="DB21099" s="110"/>
      <c r="DC21099" s="110"/>
    </row>
    <row r="21100" spans="106:107">
      <c r="DB21100" s="110"/>
      <c r="DC21100" s="110"/>
    </row>
    <row r="21101" spans="106:107">
      <c r="DB21101" s="110"/>
      <c r="DC21101" s="110"/>
    </row>
    <row r="21102" spans="106:107">
      <c r="DB21102" s="110"/>
      <c r="DC21102" s="110"/>
    </row>
    <row r="21103" spans="106:107">
      <c r="DB21103" s="110"/>
      <c r="DC21103" s="110"/>
    </row>
    <row r="21104" spans="106:107">
      <c r="DB21104" s="110"/>
      <c r="DC21104" s="110"/>
    </row>
    <row r="21105" spans="106:107">
      <c r="DB21105" s="110"/>
      <c r="DC21105" s="110"/>
    </row>
    <row r="21106" spans="106:107">
      <c r="DB21106" s="110"/>
      <c r="DC21106" s="110"/>
    </row>
    <row r="21107" spans="106:107">
      <c r="DB21107" s="110"/>
      <c r="DC21107" s="110"/>
    </row>
    <row r="21108" spans="106:107">
      <c r="DB21108" s="110"/>
      <c r="DC21108" s="110"/>
    </row>
    <row r="21109" spans="106:107">
      <c r="DB21109" s="110"/>
      <c r="DC21109" s="110"/>
    </row>
    <row r="21110" spans="106:107">
      <c r="DB21110" s="110"/>
      <c r="DC21110" s="110"/>
    </row>
    <row r="21111" spans="106:107">
      <c r="DB21111" s="110"/>
      <c r="DC21111" s="110"/>
    </row>
    <row r="21112" spans="106:107">
      <c r="DB21112" s="110"/>
      <c r="DC21112" s="110"/>
    </row>
    <row r="21113" spans="106:107">
      <c r="DB21113" s="110"/>
      <c r="DC21113" s="110"/>
    </row>
    <row r="21114" spans="106:107">
      <c r="DB21114" s="110"/>
      <c r="DC21114" s="110"/>
    </row>
    <row r="21115" spans="106:107">
      <c r="DB21115" s="110"/>
      <c r="DC21115" s="110"/>
    </row>
    <row r="21116" spans="106:107">
      <c r="DB21116" s="110"/>
      <c r="DC21116" s="110"/>
    </row>
    <row r="21117" spans="106:107">
      <c r="DB21117" s="110"/>
      <c r="DC21117" s="110"/>
    </row>
    <row r="21118" spans="106:107">
      <c r="DB21118" s="110"/>
      <c r="DC21118" s="110"/>
    </row>
    <row r="21119" spans="106:107">
      <c r="DB21119" s="110"/>
      <c r="DC21119" s="110"/>
    </row>
    <row r="21120" spans="106:107">
      <c r="DB21120" s="110"/>
      <c r="DC21120" s="110"/>
    </row>
    <row r="21121" spans="106:107">
      <c r="DB21121" s="110"/>
      <c r="DC21121" s="110"/>
    </row>
    <row r="21122" spans="106:107">
      <c r="DB21122" s="110"/>
      <c r="DC21122" s="110"/>
    </row>
    <row r="21123" spans="106:107">
      <c r="DB21123" s="110"/>
      <c r="DC21123" s="110"/>
    </row>
    <row r="21124" spans="106:107">
      <c r="DB21124" s="110"/>
      <c r="DC21124" s="110"/>
    </row>
    <row r="21125" spans="106:107">
      <c r="DB21125" s="110"/>
      <c r="DC21125" s="110"/>
    </row>
    <row r="21126" spans="106:107">
      <c r="DB21126" s="110"/>
      <c r="DC21126" s="110"/>
    </row>
    <row r="21127" spans="106:107">
      <c r="DB21127" s="110"/>
      <c r="DC21127" s="110"/>
    </row>
    <row r="21128" spans="106:107">
      <c r="DB21128" s="110"/>
      <c r="DC21128" s="110"/>
    </row>
    <row r="21129" spans="106:107">
      <c r="DB21129" s="110"/>
      <c r="DC21129" s="110"/>
    </row>
    <row r="21130" spans="106:107">
      <c r="DB21130" s="110"/>
      <c r="DC21130" s="110"/>
    </row>
    <row r="21131" spans="106:107">
      <c r="DB21131" s="110"/>
      <c r="DC21131" s="110"/>
    </row>
    <row r="21132" spans="106:107">
      <c r="DB21132" s="110"/>
      <c r="DC21132" s="110"/>
    </row>
    <row r="21133" spans="106:107">
      <c r="DB21133" s="110"/>
      <c r="DC21133" s="110"/>
    </row>
    <row r="21134" spans="106:107">
      <c r="DB21134" s="110"/>
      <c r="DC21134" s="110"/>
    </row>
    <row r="21135" spans="106:107">
      <c r="DB21135" s="110"/>
      <c r="DC21135" s="110"/>
    </row>
    <row r="21136" spans="106:107">
      <c r="DB21136" s="110"/>
      <c r="DC21136" s="110"/>
    </row>
    <row r="21137" spans="106:107">
      <c r="DB21137" s="110"/>
      <c r="DC21137" s="110"/>
    </row>
    <row r="21138" spans="106:107">
      <c r="DB21138" s="110"/>
      <c r="DC21138" s="110"/>
    </row>
    <row r="21139" spans="106:107">
      <c r="DB21139" s="110"/>
      <c r="DC21139" s="110"/>
    </row>
    <row r="21140" spans="106:107">
      <c r="DB21140" s="110"/>
      <c r="DC21140" s="110"/>
    </row>
    <row r="21141" spans="106:107">
      <c r="DB21141" s="110"/>
      <c r="DC21141" s="110"/>
    </row>
    <row r="21142" spans="106:107">
      <c r="DB21142" s="110"/>
      <c r="DC21142" s="110"/>
    </row>
    <row r="21143" spans="106:107">
      <c r="DB21143" s="110"/>
      <c r="DC21143" s="110"/>
    </row>
    <row r="21144" spans="106:107">
      <c r="DB21144" s="110"/>
      <c r="DC21144" s="110"/>
    </row>
    <row r="21145" spans="106:107">
      <c r="DB21145" s="110"/>
      <c r="DC21145" s="110"/>
    </row>
    <row r="21146" spans="106:107">
      <c r="DB21146" s="110"/>
      <c r="DC21146" s="110"/>
    </row>
    <row r="21147" spans="106:107">
      <c r="DB21147" s="110"/>
      <c r="DC21147" s="110"/>
    </row>
    <row r="21148" spans="106:107">
      <c r="DB21148" s="110"/>
      <c r="DC21148" s="110"/>
    </row>
    <row r="21149" spans="106:107">
      <c r="DB21149" s="110"/>
      <c r="DC21149" s="110"/>
    </row>
    <row r="21150" spans="106:107">
      <c r="DB21150" s="110"/>
      <c r="DC21150" s="110"/>
    </row>
    <row r="21151" spans="106:107">
      <c r="DB21151" s="110"/>
      <c r="DC21151" s="110"/>
    </row>
    <row r="21152" spans="106:107">
      <c r="DB21152" s="110"/>
      <c r="DC21152" s="110"/>
    </row>
    <row r="21153" spans="106:107">
      <c r="DB21153" s="110"/>
      <c r="DC21153" s="110"/>
    </row>
    <row r="21154" spans="106:107">
      <c r="DB21154" s="110"/>
      <c r="DC21154" s="110"/>
    </row>
    <row r="21155" spans="106:107">
      <c r="DB21155" s="110"/>
      <c r="DC21155" s="110"/>
    </row>
    <row r="21156" spans="106:107">
      <c r="DB21156" s="110"/>
      <c r="DC21156" s="110"/>
    </row>
    <row r="21157" spans="106:107">
      <c r="DB21157" s="110"/>
      <c r="DC21157" s="110"/>
    </row>
    <row r="21158" spans="106:107">
      <c r="DB21158" s="110"/>
      <c r="DC21158" s="110"/>
    </row>
    <row r="21159" spans="106:107">
      <c r="DB21159" s="110"/>
      <c r="DC21159" s="110"/>
    </row>
    <row r="21160" spans="106:107">
      <c r="DB21160" s="110"/>
      <c r="DC21160" s="110"/>
    </row>
    <row r="21161" spans="106:107">
      <c r="DB21161" s="110"/>
      <c r="DC21161" s="110"/>
    </row>
    <row r="21162" spans="106:107">
      <c r="DB21162" s="110"/>
      <c r="DC21162" s="110"/>
    </row>
    <row r="21163" spans="106:107">
      <c r="DB21163" s="110"/>
      <c r="DC21163" s="110"/>
    </row>
    <row r="21164" spans="106:107">
      <c r="DB21164" s="110"/>
      <c r="DC21164" s="110"/>
    </row>
    <row r="21165" spans="106:107">
      <c r="DB21165" s="110"/>
      <c r="DC21165" s="110"/>
    </row>
    <row r="21166" spans="106:107">
      <c r="DB21166" s="110"/>
      <c r="DC21166" s="110"/>
    </row>
    <row r="21167" spans="106:107">
      <c r="DB21167" s="110"/>
      <c r="DC21167" s="110"/>
    </row>
    <row r="21168" spans="106:107">
      <c r="DB21168" s="110"/>
      <c r="DC21168" s="110"/>
    </row>
    <row r="21169" spans="106:107">
      <c r="DB21169" s="110"/>
      <c r="DC21169" s="110"/>
    </row>
    <row r="21170" spans="106:107">
      <c r="DB21170" s="110"/>
      <c r="DC21170" s="110"/>
    </row>
    <row r="21171" spans="106:107">
      <c r="DB21171" s="110"/>
      <c r="DC21171" s="110"/>
    </row>
    <row r="21172" spans="106:107">
      <c r="DB21172" s="110"/>
      <c r="DC21172" s="110"/>
    </row>
    <row r="21173" spans="106:107">
      <c r="DB21173" s="110"/>
      <c r="DC21173" s="110"/>
    </row>
    <row r="21174" spans="106:107">
      <c r="DB21174" s="110"/>
      <c r="DC21174" s="110"/>
    </row>
    <row r="21175" spans="106:107">
      <c r="DB21175" s="110"/>
      <c r="DC21175" s="110"/>
    </row>
    <row r="21176" spans="106:107">
      <c r="DB21176" s="110"/>
      <c r="DC21176" s="110"/>
    </row>
    <row r="21177" spans="106:107">
      <c r="DB21177" s="110"/>
      <c r="DC21177" s="110"/>
    </row>
    <row r="21178" spans="106:107">
      <c r="DB21178" s="110"/>
      <c r="DC21178" s="110"/>
    </row>
    <row r="21179" spans="106:107">
      <c r="DB21179" s="110"/>
      <c r="DC21179" s="110"/>
    </row>
    <row r="21180" spans="106:107">
      <c r="DB21180" s="110"/>
      <c r="DC21180" s="110"/>
    </row>
    <row r="21181" spans="106:107">
      <c r="DB21181" s="110"/>
      <c r="DC21181" s="110"/>
    </row>
    <row r="21182" spans="106:107">
      <c r="DB21182" s="110"/>
      <c r="DC21182" s="110"/>
    </row>
    <row r="21183" spans="106:107">
      <c r="DB21183" s="110"/>
      <c r="DC21183" s="110"/>
    </row>
    <row r="21184" spans="106:107">
      <c r="DB21184" s="110"/>
      <c r="DC21184" s="110"/>
    </row>
    <row r="21185" spans="106:107">
      <c r="DB21185" s="110"/>
      <c r="DC21185" s="110"/>
    </row>
    <row r="21186" spans="106:107">
      <c r="DB21186" s="110"/>
      <c r="DC21186" s="110"/>
    </row>
    <row r="21187" spans="106:107">
      <c r="DB21187" s="110"/>
      <c r="DC21187" s="110"/>
    </row>
    <row r="21188" spans="106:107">
      <c r="DB21188" s="110"/>
      <c r="DC21188" s="110"/>
    </row>
    <row r="21189" spans="106:107">
      <c r="DB21189" s="110"/>
      <c r="DC21189" s="110"/>
    </row>
    <row r="21190" spans="106:107">
      <c r="DB21190" s="110"/>
      <c r="DC21190" s="110"/>
    </row>
    <row r="21191" spans="106:107">
      <c r="DB21191" s="110"/>
      <c r="DC21191" s="110"/>
    </row>
    <row r="21192" spans="106:107">
      <c r="DB21192" s="110"/>
      <c r="DC21192" s="110"/>
    </row>
    <row r="21193" spans="106:107">
      <c r="DB21193" s="110"/>
      <c r="DC21193" s="110"/>
    </row>
    <row r="21194" spans="106:107">
      <c r="DB21194" s="110"/>
      <c r="DC21194" s="110"/>
    </row>
    <row r="21195" spans="106:107">
      <c r="DB21195" s="110"/>
      <c r="DC21195" s="110"/>
    </row>
    <row r="21196" spans="106:107">
      <c r="DB21196" s="110"/>
      <c r="DC21196" s="110"/>
    </row>
    <row r="21197" spans="106:107">
      <c r="DB21197" s="110"/>
      <c r="DC21197" s="110"/>
    </row>
    <row r="21198" spans="106:107">
      <c r="DB21198" s="110"/>
      <c r="DC21198" s="110"/>
    </row>
    <row r="21199" spans="106:107">
      <c r="DB21199" s="110"/>
      <c r="DC21199" s="110"/>
    </row>
    <row r="21200" spans="106:107">
      <c r="DB21200" s="110"/>
      <c r="DC21200" s="110"/>
    </row>
    <row r="21201" spans="106:107">
      <c r="DB21201" s="110"/>
      <c r="DC21201" s="110"/>
    </row>
    <row r="21202" spans="106:107">
      <c r="DB21202" s="110"/>
      <c r="DC21202" s="110"/>
    </row>
    <row r="21203" spans="106:107">
      <c r="DB21203" s="110"/>
      <c r="DC21203" s="110"/>
    </row>
    <row r="21204" spans="106:107">
      <c r="DB21204" s="110"/>
      <c r="DC21204" s="110"/>
    </row>
    <row r="21205" spans="106:107">
      <c r="DB21205" s="110"/>
      <c r="DC21205" s="110"/>
    </row>
    <row r="21206" spans="106:107">
      <c r="DB21206" s="110"/>
      <c r="DC21206" s="110"/>
    </row>
    <row r="21207" spans="106:107">
      <c r="DB21207" s="110"/>
      <c r="DC21207" s="110"/>
    </row>
    <row r="21208" spans="106:107">
      <c r="DB21208" s="110"/>
      <c r="DC21208" s="110"/>
    </row>
    <row r="21209" spans="106:107">
      <c r="DB21209" s="110"/>
      <c r="DC21209" s="110"/>
    </row>
    <row r="21210" spans="106:107">
      <c r="DB21210" s="110"/>
      <c r="DC21210" s="110"/>
    </row>
    <row r="21211" spans="106:107">
      <c r="DB21211" s="110"/>
      <c r="DC21211" s="110"/>
    </row>
    <row r="21212" spans="106:107">
      <c r="DB21212" s="110"/>
      <c r="DC21212" s="110"/>
    </row>
    <row r="21213" spans="106:107">
      <c r="DB21213" s="110"/>
      <c r="DC21213" s="110"/>
    </row>
    <row r="21214" spans="106:107">
      <c r="DB21214" s="110"/>
      <c r="DC21214" s="110"/>
    </row>
    <row r="21215" spans="106:107">
      <c r="DB21215" s="110"/>
      <c r="DC21215" s="110"/>
    </row>
    <row r="21216" spans="106:107">
      <c r="DB21216" s="110"/>
      <c r="DC21216" s="110"/>
    </row>
    <row r="21217" spans="106:107">
      <c r="DB21217" s="110"/>
      <c r="DC21217" s="110"/>
    </row>
    <row r="21218" spans="106:107">
      <c r="DB21218" s="110"/>
      <c r="DC21218" s="110"/>
    </row>
    <row r="21219" spans="106:107">
      <c r="DB21219" s="110"/>
      <c r="DC21219" s="110"/>
    </row>
    <row r="21220" spans="106:107">
      <c r="DB21220" s="110"/>
      <c r="DC21220" s="110"/>
    </row>
    <row r="21221" spans="106:107">
      <c r="DB21221" s="110"/>
      <c r="DC21221" s="110"/>
    </row>
    <row r="21222" spans="106:107">
      <c r="DB21222" s="110"/>
      <c r="DC21222" s="110"/>
    </row>
    <row r="21223" spans="106:107">
      <c r="DB21223" s="110"/>
      <c r="DC21223" s="110"/>
    </row>
    <row r="21224" spans="106:107">
      <c r="DB21224" s="110"/>
      <c r="DC21224" s="110"/>
    </row>
    <row r="21225" spans="106:107">
      <c r="DB21225" s="110"/>
      <c r="DC21225" s="110"/>
    </row>
    <row r="21226" spans="106:107">
      <c r="DB21226" s="110"/>
      <c r="DC21226" s="110"/>
    </row>
    <row r="21227" spans="106:107">
      <c r="DB21227" s="110"/>
      <c r="DC21227" s="110"/>
    </row>
    <row r="21228" spans="106:107">
      <c r="DB21228" s="110"/>
      <c r="DC21228" s="110"/>
    </row>
    <row r="21229" spans="106:107">
      <c r="DB21229" s="110"/>
      <c r="DC21229" s="110"/>
    </row>
    <row r="21230" spans="106:107">
      <c r="DB21230" s="110"/>
      <c r="DC21230" s="110"/>
    </row>
    <row r="21231" spans="106:107">
      <c r="DB21231" s="110"/>
      <c r="DC21231" s="110"/>
    </row>
    <row r="21232" spans="106:107">
      <c r="DB21232" s="110"/>
      <c r="DC21232" s="110"/>
    </row>
    <row r="21233" spans="106:107">
      <c r="DB21233" s="110"/>
      <c r="DC21233" s="110"/>
    </row>
    <row r="21234" spans="106:107">
      <c r="DB21234" s="110"/>
      <c r="DC21234" s="110"/>
    </row>
    <row r="21235" spans="106:107">
      <c r="DB21235" s="110"/>
      <c r="DC21235" s="110"/>
    </row>
    <row r="21236" spans="106:107">
      <c r="DB21236" s="110"/>
      <c r="DC21236" s="110"/>
    </row>
    <row r="21237" spans="106:107">
      <c r="DB21237" s="110"/>
      <c r="DC21237" s="110"/>
    </row>
    <row r="21238" spans="106:107">
      <c r="DB21238" s="110"/>
      <c r="DC21238" s="110"/>
    </row>
    <row r="21239" spans="106:107">
      <c r="DB21239" s="110"/>
      <c r="DC21239" s="110"/>
    </row>
    <row r="21240" spans="106:107">
      <c r="DB21240" s="110"/>
      <c r="DC21240" s="110"/>
    </row>
    <row r="21241" spans="106:107">
      <c r="DB21241" s="110"/>
      <c r="DC21241" s="110"/>
    </row>
    <row r="21242" spans="106:107">
      <c r="DB21242" s="110"/>
      <c r="DC21242" s="110"/>
    </row>
    <row r="21243" spans="106:107">
      <c r="DB21243" s="110"/>
      <c r="DC21243" s="110"/>
    </row>
    <row r="21244" spans="106:107">
      <c r="DB21244" s="110"/>
      <c r="DC21244" s="110"/>
    </row>
    <row r="21245" spans="106:107">
      <c r="DB21245" s="110"/>
      <c r="DC21245" s="110"/>
    </row>
    <row r="21246" spans="106:107">
      <c r="DB21246" s="110"/>
      <c r="DC21246" s="110"/>
    </row>
    <row r="21247" spans="106:107">
      <c r="DB21247" s="110"/>
      <c r="DC21247" s="110"/>
    </row>
    <row r="21248" spans="106:107">
      <c r="DB21248" s="110"/>
      <c r="DC21248" s="110"/>
    </row>
    <row r="21249" spans="106:107">
      <c r="DB21249" s="110"/>
      <c r="DC21249" s="110"/>
    </row>
    <row r="21250" spans="106:107">
      <c r="DB21250" s="110"/>
      <c r="DC21250" s="110"/>
    </row>
    <row r="21251" spans="106:107">
      <c r="DB21251" s="110"/>
      <c r="DC21251" s="110"/>
    </row>
    <row r="21252" spans="106:107">
      <c r="DB21252" s="110"/>
      <c r="DC21252" s="110"/>
    </row>
    <row r="21253" spans="106:107">
      <c r="DB21253" s="110"/>
      <c r="DC21253" s="110"/>
    </row>
    <row r="21254" spans="106:107">
      <c r="DB21254" s="110"/>
      <c r="DC21254" s="110"/>
    </row>
    <row r="21255" spans="106:107">
      <c r="DB21255" s="110"/>
      <c r="DC21255" s="110"/>
    </row>
    <row r="21256" spans="106:107">
      <c r="DB21256" s="110"/>
      <c r="DC21256" s="110"/>
    </row>
    <row r="21257" spans="106:107">
      <c r="DB21257" s="110"/>
      <c r="DC21257" s="110"/>
    </row>
    <row r="21258" spans="106:107">
      <c r="DB21258" s="110"/>
      <c r="DC21258" s="110"/>
    </row>
    <row r="21259" spans="106:107">
      <c r="DB21259" s="110"/>
      <c r="DC21259" s="110"/>
    </row>
    <row r="21260" spans="106:107">
      <c r="DB21260" s="110"/>
      <c r="DC21260" s="110"/>
    </row>
    <row r="21261" spans="106:107">
      <c r="DB21261" s="110"/>
      <c r="DC21261" s="110"/>
    </row>
    <row r="21262" spans="106:107">
      <c r="DB21262" s="110"/>
      <c r="DC21262" s="110"/>
    </row>
    <row r="21263" spans="106:107">
      <c r="DB21263" s="110"/>
      <c r="DC21263" s="110"/>
    </row>
    <row r="21264" spans="106:107">
      <c r="DB21264" s="110"/>
      <c r="DC21264" s="110"/>
    </row>
    <row r="21265" spans="106:107">
      <c r="DB21265" s="110"/>
      <c r="DC21265" s="110"/>
    </row>
    <row r="21266" spans="106:107">
      <c r="DB21266" s="110"/>
      <c r="DC21266" s="110"/>
    </row>
    <row r="21267" spans="106:107">
      <c r="DB21267" s="110"/>
      <c r="DC21267" s="110"/>
    </row>
    <row r="21268" spans="106:107">
      <c r="DB21268" s="110"/>
      <c r="DC21268" s="110"/>
    </row>
    <row r="21269" spans="106:107">
      <c r="DB21269" s="110"/>
      <c r="DC21269" s="110"/>
    </row>
    <row r="21270" spans="106:107">
      <c r="DB21270" s="110"/>
      <c r="DC21270" s="110"/>
    </row>
    <row r="21271" spans="106:107">
      <c r="DB21271" s="110"/>
      <c r="DC21271" s="110"/>
    </row>
    <row r="21272" spans="106:107">
      <c r="DB21272" s="110"/>
      <c r="DC21272" s="110"/>
    </row>
    <row r="21273" spans="106:107">
      <c r="DB21273" s="110"/>
      <c r="DC21273" s="110"/>
    </row>
    <row r="21274" spans="106:107">
      <c r="DB21274" s="110"/>
      <c r="DC21274" s="110"/>
    </row>
    <row r="21275" spans="106:107">
      <c r="DB21275" s="110"/>
      <c r="DC21275" s="110"/>
    </row>
    <row r="21276" spans="106:107">
      <c r="DB21276" s="110"/>
      <c r="DC21276" s="110"/>
    </row>
    <row r="21277" spans="106:107">
      <c r="DB21277" s="110"/>
      <c r="DC21277" s="110"/>
    </row>
    <row r="21278" spans="106:107">
      <c r="DB21278" s="110"/>
      <c r="DC21278" s="110"/>
    </row>
    <row r="21279" spans="106:107">
      <c r="DB21279" s="110"/>
      <c r="DC21279" s="110"/>
    </row>
    <row r="21280" spans="106:107">
      <c r="DB21280" s="110"/>
      <c r="DC21280" s="110"/>
    </row>
    <row r="21281" spans="106:107">
      <c r="DB21281" s="110"/>
      <c r="DC21281" s="110"/>
    </row>
    <row r="21282" spans="106:107">
      <c r="DB21282" s="110"/>
      <c r="DC21282" s="110"/>
    </row>
    <row r="21283" spans="106:107">
      <c r="DB21283" s="110"/>
      <c r="DC21283" s="110"/>
    </row>
    <row r="21284" spans="106:107">
      <c r="DB21284" s="110"/>
      <c r="DC21284" s="110"/>
    </row>
    <row r="21285" spans="106:107">
      <c r="DB21285" s="110"/>
      <c r="DC21285" s="110"/>
    </row>
    <row r="21286" spans="106:107">
      <c r="DB21286" s="110"/>
      <c r="DC21286" s="110"/>
    </row>
    <row r="21287" spans="106:107">
      <c r="DB21287" s="110"/>
      <c r="DC21287" s="110"/>
    </row>
    <row r="21288" spans="106:107">
      <c r="DB21288" s="110"/>
      <c r="DC21288" s="110"/>
    </row>
    <row r="21289" spans="106:107">
      <c r="DB21289" s="110"/>
      <c r="DC21289" s="110"/>
    </row>
    <row r="21290" spans="106:107">
      <c r="DB21290" s="110"/>
      <c r="DC21290" s="110"/>
    </row>
    <row r="21291" spans="106:107">
      <c r="DB21291" s="110"/>
      <c r="DC21291" s="110"/>
    </row>
    <row r="21292" spans="106:107">
      <c r="DB21292" s="110"/>
      <c r="DC21292" s="110"/>
    </row>
    <row r="21293" spans="106:107">
      <c r="DB21293" s="110"/>
      <c r="DC21293" s="110"/>
    </row>
    <row r="21294" spans="106:107">
      <c r="DB21294" s="110"/>
      <c r="DC21294" s="110"/>
    </row>
    <row r="21295" spans="106:107">
      <c r="DB21295" s="110"/>
      <c r="DC21295" s="110"/>
    </row>
    <row r="21296" spans="106:107">
      <c r="DB21296" s="110"/>
      <c r="DC21296" s="110"/>
    </row>
    <row r="21297" spans="106:107">
      <c r="DB21297" s="110"/>
      <c r="DC21297" s="110"/>
    </row>
    <row r="21298" spans="106:107">
      <c r="DB21298" s="110"/>
      <c r="DC21298" s="110"/>
    </row>
    <row r="21299" spans="106:107">
      <c r="DB21299" s="110"/>
      <c r="DC21299" s="110"/>
    </row>
    <row r="21300" spans="106:107">
      <c r="DB21300" s="110"/>
      <c r="DC21300" s="110"/>
    </row>
    <row r="21301" spans="106:107">
      <c r="DB21301" s="110"/>
      <c r="DC21301" s="110"/>
    </row>
    <row r="21302" spans="106:107">
      <c r="DB21302" s="110"/>
      <c r="DC21302" s="110"/>
    </row>
    <row r="21303" spans="106:107">
      <c r="DB21303" s="110"/>
      <c r="DC21303" s="110"/>
    </row>
    <row r="21304" spans="106:107">
      <c r="DB21304" s="110"/>
      <c r="DC21304" s="110"/>
    </row>
    <row r="21305" spans="106:107">
      <c r="DB21305" s="110"/>
      <c r="DC21305" s="110"/>
    </row>
    <row r="21306" spans="106:107">
      <c r="DB21306" s="110"/>
      <c r="DC21306" s="110"/>
    </row>
    <row r="21307" spans="106:107">
      <c r="DB21307" s="110"/>
      <c r="DC21307" s="110"/>
    </row>
    <row r="21308" spans="106:107">
      <c r="DB21308" s="110"/>
      <c r="DC21308" s="110"/>
    </row>
    <row r="21309" spans="106:107">
      <c r="DB21309" s="110"/>
      <c r="DC21309" s="110"/>
    </row>
    <row r="21310" spans="106:107">
      <c r="DB21310" s="110"/>
      <c r="DC21310" s="110"/>
    </row>
    <row r="21311" spans="106:107">
      <c r="DB21311" s="110"/>
      <c r="DC21311" s="110"/>
    </row>
    <row r="21312" spans="106:107">
      <c r="DB21312" s="110"/>
      <c r="DC21312" s="110"/>
    </row>
    <row r="21313" spans="106:107">
      <c r="DB21313" s="110"/>
      <c r="DC21313" s="110"/>
    </row>
    <row r="21314" spans="106:107">
      <c r="DB21314" s="110"/>
      <c r="DC21314" s="110"/>
    </row>
    <row r="21315" spans="106:107">
      <c r="DB21315" s="110"/>
      <c r="DC21315" s="110"/>
    </row>
    <row r="21316" spans="106:107">
      <c r="DB21316" s="110"/>
      <c r="DC21316" s="110"/>
    </row>
    <row r="21317" spans="106:107">
      <c r="DB21317" s="110"/>
      <c r="DC21317" s="110"/>
    </row>
    <row r="21318" spans="106:107">
      <c r="DB21318" s="110"/>
      <c r="DC21318" s="110"/>
    </row>
    <row r="21319" spans="106:107">
      <c r="DB21319" s="110"/>
      <c r="DC21319" s="110"/>
    </row>
    <row r="21320" spans="106:107">
      <c r="DB21320" s="110"/>
      <c r="DC21320" s="110"/>
    </row>
    <row r="21321" spans="106:107">
      <c r="DB21321" s="110"/>
      <c r="DC21321" s="110"/>
    </row>
    <row r="21322" spans="106:107">
      <c r="DB21322" s="110"/>
      <c r="DC21322" s="110"/>
    </row>
    <row r="21323" spans="106:107">
      <c r="DB21323" s="110"/>
      <c r="DC21323" s="110"/>
    </row>
    <row r="21324" spans="106:107">
      <c r="DB21324" s="110"/>
      <c r="DC21324" s="110"/>
    </row>
    <row r="21325" spans="106:107">
      <c r="DB21325" s="110"/>
      <c r="DC21325" s="110"/>
    </row>
    <row r="21326" spans="106:107">
      <c r="DB21326" s="110"/>
      <c r="DC21326" s="110"/>
    </row>
    <row r="21327" spans="106:107">
      <c r="DB21327" s="110"/>
      <c r="DC21327" s="110"/>
    </row>
    <row r="21328" spans="106:107">
      <c r="DB21328" s="110"/>
      <c r="DC21328" s="110"/>
    </row>
    <row r="21329" spans="106:107">
      <c r="DB21329" s="110"/>
      <c r="DC21329" s="110"/>
    </row>
    <row r="21330" spans="106:107">
      <c r="DB21330" s="110"/>
      <c r="DC21330" s="110"/>
    </row>
    <row r="21331" spans="106:107">
      <c r="DB21331" s="110"/>
      <c r="DC21331" s="110"/>
    </row>
    <row r="21332" spans="106:107">
      <c r="DB21332" s="110"/>
      <c r="DC21332" s="110"/>
    </row>
    <row r="21333" spans="106:107">
      <c r="DB21333" s="110"/>
      <c r="DC21333" s="110"/>
    </row>
    <row r="21334" spans="106:107">
      <c r="DB21334" s="110"/>
      <c r="DC21334" s="110"/>
    </row>
    <row r="21335" spans="106:107">
      <c r="DB21335" s="110"/>
      <c r="DC21335" s="110"/>
    </row>
    <row r="21336" spans="106:107">
      <c r="DB21336" s="110"/>
      <c r="DC21336" s="110"/>
    </row>
    <row r="21337" spans="106:107">
      <c r="DB21337" s="110"/>
      <c r="DC21337" s="110"/>
    </row>
    <row r="21338" spans="106:107">
      <c r="DB21338" s="110"/>
      <c r="DC21338" s="110"/>
    </row>
    <row r="21339" spans="106:107">
      <c r="DB21339" s="110"/>
      <c r="DC21339" s="110"/>
    </row>
    <row r="21340" spans="106:107">
      <c r="DB21340" s="110"/>
      <c r="DC21340" s="110"/>
    </row>
    <row r="21341" spans="106:107">
      <c r="DB21341" s="110"/>
      <c r="DC21341" s="110"/>
    </row>
    <row r="21342" spans="106:107">
      <c r="DB21342" s="110"/>
      <c r="DC21342" s="110"/>
    </row>
    <row r="21343" spans="106:107">
      <c r="DB21343" s="110"/>
      <c r="DC21343" s="110"/>
    </row>
    <row r="21344" spans="106:107">
      <c r="DB21344" s="110"/>
      <c r="DC21344" s="110"/>
    </row>
    <row r="21345" spans="106:107">
      <c r="DB21345" s="110"/>
      <c r="DC21345" s="110"/>
    </row>
    <row r="21346" spans="106:107">
      <c r="DB21346" s="110"/>
      <c r="DC21346" s="110"/>
    </row>
    <row r="21347" spans="106:107">
      <c r="DB21347" s="110"/>
      <c r="DC21347" s="110"/>
    </row>
    <row r="21348" spans="106:107">
      <c r="DB21348" s="110"/>
      <c r="DC21348" s="110"/>
    </row>
    <row r="21349" spans="106:107">
      <c r="DB21349" s="110"/>
      <c r="DC21349" s="110"/>
    </row>
    <row r="21350" spans="106:107">
      <c r="DB21350" s="110"/>
      <c r="DC21350" s="110"/>
    </row>
    <row r="21351" spans="106:107">
      <c r="DB21351" s="110"/>
      <c r="DC21351" s="110"/>
    </row>
    <row r="21352" spans="106:107">
      <c r="DB21352" s="110"/>
      <c r="DC21352" s="110"/>
    </row>
    <row r="21353" spans="106:107">
      <c r="DB21353" s="110"/>
      <c r="DC21353" s="110"/>
    </row>
    <row r="21354" spans="106:107">
      <c r="DB21354" s="110"/>
      <c r="DC21354" s="110"/>
    </row>
    <row r="21355" spans="106:107">
      <c r="DB21355" s="110"/>
      <c r="DC21355" s="110"/>
    </row>
    <row r="21356" spans="106:107">
      <c r="DB21356" s="110"/>
      <c r="DC21356" s="110"/>
    </row>
    <row r="21357" spans="106:107">
      <c r="DB21357" s="110"/>
      <c r="DC21357" s="110"/>
    </row>
    <row r="21358" spans="106:107">
      <c r="DB21358" s="110"/>
      <c r="DC21358" s="110"/>
    </row>
    <row r="21359" spans="106:107">
      <c r="DB21359" s="110"/>
      <c r="DC21359" s="110"/>
    </row>
    <row r="21360" spans="106:107">
      <c r="DB21360" s="110"/>
      <c r="DC21360" s="110"/>
    </row>
    <row r="21361" spans="106:107">
      <c r="DB21361" s="110"/>
      <c r="DC21361" s="110"/>
    </row>
    <row r="21362" spans="106:107">
      <c r="DB21362" s="110"/>
      <c r="DC21362" s="110"/>
    </row>
    <row r="21363" spans="106:107">
      <c r="DB21363" s="110"/>
      <c r="DC21363" s="110"/>
    </row>
    <row r="21364" spans="106:107">
      <c r="DB21364" s="110"/>
      <c r="DC21364" s="110"/>
    </row>
    <row r="21365" spans="106:107">
      <c r="DB21365" s="110"/>
      <c r="DC21365" s="110"/>
    </row>
    <row r="21366" spans="106:107">
      <c r="DB21366" s="110"/>
      <c r="DC21366" s="110"/>
    </row>
    <row r="21367" spans="106:107">
      <c r="DB21367" s="110"/>
      <c r="DC21367" s="110"/>
    </row>
    <row r="21368" spans="106:107">
      <c r="DB21368" s="110"/>
      <c r="DC21368" s="110"/>
    </row>
    <row r="21369" spans="106:107">
      <c r="DB21369" s="110"/>
      <c r="DC21369" s="110"/>
    </row>
    <row r="21370" spans="106:107">
      <c r="DB21370" s="110"/>
      <c r="DC21370" s="110"/>
    </row>
    <row r="21371" spans="106:107">
      <c r="DB21371" s="110"/>
      <c r="DC21371" s="110"/>
    </row>
    <row r="21372" spans="106:107">
      <c r="DB21372" s="110"/>
      <c r="DC21372" s="110"/>
    </row>
    <row r="21373" spans="106:107">
      <c r="DB21373" s="110"/>
      <c r="DC21373" s="110"/>
    </row>
    <row r="21374" spans="106:107">
      <c r="DB21374" s="110"/>
      <c r="DC21374" s="110"/>
    </row>
    <row r="21375" spans="106:107">
      <c r="DB21375" s="110"/>
      <c r="DC21375" s="110"/>
    </row>
    <row r="21376" spans="106:107">
      <c r="DB21376" s="110"/>
      <c r="DC21376" s="110"/>
    </row>
    <row r="21377" spans="106:107">
      <c r="DB21377" s="110"/>
      <c r="DC21377" s="110"/>
    </row>
    <row r="21378" spans="106:107">
      <c r="DB21378" s="110"/>
      <c r="DC21378" s="110"/>
    </row>
    <row r="21379" spans="106:107">
      <c r="DB21379" s="110"/>
      <c r="DC21379" s="110"/>
    </row>
    <row r="21380" spans="106:107">
      <c r="DB21380" s="110"/>
      <c r="DC21380" s="110"/>
    </row>
    <row r="21381" spans="106:107">
      <c r="DB21381" s="110"/>
      <c r="DC21381" s="110"/>
    </row>
    <row r="21382" spans="106:107">
      <c r="DB21382" s="110"/>
      <c r="DC21382" s="110"/>
    </row>
    <row r="21383" spans="106:107">
      <c r="DB21383" s="110"/>
      <c r="DC21383" s="110"/>
    </row>
    <row r="21384" spans="106:107">
      <c r="DB21384" s="110"/>
      <c r="DC21384" s="110"/>
    </row>
    <row r="21385" spans="106:107">
      <c r="DB21385" s="110"/>
      <c r="DC21385" s="110"/>
    </row>
    <row r="21386" spans="106:107">
      <c r="DB21386" s="110"/>
      <c r="DC21386" s="110"/>
    </row>
    <row r="21387" spans="106:107">
      <c r="DB21387" s="110"/>
      <c r="DC21387" s="110"/>
    </row>
    <row r="21388" spans="106:107">
      <c r="DB21388" s="110"/>
      <c r="DC21388" s="110"/>
    </row>
    <row r="21389" spans="106:107">
      <c r="DB21389" s="110"/>
      <c r="DC21389" s="110"/>
    </row>
    <row r="21390" spans="106:107">
      <c r="DB21390" s="110"/>
      <c r="DC21390" s="110"/>
    </row>
    <row r="21391" spans="106:107">
      <c r="DB21391" s="110"/>
      <c r="DC21391" s="110"/>
    </row>
    <row r="21392" spans="106:107">
      <c r="DB21392" s="110"/>
      <c r="DC21392" s="110"/>
    </row>
    <row r="21393" spans="106:107">
      <c r="DB21393" s="110"/>
      <c r="DC21393" s="110"/>
    </row>
    <row r="21394" spans="106:107">
      <c r="DB21394" s="110"/>
      <c r="DC21394" s="110"/>
    </row>
    <row r="21395" spans="106:107">
      <c r="DB21395" s="110"/>
      <c r="DC21395" s="110"/>
    </row>
    <row r="21396" spans="106:107">
      <c r="DB21396" s="110"/>
      <c r="DC21396" s="110"/>
    </row>
    <row r="21397" spans="106:107">
      <c r="DB21397" s="110"/>
      <c r="DC21397" s="110"/>
    </row>
    <row r="21398" spans="106:107">
      <c r="DB21398" s="110"/>
      <c r="DC21398" s="110"/>
    </row>
    <row r="21399" spans="106:107">
      <c r="DB21399" s="110"/>
      <c r="DC21399" s="110"/>
    </row>
    <row r="21400" spans="106:107">
      <c r="DB21400" s="110"/>
      <c r="DC21400" s="110"/>
    </row>
    <row r="21401" spans="106:107">
      <c r="DB21401" s="110"/>
      <c r="DC21401" s="110"/>
    </row>
    <row r="21402" spans="106:107">
      <c r="DB21402" s="110"/>
      <c r="DC21402" s="110"/>
    </row>
    <row r="21403" spans="106:107">
      <c r="DB21403" s="110"/>
      <c r="DC21403" s="110"/>
    </row>
    <row r="21404" spans="106:107">
      <c r="DB21404" s="110"/>
      <c r="DC21404" s="110"/>
    </row>
    <row r="21405" spans="106:107">
      <c r="DB21405" s="110"/>
      <c r="DC21405" s="110"/>
    </row>
    <row r="21406" spans="106:107">
      <c r="DB21406" s="110"/>
      <c r="DC21406" s="110"/>
    </row>
    <row r="21407" spans="106:107">
      <c r="DB21407" s="110"/>
      <c r="DC21407" s="110"/>
    </row>
    <row r="21408" spans="106:107">
      <c r="DB21408" s="110"/>
      <c r="DC21408" s="110"/>
    </row>
    <row r="21409" spans="106:107">
      <c r="DB21409" s="110"/>
      <c r="DC21409" s="110"/>
    </row>
    <row r="21410" spans="106:107">
      <c r="DB21410" s="110"/>
      <c r="DC21410" s="110"/>
    </row>
    <row r="21411" spans="106:107">
      <c r="DB21411" s="110"/>
      <c r="DC21411" s="110"/>
    </row>
    <row r="21412" spans="106:107">
      <c r="DB21412" s="110"/>
      <c r="DC21412" s="110"/>
    </row>
    <row r="21413" spans="106:107">
      <c r="DB21413" s="110"/>
      <c r="DC21413" s="110"/>
    </row>
    <row r="21414" spans="106:107">
      <c r="DB21414" s="110"/>
      <c r="DC21414" s="110"/>
    </row>
    <row r="21415" spans="106:107">
      <c r="DB21415" s="110"/>
      <c r="DC21415" s="110"/>
    </row>
    <row r="21416" spans="106:107">
      <c r="DB21416" s="110"/>
      <c r="DC21416" s="110"/>
    </row>
    <row r="21417" spans="106:107">
      <c r="DB21417" s="110"/>
      <c r="DC21417" s="110"/>
    </row>
    <row r="21418" spans="106:107">
      <c r="DB21418" s="110"/>
      <c r="DC21418" s="110"/>
    </row>
    <row r="21419" spans="106:107">
      <c r="DB21419" s="110"/>
      <c r="DC21419" s="110"/>
    </row>
    <row r="21420" spans="106:107">
      <c r="DB21420" s="110"/>
      <c r="DC21420" s="110"/>
    </row>
    <row r="21421" spans="106:107">
      <c r="DB21421" s="110"/>
      <c r="DC21421" s="110"/>
    </row>
    <row r="21422" spans="106:107">
      <c r="DB21422" s="110"/>
      <c r="DC21422" s="110"/>
    </row>
    <row r="21423" spans="106:107">
      <c r="DB21423" s="110"/>
      <c r="DC21423" s="110"/>
    </row>
    <row r="21424" spans="106:107">
      <c r="DB21424" s="110"/>
      <c r="DC21424" s="110"/>
    </row>
    <row r="21425" spans="106:107">
      <c r="DB21425" s="110"/>
      <c r="DC21425" s="110"/>
    </row>
    <row r="21426" spans="106:107">
      <c r="DB21426" s="110"/>
      <c r="DC21426" s="110"/>
    </row>
    <row r="21427" spans="106:107">
      <c r="DB21427" s="110"/>
      <c r="DC21427" s="110"/>
    </row>
    <row r="21428" spans="106:107">
      <c r="DB21428" s="110"/>
      <c r="DC21428" s="110"/>
    </row>
    <row r="21429" spans="106:107">
      <c r="DB21429" s="110"/>
      <c r="DC21429" s="110"/>
    </row>
    <row r="21430" spans="106:107">
      <c r="DB21430" s="110"/>
      <c r="DC21430" s="110"/>
    </row>
    <row r="21431" spans="106:107">
      <c r="DB21431" s="110"/>
      <c r="DC21431" s="110"/>
    </row>
    <row r="21432" spans="106:107">
      <c r="DB21432" s="110"/>
      <c r="DC21432" s="110"/>
    </row>
    <row r="21433" spans="106:107">
      <c r="DB21433" s="110"/>
      <c r="DC21433" s="110"/>
    </row>
    <row r="21434" spans="106:107">
      <c r="DB21434" s="110"/>
      <c r="DC21434" s="110"/>
    </row>
    <row r="21435" spans="106:107">
      <c r="DB21435" s="110"/>
      <c r="DC21435" s="110"/>
    </row>
    <row r="21436" spans="106:107">
      <c r="DB21436" s="110"/>
      <c r="DC21436" s="110"/>
    </row>
    <row r="21437" spans="106:107">
      <c r="DB21437" s="110"/>
      <c r="DC21437" s="110"/>
    </row>
    <row r="21438" spans="106:107">
      <c r="DB21438" s="110"/>
      <c r="DC21438" s="110"/>
    </row>
    <row r="21439" spans="106:107">
      <c r="DB21439" s="110"/>
      <c r="DC21439" s="110"/>
    </row>
    <row r="21440" spans="106:107">
      <c r="DB21440" s="110"/>
      <c r="DC21440" s="110"/>
    </row>
    <row r="21441" spans="106:107">
      <c r="DB21441" s="110"/>
      <c r="DC21441" s="110"/>
    </row>
    <row r="21442" spans="106:107">
      <c r="DB21442" s="110"/>
      <c r="DC21442" s="110"/>
    </row>
    <row r="21443" spans="106:107">
      <c r="DB21443" s="110"/>
      <c r="DC21443" s="110"/>
    </row>
    <row r="21444" spans="106:107">
      <c r="DB21444" s="110"/>
      <c r="DC21444" s="110"/>
    </row>
    <row r="21445" spans="106:107">
      <c r="DB21445" s="110"/>
      <c r="DC21445" s="110"/>
    </row>
    <row r="21446" spans="106:107">
      <c r="DB21446" s="110"/>
      <c r="DC21446" s="110"/>
    </row>
    <row r="21447" spans="106:107">
      <c r="DB21447" s="110"/>
      <c r="DC21447" s="110"/>
    </row>
    <row r="21448" spans="106:107">
      <c r="DB21448" s="110"/>
      <c r="DC21448" s="110"/>
    </row>
    <row r="21449" spans="106:107">
      <c r="DB21449" s="110"/>
      <c r="DC21449" s="110"/>
    </row>
    <row r="21450" spans="106:107">
      <c r="DB21450" s="110"/>
      <c r="DC21450" s="110"/>
    </row>
    <row r="21451" spans="106:107">
      <c r="DB21451" s="110"/>
      <c r="DC21451" s="110"/>
    </row>
    <row r="21452" spans="106:107">
      <c r="DB21452" s="110"/>
      <c r="DC21452" s="110"/>
    </row>
    <row r="21453" spans="106:107">
      <c r="DB21453" s="110"/>
      <c r="DC21453" s="110"/>
    </row>
    <row r="21454" spans="106:107">
      <c r="DB21454" s="110"/>
      <c r="DC21454" s="110"/>
    </row>
    <row r="21455" spans="106:107">
      <c r="DB21455" s="110"/>
      <c r="DC21455" s="110"/>
    </row>
    <row r="21456" spans="106:107">
      <c r="DB21456" s="110"/>
      <c r="DC21456" s="110"/>
    </row>
    <row r="21457" spans="106:107">
      <c r="DB21457" s="110"/>
      <c r="DC21457" s="110"/>
    </row>
    <row r="21458" spans="106:107">
      <c r="DB21458" s="110"/>
      <c r="DC21458" s="110"/>
    </row>
    <row r="21459" spans="106:107">
      <c r="DB21459" s="110"/>
      <c r="DC21459" s="110"/>
    </row>
    <row r="21460" spans="106:107">
      <c r="DB21460" s="110"/>
      <c r="DC21460" s="110"/>
    </row>
    <row r="21461" spans="106:107">
      <c r="DB21461" s="110"/>
      <c r="DC21461" s="110"/>
    </row>
    <row r="21462" spans="106:107">
      <c r="DB21462" s="110"/>
      <c r="DC21462" s="110"/>
    </row>
    <row r="21463" spans="106:107">
      <c r="DB21463" s="110"/>
      <c r="DC21463" s="110"/>
    </row>
    <row r="21464" spans="106:107">
      <c r="DB21464" s="110"/>
      <c r="DC21464" s="110"/>
    </row>
    <row r="21465" spans="106:107">
      <c r="DB21465" s="110"/>
      <c r="DC21465" s="110"/>
    </row>
    <row r="21466" spans="106:107">
      <c r="DB21466" s="110"/>
      <c r="DC21466" s="110"/>
    </row>
    <row r="21467" spans="106:107">
      <c r="DB21467" s="110"/>
      <c r="DC21467" s="110"/>
    </row>
    <row r="21468" spans="106:107">
      <c r="DB21468" s="110"/>
      <c r="DC21468" s="110"/>
    </row>
    <row r="21469" spans="106:107">
      <c r="DB21469" s="110"/>
      <c r="DC21469" s="110"/>
    </row>
    <row r="21470" spans="106:107">
      <c r="DB21470" s="110"/>
      <c r="DC21470" s="110"/>
    </row>
    <row r="21471" spans="106:107">
      <c r="DB21471" s="110"/>
      <c r="DC21471" s="110"/>
    </row>
    <row r="21472" spans="106:107">
      <c r="DB21472" s="110"/>
      <c r="DC21472" s="110"/>
    </row>
    <row r="21473" spans="106:107">
      <c r="DB21473" s="110"/>
      <c r="DC21473" s="110"/>
    </row>
    <row r="21474" spans="106:107">
      <c r="DB21474" s="110"/>
      <c r="DC21474" s="110"/>
    </row>
    <row r="21475" spans="106:107">
      <c r="DB21475" s="110"/>
      <c r="DC21475" s="110"/>
    </row>
    <row r="21476" spans="106:107">
      <c r="DB21476" s="110"/>
      <c r="DC21476" s="110"/>
    </row>
    <row r="21477" spans="106:107">
      <c r="DB21477" s="110"/>
      <c r="DC21477" s="110"/>
    </row>
    <row r="21478" spans="106:107">
      <c r="DB21478" s="110"/>
      <c r="DC21478" s="110"/>
    </row>
    <row r="21479" spans="106:107">
      <c r="DB21479" s="110"/>
      <c r="DC21479" s="110"/>
    </row>
    <row r="21480" spans="106:107">
      <c r="DB21480" s="110"/>
      <c r="DC21480" s="110"/>
    </row>
    <row r="21481" spans="106:107">
      <c r="DB21481" s="110"/>
      <c r="DC21481" s="110"/>
    </row>
    <row r="21482" spans="106:107">
      <c r="DB21482" s="110"/>
      <c r="DC21482" s="110"/>
    </row>
    <row r="21483" spans="106:107">
      <c r="DB21483" s="110"/>
      <c r="DC21483" s="110"/>
    </row>
    <row r="21484" spans="106:107">
      <c r="DB21484" s="110"/>
      <c r="DC21484" s="110"/>
    </row>
    <row r="21485" spans="106:107">
      <c r="DB21485" s="110"/>
      <c r="DC21485" s="110"/>
    </row>
    <row r="21486" spans="106:107">
      <c r="DB21486" s="110"/>
      <c r="DC21486" s="110"/>
    </row>
    <row r="21487" spans="106:107">
      <c r="DB21487" s="110"/>
      <c r="DC21487" s="110"/>
    </row>
    <row r="21488" spans="106:107">
      <c r="DB21488" s="110"/>
      <c r="DC21488" s="110"/>
    </row>
    <row r="21489" spans="106:107">
      <c r="DB21489" s="110"/>
      <c r="DC21489" s="110"/>
    </row>
    <row r="21490" spans="106:107">
      <c r="DB21490" s="110"/>
      <c r="DC21490" s="110"/>
    </row>
    <row r="21491" spans="106:107">
      <c r="DB21491" s="110"/>
      <c r="DC21491" s="110"/>
    </row>
    <row r="21492" spans="106:107">
      <c r="DB21492" s="110"/>
      <c r="DC21492" s="110"/>
    </row>
    <row r="21493" spans="106:107">
      <c r="DB21493" s="110"/>
      <c r="DC21493" s="110"/>
    </row>
    <row r="21494" spans="106:107">
      <c r="DB21494" s="110"/>
      <c r="DC21494" s="110"/>
    </row>
    <row r="21495" spans="106:107">
      <c r="DB21495" s="110"/>
      <c r="DC21495" s="110"/>
    </row>
    <row r="21496" spans="106:107">
      <c r="DB21496" s="110"/>
      <c r="DC21496" s="110"/>
    </row>
    <row r="21497" spans="106:107">
      <c r="DB21497" s="110"/>
      <c r="DC21497" s="110"/>
    </row>
    <row r="21498" spans="106:107">
      <c r="DB21498" s="110"/>
      <c r="DC21498" s="110"/>
    </row>
    <row r="21499" spans="106:107">
      <c r="DB21499" s="110"/>
      <c r="DC21499" s="110"/>
    </row>
    <row r="21500" spans="106:107">
      <c r="DB21500" s="110"/>
      <c r="DC21500" s="110"/>
    </row>
    <row r="21501" spans="106:107">
      <c r="DB21501" s="110"/>
      <c r="DC21501" s="110"/>
    </row>
    <row r="21502" spans="106:107">
      <c r="DB21502" s="110"/>
      <c r="DC21502" s="110"/>
    </row>
    <row r="21503" spans="106:107">
      <c r="DB21503" s="110"/>
      <c r="DC21503" s="110"/>
    </row>
    <row r="21504" spans="106:107">
      <c r="DB21504" s="110"/>
      <c r="DC21504" s="110"/>
    </row>
    <row r="21505" spans="106:107">
      <c r="DB21505" s="110"/>
      <c r="DC21505" s="110"/>
    </row>
    <row r="21506" spans="106:107">
      <c r="DB21506" s="110"/>
      <c r="DC21506" s="110"/>
    </row>
    <row r="21507" spans="106:107">
      <c r="DB21507" s="110"/>
      <c r="DC21507" s="110"/>
    </row>
    <row r="21508" spans="106:107">
      <c r="DB21508" s="110"/>
      <c r="DC21508" s="110"/>
    </row>
    <row r="21509" spans="106:107">
      <c r="DB21509" s="110"/>
      <c r="DC21509" s="110"/>
    </row>
    <row r="21510" spans="106:107">
      <c r="DB21510" s="110"/>
      <c r="DC21510" s="110"/>
    </row>
    <row r="21511" spans="106:107">
      <c r="DB21511" s="110"/>
      <c r="DC21511" s="110"/>
    </row>
    <row r="21512" spans="106:107">
      <c r="DB21512" s="110"/>
      <c r="DC21512" s="110"/>
    </row>
    <row r="21513" spans="106:107">
      <c r="DB21513" s="110"/>
      <c r="DC21513" s="110"/>
    </row>
    <row r="21514" spans="106:107">
      <c r="DB21514" s="110"/>
      <c r="DC21514" s="110"/>
    </row>
    <row r="21515" spans="106:107">
      <c r="DB21515" s="110"/>
      <c r="DC21515" s="110"/>
    </row>
    <row r="21516" spans="106:107">
      <c r="DB21516" s="110"/>
      <c r="DC21516" s="110"/>
    </row>
    <row r="21517" spans="106:107">
      <c r="DB21517" s="110"/>
      <c r="DC21517" s="110"/>
    </row>
    <row r="21518" spans="106:107">
      <c r="DB21518" s="110"/>
      <c r="DC21518" s="110"/>
    </row>
    <row r="21519" spans="106:107">
      <c r="DB21519" s="110"/>
      <c r="DC21519" s="110"/>
    </row>
    <row r="21520" spans="106:107">
      <c r="DB21520" s="110"/>
      <c r="DC21520" s="110"/>
    </row>
    <row r="21521" spans="106:107">
      <c r="DB21521" s="110"/>
      <c r="DC21521" s="110"/>
    </row>
    <row r="21522" spans="106:107">
      <c r="DB21522" s="110"/>
      <c r="DC21522" s="110"/>
    </row>
    <row r="21523" spans="106:107">
      <c r="DB21523" s="110"/>
      <c r="DC21523" s="110"/>
    </row>
    <row r="21524" spans="106:107">
      <c r="DB21524" s="110"/>
      <c r="DC21524" s="110"/>
    </row>
    <row r="21525" spans="106:107">
      <c r="DB21525" s="110"/>
      <c r="DC21525" s="110"/>
    </row>
    <row r="21526" spans="106:107">
      <c r="DB21526" s="110"/>
      <c r="DC21526" s="110"/>
    </row>
    <row r="21527" spans="106:107">
      <c r="DB21527" s="110"/>
      <c r="DC21527" s="110"/>
    </row>
    <row r="21528" spans="106:107">
      <c r="DB21528" s="110"/>
      <c r="DC21528" s="110"/>
    </row>
    <row r="21529" spans="106:107">
      <c r="DB21529" s="110"/>
      <c r="DC21529" s="110"/>
    </row>
    <row r="21530" spans="106:107">
      <c r="DB21530" s="110"/>
      <c r="DC21530" s="110"/>
    </row>
    <row r="21531" spans="106:107">
      <c r="DB21531" s="110"/>
      <c r="DC21531" s="110"/>
    </row>
    <row r="21532" spans="106:107">
      <c r="DB21532" s="110"/>
      <c r="DC21532" s="110"/>
    </row>
    <row r="21533" spans="106:107">
      <c r="DB21533" s="110"/>
      <c r="DC21533" s="110"/>
    </row>
    <row r="21534" spans="106:107">
      <c r="DB21534" s="110"/>
      <c r="DC21534" s="110"/>
    </row>
    <row r="21535" spans="106:107">
      <c r="DB21535" s="110"/>
      <c r="DC21535" s="110"/>
    </row>
    <row r="21536" spans="106:107">
      <c r="DB21536" s="110"/>
      <c r="DC21536" s="110"/>
    </row>
    <row r="21537" spans="106:107">
      <c r="DB21537" s="110"/>
      <c r="DC21537" s="110"/>
    </row>
    <row r="21538" spans="106:107">
      <c r="DB21538" s="110"/>
      <c r="DC21538" s="110"/>
    </row>
    <row r="21539" spans="106:107">
      <c r="DB21539" s="110"/>
      <c r="DC21539" s="110"/>
    </row>
    <row r="21540" spans="106:107">
      <c r="DB21540" s="110"/>
      <c r="DC21540" s="110"/>
    </row>
    <row r="21541" spans="106:107">
      <c r="DB21541" s="110"/>
      <c r="DC21541" s="110"/>
    </row>
    <row r="21542" spans="106:107">
      <c r="DB21542" s="110"/>
      <c r="DC21542" s="110"/>
    </row>
    <row r="21543" spans="106:107">
      <c r="DB21543" s="110"/>
      <c r="DC21543" s="110"/>
    </row>
    <row r="21544" spans="106:107">
      <c r="DB21544" s="110"/>
      <c r="DC21544" s="110"/>
    </row>
    <row r="21545" spans="106:107">
      <c r="DB21545" s="110"/>
      <c r="DC21545" s="110"/>
    </row>
    <row r="21546" spans="106:107">
      <c r="DB21546" s="110"/>
      <c r="DC21546" s="110"/>
    </row>
    <row r="21547" spans="106:107">
      <c r="DB21547" s="110"/>
      <c r="DC21547" s="110"/>
    </row>
    <row r="21548" spans="106:107">
      <c r="DB21548" s="110"/>
      <c r="DC21548" s="110"/>
    </row>
    <row r="21549" spans="106:107">
      <c r="DB21549" s="110"/>
      <c r="DC21549" s="110"/>
    </row>
    <row r="21550" spans="106:107">
      <c r="DB21550" s="110"/>
      <c r="DC21550" s="110"/>
    </row>
    <row r="21551" spans="106:107">
      <c r="DB21551" s="110"/>
      <c r="DC21551" s="110"/>
    </row>
    <row r="21552" spans="106:107">
      <c r="DB21552" s="110"/>
      <c r="DC21552" s="110"/>
    </row>
    <row r="21553" spans="106:107">
      <c r="DB21553" s="110"/>
      <c r="DC21553" s="110"/>
    </row>
    <row r="21554" spans="106:107">
      <c r="DB21554" s="110"/>
      <c r="DC21554" s="110"/>
    </row>
    <row r="21555" spans="106:107">
      <c r="DB21555" s="110"/>
      <c r="DC21555" s="110"/>
    </row>
    <row r="21556" spans="106:107">
      <c r="DB21556" s="110"/>
      <c r="DC21556" s="110"/>
    </row>
    <row r="21557" spans="106:107">
      <c r="DB21557" s="110"/>
      <c r="DC21557" s="110"/>
    </row>
    <row r="21558" spans="106:107">
      <c r="DB21558" s="110"/>
      <c r="DC21558" s="110"/>
    </row>
    <row r="21559" spans="106:107">
      <c r="DB21559" s="110"/>
      <c r="DC21559" s="110"/>
    </row>
    <row r="21560" spans="106:107">
      <c r="DB21560" s="110"/>
      <c r="DC21560" s="110"/>
    </row>
    <row r="21561" spans="106:107">
      <c r="DB21561" s="110"/>
      <c r="DC21561" s="110"/>
    </row>
    <row r="21562" spans="106:107">
      <c r="DB21562" s="110"/>
      <c r="DC21562" s="110"/>
    </row>
    <row r="21563" spans="106:107">
      <c r="DB21563" s="110"/>
      <c r="DC21563" s="110"/>
    </row>
    <row r="21564" spans="106:107">
      <c r="DB21564" s="110"/>
      <c r="DC21564" s="110"/>
    </row>
    <row r="21565" spans="106:107">
      <c r="DB21565" s="110"/>
      <c r="DC21565" s="110"/>
    </row>
    <row r="21566" spans="106:107">
      <c r="DB21566" s="110"/>
      <c r="DC21566" s="110"/>
    </row>
    <row r="21567" spans="106:107">
      <c r="DB21567" s="110"/>
      <c r="DC21567" s="110"/>
    </row>
    <row r="21568" spans="106:107">
      <c r="DB21568" s="110"/>
      <c r="DC21568" s="110"/>
    </row>
    <row r="21569" spans="106:107">
      <c r="DB21569" s="110"/>
      <c r="DC21569" s="110"/>
    </row>
    <row r="21570" spans="106:107">
      <c r="DB21570" s="110"/>
      <c r="DC21570" s="110"/>
    </row>
    <row r="21571" spans="106:107">
      <c r="DB21571" s="110"/>
      <c r="DC21571" s="110"/>
    </row>
    <row r="21572" spans="106:107">
      <c r="DB21572" s="110"/>
      <c r="DC21572" s="110"/>
    </row>
    <row r="21573" spans="106:107">
      <c r="DB21573" s="110"/>
      <c r="DC21573" s="110"/>
    </row>
    <row r="21574" spans="106:107">
      <c r="DB21574" s="110"/>
      <c r="DC21574" s="110"/>
    </row>
    <row r="21575" spans="106:107">
      <c r="DB21575" s="110"/>
      <c r="DC21575" s="110"/>
    </row>
    <row r="21576" spans="106:107">
      <c r="DB21576" s="110"/>
      <c r="DC21576" s="110"/>
    </row>
    <row r="21577" spans="106:107">
      <c r="DB21577" s="110"/>
      <c r="DC21577" s="110"/>
    </row>
    <row r="21578" spans="106:107">
      <c r="DB21578" s="110"/>
      <c r="DC21578" s="110"/>
    </row>
    <row r="21579" spans="106:107">
      <c r="DB21579" s="110"/>
      <c r="DC21579" s="110"/>
    </row>
    <row r="21580" spans="106:107">
      <c r="DB21580" s="110"/>
      <c r="DC21580" s="110"/>
    </row>
    <row r="21581" spans="106:107">
      <c r="DB21581" s="110"/>
      <c r="DC21581" s="110"/>
    </row>
    <row r="21582" spans="106:107">
      <c r="DB21582" s="110"/>
      <c r="DC21582" s="110"/>
    </row>
    <row r="21583" spans="106:107">
      <c r="DB21583" s="110"/>
      <c r="DC21583" s="110"/>
    </row>
    <row r="21584" spans="106:107">
      <c r="DB21584" s="110"/>
      <c r="DC21584" s="110"/>
    </row>
    <row r="21585" spans="106:107">
      <c r="DB21585" s="110"/>
      <c r="DC21585" s="110"/>
    </row>
    <row r="21586" spans="106:107">
      <c r="DB21586" s="110"/>
      <c r="DC21586" s="110"/>
    </row>
    <row r="21587" spans="106:107">
      <c r="DB21587" s="110"/>
      <c r="DC21587" s="110"/>
    </row>
    <row r="21588" spans="106:107">
      <c r="DB21588" s="110"/>
      <c r="DC21588" s="110"/>
    </row>
    <row r="21589" spans="106:107">
      <c r="DB21589" s="110"/>
      <c r="DC21589" s="110"/>
    </row>
    <row r="21590" spans="106:107">
      <c r="DB21590" s="110"/>
      <c r="DC21590" s="110"/>
    </row>
    <row r="21591" spans="106:107">
      <c r="DB21591" s="110"/>
      <c r="DC21591" s="110"/>
    </row>
    <row r="21592" spans="106:107">
      <c r="DB21592" s="110"/>
      <c r="DC21592" s="110"/>
    </row>
    <row r="21593" spans="106:107">
      <c r="DB21593" s="110"/>
      <c r="DC21593" s="110"/>
    </row>
    <row r="21594" spans="106:107">
      <c r="DB21594" s="110"/>
      <c r="DC21594" s="110"/>
    </row>
    <row r="21595" spans="106:107">
      <c r="DB21595" s="110"/>
      <c r="DC21595" s="110"/>
    </row>
    <row r="21596" spans="106:107">
      <c r="DB21596" s="110"/>
      <c r="DC21596" s="110"/>
    </row>
    <row r="21597" spans="106:107">
      <c r="DB21597" s="110"/>
      <c r="DC21597" s="110"/>
    </row>
    <row r="21598" spans="106:107">
      <c r="DB21598" s="110"/>
      <c r="DC21598" s="110"/>
    </row>
    <row r="21599" spans="106:107">
      <c r="DB21599" s="110"/>
      <c r="DC21599" s="110"/>
    </row>
    <row r="21600" spans="106:107">
      <c r="DB21600" s="110"/>
      <c r="DC21600" s="110"/>
    </row>
    <row r="21601" spans="106:107">
      <c r="DB21601" s="110"/>
      <c r="DC21601" s="110"/>
    </row>
    <row r="21602" spans="106:107">
      <c r="DB21602" s="110"/>
      <c r="DC21602" s="110"/>
    </row>
    <row r="21603" spans="106:107">
      <c r="DB21603" s="110"/>
      <c r="DC21603" s="110"/>
    </row>
    <row r="21604" spans="106:107">
      <c r="DB21604" s="110"/>
      <c r="DC21604" s="110"/>
    </row>
    <row r="21605" spans="106:107">
      <c r="DB21605" s="110"/>
      <c r="DC21605" s="110"/>
    </row>
    <row r="21606" spans="106:107">
      <c r="DB21606" s="110"/>
      <c r="DC21606" s="110"/>
    </row>
    <row r="21607" spans="106:107">
      <c r="DB21607" s="110"/>
      <c r="DC21607" s="110"/>
    </row>
    <row r="21608" spans="106:107">
      <c r="DB21608" s="110"/>
      <c r="DC21608" s="110"/>
    </row>
    <row r="21609" spans="106:107">
      <c r="DB21609" s="110"/>
      <c r="DC21609" s="110"/>
    </row>
    <row r="21610" spans="106:107">
      <c r="DB21610" s="110"/>
      <c r="DC21610" s="110"/>
    </row>
    <row r="21611" spans="106:107">
      <c r="DB21611" s="110"/>
      <c r="DC21611" s="110"/>
    </row>
    <row r="21612" spans="106:107">
      <c r="DB21612" s="110"/>
      <c r="DC21612" s="110"/>
    </row>
    <row r="21613" spans="106:107">
      <c r="DB21613" s="110"/>
      <c r="DC21613" s="110"/>
    </row>
    <row r="21614" spans="106:107">
      <c r="DB21614" s="110"/>
      <c r="DC21614" s="110"/>
    </row>
    <row r="21615" spans="106:107">
      <c r="DB21615" s="110"/>
      <c r="DC21615" s="110"/>
    </row>
    <row r="21616" spans="106:107">
      <c r="DB21616" s="110"/>
      <c r="DC21616" s="110"/>
    </row>
    <row r="21617" spans="106:107">
      <c r="DB21617" s="110"/>
      <c r="DC21617" s="110"/>
    </row>
    <row r="21618" spans="106:107">
      <c r="DB21618" s="110"/>
      <c r="DC21618" s="110"/>
    </row>
    <row r="21619" spans="106:107">
      <c r="DB21619" s="110"/>
      <c r="DC21619" s="110"/>
    </row>
    <row r="21620" spans="106:107">
      <c r="DB21620" s="110"/>
      <c r="DC21620" s="110"/>
    </row>
    <row r="21621" spans="106:107">
      <c r="DB21621" s="110"/>
      <c r="DC21621" s="110"/>
    </row>
    <row r="21622" spans="106:107">
      <c r="DB21622" s="110"/>
      <c r="DC21622" s="110"/>
    </row>
    <row r="21623" spans="106:107">
      <c r="DB21623" s="110"/>
      <c r="DC21623" s="110"/>
    </row>
    <row r="21624" spans="106:107">
      <c r="DB21624" s="110"/>
      <c r="DC21624" s="110"/>
    </row>
    <row r="21625" spans="106:107">
      <c r="DB21625" s="110"/>
      <c r="DC21625" s="110"/>
    </row>
    <row r="21626" spans="106:107">
      <c r="DB21626" s="110"/>
      <c r="DC21626" s="110"/>
    </row>
    <row r="21627" spans="106:107">
      <c r="DB21627" s="110"/>
      <c r="DC21627" s="110"/>
    </row>
    <row r="21628" spans="106:107">
      <c r="DB21628" s="110"/>
      <c r="DC21628" s="110"/>
    </row>
    <row r="21629" spans="106:107">
      <c r="DB21629" s="110"/>
      <c r="DC21629" s="110"/>
    </row>
    <row r="21630" spans="106:107">
      <c r="DB21630" s="110"/>
      <c r="DC21630" s="110"/>
    </row>
    <row r="21631" spans="106:107">
      <c r="DB21631" s="110"/>
      <c r="DC21631" s="110"/>
    </row>
    <row r="21632" spans="106:107">
      <c r="DB21632" s="110"/>
      <c r="DC21632" s="110"/>
    </row>
    <row r="21633" spans="106:107">
      <c r="DB21633" s="110"/>
      <c r="DC21633" s="110"/>
    </row>
    <row r="21634" spans="106:107">
      <c r="DB21634" s="110"/>
      <c r="DC21634" s="110"/>
    </row>
    <row r="21635" spans="106:107">
      <c r="DB21635" s="110"/>
      <c r="DC21635" s="110"/>
    </row>
    <row r="21636" spans="106:107">
      <c r="DB21636" s="110"/>
      <c r="DC21636" s="110"/>
    </row>
    <row r="21637" spans="106:107">
      <c r="DB21637" s="110"/>
      <c r="DC21637" s="110"/>
    </row>
    <row r="21638" spans="106:107">
      <c r="DB21638" s="110"/>
      <c r="DC21638" s="110"/>
    </row>
    <row r="21639" spans="106:107">
      <c r="DB21639" s="110"/>
      <c r="DC21639" s="110"/>
    </row>
    <row r="21640" spans="106:107">
      <c r="DB21640" s="110"/>
      <c r="DC21640" s="110"/>
    </row>
    <row r="21641" spans="106:107">
      <c r="DB21641" s="110"/>
      <c r="DC21641" s="110"/>
    </row>
    <row r="21642" spans="106:107">
      <c r="DB21642" s="110"/>
      <c r="DC21642" s="110"/>
    </row>
    <row r="21643" spans="106:107">
      <c r="DB21643" s="110"/>
      <c r="DC21643" s="110"/>
    </row>
    <row r="21644" spans="106:107">
      <c r="DB21644" s="110"/>
      <c r="DC21644" s="110"/>
    </row>
    <row r="21645" spans="106:107">
      <c r="DB21645" s="110"/>
      <c r="DC21645" s="110"/>
    </row>
    <row r="21646" spans="106:107">
      <c r="DB21646" s="110"/>
      <c r="DC21646" s="110"/>
    </row>
    <row r="21647" spans="106:107">
      <c r="DB21647" s="110"/>
      <c r="DC21647" s="110"/>
    </row>
    <row r="21648" spans="106:107">
      <c r="DB21648" s="110"/>
      <c r="DC21648" s="110"/>
    </row>
    <row r="21649" spans="106:107">
      <c r="DB21649" s="110"/>
      <c r="DC21649" s="110"/>
    </row>
    <row r="21650" spans="106:107">
      <c r="DB21650" s="110"/>
      <c r="DC21650" s="110"/>
    </row>
    <row r="21651" spans="106:107">
      <c r="DB21651" s="110"/>
      <c r="DC21651" s="110"/>
    </row>
    <row r="21652" spans="106:107">
      <c r="DB21652" s="110"/>
      <c r="DC21652" s="110"/>
    </row>
    <row r="21653" spans="106:107">
      <c r="DB21653" s="110"/>
      <c r="DC21653" s="110"/>
    </row>
    <row r="21654" spans="106:107">
      <c r="DB21654" s="110"/>
      <c r="DC21654" s="110"/>
    </row>
    <row r="21655" spans="106:107">
      <c r="DB21655" s="110"/>
      <c r="DC21655" s="110"/>
    </row>
    <row r="21656" spans="106:107">
      <c r="DB21656" s="110"/>
      <c r="DC21656" s="110"/>
    </row>
    <row r="21657" spans="106:107">
      <c r="DB21657" s="110"/>
      <c r="DC21657" s="110"/>
    </row>
    <row r="21658" spans="106:107">
      <c r="DB21658" s="110"/>
      <c r="DC21658" s="110"/>
    </row>
    <row r="21659" spans="106:107">
      <c r="DB21659" s="110"/>
      <c r="DC21659" s="110"/>
    </row>
    <row r="21660" spans="106:107">
      <c r="DB21660" s="110"/>
      <c r="DC21660" s="110"/>
    </row>
    <row r="21661" spans="106:107">
      <c r="DB21661" s="110"/>
      <c r="DC21661" s="110"/>
    </row>
    <row r="21662" spans="106:107">
      <c r="DB21662" s="110"/>
      <c r="DC21662" s="110"/>
    </row>
    <row r="21663" spans="106:107">
      <c r="DB21663" s="110"/>
      <c r="DC21663" s="110"/>
    </row>
    <row r="21664" spans="106:107">
      <c r="DB21664" s="110"/>
      <c r="DC21664" s="110"/>
    </row>
    <row r="21665" spans="106:107">
      <c r="DB21665" s="110"/>
      <c r="DC21665" s="110"/>
    </row>
    <row r="21666" spans="106:107">
      <c r="DB21666" s="110"/>
      <c r="DC21666" s="110"/>
    </row>
    <row r="21667" spans="106:107">
      <c r="DB21667" s="110"/>
      <c r="DC21667" s="110"/>
    </row>
    <row r="21668" spans="106:107">
      <c r="DB21668" s="110"/>
      <c r="DC21668" s="110"/>
    </row>
    <row r="21669" spans="106:107">
      <c r="DB21669" s="110"/>
      <c r="DC21669" s="110"/>
    </row>
    <row r="21670" spans="106:107">
      <c r="DB21670" s="110"/>
      <c r="DC21670" s="110"/>
    </row>
    <row r="21671" spans="106:107">
      <c r="DB21671" s="110"/>
      <c r="DC21671" s="110"/>
    </row>
    <row r="21672" spans="106:107">
      <c r="DB21672" s="110"/>
      <c r="DC21672" s="110"/>
    </row>
    <row r="21673" spans="106:107">
      <c r="DB21673" s="110"/>
      <c r="DC21673" s="110"/>
    </row>
    <row r="21674" spans="106:107">
      <c r="DB21674" s="110"/>
      <c r="DC21674" s="110"/>
    </row>
    <row r="21675" spans="106:107">
      <c r="DB21675" s="110"/>
      <c r="DC21675" s="110"/>
    </row>
    <row r="21676" spans="106:107">
      <c r="DB21676" s="110"/>
      <c r="DC21676" s="110"/>
    </row>
    <row r="21677" spans="106:107">
      <c r="DB21677" s="110"/>
      <c r="DC21677" s="110"/>
    </row>
    <row r="21678" spans="106:107">
      <c r="DB21678" s="110"/>
      <c r="DC21678" s="110"/>
    </row>
    <row r="21679" spans="106:107">
      <c r="DB21679" s="110"/>
      <c r="DC21679" s="110"/>
    </row>
    <row r="21680" spans="106:107">
      <c r="DB21680" s="110"/>
      <c r="DC21680" s="110"/>
    </row>
    <row r="21681" spans="106:107">
      <c r="DB21681" s="110"/>
      <c r="DC21681" s="110"/>
    </row>
    <row r="21682" spans="106:107">
      <c r="DB21682" s="110"/>
      <c r="DC21682" s="110"/>
    </row>
    <row r="21683" spans="106:107">
      <c r="DB21683" s="110"/>
      <c r="DC21683" s="110"/>
    </row>
    <row r="21684" spans="106:107">
      <c r="DB21684" s="110"/>
      <c r="DC21684" s="110"/>
    </row>
    <row r="21685" spans="106:107">
      <c r="DB21685" s="110"/>
      <c r="DC21685" s="110"/>
    </row>
    <row r="21686" spans="106:107">
      <c r="DB21686" s="110"/>
      <c r="DC21686" s="110"/>
    </row>
    <row r="21687" spans="106:107">
      <c r="DB21687" s="110"/>
      <c r="DC21687" s="110"/>
    </row>
    <row r="21688" spans="106:107">
      <c r="DB21688" s="110"/>
      <c r="DC21688" s="110"/>
    </row>
    <row r="21689" spans="106:107">
      <c r="DB21689" s="110"/>
      <c r="DC21689" s="110"/>
    </row>
    <row r="21690" spans="106:107">
      <c r="DB21690" s="110"/>
      <c r="DC21690" s="110"/>
    </row>
    <row r="21691" spans="106:107">
      <c r="DB21691" s="110"/>
      <c r="DC21691" s="110"/>
    </row>
    <row r="21692" spans="106:107">
      <c r="DB21692" s="110"/>
      <c r="DC21692" s="110"/>
    </row>
    <row r="21693" spans="106:107">
      <c r="DB21693" s="110"/>
      <c r="DC21693" s="110"/>
    </row>
    <row r="21694" spans="106:107">
      <c r="DB21694" s="110"/>
      <c r="DC21694" s="110"/>
    </row>
    <row r="21695" spans="106:107">
      <c r="DB21695" s="110"/>
      <c r="DC21695" s="110"/>
    </row>
    <row r="21696" spans="106:107">
      <c r="DB21696" s="110"/>
      <c r="DC21696" s="110"/>
    </row>
    <row r="21697" spans="106:107">
      <c r="DB21697" s="110"/>
      <c r="DC21697" s="110"/>
    </row>
    <row r="21698" spans="106:107">
      <c r="DB21698" s="110"/>
      <c r="DC21698" s="110"/>
    </row>
    <row r="21699" spans="106:107">
      <c r="DB21699" s="110"/>
      <c r="DC21699" s="110"/>
    </row>
    <row r="21700" spans="106:107">
      <c r="DB21700" s="110"/>
      <c r="DC21700" s="110"/>
    </row>
    <row r="21701" spans="106:107">
      <c r="DB21701" s="110"/>
      <c r="DC21701" s="110"/>
    </row>
    <row r="21702" spans="106:107">
      <c r="DB21702" s="110"/>
      <c r="DC21702" s="110"/>
    </row>
    <row r="21703" spans="106:107">
      <c r="DB21703" s="110"/>
      <c r="DC21703" s="110"/>
    </row>
    <row r="21704" spans="106:107">
      <c r="DB21704" s="110"/>
      <c r="DC21704" s="110"/>
    </row>
    <row r="21705" spans="106:107">
      <c r="DB21705" s="110"/>
      <c r="DC21705" s="110"/>
    </row>
    <row r="21706" spans="106:107">
      <c r="DB21706" s="110"/>
      <c r="DC21706" s="110"/>
    </row>
    <row r="21707" spans="106:107">
      <c r="DB21707" s="110"/>
      <c r="DC21707" s="110"/>
    </row>
    <row r="21708" spans="106:107">
      <c r="DB21708" s="110"/>
      <c r="DC21708" s="110"/>
    </row>
    <row r="21709" spans="106:107">
      <c r="DB21709" s="110"/>
      <c r="DC21709" s="110"/>
    </row>
    <row r="21710" spans="106:107">
      <c r="DB21710" s="110"/>
      <c r="DC21710" s="110"/>
    </row>
    <row r="21711" spans="106:107">
      <c r="DB21711" s="110"/>
      <c r="DC21711" s="110"/>
    </row>
    <row r="21712" spans="106:107">
      <c r="DB21712" s="110"/>
      <c r="DC21712" s="110"/>
    </row>
    <row r="21713" spans="106:107">
      <c r="DB21713" s="110"/>
      <c r="DC21713" s="110"/>
    </row>
    <row r="21714" spans="106:107">
      <c r="DB21714" s="110"/>
      <c r="DC21714" s="110"/>
    </row>
    <row r="21715" spans="106:107">
      <c r="DB21715" s="110"/>
      <c r="DC21715" s="110"/>
    </row>
    <row r="21716" spans="106:107">
      <c r="DB21716" s="110"/>
      <c r="DC21716" s="110"/>
    </row>
    <row r="21717" spans="106:107">
      <c r="DB21717" s="110"/>
      <c r="DC21717" s="110"/>
    </row>
    <row r="21718" spans="106:107">
      <c r="DB21718" s="110"/>
      <c r="DC21718" s="110"/>
    </row>
    <row r="21719" spans="106:107">
      <c r="DB21719" s="110"/>
      <c r="DC21719" s="110"/>
    </row>
    <row r="21720" spans="106:107">
      <c r="DB21720" s="110"/>
      <c r="DC21720" s="110"/>
    </row>
    <row r="21721" spans="106:107">
      <c r="DB21721" s="110"/>
      <c r="DC21721" s="110"/>
    </row>
    <row r="21722" spans="106:107">
      <c r="DB21722" s="110"/>
      <c r="DC21722" s="110"/>
    </row>
    <row r="21723" spans="106:107">
      <c r="DB21723" s="110"/>
      <c r="DC21723" s="110"/>
    </row>
    <row r="21724" spans="106:107">
      <c r="DB21724" s="110"/>
      <c r="DC21724" s="110"/>
    </row>
    <row r="21725" spans="106:107">
      <c r="DB21725" s="110"/>
      <c r="DC21725" s="110"/>
    </row>
    <row r="21726" spans="106:107">
      <c r="DB21726" s="110"/>
      <c r="DC21726" s="110"/>
    </row>
    <row r="21727" spans="106:107">
      <c r="DB21727" s="110"/>
      <c r="DC21727" s="110"/>
    </row>
    <row r="21728" spans="106:107">
      <c r="DB21728" s="110"/>
      <c r="DC21728" s="110"/>
    </row>
    <row r="21729" spans="106:107">
      <c r="DB21729" s="110"/>
      <c r="DC21729" s="110"/>
    </row>
    <row r="21730" spans="106:107">
      <c r="DB21730" s="110"/>
      <c r="DC21730" s="110"/>
    </row>
    <row r="21731" spans="106:107">
      <c r="DB21731" s="110"/>
      <c r="DC21731" s="110"/>
    </row>
    <row r="21732" spans="106:107">
      <c r="DB21732" s="110"/>
      <c r="DC21732" s="110"/>
    </row>
    <row r="21733" spans="106:107">
      <c r="DB21733" s="110"/>
      <c r="DC21733" s="110"/>
    </row>
    <row r="21734" spans="106:107">
      <c r="DB21734" s="110"/>
      <c r="DC21734" s="110"/>
    </row>
    <row r="21735" spans="106:107">
      <c r="DB21735" s="110"/>
      <c r="DC21735" s="110"/>
    </row>
    <row r="21736" spans="106:107">
      <c r="DB21736" s="110"/>
      <c r="DC21736" s="110"/>
    </row>
    <row r="21737" spans="106:107">
      <c r="DB21737" s="110"/>
      <c r="DC21737" s="110"/>
    </row>
    <row r="21738" spans="106:107">
      <c r="DB21738" s="110"/>
      <c r="DC21738" s="110"/>
    </row>
    <row r="21739" spans="106:107">
      <c r="DB21739" s="110"/>
      <c r="DC21739" s="110"/>
    </row>
    <row r="21740" spans="106:107">
      <c r="DB21740" s="110"/>
      <c r="DC21740" s="110"/>
    </row>
    <row r="21741" spans="106:107">
      <c r="DB21741" s="110"/>
      <c r="DC21741" s="110"/>
    </row>
    <row r="21742" spans="106:107">
      <c r="DB21742" s="110"/>
      <c r="DC21742" s="110"/>
    </row>
    <row r="21743" spans="106:107">
      <c r="DB21743" s="110"/>
      <c r="DC21743" s="110"/>
    </row>
    <row r="21744" spans="106:107">
      <c r="DB21744" s="110"/>
      <c r="DC21744" s="110"/>
    </row>
    <row r="21745" spans="106:107">
      <c r="DB21745" s="110"/>
      <c r="DC21745" s="110"/>
    </row>
    <row r="21746" spans="106:107">
      <c r="DB21746" s="110"/>
      <c r="DC21746" s="110"/>
    </row>
    <row r="21747" spans="106:107">
      <c r="DB21747" s="110"/>
      <c r="DC21747" s="110"/>
    </row>
    <row r="21748" spans="106:107">
      <c r="DB21748" s="110"/>
      <c r="DC21748" s="110"/>
    </row>
    <row r="21749" spans="106:107">
      <c r="DB21749" s="110"/>
      <c r="DC21749" s="110"/>
    </row>
    <row r="21750" spans="106:107">
      <c r="DB21750" s="110"/>
      <c r="DC21750" s="110"/>
    </row>
    <row r="21751" spans="106:107">
      <c r="DB21751" s="110"/>
      <c r="DC21751" s="110"/>
    </row>
    <row r="21752" spans="106:107">
      <c r="DB21752" s="110"/>
      <c r="DC21752" s="110"/>
    </row>
    <row r="21753" spans="106:107">
      <c r="DB21753" s="110"/>
      <c r="DC21753" s="110"/>
    </row>
    <row r="21754" spans="106:107">
      <c r="DB21754" s="110"/>
      <c r="DC21754" s="110"/>
    </row>
    <row r="21755" spans="106:107">
      <c r="DB21755" s="110"/>
      <c r="DC21755" s="110"/>
    </row>
    <row r="21756" spans="106:107">
      <c r="DB21756" s="110"/>
      <c r="DC21756" s="110"/>
    </row>
    <row r="21757" spans="106:107">
      <c r="DB21757" s="110"/>
      <c r="DC21757" s="110"/>
    </row>
    <row r="21758" spans="106:107">
      <c r="DB21758" s="110"/>
      <c r="DC21758" s="110"/>
    </row>
    <row r="21759" spans="106:107">
      <c r="DB21759" s="110"/>
      <c r="DC21759" s="110"/>
    </row>
    <row r="21760" spans="106:107">
      <c r="DB21760" s="110"/>
      <c r="DC21760" s="110"/>
    </row>
    <row r="21761" spans="106:107">
      <c r="DB21761" s="110"/>
      <c r="DC21761" s="110"/>
    </row>
    <row r="21762" spans="106:107">
      <c r="DB21762" s="110"/>
      <c r="DC21762" s="110"/>
    </row>
    <row r="21763" spans="106:107">
      <c r="DB21763" s="110"/>
      <c r="DC21763" s="110"/>
    </row>
    <row r="21764" spans="106:107">
      <c r="DB21764" s="110"/>
      <c r="DC21764" s="110"/>
    </row>
    <row r="21765" spans="106:107">
      <c r="DB21765" s="110"/>
      <c r="DC21765" s="110"/>
    </row>
    <row r="21766" spans="106:107">
      <c r="DB21766" s="110"/>
      <c r="DC21766" s="110"/>
    </row>
    <row r="21767" spans="106:107">
      <c r="DB21767" s="110"/>
      <c r="DC21767" s="110"/>
    </row>
    <row r="21768" spans="106:107">
      <c r="DB21768" s="110"/>
      <c r="DC21768" s="110"/>
    </row>
    <row r="21769" spans="106:107">
      <c r="DB21769" s="110"/>
      <c r="DC21769" s="110"/>
    </row>
    <row r="21770" spans="106:107">
      <c r="DB21770" s="110"/>
      <c r="DC21770" s="110"/>
    </row>
    <row r="21771" spans="106:107">
      <c r="DB21771" s="110"/>
      <c r="DC21771" s="110"/>
    </row>
    <row r="21772" spans="106:107">
      <c r="DB21772" s="110"/>
      <c r="DC21772" s="110"/>
    </row>
    <row r="21773" spans="106:107">
      <c r="DB21773" s="110"/>
      <c r="DC21773" s="110"/>
    </row>
    <row r="21774" spans="106:107">
      <c r="DB21774" s="110"/>
      <c r="DC21774" s="110"/>
    </row>
    <row r="21775" spans="106:107">
      <c r="DB21775" s="110"/>
      <c r="DC21775" s="110"/>
    </row>
    <row r="21776" spans="106:107">
      <c r="DB21776" s="110"/>
      <c r="DC21776" s="110"/>
    </row>
    <row r="21777" spans="106:107">
      <c r="DB21777" s="110"/>
      <c r="DC21777" s="110"/>
    </row>
    <row r="21778" spans="106:107">
      <c r="DB21778" s="110"/>
      <c r="DC21778" s="110"/>
    </row>
    <row r="21779" spans="106:107">
      <c r="DB21779" s="110"/>
      <c r="DC21779" s="110"/>
    </row>
    <row r="21780" spans="106:107">
      <c r="DB21780" s="110"/>
      <c r="DC21780" s="110"/>
    </row>
    <row r="21781" spans="106:107">
      <c r="DB21781" s="110"/>
      <c r="DC21781" s="110"/>
    </row>
    <row r="21782" spans="106:107">
      <c r="DB21782" s="110"/>
      <c r="DC21782" s="110"/>
    </row>
    <row r="21783" spans="106:107">
      <c r="DB21783" s="110"/>
      <c r="DC21783" s="110"/>
    </row>
    <row r="21784" spans="106:107">
      <c r="DB21784" s="110"/>
      <c r="DC21784" s="110"/>
    </row>
    <row r="21785" spans="106:107">
      <c r="DB21785" s="110"/>
      <c r="DC21785" s="110"/>
    </row>
    <row r="21786" spans="106:107">
      <c r="DB21786" s="110"/>
      <c r="DC21786" s="110"/>
    </row>
    <row r="21787" spans="106:107">
      <c r="DB21787" s="110"/>
      <c r="DC21787" s="110"/>
    </row>
    <row r="21788" spans="106:107">
      <c r="DB21788" s="110"/>
      <c r="DC21788" s="110"/>
    </row>
    <row r="21789" spans="106:107">
      <c r="DB21789" s="110"/>
      <c r="DC21789" s="110"/>
    </row>
    <row r="21790" spans="106:107">
      <c r="DB21790" s="110"/>
      <c r="DC21790" s="110"/>
    </row>
    <row r="21791" spans="106:107">
      <c r="DB21791" s="110"/>
      <c r="DC21791" s="110"/>
    </row>
    <row r="21792" spans="106:107">
      <c r="DB21792" s="110"/>
      <c r="DC21792" s="110"/>
    </row>
    <row r="21793" spans="106:107">
      <c r="DB21793" s="110"/>
      <c r="DC21793" s="110"/>
    </row>
    <row r="21794" spans="106:107">
      <c r="DB21794" s="110"/>
      <c r="DC21794" s="110"/>
    </row>
    <row r="21795" spans="106:107">
      <c r="DB21795" s="110"/>
      <c r="DC21795" s="110"/>
    </row>
    <row r="21796" spans="106:107">
      <c r="DB21796" s="110"/>
      <c r="DC21796" s="110"/>
    </row>
    <row r="21797" spans="106:107">
      <c r="DB21797" s="110"/>
      <c r="DC21797" s="110"/>
    </row>
    <row r="21798" spans="106:107">
      <c r="DB21798" s="110"/>
      <c r="DC21798" s="110"/>
    </row>
    <row r="21799" spans="106:107">
      <c r="DB21799" s="110"/>
      <c r="DC21799" s="110"/>
    </row>
    <row r="21800" spans="106:107">
      <c r="DB21800" s="110"/>
      <c r="DC21800" s="110"/>
    </row>
    <row r="21801" spans="106:107">
      <c r="DB21801" s="110"/>
      <c r="DC21801" s="110"/>
    </row>
    <row r="21802" spans="106:107">
      <c r="DB21802" s="110"/>
      <c r="DC21802" s="110"/>
    </row>
    <row r="21803" spans="106:107">
      <c r="DB21803" s="110"/>
      <c r="DC21803" s="110"/>
    </row>
    <row r="21804" spans="106:107">
      <c r="DB21804" s="110"/>
      <c r="DC21804" s="110"/>
    </row>
    <row r="21805" spans="106:107">
      <c r="DB21805" s="110"/>
      <c r="DC21805" s="110"/>
    </row>
    <row r="21806" spans="106:107">
      <c r="DB21806" s="110"/>
      <c r="DC21806" s="110"/>
    </row>
    <row r="21807" spans="106:107">
      <c r="DB21807" s="110"/>
      <c r="DC21807" s="110"/>
    </row>
    <row r="21808" spans="106:107">
      <c r="DB21808" s="110"/>
      <c r="DC21808" s="110"/>
    </row>
    <row r="21809" spans="106:107">
      <c r="DB21809" s="110"/>
      <c r="DC21809" s="110"/>
    </row>
    <row r="21810" spans="106:107">
      <c r="DB21810" s="110"/>
      <c r="DC21810" s="110"/>
    </row>
    <row r="21811" spans="106:107">
      <c r="DB21811" s="110"/>
      <c r="DC21811" s="110"/>
    </row>
    <row r="21812" spans="106:107">
      <c r="DB21812" s="110"/>
      <c r="DC21812" s="110"/>
    </row>
    <row r="21813" spans="106:107">
      <c r="DB21813" s="110"/>
      <c r="DC21813" s="110"/>
    </row>
    <row r="21814" spans="106:107">
      <c r="DB21814" s="110"/>
      <c r="DC21814" s="110"/>
    </row>
    <row r="21815" spans="106:107">
      <c r="DB21815" s="110"/>
      <c r="DC21815" s="110"/>
    </row>
    <row r="21816" spans="106:107">
      <c r="DB21816" s="110"/>
      <c r="DC21816" s="110"/>
    </row>
    <row r="21817" spans="106:107">
      <c r="DB21817" s="110"/>
      <c r="DC21817" s="110"/>
    </row>
    <row r="21818" spans="106:107">
      <c r="DB21818" s="110"/>
      <c r="DC21818" s="110"/>
    </row>
    <row r="21819" spans="106:107">
      <c r="DB21819" s="110"/>
      <c r="DC21819" s="110"/>
    </row>
    <row r="21820" spans="106:107">
      <c r="DB21820" s="110"/>
      <c r="DC21820" s="110"/>
    </row>
    <row r="21821" spans="106:107">
      <c r="DB21821" s="110"/>
      <c r="DC21821" s="110"/>
    </row>
    <row r="21822" spans="106:107">
      <c r="DB21822" s="110"/>
      <c r="DC21822" s="110"/>
    </row>
    <row r="21823" spans="106:107">
      <c r="DB21823" s="110"/>
      <c r="DC21823" s="110"/>
    </row>
    <row r="21824" spans="106:107">
      <c r="DB21824" s="110"/>
      <c r="DC21824" s="110"/>
    </row>
    <row r="21825" spans="106:107">
      <c r="DB21825" s="110"/>
      <c r="DC21825" s="110"/>
    </row>
    <row r="21826" spans="106:107">
      <c r="DB21826" s="110"/>
      <c r="DC21826" s="110"/>
    </row>
    <row r="21827" spans="106:107">
      <c r="DB21827" s="110"/>
      <c r="DC21827" s="110"/>
    </row>
    <row r="21828" spans="106:107">
      <c r="DB21828" s="110"/>
      <c r="DC21828" s="110"/>
    </row>
    <row r="21829" spans="106:107">
      <c r="DB21829" s="110"/>
      <c r="DC21829" s="110"/>
    </row>
    <row r="21830" spans="106:107">
      <c r="DB21830" s="110"/>
      <c r="DC21830" s="110"/>
    </row>
    <row r="21831" spans="106:107">
      <c r="DB21831" s="110"/>
      <c r="DC21831" s="110"/>
    </row>
    <row r="21832" spans="106:107">
      <c r="DB21832" s="110"/>
      <c r="DC21832" s="110"/>
    </row>
    <row r="21833" spans="106:107">
      <c r="DB21833" s="110"/>
      <c r="DC21833" s="110"/>
    </row>
    <row r="21834" spans="106:107">
      <c r="DB21834" s="110"/>
      <c r="DC21834" s="110"/>
    </row>
    <row r="21835" spans="106:107">
      <c r="DB21835" s="110"/>
      <c r="DC21835" s="110"/>
    </row>
    <row r="21836" spans="106:107">
      <c r="DB21836" s="110"/>
      <c r="DC21836" s="110"/>
    </row>
    <row r="21837" spans="106:107">
      <c r="DB21837" s="110"/>
      <c r="DC21837" s="110"/>
    </row>
    <row r="21838" spans="106:107">
      <c r="DB21838" s="110"/>
      <c r="DC21838" s="110"/>
    </row>
    <row r="21839" spans="106:107">
      <c r="DB21839" s="110"/>
      <c r="DC21839" s="110"/>
    </row>
    <row r="21840" spans="106:107">
      <c r="DB21840" s="110"/>
      <c r="DC21840" s="110"/>
    </row>
    <row r="21841" spans="106:107">
      <c r="DB21841" s="110"/>
      <c r="DC21841" s="110"/>
    </row>
    <row r="21842" spans="106:107">
      <c r="DB21842" s="110"/>
      <c r="DC21842" s="110"/>
    </row>
    <row r="21843" spans="106:107">
      <c r="DB21843" s="110"/>
      <c r="DC21843" s="110"/>
    </row>
    <row r="21844" spans="106:107">
      <c r="DB21844" s="110"/>
      <c r="DC21844" s="110"/>
    </row>
    <row r="21845" spans="106:107">
      <c r="DB21845" s="110"/>
      <c r="DC21845" s="110"/>
    </row>
    <row r="21846" spans="106:107">
      <c r="DB21846" s="110"/>
      <c r="DC21846" s="110"/>
    </row>
    <row r="21847" spans="106:107">
      <c r="DB21847" s="110"/>
      <c r="DC21847" s="110"/>
    </row>
    <row r="21848" spans="106:107">
      <c r="DB21848" s="110"/>
      <c r="DC21848" s="110"/>
    </row>
    <row r="21849" spans="106:107">
      <c r="DB21849" s="110"/>
      <c r="DC21849" s="110"/>
    </row>
    <row r="21850" spans="106:107">
      <c r="DB21850" s="110"/>
      <c r="DC21850" s="110"/>
    </row>
    <row r="21851" spans="106:107">
      <c r="DB21851" s="110"/>
      <c r="DC21851" s="110"/>
    </row>
    <row r="21852" spans="106:107">
      <c r="DB21852" s="110"/>
      <c r="DC21852" s="110"/>
    </row>
    <row r="21853" spans="106:107">
      <c r="DB21853" s="110"/>
      <c r="DC21853" s="110"/>
    </row>
    <row r="21854" spans="106:107">
      <c r="DB21854" s="110"/>
      <c r="DC21854" s="110"/>
    </row>
    <row r="21855" spans="106:107">
      <c r="DB21855" s="110"/>
      <c r="DC21855" s="110"/>
    </row>
    <row r="21856" spans="106:107">
      <c r="DB21856" s="110"/>
      <c r="DC21856" s="110"/>
    </row>
    <row r="21857" spans="106:107">
      <c r="DB21857" s="110"/>
      <c r="DC21857" s="110"/>
    </row>
    <row r="21858" spans="106:107">
      <c r="DB21858" s="110"/>
      <c r="DC21858" s="110"/>
    </row>
    <row r="21859" spans="106:107">
      <c r="DB21859" s="110"/>
      <c r="DC21859" s="110"/>
    </row>
    <row r="21860" spans="106:107">
      <c r="DB21860" s="110"/>
      <c r="DC21860" s="110"/>
    </row>
    <row r="21861" spans="106:107">
      <c r="DB21861" s="110"/>
      <c r="DC21861" s="110"/>
    </row>
    <row r="21862" spans="106:107">
      <c r="DB21862" s="110"/>
      <c r="DC21862" s="110"/>
    </row>
    <row r="21863" spans="106:107">
      <c r="DB21863" s="110"/>
      <c r="DC21863" s="110"/>
    </row>
    <row r="21864" spans="106:107">
      <c r="DB21864" s="110"/>
      <c r="DC21864" s="110"/>
    </row>
    <row r="21865" spans="106:107">
      <c r="DB21865" s="110"/>
      <c r="DC21865" s="110"/>
    </row>
    <row r="21866" spans="106:107">
      <c r="DB21866" s="110"/>
      <c r="DC21866" s="110"/>
    </row>
    <row r="21867" spans="106:107">
      <c r="DB21867" s="110"/>
      <c r="DC21867" s="110"/>
    </row>
    <row r="21868" spans="106:107">
      <c r="DB21868" s="110"/>
      <c r="DC21868" s="110"/>
    </row>
    <row r="21869" spans="106:107">
      <c r="DB21869" s="110"/>
      <c r="DC21869" s="110"/>
    </row>
    <row r="21870" spans="106:107">
      <c r="DB21870" s="110"/>
      <c r="DC21870" s="110"/>
    </row>
    <row r="21871" spans="106:107">
      <c r="DB21871" s="110"/>
      <c r="DC21871" s="110"/>
    </row>
    <row r="21872" spans="106:107">
      <c r="DB21872" s="110"/>
      <c r="DC21872" s="110"/>
    </row>
    <row r="21873" spans="106:107">
      <c r="DB21873" s="110"/>
      <c r="DC21873" s="110"/>
    </row>
    <row r="21874" spans="106:107">
      <c r="DB21874" s="110"/>
      <c r="DC21874" s="110"/>
    </row>
    <row r="21875" spans="106:107">
      <c r="DB21875" s="110"/>
      <c r="DC21875" s="110"/>
    </row>
    <row r="21876" spans="106:107">
      <c r="DB21876" s="110"/>
      <c r="DC21876" s="110"/>
    </row>
    <row r="21877" spans="106:107">
      <c r="DB21877" s="110"/>
      <c r="DC21877" s="110"/>
    </row>
    <row r="21878" spans="106:107">
      <c r="DB21878" s="110"/>
      <c r="DC21878" s="110"/>
    </row>
    <row r="21879" spans="106:107">
      <c r="DB21879" s="110"/>
      <c r="DC21879" s="110"/>
    </row>
    <row r="21880" spans="106:107">
      <c r="DB21880" s="110"/>
      <c r="DC21880" s="110"/>
    </row>
    <row r="21881" spans="106:107">
      <c r="DB21881" s="110"/>
      <c r="DC21881" s="110"/>
    </row>
    <row r="21882" spans="106:107">
      <c r="DB21882" s="110"/>
      <c r="DC21882" s="110"/>
    </row>
    <row r="21883" spans="106:107">
      <c r="DB21883" s="110"/>
      <c r="DC21883" s="110"/>
    </row>
    <row r="21884" spans="106:107">
      <c r="DB21884" s="110"/>
      <c r="DC21884" s="110"/>
    </row>
    <row r="21885" spans="106:107">
      <c r="DB21885" s="110"/>
      <c r="DC21885" s="110"/>
    </row>
    <row r="21886" spans="106:107">
      <c r="DB21886" s="110"/>
      <c r="DC21886" s="110"/>
    </row>
    <row r="21887" spans="106:107">
      <c r="DB21887" s="110"/>
      <c r="DC21887" s="110"/>
    </row>
    <row r="21888" spans="106:107">
      <c r="DB21888" s="110"/>
      <c r="DC21888" s="110"/>
    </row>
    <row r="21889" spans="106:107">
      <c r="DB21889" s="110"/>
      <c r="DC21889" s="110"/>
    </row>
    <row r="21890" spans="106:107">
      <c r="DB21890" s="110"/>
      <c r="DC21890" s="110"/>
    </row>
    <row r="21891" spans="106:107">
      <c r="DB21891" s="110"/>
      <c r="DC21891" s="110"/>
    </row>
    <row r="21892" spans="106:107">
      <c r="DB21892" s="110"/>
      <c r="DC21892" s="110"/>
    </row>
    <row r="21893" spans="106:107">
      <c r="DB21893" s="110"/>
      <c r="DC21893" s="110"/>
    </row>
    <row r="21894" spans="106:107">
      <c r="DB21894" s="110"/>
      <c r="DC21894" s="110"/>
    </row>
    <row r="21895" spans="106:107">
      <c r="DB21895" s="110"/>
      <c r="DC21895" s="110"/>
    </row>
    <row r="21896" spans="106:107">
      <c r="DB21896" s="110"/>
      <c r="DC21896" s="110"/>
    </row>
    <row r="21897" spans="106:107">
      <c r="DB21897" s="110"/>
      <c r="DC21897" s="110"/>
    </row>
    <row r="21898" spans="106:107">
      <c r="DB21898" s="110"/>
      <c r="DC21898" s="110"/>
    </row>
    <row r="21899" spans="106:107">
      <c r="DB21899" s="110"/>
      <c r="DC21899" s="110"/>
    </row>
    <row r="21900" spans="106:107">
      <c r="DB21900" s="110"/>
      <c r="DC21900" s="110"/>
    </row>
    <row r="21901" spans="106:107">
      <c r="DB21901" s="110"/>
      <c r="DC21901" s="110"/>
    </row>
    <row r="21902" spans="106:107">
      <c r="DB21902" s="110"/>
      <c r="DC21902" s="110"/>
    </row>
    <row r="21903" spans="106:107">
      <c r="DB21903" s="110"/>
      <c r="DC21903" s="110"/>
    </row>
    <row r="21904" spans="106:107">
      <c r="DB21904" s="110"/>
      <c r="DC21904" s="110"/>
    </row>
    <row r="21905" spans="106:107">
      <c r="DB21905" s="110"/>
      <c r="DC21905" s="110"/>
    </row>
    <row r="21906" spans="106:107">
      <c r="DB21906" s="110"/>
      <c r="DC21906" s="110"/>
    </row>
    <row r="21907" spans="106:107">
      <c r="DB21907" s="110"/>
      <c r="DC21907" s="110"/>
    </row>
    <row r="21908" spans="106:107">
      <c r="DB21908" s="110"/>
      <c r="DC21908" s="110"/>
    </row>
    <row r="21909" spans="106:107">
      <c r="DB21909" s="110"/>
      <c r="DC21909" s="110"/>
    </row>
    <row r="21910" spans="106:107">
      <c r="DB21910" s="110"/>
      <c r="DC21910" s="110"/>
    </row>
    <row r="21911" spans="106:107">
      <c r="DB21911" s="110"/>
      <c r="DC21911" s="110"/>
    </row>
    <row r="21912" spans="106:107">
      <c r="DB21912" s="110"/>
      <c r="DC21912" s="110"/>
    </row>
    <row r="21913" spans="106:107">
      <c r="DB21913" s="110"/>
      <c r="DC21913" s="110"/>
    </row>
    <row r="21914" spans="106:107">
      <c r="DB21914" s="110"/>
      <c r="DC21914" s="110"/>
    </row>
    <row r="21915" spans="106:107">
      <c r="DB21915" s="110"/>
      <c r="DC21915" s="110"/>
    </row>
    <row r="21916" spans="106:107">
      <c r="DB21916" s="110"/>
      <c r="DC21916" s="110"/>
    </row>
    <row r="21917" spans="106:107">
      <c r="DB21917" s="110"/>
      <c r="DC21917" s="110"/>
    </row>
    <row r="21918" spans="106:107">
      <c r="DB21918" s="110"/>
      <c r="DC21918" s="110"/>
    </row>
    <row r="21919" spans="106:107">
      <c r="DB21919" s="110"/>
      <c r="DC21919" s="110"/>
    </row>
    <row r="21920" spans="106:107">
      <c r="DB21920" s="110"/>
      <c r="DC21920" s="110"/>
    </row>
    <row r="21921" spans="106:107">
      <c r="DB21921" s="110"/>
      <c r="DC21921" s="110"/>
    </row>
    <row r="21922" spans="106:107">
      <c r="DB21922" s="110"/>
      <c r="DC21922" s="110"/>
    </row>
    <row r="21923" spans="106:107">
      <c r="DB21923" s="110"/>
      <c r="DC21923" s="110"/>
    </row>
    <row r="21924" spans="106:107">
      <c r="DB21924" s="110"/>
      <c r="DC21924" s="110"/>
    </row>
    <row r="21925" spans="106:107">
      <c r="DB21925" s="110"/>
      <c r="DC21925" s="110"/>
    </row>
    <row r="21926" spans="106:107">
      <c r="DB21926" s="110"/>
      <c r="DC21926" s="110"/>
    </row>
    <row r="21927" spans="106:107">
      <c r="DB21927" s="110"/>
      <c r="DC21927" s="110"/>
    </row>
    <row r="21928" spans="106:107">
      <c r="DB21928" s="110"/>
      <c r="DC21928" s="110"/>
    </row>
    <row r="21929" spans="106:107">
      <c r="DB21929" s="110"/>
      <c r="DC21929" s="110"/>
    </row>
    <row r="21930" spans="106:107">
      <c r="DB21930" s="110"/>
      <c r="DC21930" s="110"/>
    </row>
    <row r="21931" spans="106:107">
      <c r="DB21931" s="110"/>
      <c r="DC21931" s="110"/>
    </row>
    <row r="21932" spans="106:107">
      <c r="DB21932" s="110"/>
      <c r="DC21932" s="110"/>
    </row>
    <row r="21933" spans="106:107">
      <c r="DB21933" s="110"/>
      <c r="DC21933" s="110"/>
    </row>
    <row r="21934" spans="106:107">
      <c r="DB21934" s="110"/>
      <c r="DC21934" s="110"/>
    </row>
    <row r="21935" spans="106:107">
      <c r="DB21935" s="110"/>
      <c r="DC21935" s="110"/>
    </row>
    <row r="21936" spans="106:107">
      <c r="DB21936" s="110"/>
      <c r="DC21936" s="110"/>
    </row>
    <row r="21937" spans="106:107">
      <c r="DB21937" s="110"/>
      <c r="DC21937" s="110"/>
    </row>
    <row r="21938" spans="106:107">
      <c r="DB21938" s="110"/>
      <c r="DC21938" s="110"/>
    </row>
    <row r="21939" spans="106:107">
      <c r="DB21939" s="110"/>
      <c r="DC21939" s="110"/>
    </row>
    <row r="21940" spans="106:107">
      <c r="DB21940" s="110"/>
      <c r="DC21940" s="110"/>
    </row>
    <row r="21941" spans="106:107">
      <c r="DB21941" s="110"/>
      <c r="DC21941" s="110"/>
    </row>
    <row r="21942" spans="106:107">
      <c r="DB21942" s="110"/>
      <c r="DC21942" s="110"/>
    </row>
    <row r="21943" spans="106:107">
      <c r="DB21943" s="110"/>
      <c r="DC21943" s="110"/>
    </row>
    <row r="21944" spans="106:107">
      <c r="DB21944" s="110"/>
      <c r="DC21944" s="110"/>
    </row>
    <row r="21945" spans="106:107">
      <c r="DB21945" s="110"/>
      <c r="DC21945" s="110"/>
    </row>
    <row r="21946" spans="106:107">
      <c r="DB21946" s="110"/>
      <c r="DC21946" s="110"/>
    </row>
    <row r="21947" spans="106:107">
      <c r="DB21947" s="110"/>
      <c r="DC21947" s="110"/>
    </row>
    <row r="21948" spans="106:107">
      <c r="DB21948" s="110"/>
      <c r="DC21948" s="110"/>
    </row>
    <row r="21949" spans="106:107">
      <c r="DB21949" s="110"/>
      <c r="DC21949" s="110"/>
    </row>
    <row r="21950" spans="106:107">
      <c r="DB21950" s="110"/>
      <c r="DC21950" s="110"/>
    </row>
    <row r="21951" spans="106:107">
      <c r="DB21951" s="110"/>
      <c r="DC21951" s="110"/>
    </row>
    <row r="21952" spans="106:107">
      <c r="DB21952" s="110"/>
      <c r="DC21952" s="110"/>
    </row>
    <row r="21953" spans="106:107">
      <c r="DB21953" s="110"/>
      <c r="DC21953" s="110"/>
    </row>
    <row r="21954" spans="106:107">
      <c r="DB21954" s="110"/>
      <c r="DC21954" s="110"/>
    </row>
    <row r="21955" spans="106:107">
      <c r="DB21955" s="110"/>
      <c r="DC21955" s="110"/>
    </row>
    <row r="21956" spans="106:107">
      <c r="DB21956" s="110"/>
      <c r="DC21956" s="110"/>
    </row>
    <row r="21957" spans="106:107">
      <c r="DB21957" s="110"/>
      <c r="DC21957" s="110"/>
    </row>
    <row r="21958" spans="106:107">
      <c r="DB21958" s="110"/>
      <c r="DC21958" s="110"/>
    </row>
    <row r="21959" spans="106:107">
      <c r="DB21959" s="110"/>
      <c r="DC21959" s="110"/>
    </row>
    <row r="21960" spans="106:107">
      <c r="DB21960" s="110"/>
      <c r="DC21960" s="110"/>
    </row>
    <row r="21961" spans="106:107">
      <c r="DB21961" s="110"/>
      <c r="DC21961" s="110"/>
    </row>
    <row r="21962" spans="106:107">
      <c r="DB21962" s="110"/>
      <c r="DC21962" s="110"/>
    </row>
    <row r="21963" spans="106:107">
      <c r="DB21963" s="110"/>
      <c r="DC21963" s="110"/>
    </row>
    <row r="21964" spans="106:107">
      <c r="DB21964" s="110"/>
      <c r="DC21964" s="110"/>
    </row>
    <row r="21965" spans="106:107">
      <c r="DB21965" s="110"/>
      <c r="DC21965" s="110"/>
    </row>
    <row r="21966" spans="106:107">
      <c r="DB21966" s="110"/>
      <c r="DC21966" s="110"/>
    </row>
    <row r="21967" spans="106:107">
      <c r="DB21967" s="110"/>
      <c r="DC21967" s="110"/>
    </row>
    <row r="21968" spans="106:107">
      <c r="DB21968" s="110"/>
      <c r="DC21968" s="110"/>
    </row>
    <row r="21969" spans="106:107">
      <c r="DB21969" s="110"/>
      <c r="DC21969" s="110"/>
    </row>
    <row r="21970" spans="106:107">
      <c r="DB21970" s="110"/>
      <c r="DC21970" s="110"/>
    </row>
    <row r="21971" spans="106:107">
      <c r="DB21971" s="110"/>
      <c r="DC21971" s="110"/>
    </row>
    <row r="21972" spans="106:107">
      <c r="DB21972" s="110"/>
      <c r="DC21972" s="110"/>
    </row>
    <row r="21973" spans="106:107">
      <c r="DB21973" s="110"/>
      <c r="DC21973" s="110"/>
    </row>
    <row r="21974" spans="106:107">
      <c r="DB21974" s="110"/>
      <c r="DC21974" s="110"/>
    </row>
    <row r="21975" spans="106:107">
      <c r="DB21975" s="110"/>
      <c r="DC21975" s="110"/>
    </row>
    <row r="21976" spans="106:107">
      <c r="DB21976" s="110"/>
      <c r="DC21976" s="110"/>
    </row>
    <row r="21977" spans="106:107">
      <c r="DB21977" s="110"/>
      <c r="DC21977" s="110"/>
    </row>
    <row r="21978" spans="106:107">
      <c r="DB21978" s="110"/>
      <c r="DC21978" s="110"/>
    </row>
    <row r="21979" spans="106:107">
      <c r="DB21979" s="110"/>
      <c r="DC21979" s="110"/>
    </row>
    <row r="21980" spans="106:107">
      <c r="DB21980" s="110"/>
      <c r="DC21980" s="110"/>
    </row>
    <row r="21981" spans="106:107">
      <c r="DB21981" s="110"/>
      <c r="DC21981" s="110"/>
    </row>
    <row r="21982" spans="106:107">
      <c r="DB21982" s="110"/>
      <c r="DC21982" s="110"/>
    </row>
    <row r="21983" spans="106:107">
      <c r="DB21983" s="110"/>
      <c r="DC21983" s="110"/>
    </row>
    <row r="21984" spans="106:107">
      <c r="DB21984" s="110"/>
      <c r="DC21984" s="110"/>
    </row>
    <row r="21985" spans="106:107">
      <c r="DB21985" s="110"/>
      <c r="DC21985" s="110"/>
    </row>
    <row r="21986" spans="106:107">
      <c r="DB21986" s="110"/>
      <c r="DC21986" s="110"/>
    </row>
    <row r="21987" spans="106:107">
      <c r="DB21987" s="110"/>
      <c r="DC21987" s="110"/>
    </row>
    <row r="21988" spans="106:107">
      <c r="DB21988" s="110"/>
      <c r="DC21988" s="110"/>
    </row>
    <row r="21989" spans="106:107">
      <c r="DB21989" s="110"/>
      <c r="DC21989" s="110"/>
    </row>
    <row r="21990" spans="106:107">
      <c r="DB21990" s="110"/>
      <c r="DC21990" s="110"/>
    </row>
    <row r="21991" spans="106:107">
      <c r="DB21991" s="110"/>
      <c r="DC21991" s="110"/>
    </row>
    <row r="21992" spans="106:107">
      <c r="DB21992" s="110"/>
      <c r="DC21992" s="110"/>
    </row>
    <row r="21993" spans="106:107">
      <c r="DB21993" s="110"/>
      <c r="DC21993" s="110"/>
    </row>
    <row r="21994" spans="106:107">
      <c r="DB21994" s="110"/>
      <c r="DC21994" s="110"/>
    </row>
    <row r="21995" spans="106:107">
      <c r="DB21995" s="110"/>
      <c r="DC21995" s="110"/>
    </row>
    <row r="21996" spans="106:107">
      <c r="DB21996" s="110"/>
      <c r="DC21996" s="110"/>
    </row>
    <row r="21997" spans="106:107">
      <c r="DB21997" s="110"/>
      <c r="DC21997" s="110"/>
    </row>
    <row r="21998" spans="106:107">
      <c r="DB21998" s="110"/>
      <c r="DC21998" s="110"/>
    </row>
    <row r="21999" spans="106:107">
      <c r="DB21999" s="110"/>
      <c r="DC21999" s="110"/>
    </row>
    <row r="22000" spans="106:107">
      <c r="DB22000" s="110"/>
      <c r="DC22000" s="110"/>
    </row>
    <row r="22001" spans="106:107">
      <c r="DB22001" s="110"/>
      <c r="DC22001" s="110"/>
    </row>
    <row r="22002" spans="106:107">
      <c r="DB22002" s="110"/>
      <c r="DC22002" s="110"/>
    </row>
    <row r="22003" spans="106:107">
      <c r="DB22003" s="110"/>
      <c r="DC22003" s="110"/>
    </row>
    <row r="22004" spans="106:107">
      <c r="DB22004" s="110"/>
      <c r="DC22004" s="110"/>
    </row>
    <row r="22005" spans="106:107">
      <c r="DB22005" s="110"/>
      <c r="DC22005" s="110"/>
    </row>
    <row r="22006" spans="106:107">
      <c r="DB22006" s="110"/>
      <c r="DC22006" s="110"/>
    </row>
    <row r="22007" spans="106:107">
      <c r="DB22007" s="110"/>
      <c r="DC22007" s="110"/>
    </row>
    <row r="22008" spans="106:107">
      <c r="DB22008" s="110"/>
      <c r="DC22008" s="110"/>
    </row>
    <row r="22009" spans="106:107">
      <c r="DB22009" s="110"/>
      <c r="DC22009" s="110"/>
    </row>
    <row r="22010" spans="106:107">
      <c r="DB22010" s="110"/>
      <c r="DC22010" s="110"/>
    </row>
    <row r="22011" spans="106:107">
      <c r="DB22011" s="110"/>
      <c r="DC22011" s="110"/>
    </row>
    <row r="22012" spans="106:107">
      <c r="DB22012" s="110"/>
      <c r="DC22012" s="110"/>
    </row>
    <row r="22013" spans="106:107">
      <c r="DB22013" s="110"/>
      <c r="DC22013" s="110"/>
    </row>
    <row r="22014" spans="106:107">
      <c r="DB22014" s="110"/>
      <c r="DC22014" s="110"/>
    </row>
    <row r="22015" spans="106:107">
      <c r="DB22015" s="110"/>
      <c r="DC22015" s="110"/>
    </row>
    <row r="22016" spans="106:107">
      <c r="DB22016" s="110"/>
      <c r="DC22016" s="110"/>
    </row>
    <row r="22017" spans="106:107">
      <c r="DB22017" s="110"/>
      <c r="DC22017" s="110"/>
    </row>
    <row r="22018" spans="106:107">
      <c r="DB22018" s="110"/>
      <c r="DC22018" s="110"/>
    </row>
    <row r="22019" spans="106:107">
      <c r="DB22019" s="110"/>
      <c r="DC22019" s="110"/>
    </row>
    <row r="22020" spans="106:107">
      <c r="DB22020" s="110"/>
      <c r="DC22020" s="110"/>
    </row>
    <row r="22021" spans="106:107">
      <c r="DB22021" s="110"/>
      <c r="DC22021" s="110"/>
    </row>
    <row r="22022" spans="106:107">
      <c r="DB22022" s="110"/>
      <c r="DC22022" s="110"/>
    </row>
    <row r="22023" spans="106:107">
      <c r="DB22023" s="110"/>
      <c r="DC22023" s="110"/>
    </row>
    <row r="22024" spans="106:107">
      <c r="DB22024" s="110"/>
      <c r="DC22024" s="110"/>
    </row>
    <row r="22025" spans="106:107">
      <c r="DB22025" s="110"/>
      <c r="DC22025" s="110"/>
    </row>
    <row r="22026" spans="106:107">
      <c r="DB22026" s="110"/>
      <c r="DC22026" s="110"/>
    </row>
    <row r="22027" spans="106:107">
      <c r="DB22027" s="110"/>
      <c r="DC22027" s="110"/>
    </row>
    <row r="22028" spans="106:107">
      <c r="DB22028" s="110"/>
      <c r="DC22028" s="110"/>
    </row>
    <row r="22029" spans="106:107">
      <c r="DB22029" s="110"/>
      <c r="DC22029" s="110"/>
    </row>
    <row r="22030" spans="106:107">
      <c r="DB22030" s="110"/>
      <c r="DC22030" s="110"/>
    </row>
    <row r="22031" spans="106:107">
      <c r="DB22031" s="110"/>
      <c r="DC22031" s="110"/>
    </row>
    <row r="22032" spans="106:107">
      <c r="DB22032" s="110"/>
      <c r="DC22032" s="110"/>
    </row>
    <row r="22033" spans="106:107">
      <c r="DB22033" s="110"/>
      <c r="DC22033" s="110"/>
    </row>
    <row r="22034" spans="106:107">
      <c r="DB22034" s="110"/>
      <c r="DC22034" s="110"/>
    </row>
    <row r="22035" spans="106:107">
      <c r="DB22035" s="110"/>
      <c r="DC22035" s="110"/>
    </row>
    <row r="22036" spans="106:107">
      <c r="DB22036" s="110"/>
      <c r="DC22036" s="110"/>
    </row>
    <row r="22037" spans="106:107">
      <c r="DB22037" s="110"/>
      <c r="DC22037" s="110"/>
    </row>
    <row r="22038" spans="106:107">
      <c r="DB22038" s="110"/>
      <c r="DC22038" s="110"/>
    </row>
    <row r="22039" spans="106:107">
      <c r="DB22039" s="110"/>
      <c r="DC22039" s="110"/>
    </row>
    <row r="22040" spans="106:107">
      <c r="DB22040" s="110"/>
      <c r="DC22040" s="110"/>
    </row>
    <row r="22041" spans="106:107">
      <c r="DB22041" s="110"/>
      <c r="DC22041" s="110"/>
    </row>
    <row r="22042" spans="106:107">
      <c r="DB22042" s="110"/>
      <c r="DC22042" s="110"/>
    </row>
    <row r="22043" spans="106:107">
      <c r="DB22043" s="110"/>
      <c r="DC22043" s="110"/>
    </row>
    <row r="22044" spans="106:107">
      <c r="DB22044" s="110"/>
      <c r="DC22044" s="110"/>
    </row>
    <row r="22045" spans="106:107">
      <c r="DB22045" s="110"/>
      <c r="DC22045" s="110"/>
    </row>
    <row r="22046" spans="106:107">
      <c r="DB22046" s="110"/>
      <c r="DC22046" s="110"/>
    </row>
    <row r="22047" spans="106:107">
      <c r="DB22047" s="110"/>
      <c r="DC22047" s="110"/>
    </row>
    <row r="22048" spans="106:107">
      <c r="DB22048" s="110"/>
      <c r="DC22048" s="110"/>
    </row>
    <row r="22049" spans="106:107">
      <c r="DB22049" s="110"/>
      <c r="DC22049" s="110"/>
    </row>
    <row r="22050" spans="106:107">
      <c r="DB22050" s="110"/>
      <c r="DC22050" s="110"/>
    </row>
    <row r="22051" spans="106:107">
      <c r="DB22051" s="110"/>
      <c r="DC22051" s="110"/>
    </row>
    <row r="22052" spans="106:107">
      <c r="DB22052" s="110"/>
      <c r="DC22052" s="110"/>
    </row>
    <row r="22053" spans="106:107">
      <c r="DB22053" s="110"/>
      <c r="DC22053" s="110"/>
    </row>
    <row r="22054" spans="106:107">
      <c r="DB22054" s="110"/>
      <c r="DC22054" s="110"/>
    </row>
    <row r="22055" spans="106:107">
      <c r="DB22055" s="110"/>
      <c r="DC22055" s="110"/>
    </row>
    <row r="22056" spans="106:107">
      <c r="DB22056" s="110"/>
      <c r="DC22056" s="110"/>
    </row>
    <row r="22057" spans="106:107">
      <c r="DB22057" s="110"/>
      <c r="DC22057" s="110"/>
    </row>
    <row r="22058" spans="106:107">
      <c r="DB22058" s="110"/>
      <c r="DC22058" s="110"/>
    </row>
    <row r="22059" spans="106:107">
      <c r="DB22059" s="110"/>
      <c r="DC22059" s="110"/>
    </row>
    <row r="22060" spans="106:107">
      <c r="DB22060" s="110"/>
      <c r="DC22060" s="110"/>
    </row>
    <row r="22061" spans="106:107">
      <c r="DB22061" s="110"/>
      <c r="DC22061" s="110"/>
    </row>
    <row r="22062" spans="106:107">
      <c r="DB22062" s="110"/>
      <c r="DC22062" s="110"/>
    </row>
    <row r="22063" spans="106:107">
      <c r="DB22063" s="110"/>
      <c r="DC22063" s="110"/>
    </row>
    <row r="22064" spans="106:107">
      <c r="DB22064" s="110"/>
      <c r="DC22064" s="110"/>
    </row>
    <row r="22065" spans="106:107">
      <c r="DB22065" s="110"/>
      <c r="DC22065" s="110"/>
    </row>
    <row r="22066" spans="106:107">
      <c r="DB22066" s="110"/>
      <c r="DC22066" s="110"/>
    </row>
    <row r="22067" spans="106:107">
      <c r="DB22067" s="110"/>
      <c r="DC22067" s="110"/>
    </row>
    <row r="22068" spans="106:107">
      <c r="DB22068" s="110"/>
      <c r="DC22068" s="110"/>
    </row>
    <row r="22069" spans="106:107">
      <c r="DB22069" s="110"/>
      <c r="DC22069" s="110"/>
    </row>
    <row r="22070" spans="106:107">
      <c r="DB22070" s="110"/>
      <c r="DC22070" s="110"/>
    </row>
    <row r="22071" spans="106:107">
      <c r="DB22071" s="110"/>
      <c r="DC22071" s="110"/>
    </row>
    <row r="22072" spans="106:107">
      <c r="DB22072" s="110"/>
      <c r="DC22072" s="110"/>
    </row>
    <row r="22073" spans="106:107">
      <c r="DB22073" s="110"/>
      <c r="DC22073" s="110"/>
    </row>
    <row r="22074" spans="106:107">
      <c r="DB22074" s="110"/>
      <c r="DC22074" s="110"/>
    </row>
    <row r="22075" spans="106:107">
      <c r="DB22075" s="110"/>
      <c r="DC22075" s="110"/>
    </row>
    <row r="22076" spans="106:107">
      <c r="DB22076" s="110"/>
      <c r="DC22076" s="110"/>
    </row>
    <row r="22077" spans="106:107">
      <c r="DB22077" s="110"/>
      <c r="DC22077" s="110"/>
    </row>
    <row r="22078" spans="106:107">
      <c r="DB22078" s="110"/>
      <c r="DC22078" s="110"/>
    </row>
    <row r="22079" spans="106:107">
      <c r="DB22079" s="110"/>
      <c r="DC22079" s="110"/>
    </row>
    <row r="22080" spans="106:107">
      <c r="DB22080" s="110"/>
      <c r="DC22080" s="110"/>
    </row>
    <row r="22081" spans="106:107">
      <c r="DB22081" s="110"/>
      <c r="DC22081" s="110"/>
    </row>
    <row r="22082" spans="106:107">
      <c r="DB22082" s="110"/>
      <c r="DC22082" s="110"/>
    </row>
    <row r="22083" spans="106:107">
      <c r="DB22083" s="110"/>
      <c r="DC22083" s="110"/>
    </row>
    <row r="22084" spans="106:107">
      <c r="DB22084" s="110"/>
      <c r="DC22084" s="110"/>
    </row>
    <row r="22085" spans="106:107">
      <c r="DB22085" s="110"/>
      <c r="DC22085" s="110"/>
    </row>
    <row r="22086" spans="106:107">
      <c r="DB22086" s="110"/>
      <c r="DC22086" s="110"/>
    </row>
    <row r="22087" spans="106:107">
      <c r="DB22087" s="110"/>
      <c r="DC22087" s="110"/>
    </row>
    <row r="22088" spans="106:107">
      <c r="DB22088" s="110"/>
      <c r="DC22088" s="110"/>
    </row>
    <row r="22089" spans="106:107">
      <c r="DB22089" s="110"/>
      <c r="DC22089" s="110"/>
    </row>
    <row r="22090" spans="106:107">
      <c r="DB22090" s="110"/>
      <c r="DC22090" s="110"/>
    </row>
    <row r="22091" spans="106:107">
      <c r="DB22091" s="110"/>
      <c r="DC22091" s="110"/>
    </row>
    <row r="22092" spans="106:107">
      <c r="DB22092" s="110"/>
      <c r="DC22092" s="110"/>
    </row>
    <row r="22093" spans="106:107">
      <c r="DB22093" s="110"/>
      <c r="DC22093" s="110"/>
    </row>
    <row r="22094" spans="106:107">
      <c r="DB22094" s="110"/>
      <c r="DC22094" s="110"/>
    </row>
    <row r="22095" spans="106:107">
      <c r="DB22095" s="110"/>
      <c r="DC22095" s="110"/>
    </row>
    <row r="22096" spans="106:107">
      <c r="DB22096" s="110"/>
      <c r="DC22096" s="110"/>
    </row>
    <row r="22097" spans="106:107">
      <c r="DB22097" s="110"/>
      <c r="DC22097" s="110"/>
    </row>
    <row r="22098" spans="106:107">
      <c r="DB22098" s="110"/>
      <c r="DC22098" s="110"/>
    </row>
    <row r="22099" spans="106:107">
      <c r="DB22099" s="110"/>
      <c r="DC22099" s="110"/>
    </row>
    <row r="22100" spans="106:107">
      <c r="DB22100" s="110"/>
      <c r="DC22100" s="110"/>
    </row>
    <row r="22101" spans="106:107">
      <c r="DB22101" s="110"/>
      <c r="DC22101" s="110"/>
    </row>
    <row r="22102" spans="106:107">
      <c r="DB22102" s="110"/>
      <c r="DC22102" s="110"/>
    </row>
    <row r="22103" spans="106:107">
      <c r="DB22103" s="110"/>
      <c r="DC22103" s="110"/>
    </row>
    <row r="22104" spans="106:107">
      <c r="DB22104" s="110"/>
      <c r="DC22104" s="110"/>
    </row>
    <row r="22105" spans="106:107">
      <c r="DB22105" s="110"/>
      <c r="DC22105" s="110"/>
    </row>
    <row r="22106" spans="106:107">
      <c r="DB22106" s="110"/>
      <c r="DC22106" s="110"/>
    </row>
    <row r="22107" spans="106:107">
      <c r="DB22107" s="110"/>
      <c r="DC22107" s="110"/>
    </row>
    <row r="22108" spans="106:107">
      <c r="DB22108" s="110"/>
      <c r="DC22108" s="110"/>
    </row>
    <row r="22109" spans="106:107">
      <c r="DB22109" s="110"/>
      <c r="DC22109" s="110"/>
    </row>
    <row r="22110" spans="106:107">
      <c r="DB22110" s="110"/>
      <c r="DC22110" s="110"/>
    </row>
    <row r="22111" spans="106:107">
      <c r="DB22111" s="110"/>
      <c r="DC22111" s="110"/>
    </row>
    <row r="22112" spans="106:107">
      <c r="DB22112" s="110"/>
      <c r="DC22112" s="110"/>
    </row>
    <row r="22113" spans="106:107">
      <c r="DB22113" s="110"/>
      <c r="DC22113" s="110"/>
    </row>
    <row r="22114" spans="106:107">
      <c r="DB22114" s="110"/>
      <c r="DC22114" s="110"/>
    </row>
    <row r="22115" spans="106:107">
      <c r="DB22115" s="110"/>
      <c r="DC22115" s="110"/>
    </row>
    <row r="22116" spans="106:107">
      <c r="DB22116" s="110"/>
      <c r="DC22116" s="110"/>
    </row>
    <row r="22117" spans="106:107">
      <c r="DB22117" s="110"/>
      <c r="DC22117" s="110"/>
    </row>
    <row r="22118" spans="106:107">
      <c r="DB22118" s="110"/>
      <c r="DC22118" s="110"/>
    </row>
    <row r="22119" spans="106:107">
      <c r="DB22119" s="110"/>
      <c r="DC22119" s="110"/>
    </row>
    <row r="22120" spans="106:107">
      <c r="DB22120" s="110"/>
      <c r="DC22120" s="110"/>
    </row>
    <row r="22121" spans="106:107">
      <c r="DB22121" s="110"/>
      <c r="DC22121" s="110"/>
    </row>
    <row r="22122" spans="106:107">
      <c r="DB22122" s="110"/>
      <c r="DC22122" s="110"/>
    </row>
    <row r="22123" spans="106:107">
      <c r="DB22123" s="110"/>
      <c r="DC22123" s="110"/>
    </row>
    <row r="22124" spans="106:107">
      <c r="DB22124" s="110"/>
      <c r="DC22124" s="110"/>
    </row>
    <row r="22125" spans="106:107">
      <c r="DB22125" s="110"/>
      <c r="DC22125" s="110"/>
    </row>
    <row r="22126" spans="106:107">
      <c r="DB22126" s="110"/>
      <c r="DC22126" s="110"/>
    </row>
    <row r="22127" spans="106:107">
      <c r="DB22127" s="110"/>
      <c r="DC22127" s="110"/>
    </row>
    <row r="22128" spans="106:107">
      <c r="DB22128" s="110"/>
      <c r="DC22128" s="110"/>
    </row>
    <row r="22129" spans="106:107">
      <c r="DB22129" s="110"/>
      <c r="DC22129" s="110"/>
    </row>
    <row r="22130" spans="106:107">
      <c r="DB22130" s="110"/>
      <c r="DC22130" s="110"/>
    </row>
    <row r="22131" spans="106:107">
      <c r="DB22131" s="110"/>
      <c r="DC22131" s="110"/>
    </row>
    <row r="22132" spans="106:107">
      <c r="DB22132" s="110"/>
      <c r="DC22132" s="110"/>
    </row>
    <row r="22133" spans="106:107">
      <c r="DB22133" s="110"/>
      <c r="DC22133" s="110"/>
    </row>
    <row r="22134" spans="106:107">
      <c r="DB22134" s="110"/>
      <c r="DC22134" s="110"/>
    </row>
    <row r="22135" spans="106:107">
      <c r="DB22135" s="110"/>
      <c r="DC22135" s="110"/>
    </row>
    <row r="22136" spans="106:107">
      <c r="DB22136" s="110"/>
      <c r="DC22136" s="110"/>
    </row>
    <row r="22137" spans="106:107">
      <c r="DB22137" s="110"/>
      <c r="DC22137" s="110"/>
    </row>
    <row r="22138" spans="106:107">
      <c r="DB22138" s="110"/>
      <c r="DC22138" s="110"/>
    </row>
    <row r="22139" spans="106:107">
      <c r="DB22139" s="110"/>
      <c r="DC22139" s="110"/>
    </row>
    <row r="22140" spans="106:107">
      <c r="DB22140" s="110"/>
      <c r="DC22140" s="110"/>
    </row>
    <row r="22141" spans="106:107">
      <c r="DB22141" s="110"/>
      <c r="DC22141" s="110"/>
    </row>
    <row r="22142" spans="106:107">
      <c r="DB22142" s="110"/>
      <c r="DC22142" s="110"/>
    </row>
    <row r="22143" spans="106:107">
      <c r="DB22143" s="110"/>
      <c r="DC22143" s="110"/>
    </row>
    <row r="22144" spans="106:107">
      <c r="DB22144" s="110"/>
      <c r="DC22144" s="110"/>
    </row>
    <row r="22145" spans="106:107">
      <c r="DB22145" s="110"/>
      <c r="DC22145" s="110"/>
    </row>
    <row r="22146" spans="106:107">
      <c r="DB22146" s="110"/>
      <c r="DC22146" s="110"/>
    </row>
    <row r="22147" spans="106:107">
      <c r="DB22147" s="110"/>
      <c r="DC22147" s="110"/>
    </row>
    <row r="22148" spans="106:107">
      <c r="DB22148" s="110"/>
      <c r="DC22148" s="110"/>
    </row>
    <row r="22149" spans="106:107">
      <c r="DB22149" s="110"/>
      <c r="DC22149" s="110"/>
    </row>
    <row r="22150" spans="106:107">
      <c r="DB22150" s="110"/>
      <c r="DC22150" s="110"/>
    </row>
    <row r="22151" spans="106:107">
      <c r="DB22151" s="110"/>
      <c r="DC22151" s="110"/>
    </row>
    <row r="22152" spans="106:107">
      <c r="DB22152" s="110"/>
      <c r="DC22152" s="110"/>
    </row>
    <row r="22153" spans="106:107">
      <c r="DB22153" s="110"/>
      <c r="DC22153" s="110"/>
    </row>
    <row r="22154" spans="106:107">
      <c r="DB22154" s="110"/>
      <c r="DC22154" s="110"/>
    </row>
    <row r="22155" spans="106:107">
      <c r="DB22155" s="110"/>
      <c r="DC22155" s="110"/>
    </row>
    <row r="22156" spans="106:107">
      <c r="DB22156" s="110"/>
      <c r="DC22156" s="110"/>
    </row>
    <row r="22157" spans="106:107">
      <c r="DB22157" s="110"/>
      <c r="DC22157" s="110"/>
    </row>
    <row r="22158" spans="106:107">
      <c r="DB22158" s="110"/>
      <c r="DC22158" s="110"/>
    </row>
    <row r="22159" spans="106:107">
      <c r="DB22159" s="110"/>
      <c r="DC22159" s="110"/>
    </row>
    <row r="22160" spans="106:107">
      <c r="DB22160" s="110"/>
      <c r="DC22160" s="110"/>
    </row>
    <row r="22161" spans="106:107">
      <c r="DB22161" s="110"/>
      <c r="DC22161" s="110"/>
    </row>
    <row r="22162" spans="106:107">
      <c r="DB22162" s="110"/>
      <c r="DC22162" s="110"/>
    </row>
    <row r="22163" spans="106:107">
      <c r="DB22163" s="110"/>
      <c r="DC22163" s="110"/>
    </row>
    <row r="22164" spans="106:107">
      <c r="DB22164" s="110"/>
      <c r="DC22164" s="110"/>
    </row>
    <row r="22165" spans="106:107">
      <c r="DB22165" s="110"/>
      <c r="DC22165" s="110"/>
    </row>
    <row r="22166" spans="106:107">
      <c r="DB22166" s="110"/>
      <c r="DC22166" s="110"/>
    </row>
    <row r="22167" spans="106:107">
      <c r="DB22167" s="110"/>
      <c r="DC22167" s="110"/>
    </row>
    <row r="22168" spans="106:107">
      <c r="DB22168" s="110"/>
      <c r="DC22168" s="110"/>
    </row>
    <row r="22169" spans="106:107">
      <c r="DB22169" s="110"/>
      <c r="DC22169" s="110"/>
    </row>
    <row r="22170" spans="106:107">
      <c r="DB22170" s="110"/>
      <c r="DC22170" s="110"/>
    </row>
    <row r="22171" spans="106:107">
      <c r="DB22171" s="110"/>
      <c r="DC22171" s="110"/>
    </row>
    <row r="22172" spans="106:107">
      <c r="DB22172" s="110"/>
      <c r="DC22172" s="110"/>
    </row>
    <row r="22173" spans="106:107">
      <c r="DB22173" s="110"/>
      <c r="DC22173" s="110"/>
    </row>
    <row r="22174" spans="106:107">
      <c r="DB22174" s="110"/>
      <c r="DC22174" s="110"/>
    </row>
    <row r="22175" spans="106:107">
      <c r="DB22175" s="110"/>
      <c r="DC22175" s="110"/>
    </row>
    <row r="22176" spans="106:107">
      <c r="DB22176" s="110"/>
      <c r="DC22176" s="110"/>
    </row>
    <row r="22177" spans="106:107">
      <c r="DB22177" s="110"/>
      <c r="DC22177" s="110"/>
    </row>
    <row r="22178" spans="106:107">
      <c r="DB22178" s="110"/>
      <c r="DC22178" s="110"/>
    </row>
    <row r="22179" spans="106:107">
      <c r="DB22179" s="110"/>
      <c r="DC22179" s="110"/>
    </row>
    <row r="22180" spans="106:107">
      <c r="DB22180" s="110"/>
      <c r="DC22180" s="110"/>
    </row>
    <row r="22181" spans="106:107">
      <c r="DB22181" s="110"/>
      <c r="DC22181" s="110"/>
    </row>
    <row r="22182" spans="106:107">
      <c r="DB22182" s="110"/>
      <c r="DC22182" s="110"/>
    </row>
    <row r="22183" spans="106:107">
      <c r="DB22183" s="110"/>
      <c r="DC22183" s="110"/>
    </row>
    <row r="22184" spans="106:107">
      <c r="DB22184" s="110"/>
      <c r="DC22184" s="110"/>
    </row>
    <row r="22185" spans="106:107">
      <c r="DB22185" s="110"/>
      <c r="DC22185" s="110"/>
    </row>
    <row r="22186" spans="106:107">
      <c r="DB22186" s="110"/>
      <c r="DC22186" s="110"/>
    </row>
    <row r="22187" spans="106:107">
      <c r="DB22187" s="110"/>
      <c r="DC22187" s="110"/>
    </row>
    <row r="22188" spans="106:107">
      <c r="DB22188" s="110"/>
      <c r="DC22188" s="110"/>
    </row>
    <row r="22189" spans="106:107">
      <c r="DB22189" s="110"/>
      <c r="DC22189" s="110"/>
    </row>
    <row r="22190" spans="106:107">
      <c r="DB22190" s="110"/>
      <c r="DC22190" s="110"/>
    </row>
    <row r="22191" spans="106:107">
      <c r="DB22191" s="110"/>
      <c r="DC22191" s="110"/>
    </row>
    <row r="22192" spans="106:107">
      <c r="DB22192" s="110"/>
      <c r="DC22192" s="110"/>
    </row>
    <row r="22193" spans="106:107">
      <c r="DB22193" s="110"/>
      <c r="DC22193" s="110"/>
    </row>
    <row r="22194" spans="106:107">
      <c r="DB22194" s="110"/>
      <c r="DC22194" s="110"/>
    </row>
    <row r="22195" spans="106:107">
      <c r="DB22195" s="110"/>
      <c r="DC22195" s="110"/>
    </row>
    <row r="22196" spans="106:107">
      <c r="DB22196" s="110"/>
      <c r="DC22196" s="110"/>
    </row>
    <row r="22197" spans="106:107">
      <c r="DB22197" s="110"/>
      <c r="DC22197" s="110"/>
    </row>
    <row r="22198" spans="106:107">
      <c r="DB22198" s="110"/>
      <c r="DC22198" s="110"/>
    </row>
    <row r="22199" spans="106:107">
      <c r="DB22199" s="110"/>
      <c r="DC22199" s="110"/>
    </row>
    <row r="22200" spans="106:107">
      <c r="DB22200" s="110"/>
      <c r="DC22200" s="110"/>
    </row>
    <row r="22201" spans="106:107">
      <c r="DB22201" s="110"/>
      <c r="DC22201" s="110"/>
    </row>
    <row r="22202" spans="106:107">
      <c r="DB22202" s="110"/>
      <c r="DC22202" s="110"/>
    </row>
    <row r="22203" spans="106:107">
      <c r="DB22203" s="110"/>
      <c r="DC22203" s="110"/>
    </row>
    <row r="22204" spans="106:107">
      <c r="DB22204" s="110"/>
      <c r="DC22204" s="110"/>
    </row>
    <row r="22205" spans="106:107">
      <c r="DB22205" s="110"/>
      <c r="DC22205" s="110"/>
    </row>
    <row r="22206" spans="106:107">
      <c r="DB22206" s="110"/>
      <c r="DC22206" s="110"/>
    </row>
    <row r="22207" spans="106:107">
      <c r="DB22207" s="110"/>
      <c r="DC22207" s="110"/>
    </row>
    <row r="22208" spans="106:107">
      <c r="DB22208" s="110"/>
      <c r="DC22208" s="110"/>
    </row>
    <row r="22209" spans="106:107">
      <c r="DB22209" s="110"/>
      <c r="DC22209" s="110"/>
    </row>
    <row r="22210" spans="106:107">
      <c r="DB22210" s="110"/>
      <c r="DC22210" s="110"/>
    </row>
    <row r="22211" spans="106:107">
      <c r="DB22211" s="110"/>
      <c r="DC22211" s="110"/>
    </row>
    <row r="22212" spans="106:107">
      <c r="DB22212" s="110"/>
      <c r="DC22212" s="110"/>
    </row>
    <row r="22213" spans="106:107">
      <c r="DB22213" s="110"/>
      <c r="DC22213" s="110"/>
    </row>
    <row r="22214" spans="106:107">
      <c r="DB22214" s="110"/>
      <c r="DC22214" s="110"/>
    </row>
    <row r="22215" spans="106:107">
      <c r="DB22215" s="110"/>
      <c r="DC22215" s="110"/>
    </row>
    <row r="22216" spans="106:107">
      <c r="DB22216" s="110"/>
      <c r="DC22216" s="110"/>
    </row>
    <row r="22217" spans="106:107">
      <c r="DB22217" s="110"/>
      <c r="DC22217" s="110"/>
    </row>
    <row r="22218" spans="106:107">
      <c r="DB22218" s="110"/>
      <c r="DC22218" s="110"/>
    </row>
    <row r="22219" spans="106:107">
      <c r="DB22219" s="110"/>
      <c r="DC22219" s="110"/>
    </row>
    <row r="22220" spans="106:107">
      <c r="DB22220" s="110"/>
      <c r="DC22220" s="110"/>
    </row>
    <row r="22221" spans="106:107">
      <c r="DB22221" s="110"/>
      <c r="DC22221" s="110"/>
    </row>
    <row r="22222" spans="106:107">
      <c r="DB22222" s="110"/>
      <c r="DC22222" s="110"/>
    </row>
    <row r="22223" spans="106:107">
      <c r="DB22223" s="110"/>
      <c r="DC22223" s="110"/>
    </row>
    <row r="22224" spans="106:107">
      <c r="DB22224" s="110"/>
      <c r="DC22224" s="110"/>
    </row>
    <row r="22225" spans="106:107">
      <c r="DB22225" s="110"/>
      <c r="DC22225" s="110"/>
    </row>
    <row r="22226" spans="106:107">
      <c r="DB22226" s="110"/>
      <c r="DC22226" s="110"/>
    </row>
    <row r="22227" spans="106:107">
      <c r="DB22227" s="110"/>
      <c r="DC22227" s="110"/>
    </row>
    <row r="22228" spans="106:107">
      <c r="DB22228" s="110"/>
      <c r="DC22228" s="110"/>
    </row>
    <row r="22229" spans="106:107">
      <c r="DB22229" s="110"/>
      <c r="DC22229" s="110"/>
    </row>
    <row r="22230" spans="106:107">
      <c r="DB22230" s="110"/>
      <c r="DC22230" s="110"/>
    </row>
    <row r="22231" spans="106:107">
      <c r="DB22231" s="110"/>
      <c r="DC22231" s="110"/>
    </row>
    <row r="22232" spans="106:107">
      <c r="DB22232" s="110"/>
      <c r="DC22232" s="110"/>
    </row>
    <row r="22233" spans="106:107">
      <c r="DB22233" s="110"/>
      <c r="DC22233" s="110"/>
    </row>
    <row r="22234" spans="106:107">
      <c r="DB22234" s="110"/>
      <c r="DC22234" s="110"/>
    </row>
    <row r="22235" spans="106:107">
      <c r="DB22235" s="110"/>
      <c r="DC22235" s="110"/>
    </row>
    <row r="22236" spans="106:107">
      <c r="DB22236" s="110"/>
      <c r="DC22236" s="110"/>
    </row>
    <row r="22237" spans="106:107">
      <c r="DB22237" s="110"/>
      <c r="DC22237" s="110"/>
    </row>
    <row r="22238" spans="106:107">
      <c r="DB22238" s="110"/>
      <c r="DC22238" s="110"/>
    </row>
    <row r="22239" spans="106:107">
      <c r="DB22239" s="110"/>
      <c r="DC22239" s="110"/>
    </row>
    <row r="22240" spans="106:107">
      <c r="DB22240" s="110"/>
      <c r="DC22240" s="110"/>
    </row>
    <row r="22241" spans="106:107">
      <c r="DB22241" s="110"/>
      <c r="DC22241" s="110"/>
    </row>
    <row r="22242" spans="106:107">
      <c r="DB22242" s="110"/>
      <c r="DC22242" s="110"/>
    </row>
    <row r="22243" spans="106:107">
      <c r="DB22243" s="110"/>
      <c r="DC22243" s="110"/>
    </row>
    <row r="22244" spans="106:107">
      <c r="DB22244" s="110"/>
      <c r="DC22244" s="110"/>
    </row>
    <row r="22245" spans="106:107">
      <c r="DB22245" s="110"/>
      <c r="DC22245" s="110"/>
    </row>
    <row r="22246" spans="106:107">
      <c r="DB22246" s="110"/>
      <c r="DC22246" s="110"/>
    </row>
    <row r="22247" spans="106:107">
      <c r="DB22247" s="110"/>
      <c r="DC22247" s="110"/>
    </row>
    <row r="22248" spans="106:107">
      <c r="DB22248" s="110"/>
      <c r="DC22248" s="110"/>
    </row>
    <row r="22249" spans="106:107">
      <c r="DB22249" s="110"/>
      <c r="DC22249" s="110"/>
    </row>
    <row r="22250" spans="106:107">
      <c r="DB22250" s="110"/>
      <c r="DC22250" s="110"/>
    </row>
    <row r="22251" spans="106:107">
      <c r="DB22251" s="110"/>
      <c r="DC22251" s="110"/>
    </row>
    <row r="22252" spans="106:107">
      <c r="DB22252" s="110"/>
      <c r="DC22252" s="110"/>
    </row>
    <row r="22253" spans="106:107">
      <c r="DB22253" s="110"/>
      <c r="DC22253" s="110"/>
    </row>
    <row r="22254" spans="106:107">
      <c r="DB22254" s="110"/>
      <c r="DC22254" s="110"/>
    </row>
    <row r="22255" spans="106:107">
      <c r="DB22255" s="110"/>
      <c r="DC22255" s="110"/>
    </row>
    <row r="22256" spans="106:107">
      <c r="DB22256" s="110"/>
      <c r="DC22256" s="110"/>
    </row>
    <row r="22257" spans="106:107">
      <c r="DB22257" s="110"/>
      <c r="DC22257" s="110"/>
    </row>
    <row r="22258" spans="106:107">
      <c r="DB22258" s="110"/>
      <c r="DC22258" s="110"/>
    </row>
    <row r="22259" spans="106:107">
      <c r="DB22259" s="110"/>
      <c r="DC22259" s="110"/>
    </row>
    <row r="22260" spans="106:107">
      <c r="DB22260" s="110"/>
      <c r="DC22260" s="110"/>
    </row>
    <row r="22261" spans="106:107">
      <c r="DB22261" s="110"/>
      <c r="DC22261" s="110"/>
    </row>
    <row r="22262" spans="106:107">
      <c r="DB22262" s="110"/>
      <c r="DC22262" s="110"/>
    </row>
    <row r="22263" spans="106:107">
      <c r="DB22263" s="110"/>
      <c r="DC22263" s="110"/>
    </row>
    <row r="22264" spans="106:107">
      <c r="DB22264" s="110"/>
      <c r="DC22264" s="110"/>
    </row>
    <row r="22265" spans="106:107">
      <c r="DB22265" s="110"/>
      <c r="DC22265" s="110"/>
    </row>
    <row r="22266" spans="106:107">
      <c r="DB22266" s="110"/>
      <c r="DC22266" s="110"/>
    </row>
    <row r="22267" spans="106:107">
      <c r="DB22267" s="110"/>
      <c r="DC22267" s="110"/>
    </row>
    <row r="22268" spans="106:107">
      <c r="DB22268" s="110"/>
      <c r="DC22268" s="110"/>
    </row>
    <row r="22269" spans="106:107">
      <c r="DB22269" s="110"/>
      <c r="DC22269" s="110"/>
    </row>
    <row r="22270" spans="106:107">
      <c r="DB22270" s="110"/>
      <c r="DC22270" s="110"/>
    </row>
    <row r="22271" spans="106:107">
      <c r="DB22271" s="110"/>
      <c r="DC22271" s="110"/>
    </row>
    <row r="22272" spans="106:107">
      <c r="DB22272" s="110"/>
      <c r="DC22272" s="110"/>
    </row>
    <row r="22273" spans="106:107">
      <c r="DB22273" s="110"/>
      <c r="DC22273" s="110"/>
    </row>
    <row r="22274" spans="106:107">
      <c r="DB22274" s="110"/>
      <c r="DC22274" s="110"/>
    </row>
    <row r="22275" spans="106:107">
      <c r="DB22275" s="110"/>
      <c r="DC22275" s="110"/>
    </row>
    <row r="22276" spans="106:107">
      <c r="DB22276" s="110"/>
      <c r="DC22276" s="110"/>
    </row>
    <row r="22277" spans="106:107">
      <c r="DB22277" s="110"/>
      <c r="DC22277" s="110"/>
    </row>
    <row r="22278" spans="106:107">
      <c r="DB22278" s="110"/>
      <c r="DC22278" s="110"/>
    </row>
    <row r="22279" spans="106:107">
      <c r="DB22279" s="110"/>
      <c r="DC22279" s="110"/>
    </row>
    <row r="22280" spans="106:107">
      <c r="DB22280" s="110"/>
      <c r="DC22280" s="110"/>
    </row>
    <row r="22281" spans="106:107">
      <c r="DB22281" s="110"/>
      <c r="DC22281" s="110"/>
    </row>
    <row r="22282" spans="106:107">
      <c r="DB22282" s="110"/>
      <c r="DC22282" s="110"/>
    </row>
    <row r="22283" spans="106:107">
      <c r="DB22283" s="110"/>
      <c r="DC22283" s="110"/>
    </row>
    <row r="22284" spans="106:107">
      <c r="DB22284" s="110"/>
      <c r="DC22284" s="110"/>
    </row>
    <row r="22285" spans="106:107">
      <c r="DB22285" s="110"/>
      <c r="DC22285" s="110"/>
    </row>
    <row r="22286" spans="106:107">
      <c r="DB22286" s="110"/>
      <c r="DC22286" s="110"/>
    </row>
    <row r="22287" spans="106:107">
      <c r="DB22287" s="110"/>
      <c r="DC22287" s="110"/>
    </row>
    <row r="22288" spans="106:107">
      <c r="DB22288" s="110"/>
      <c r="DC22288" s="110"/>
    </row>
    <row r="22289" spans="106:107">
      <c r="DB22289" s="110"/>
      <c r="DC22289" s="110"/>
    </row>
    <row r="22290" spans="106:107">
      <c r="DB22290" s="110"/>
      <c r="DC22290" s="110"/>
    </row>
    <row r="22291" spans="106:107">
      <c r="DB22291" s="110"/>
      <c r="DC22291" s="110"/>
    </row>
    <row r="22292" spans="106:107">
      <c r="DB22292" s="110"/>
      <c r="DC22292" s="110"/>
    </row>
    <row r="22293" spans="106:107">
      <c r="DB22293" s="110"/>
      <c r="DC22293" s="110"/>
    </row>
    <row r="22294" spans="106:107">
      <c r="DB22294" s="110"/>
      <c r="DC22294" s="110"/>
    </row>
    <row r="22295" spans="106:107">
      <c r="DB22295" s="110"/>
      <c r="DC22295" s="110"/>
    </row>
    <row r="22296" spans="106:107">
      <c r="DB22296" s="110"/>
      <c r="DC22296" s="110"/>
    </row>
    <row r="22297" spans="106:107">
      <c r="DB22297" s="110"/>
      <c r="DC22297" s="110"/>
    </row>
    <row r="22298" spans="106:107">
      <c r="DB22298" s="110"/>
      <c r="DC22298" s="110"/>
    </row>
    <row r="22299" spans="106:107">
      <c r="DB22299" s="110"/>
      <c r="DC22299" s="110"/>
    </row>
    <row r="22300" spans="106:107">
      <c r="DB22300" s="110"/>
      <c r="DC22300" s="110"/>
    </row>
    <row r="22301" spans="106:107">
      <c r="DB22301" s="110"/>
      <c r="DC22301" s="110"/>
    </row>
    <row r="22302" spans="106:107">
      <c r="DB22302" s="110"/>
      <c r="DC22302" s="110"/>
    </row>
    <row r="22303" spans="106:107">
      <c r="DB22303" s="110"/>
      <c r="DC22303" s="110"/>
    </row>
    <row r="22304" spans="106:107">
      <c r="DB22304" s="110"/>
      <c r="DC22304" s="110"/>
    </row>
    <row r="22305" spans="106:107">
      <c r="DB22305" s="110"/>
      <c r="DC22305" s="110"/>
    </row>
    <row r="22306" spans="106:107">
      <c r="DB22306" s="110"/>
      <c r="DC22306" s="110"/>
    </row>
    <row r="22307" spans="106:107">
      <c r="DB22307" s="110"/>
      <c r="DC22307" s="110"/>
    </row>
    <row r="22308" spans="106:107">
      <c r="DB22308" s="110"/>
      <c r="DC22308" s="110"/>
    </row>
    <row r="22309" spans="106:107">
      <c r="DB22309" s="110"/>
      <c r="DC22309" s="110"/>
    </row>
    <row r="22310" spans="106:107">
      <c r="DB22310" s="110"/>
      <c r="DC22310" s="110"/>
    </row>
    <row r="22311" spans="106:107">
      <c r="DB22311" s="110"/>
      <c r="DC22311" s="110"/>
    </row>
    <row r="22312" spans="106:107">
      <c r="DB22312" s="110"/>
      <c r="DC22312" s="110"/>
    </row>
    <row r="22313" spans="106:107">
      <c r="DB22313" s="110"/>
      <c r="DC22313" s="110"/>
    </row>
    <row r="22314" spans="106:107">
      <c r="DB22314" s="110"/>
      <c r="DC22314" s="110"/>
    </row>
    <row r="22315" spans="106:107">
      <c r="DB22315" s="110"/>
      <c r="DC22315" s="110"/>
    </row>
    <row r="22316" spans="106:107">
      <c r="DB22316" s="110"/>
      <c r="DC22316" s="110"/>
    </row>
    <row r="22317" spans="106:107">
      <c r="DB22317" s="110"/>
      <c r="DC22317" s="110"/>
    </row>
    <row r="22318" spans="106:107">
      <c r="DB22318" s="110"/>
      <c r="DC22318" s="110"/>
    </row>
    <row r="22319" spans="106:107">
      <c r="DB22319" s="110"/>
      <c r="DC22319" s="110"/>
    </row>
    <row r="22320" spans="106:107">
      <c r="DB22320" s="110"/>
      <c r="DC22320" s="110"/>
    </row>
    <row r="22321" spans="106:107">
      <c r="DB22321" s="110"/>
      <c r="DC22321" s="110"/>
    </row>
    <row r="22322" spans="106:107">
      <c r="DB22322" s="110"/>
      <c r="DC22322" s="110"/>
    </row>
    <row r="22323" spans="106:107">
      <c r="DB22323" s="110"/>
      <c r="DC22323" s="110"/>
    </row>
    <row r="22324" spans="106:107">
      <c r="DB22324" s="110"/>
      <c r="DC22324" s="110"/>
    </row>
    <row r="22325" spans="106:107">
      <c r="DB22325" s="110"/>
      <c r="DC22325" s="110"/>
    </row>
    <row r="22326" spans="106:107">
      <c r="DB22326" s="110"/>
      <c r="DC22326" s="110"/>
    </row>
    <row r="22327" spans="106:107">
      <c r="DB22327" s="110"/>
      <c r="DC22327" s="110"/>
    </row>
    <row r="22328" spans="106:107">
      <c r="DB22328" s="110"/>
      <c r="DC22328" s="110"/>
    </row>
    <row r="22329" spans="106:107">
      <c r="DB22329" s="110"/>
      <c r="DC22329" s="110"/>
    </row>
    <row r="22330" spans="106:107">
      <c r="DB22330" s="110"/>
      <c r="DC22330" s="110"/>
    </row>
    <row r="22331" spans="106:107">
      <c r="DB22331" s="110"/>
      <c r="DC22331" s="110"/>
    </row>
    <row r="22332" spans="106:107">
      <c r="DB22332" s="110"/>
      <c r="DC22332" s="110"/>
    </row>
    <row r="22333" spans="106:107">
      <c r="DB22333" s="110"/>
      <c r="DC22333" s="110"/>
    </row>
    <row r="22334" spans="106:107">
      <c r="DB22334" s="110"/>
      <c r="DC22334" s="110"/>
    </row>
    <row r="22335" spans="106:107">
      <c r="DB22335" s="110"/>
      <c r="DC22335" s="110"/>
    </row>
    <row r="22336" spans="106:107">
      <c r="DB22336" s="110"/>
      <c r="DC22336" s="110"/>
    </row>
    <row r="22337" spans="106:107">
      <c r="DB22337" s="110"/>
      <c r="DC22337" s="110"/>
    </row>
    <row r="22338" spans="106:107">
      <c r="DB22338" s="110"/>
      <c r="DC22338" s="110"/>
    </row>
    <row r="22339" spans="106:107">
      <c r="DB22339" s="110"/>
      <c r="DC22339" s="110"/>
    </row>
    <row r="22340" spans="106:107">
      <c r="DB22340" s="110"/>
      <c r="DC22340" s="110"/>
    </row>
    <row r="22341" spans="106:107">
      <c r="DB22341" s="110"/>
      <c r="DC22341" s="110"/>
    </row>
    <row r="22342" spans="106:107">
      <c r="DB22342" s="110"/>
      <c r="DC22342" s="110"/>
    </row>
    <row r="22343" spans="106:107">
      <c r="DB22343" s="110"/>
      <c r="DC22343" s="110"/>
    </row>
    <row r="22344" spans="106:107">
      <c r="DB22344" s="110"/>
      <c r="DC22344" s="110"/>
    </row>
    <row r="22345" spans="106:107">
      <c r="DB22345" s="110"/>
      <c r="DC22345" s="110"/>
    </row>
    <row r="22346" spans="106:107">
      <c r="DB22346" s="110"/>
      <c r="DC22346" s="110"/>
    </row>
    <row r="22347" spans="106:107">
      <c r="DB22347" s="110"/>
      <c r="DC22347" s="110"/>
    </row>
    <row r="22348" spans="106:107">
      <c r="DB22348" s="110"/>
      <c r="DC22348" s="110"/>
    </row>
    <row r="22349" spans="106:107">
      <c r="DB22349" s="110"/>
      <c r="DC22349" s="110"/>
    </row>
    <row r="22350" spans="106:107">
      <c r="DB22350" s="110"/>
      <c r="DC22350" s="110"/>
    </row>
    <row r="22351" spans="106:107">
      <c r="DB22351" s="110"/>
      <c r="DC22351" s="110"/>
    </row>
    <row r="22352" spans="106:107">
      <c r="DB22352" s="110"/>
      <c r="DC22352" s="110"/>
    </row>
    <row r="22353" spans="106:107">
      <c r="DB22353" s="110"/>
      <c r="DC22353" s="110"/>
    </row>
    <row r="22354" spans="106:107">
      <c r="DB22354" s="110"/>
      <c r="DC22354" s="110"/>
    </row>
    <row r="22355" spans="106:107">
      <c r="DB22355" s="110"/>
      <c r="DC22355" s="110"/>
    </row>
    <row r="22356" spans="106:107">
      <c r="DB22356" s="110"/>
      <c r="DC22356" s="110"/>
    </row>
    <row r="22357" spans="106:107">
      <c r="DB22357" s="110"/>
      <c r="DC22357" s="110"/>
    </row>
    <row r="22358" spans="106:107">
      <c r="DB22358" s="110"/>
      <c r="DC22358" s="110"/>
    </row>
    <row r="22359" spans="106:107">
      <c r="DB22359" s="110"/>
      <c r="DC22359" s="110"/>
    </row>
    <row r="22360" spans="106:107">
      <c r="DB22360" s="110"/>
      <c r="DC22360" s="110"/>
    </row>
    <row r="22361" spans="106:107">
      <c r="DB22361" s="110"/>
      <c r="DC22361" s="110"/>
    </row>
    <row r="22362" spans="106:107">
      <c r="DB22362" s="110"/>
      <c r="DC22362" s="110"/>
    </row>
    <row r="22363" spans="106:107">
      <c r="DB22363" s="110"/>
      <c r="DC22363" s="110"/>
    </row>
    <row r="22364" spans="106:107">
      <c r="DB22364" s="110"/>
      <c r="DC22364" s="110"/>
    </row>
    <row r="22365" spans="106:107">
      <c r="DB22365" s="110"/>
      <c r="DC22365" s="110"/>
    </row>
    <row r="22366" spans="106:107">
      <c r="DB22366" s="110"/>
      <c r="DC22366" s="110"/>
    </row>
    <row r="22367" spans="106:107">
      <c r="DB22367" s="110"/>
      <c r="DC22367" s="110"/>
    </row>
    <row r="22368" spans="106:107">
      <c r="DB22368" s="110"/>
      <c r="DC22368" s="110"/>
    </row>
    <row r="22369" spans="106:107">
      <c r="DB22369" s="110"/>
      <c r="DC22369" s="110"/>
    </row>
    <row r="22370" spans="106:107">
      <c r="DB22370" s="110"/>
      <c r="DC22370" s="110"/>
    </row>
    <row r="22371" spans="106:107">
      <c r="DB22371" s="110"/>
      <c r="DC22371" s="110"/>
    </row>
    <row r="22372" spans="106:107">
      <c r="DB22372" s="110"/>
      <c r="DC22372" s="110"/>
    </row>
    <row r="22373" spans="106:107">
      <c r="DB22373" s="110"/>
      <c r="DC22373" s="110"/>
    </row>
    <row r="22374" spans="106:107">
      <c r="DB22374" s="110"/>
      <c r="DC22374" s="110"/>
    </row>
    <row r="22375" spans="106:107">
      <c r="DB22375" s="110"/>
      <c r="DC22375" s="110"/>
    </row>
    <row r="22376" spans="106:107">
      <c r="DB22376" s="110"/>
      <c r="DC22376" s="110"/>
    </row>
    <row r="22377" spans="106:107">
      <c r="DB22377" s="110"/>
      <c r="DC22377" s="110"/>
    </row>
    <row r="22378" spans="106:107">
      <c r="DB22378" s="110"/>
      <c r="DC22378" s="110"/>
    </row>
    <row r="22379" spans="106:107">
      <c r="DB22379" s="110"/>
      <c r="DC22379" s="110"/>
    </row>
    <row r="22380" spans="106:107">
      <c r="DB22380" s="110"/>
      <c r="DC22380" s="110"/>
    </row>
    <row r="22381" spans="106:107">
      <c r="DB22381" s="110"/>
      <c r="DC22381" s="110"/>
    </row>
    <row r="22382" spans="106:107">
      <c r="DB22382" s="110"/>
      <c r="DC22382" s="110"/>
    </row>
    <row r="22383" spans="106:107">
      <c r="DB22383" s="110"/>
      <c r="DC22383" s="110"/>
    </row>
    <row r="22384" spans="106:107">
      <c r="DB22384" s="110"/>
      <c r="DC22384" s="110"/>
    </row>
    <row r="22385" spans="106:107">
      <c r="DB22385" s="110"/>
      <c r="DC22385" s="110"/>
    </row>
    <row r="22386" spans="106:107">
      <c r="DB22386" s="110"/>
      <c r="DC22386" s="110"/>
    </row>
    <row r="22387" spans="106:107">
      <c r="DB22387" s="110"/>
      <c r="DC22387" s="110"/>
    </row>
    <row r="22388" spans="106:107">
      <c r="DB22388" s="110"/>
      <c r="DC22388" s="110"/>
    </row>
    <row r="22389" spans="106:107">
      <c r="DB22389" s="110"/>
      <c r="DC22389" s="110"/>
    </row>
    <row r="22390" spans="106:107">
      <c r="DB22390" s="110"/>
      <c r="DC22390" s="110"/>
    </row>
    <row r="22391" spans="106:107">
      <c r="DB22391" s="110"/>
      <c r="DC22391" s="110"/>
    </row>
    <row r="22392" spans="106:107">
      <c r="DB22392" s="110"/>
      <c r="DC22392" s="110"/>
    </row>
    <row r="22393" spans="106:107">
      <c r="DB22393" s="110"/>
      <c r="DC22393" s="110"/>
    </row>
    <row r="22394" spans="106:107">
      <c r="DB22394" s="110"/>
      <c r="DC22394" s="110"/>
    </row>
    <row r="22395" spans="106:107">
      <c r="DB22395" s="110"/>
      <c r="DC22395" s="110"/>
    </row>
    <row r="22396" spans="106:107">
      <c r="DB22396" s="110"/>
      <c r="DC22396" s="110"/>
    </row>
    <row r="22397" spans="106:107">
      <c r="DB22397" s="110"/>
      <c r="DC22397" s="110"/>
    </row>
    <row r="22398" spans="106:107">
      <c r="DB22398" s="110"/>
      <c r="DC22398" s="110"/>
    </row>
    <row r="22399" spans="106:107">
      <c r="DB22399" s="110"/>
      <c r="DC22399" s="110"/>
    </row>
    <row r="22400" spans="106:107">
      <c r="DB22400" s="110"/>
      <c r="DC22400" s="110"/>
    </row>
    <row r="22401" spans="106:107">
      <c r="DB22401" s="110"/>
      <c r="DC22401" s="110"/>
    </row>
    <row r="22402" spans="106:107">
      <c r="DB22402" s="110"/>
      <c r="DC22402" s="110"/>
    </row>
    <row r="22403" spans="106:107">
      <c r="DB22403" s="110"/>
      <c r="DC22403" s="110"/>
    </row>
    <row r="22404" spans="106:107">
      <c r="DB22404" s="110"/>
      <c r="DC22404" s="110"/>
    </row>
    <row r="22405" spans="106:107">
      <c r="DB22405" s="110"/>
      <c r="DC22405" s="110"/>
    </row>
    <row r="22406" spans="106:107">
      <c r="DB22406" s="110"/>
      <c r="DC22406" s="110"/>
    </row>
    <row r="22407" spans="106:107">
      <c r="DB22407" s="110"/>
      <c r="DC22407" s="110"/>
    </row>
    <row r="22408" spans="106:107">
      <c r="DB22408" s="110"/>
      <c r="DC22408" s="110"/>
    </row>
    <row r="22409" spans="106:107">
      <c r="DB22409" s="110"/>
      <c r="DC22409" s="110"/>
    </row>
    <row r="22410" spans="106:107">
      <c r="DB22410" s="110"/>
      <c r="DC22410" s="110"/>
    </row>
    <row r="22411" spans="106:107">
      <c r="DB22411" s="110"/>
      <c r="DC22411" s="110"/>
    </row>
    <row r="22412" spans="106:107">
      <c r="DB22412" s="110"/>
      <c r="DC22412" s="110"/>
    </row>
    <row r="22413" spans="106:107">
      <c r="DB22413" s="110"/>
      <c r="DC22413" s="110"/>
    </row>
    <row r="22414" spans="106:107">
      <c r="DB22414" s="110"/>
      <c r="DC22414" s="110"/>
    </row>
    <row r="22415" spans="106:107">
      <c r="DB22415" s="110"/>
      <c r="DC22415" s="110"/>
    </row>
    <row r="22416" spans="106:107">
      <c r="DB22416" s="110"/>
      <c r="DC22416" s="110"/>
    </row>
    <row r="22417" spans="106:107">
      <c r="DB22417" s="110"/>
      <c r="DC22417" s="110"/>
    </row>
    <row r="22418" spans="106:107">
      <c r="DB22418" s="110"/>
      <c r="DC22418" s="110"/>
    </row>
    <row r="22419" spans="106:107">
      <c r="DB22419" s="110"/>
      <c r="DC22419" s="110"/>
    </row>
    <row r="22420" spans="106:107">
      <c r="DB22420" s="110"/>
      <c r="DC22420" s="110"/>
    </row>
    <row r="22421" spans="106:107">
      <c r="DB22421" s="110"/>
      <c r="DC22421" s="110"/>
    </row>
    <row r="22422" spans="106:107">
      <c r="DB22422" s="110"/>
      <c r="DC22422" s="110"/>
    </row>
    <row r="22423" spans="106:107">
      <c r="DB22423" s="110"/>
      <c r="DC22423" s="110"/>
    </row>
    <row r="22424" spans="106:107">
      <c r="DB22424" s="110"/>
      <c r="DC22424" s="110"/>
    </row>
    <row r="22425" spans="106:107">
      <c r="DB22425" s="110"/>
      <c r="DC22425" s="110"/>
    </row>
    <row r="22426" spans="106:107">
      <c r="DB22426" s="110"/>
      <c r="DC22426" s="110"/>
    </row>
    <row r="22427" spans="106:107">
      <c r="DB22427" s="110"/>
      <c r="DC22427" s="110"/>
    </row>
    <row r="22428" spans="106:107">
      <c r="DB22428" s="110"/>
      <c r="DC22428" s="110"/>
    </row>
    <row r="22429" spans="106:107">
      <c r="DB22429" s="110"/>
      <c r="DC22429" s="110"/>
    </row>
    <row r="22430" spans="106:107">
      <c r="DB22430" s="110"/>
      <c r="DC22430" s="110"/>
    </row>
    <row r="22431" spans="106:107">
      <c r="DB22431" s="110"/>
      <c r="DC22431" s="110"/>
    </row>
    <row r="22432" spans="106:107">
      <c r="DB22432" s="110"/>
      <c r="DC22432" s="110"/>
    </row>
    <row r="22433" spans="106:107">
      <c r="DB22433" s="110"/>
      <c r="DC22433" s="110"/>
    </row>
    <row r="22434" spans="106:107">
      <c r="DB22434" s="110"/>
      <c r="DC22434" s="110"/>
    </row>
    <row r="22435" spans="106:107">
      <c r="DB22435" s="110"/>
      <c r="DC22435" s="110"/>
    </row>
    <row r="22436" spans="106:107">
      <c r="DB22436" s="110"/>
      <c r="DC22436" s="110"/>
    </row>
    <row r="22437" spans="106:107">
      <c r="DB22437" s="110"/>
      <c r="DC22437" s="110"/>
    </row>
    <row r="22438" spans="106:107">
      <c r="DB22438" s="110"/>
      <c r="DC22438" s="110"/>
    </row>
    <row r="22439" spans="106:107">
      <c r="DB22439" s="110"/>
      <c r="DC22439" s="110"/>
    </row>
    <row r="22440" spans="106:107">
      <c r="DB22440" s="110"/>
      <c r="DC22440" s="110"/>
    </row>
    <row r="22441" spans="106:107">
      <c r="DB22441" s="110"/>
      <c r="DC22441" s="110"/>
    </row>
    <row r="22442" spans="106:107">
      <c r="DB22442" s="110"/>
      <c r="DC22442" s="110"/>
    </row>
    <row r="22443" spans="106:107">
      <c r="DB22443" s="110"/>
      <c r="DC22443" s="110"/>
    </row>
    <row r="22444" spans="106:107">
      <c r="DB22444" s="110"/>
      <c r="DC22444" s="110"/>
    </row>
    <row r="22445" spans="106:107">
      <c r="DB22445" s="110"/>
      <c r="DC22445" s="110"/>
    </row>
    <row r="22446" spans="106:107">
      <c r="DB22446" s="110"/>
      <c r="DC22446" s="110"/>
    </row>
    <row r="22447" spans="106:107">
      <c r="DB22447" s="110"/>
      <c r="DC22447" s="110"/>
    </row>
    <row r="22448" spans="106:107">
      <c r="DB22448" s="110"/>
      <c r="DC22448" s="110"/>
    </row>
    <row r="22449" spans="106:107">
      <c r="DB22449" s="110"/>
      <c r="DC22449" s="110"/>
    </row>
    <row r="22450" spans="106:107">
      <c r="DB22450" s="110"/>
      <c r="DC22450" s="110"/>
    </row>
    <row r="22451" spans="106:107">
      <c r="DB22451" s="110"/>
      <c r="DC22451" s="110"/>
    </row>
    <row r="22452" spans="106:107">
      <c r="DB22452" s="110"/>
      <c r="DC22452" s="110"/>
    </row>
    <row r="22453" spans="106:107">
      <c r="DB22453" s="110"/>
      <c r="DC22453" s="110"/>
    </row>
    <row r="22454" spans="106:107">
      <c r="DB22454" s="110"/>
      <c r="DC22454" s="110"/>
    </row>
    <row r="22455" spans="106:107">
      <c r="DB22455" s="110"/>
      <c r="DC22455" s="110"/>
    </row>
    <row r="22456" spans="106:107">
      <c r="DB22456" s="110"/>
      <c r="DC22456" s="110"/>
    </row>
    <row r="22457" spans="106:107">
      <c r="DB22457" s="110"/>
      <c r="DC22457" s="110"/>
    </row>
    <row r="22458" spans="106:107">
      <c r="DB22458" s="110"/>
      <c r="DC22458" s="110"/>
    </row>
    <row r="22459" spans="106:107">
      <c r="DB22459" s="110"/>
      <c r="DC22459" s="110"/>
    </row>
    <row r="22460" spans="106:107">
      <c r="DB22460" s="110"/>
      <c r="DC22460" s="110"/>
    </row>
    <row r="22461" spans="106:107">
      <c r="DB22461" s="110"/>
      <c r="DC22461" s="110"/>
    </row>
    <row r="22462" spans="106:107">
      <c r="DB22462" s="110"/>
      <c r="DC22462" s="110"/>
    </row>
    <row r="22463" spans="106:107">
      <c r="DB22463" s="110"/>
      <c r="DC22463" s="110"/>
    </row>
    <row r="22464" spans="106:107">
      <c r="DB22464" s="110"/>
      <c r="DC22464" s="110"/>
    </row>
    <row r="22465" spans="106:107">
      <c r="DB22465" s="110"/>
      <c r="DC22465" s="110"/>
    </row>
    <row r="22466" spans="106:107">
      <c r="DB22466" s="110"/>
      <c r="DC22466" s="110"/>
    </row>
    <row r="22467" spans="106:107">
      <c r="DB22467" s="110"/>
      <c r="DC22467" s="110"/>
    </row>
    <row r="22468" spans="106:107">
      <c r="DB22468" s="110"/>
      <c r="DC22468" s="110"/>
    </row>
    <row r="22469" spans="106:107">
      <c r="DB22469" s="110"/>
      <c r="DC22469" s="110"/>
    </row>
    <row r="22470" spans="106:107">
      <c r="DB22470" s="110"/>
      <c r="DC22470" s="110"/>
    </row>
    <row r="22471" spans="106:107">
      <c r="DB22471" s="110"/>
      <c r="DC22471" s="110"/>
    </row>
    <row r="22472" spans="106:107">
      <c r="DB22472" s="110"/>
      <c r="DC22472" s="110"/>
    </row>
    <row r="22473" spans="106:107">
      <c r="DB22473" s="110"/>
      <c r="DC22473" s="110"/>
    </row>
    <row r="22474" spans="106:107">
      <c r="DB22474" s="110"/>
      <c r="DC22474" s="110"/>
    </row>
    <row r="22475" spans="106:107">
      <c r="DB22475" s="110"/>
      <c r="DC22475" s="110"/>
    </row>
    <row r="22476" spans="106:107">
      <c r="DB22476" s="110"/>
      <c r="DC22476" s="110"/>
    </row>
    <row r="22477" spans="106:107">
      <c r="DB22477" s="110"/>
      <c r="DC22477" s="110"/>
    </row>
    <row r="22478" spans="106:107">
      <c r="DB22478" s="110"/>
      <c r="DC22478" s="110"/>
    </row>
    <row r="22479" spans="106:107">
      <c r="DB22479" s="110"/>
      <c r="DC22479" s="110"/>
    </row>
    <row r="22480" spans="106:107">
      <c r="DB22480" s="110"/>
      <c r="DC22480" s="110"/>
    </row>
    <row r="22481" spans="106:107">
      <c r="DB22481" s="110"/>
      <c r="DC22481" s="110"/>
    </row>
    <row r="22482" spans="106:107">
      <c r="DB22482" s="110"/>
      <c r="DC22482" s="110"/>
    </row>
    <row r="22483" spans="106:107">
      <c r="DB22483" s="110"/>
      <c r="DC22483" s="110"/>
    </row>
    <row r="22484" spans="106:107">
      <c r="DB22484" s="110"/>
      <c r="DC22484" s="110"/>
    </row>
    <row r="22485" spans="106:107">
      <c r="DB22485" s="110"/>
      <c r="DC22485" s="110"/>
    </row>
    <row r="22486" spans="106:107">
      <c r="DB22486" s="110"/>
      <c r="DC22486" s="110"/>
    </row>
    <row r="22487" spans="106:107">
      <c r="DB22487" s="110"/>
      <c r="DC22487" s="110"/>
    </row>
    <row r="22488" spans="106:107">
      <c r="DB22488" s="110"/>
      <c r="DC22488" s="110"/>
    </row>
    <row r="22489" spans="106:107">
      <c r="DB22489" s="110"/>
      <c r="DC22489" s="110"/>
    </row>
    <row r="22490" spans="106:107">
      <c r="DB22490" s="110"/>
      <c r="DC22490" s="110"/>
    </row>
    <row r="22491" spans="106:107">
      <c r="DB22491" s="110"/>
      <c r="DC22491" s="110"/>
    </row>
    <row r="22492" spans="106:107">
      <c r="DB22492" s="110"/>
      <c r="DC22492" s="110"/>
    </row>
    <row r="22493" spans="106:107">
      <c r="DB22493" s="110"/>
      <c r="DC22493" s="110"/>
    </row>
    <row r="22494" spans="106:107">
      <c r="DB22494" s="110"/>
      <c r="DC22494" s="110"/>
    </row>
    <row r="22495" spans="106:107">
      <c r="DB22495" s="110"/>
      <c r="DC22495" s="110"/>
    </row>
    <row r="22496" spans="106:107">
      <c r="DB22496" s="110"/>
      <c r="DC22496" s="110"/>
    </row>
    <row r="22497" spans="106:107">
      <c r="DB22497" s="110"/>
      <c r="DC22497" s="110"/>
    </row>
    <row r="22498" spans="106:107">
      <c r="DB22498" s="110"/>
      <c r="DC22498" s="110"/>
    </row>
    <row r="22499" spans="106:107">
      <c r="DB22499" s="110"/>
      <c r="DC22499" s="110"/>
    </row>
    <row r="22500" spans="106:107">
      <c r="DB22500" s="110"/>
      <c r="DC22500" s="110"/>
    </row>
    <row r="22501" spans="106:107">
      <c r="DB22501" s="110"/>
      <c r="DC22501" s="110"/>
    </row>
    <row r="22502" spans="106:107">
      <c r="DB22502" s="110"/>
      <c r="DC22502" s="110"/>
    </row>
    <row r="22503" spans="106:107">
      <c r="DB22503" s="110"/>
      <c r="DC22503" s="110"/>
    </row>
    <row r="22504" spans="106:107">
      <c r="DB22504" s="110"/>
      <c r="DC22504" s="110"/>
    </row>
    <row r="22505" spans="106:107">
      <c r="DB22505" s="110"/>
      <c r="DC22505" s="110"/>
    </row>
    <row r="22506" spans="106:107">
      <c r="DB22506" s="110"/>
      <c r="DC22506" s="110"/>
    </row>
    <row r="22507" spans="106:107">
      <c r="DB22507" s="110"/>
      <c r="DC22507" s="110"/>
    </row>
    <row r="22508" spans="106:107">
      <c r="DB22508" s="110"/>
      <c r="DC22508" s="110"/>
    </row>
    <row r="22509" spans="106:107">
      <c r="DB22509" s="110"/>
      <c r="DC22509" s="110"/>
    </row>
    <row r="22510" spans="106:107">
      <c r="DB22510" s="110"/>
      <c r="DC22510" s="110"/>
    </row>
    <row r="22511" spans="106:107">
      <c r="DB22511" s="110"/>
      <c r="DC22511" s="110"/>
    </row>
    <row r="22512" spans="106:107">
      <c r="DB22512" s="110"/>
      <c r="DC22512" s="110"/>
    </row>
    <row r="22513" spans="106:107">
      <c r="DB22513" s="110"/>
      <c r="DC22513" s="110"/>
    </row>
    <row r="22514" spans="106:107">
      <c r="DB22514" s="110"/>
      <c r="DC22514" s="110"/>
    </row>
    <row r="22515" spans="106:107">
      <c r="DB22515" s="110"/>
      <c r="DC22515" s="110"/>
    </row>
    <row r="22516" spans="106:107">
      <c r="DB22516" s="110"/>
      <c r="DC22516" s="110"/>
    </row>
    <row r="22517" spans="106:107">
      <c r="DB22517" s="110"/>
      <c r="DC22517" s="110"/>
    </row>
    <row r="22518" spans="106:107">
      <c r="DB22518" s="110"/>
      <c r="DC22518" s="110"/>
    </row>
    <row r="22519" spans="106:107">
      <c r="DB22519" s="110"/>
      <c r="DC22519" s="110"/>
    </row>
    <row r="22520" spans="106:107">
      <c r="DB22520" s="110"/>
      <c r="DC22520" s="110"/>
    </row>
    <row r="22521" spans="106:107">
      <c r="DB22521" s="110"/>
      <c r="DC22521" s="110"/>
    </row>
    <row r="22522" spans="106:107">
      <c r="DB22522" s="110"/>
      <c r="DC22522" s="110"/>
    </row>
    <row r="22523" spans="106:107">
      <c r="DB22523" s="110"/>
      <c r="DC22523" s="110"/>
    </row>
    <row r="22524" spans="106:107">
      <c r="DB22524" s="110"/>
      <c r="DC22524" s="110"/>
    </row>
    <row r="22525" spans="106:107">
      <c r="DB22525" s="110"/>
      <c r="DC22525" s="110"/>
    </row>
    <row r="22526" spans="106:107">
      <c r="DB22526" s="110"/>
      <c r="DC22526" s="110"/>
    </row>
    <row r="22527" spans="106:107">
      <c r="DB22527" s="110"/>
      <c r="DC22527" s="110"/>
    </row>
    <row r="22528" spans="106:107">
      <c r="DB22528" s="110"/>
      <c r="DC22528" s="110"/>
    </row>
    <row r="22529" spans="106:107">
      <c r="DB22529" s="110"/>
      <c r="DC22529" s="110"/>
    </row>
    <row r="22530" spans="106:107">
      <c r="DB22530" s="110"/>
      <c r="DC22530" s="110"/>
    </row>
    <row r="22531" spans="106:107">
      <c r="DB22531" s="110"/>
      <c r="DC22531" s="110"/>
    </row>
    <row r="22532" spans="106:107">
      <c r="DB22532" s="110"/>
      <c r="DC22532" s="110"/>
    </row>
    <row r="22533" spans="106:107">
      <c r="DB22533" s="110"/>
      <c r="DC22533" s="110"/>
    </row>
    <row r="22534" spans="106:107">
      <c r="DB22534" s="110"/>
      <c r="DC22534" s="110"/>
    </row>
    <row r="22535" spans="106:107">
      <c r="DB22535" s="110"/>
      <c r="DC22535" s="110"/>
    </row>
    <row r="22536" spans="106:107">
      <c r="DB22536" s="110"/>
      <c r="DC22536" s="110"/>
    </row>
    <row r="22537" spans="106:107">
      <c r="DB22537" s="110"/>
      <c r="DC22537" s="110"/>
    </row>
    <row r="22538" spans="106:107">
      <c r="DB22538" s="110"/>
      <c r="DC22538" s="110"/>
    </row>
    <row r="22539" spans="106:107">
      <c r="DB22539" s="110"/>
      <c r="DC22539" s="110"/>
    </row>
    <row r="22540" spans="106:107">
      <c r="DB22540" s="110"/>
      <c r="DC22540" s="110"/>
    </row>
    <row r="22541" spans="106:107">
      <c r="DB22541" s="110"/>
      <c r="DC22541" s="110"/>
    </row>
    <row r="22542" spans="106:107">
      <c r="DB22542" s="110"/>
      <c r="DC22542" s="110"/>
    </row>
    <row r="22543" spans="106:107">
      <c r="DB22543" s="110"/>
      <c r="DC22543" s="110"/>
    </row>
    <row r="22544" spans="106:107">
      <c r="DB22544" s="110"/>
      <c r="DC22544" s="110"/>
    </row>
    <row r="22545" spans="106:107">
      <c r="DB22545" s="110"/>
      <c r="DC22545" s="110"/>
    </row>
    <row r="22546" spans="106:107">
      <c r="DB22546" s="110"/>
      <c r="DC22546" s="110"/>
    </row>
    <row r="22547" spans="106:107">
      <c r="DB22547" s="110"/>
      <c r="DC22547" s="110"/>
    </row>
    <row r="22548" spans="106:107">
      <c r="DB22548" s="110"/>
      <c r="DC22548" s="110"/>
    </row>
    <row r="22549" spans="106:107">
      <c r="DB22549" s="110"/>
      <c r="DC22549" s="110"/>
    </row>
    <row r="22550" spans="106:107">
      <c r="DB22550" s="110"/>
      <c r="DC22550" s="110"/>
    </row>
    <row r="22551" spans="106:107">
      <c r="DB22551" s="110"/>
      <c r="DC22551" s="110"/>
    </row>
    <row r="22552" spans="106:107">
      <c r="DB22552" s="110"/>
      <c r="DC22552" s="110"/>
    </row>
    <row r="22553" spans="106:107">
      <c r="DB22553" s="110"/>
      <c r="DC22553" s="110"/>
    </row>
    <row r="22554" spans="106:107">
      <c r="DB22554" s="110"/>
      <c r="DC22554" s="110"/>
    </row>
    <row r="22555" spans="106:107">
      <c r="DB22555" s="110"/>
      <c r="DC22555" s="110"/>
    </row>
    <row r="22556" spans="106:107">
      <c r="DB22556" s="110"/>
      <c r="DC22556" s="110"/>
    </row>
    <row r="22557" spans="106:107">
      <c r="DB22557" s="110"/>
      <c r="DC22557" s="110"/>
    </row>
    <row r="22558" spans="106:107">
      <c r="DB22558" s="110"/>
      <c r="DC22558" s="110"/>
    </row>
    <row r="22559" spans="106:107">
      <c r="DB22559" s="110"/>
      <c r="DC22559" s="110"/>
    </row>
    <row r="22560" spans="106:107">
      <c r="DB22560" s="110"/>
      <c r="DC22560" s="110"/>
    </row>
    <row r="22561" spans="106:107">
      <c r="DB22561" s="110"/>
      <c r="DC22561" s="110"/>
    </row>
    <row r="22562" spans="106:107">
      <c r="DB22562" s="110"/>
      <c r="DC22562" s="110"/>
    </row>
    <row r="22563" spans="106:107">
      <c r="DB22563" s="110"/>
      <c r="DC22563" s="110"/>
    </row>
    <row r="22564" spans="106:107">
      <c r="DB22564" s="110"/>
      <c r="DC22564" s="110"/>
    </row>
    <row r="22565" spans="106:107">
      <c r="DB22565" s="110"/>
      <c r="DC22565" s="110"/>
    </row>
    <row r="22566" spans="106:107">
      <c r="DB22566" s="110"/>
      <c r="DC22566" s="110"/>
    </row>
    <row r="22567" spans="106:107">
      <c r="DB22567" s="110"/>
      <c r="DC22567" s="110"/>
    </row>
    <row r="22568" spans="106:107">
      <c r="DB22568" s="110"/>
      <c r="DC22568" s="110"/>
    </row>
    <row r="22569" spans="106:107">
      <c r="DB22569" s="110"/>
      <c r="DC22569" s="110"/>
    </row>
    <row r="22570" spans="106:107">
      <c r="DB22570" s="110"/>
      <c r="DC22570" s="110"/>
    </row>
    <row r="22571" spans="106:107">
      <c r="DB22571" s="110"/>
      <c r="DC22571" s="110"/>
    </row>
    <row r="22572" spans="106:107">
      <c r="DB22572" s="110"/>
      <c r="DC22572" s="110"/>
    </row>
    <row r="22573" spans="106:107">
      <c r="DB22573" s="110"/>
      <c r="DC22573" s="110"/>
    </row>
    <row r="22574" spans="106:107">
      <c r="DB22574" s="110"/>
      <c r="DC22574" s="110"/>
    </row>
    <row r="22575" spans="106:107">
      <c r="DB22575" s="110"/>
      <c r="DC22575" s="110"/>
    </row>
    <row r="22576" spans="106:107">
      <c r="DB22576" s="110"/>
      <c r="DC22576" s="110"/>
    </row>
    <row r="22577" spans="106:107">
      <c r="DB22577" s="110"/>
      <c r="DC22577" s="110"/>
    </row>
    <row r="22578" spans="106:107">
      <c r="DB22578" s="110"/>
      <c r="DC22578" s="110"/>
    </row>
    <row r="22579" spans="106:107">
      <c r="DB22579" s="110"/>
      <c r="DC22579" s="110"/>
    </row>
    <row r="22580" spans="106:107">
      <c r="DB22580" s="110"/>
      <c r="DC22580" s="110"/>
    </row>
    <row r="22581" spans="106:107">
      <c r="DB22581" s="110"/>
      <c r="DC22581" s="110"/>
    </row>
    <row r="22582" spans="106:107">
      <c r="DB22582" s="110"/>
      <c r="DC22582" s="110"/>
    </row>
    <row r="22583" spans="106:107">
      <c r="DB22583" s="110"/>
      <c r="DC22583" s="110"/>
    </row>
    <row r="22584" spans="106:107">
      <c r="DB22584" s="110"/>
      <c r="DC22584" s="110"/>
    </row>
    <row r="22585" spans="106:107">
      <c r="DB22585" s="110"/>
      <c r="DC22585" s="110"/>
    </row>
    <row r="22586" spans="106:107">
      <c r="DB22586" s="110"/>
      <c r="DC22586" s="110"/>
    </row>
    <row r="22587" spans="106:107">
      <c r="DB22587" s="110"/>
      <c r="DC22587" s="110"/>
    </row>
    <row r="22588" spans="106:107">
      <c r="DB22588" s="110"/>
      <c r="DC22588" s="110"/>
    </row>
    <row r="22589" spans="106:107">
      <c r="DB22589" s="110"/>
      <c r="DC22589" s="110"/>
    </row>
    <row r="22590" spans="106:107">
      <c r="DB22590" s="110"/>
      <c r="DC22590" s="110"/>
    </row>
    <row r="22591" spans="106:107">
      <c r="DB22591" s="110"/>
      <c r="DC22591" s="110"/>
    </row>
    <row r="22592" spans="106:107">
      <c r="DB22592" s="110"/>
      <c r="DC22592" s="110"/>
    </row>
    <row r="22593" spans="106:107">
      <c r="DB22593" s="110"/>
      <c r="DC22593" s="110"/>
    </row>
    <row r="22594" spans="106:107">
      <c r="DB22594" s="110"/>
      <c r="DC22594" s="110"/>
    </row>
    <row r="22595" spans="106:107">
      <c r="DB22595" s="110"/>
      <c r="DC22595" s="110"/>
    </row>
    <row r="22596" spans="106:107">
      <c r="DB22596" s="110"/>
      <c r="DC22596" s="110"/>
    </row>
    <row r="22597" spans="106:107">
      <c r="DB22597" s="110"/>
      <c r="DC22597" s="110"/>
    </row>
    <row r="22598" spans="106:107">
      <c r="DB22598" s="110"/>
      <c r="DC22598" s="110"/>
    </row>
    <row r="22599" spans="106:107">
      <c r="DB22599" s="110"/>
      <c r="DC22599" s="110"/>
    </row>
    <row r="22600" spans="106:107">
      <c r="DB22600" s="110"/>
      <c r="DC22600" s="110"/>
    </row>
    <row r="22601" spans="106:107">
      <c r="DB22601" s="110"/>
      <c r="DC22601" s="110"/>
    </row>
    <row r="22602" spans="106:107">
      <c r="DB22602" s="110"/>
      <c r="DC22602" s="110"/>
    </row>
    <row r="22603" spans="106:107">
      <c r="DB22603" s="110"/>
      <c r="DC22603" s="110"/>
    </row>
    <row r="22604" spans="106:107">
      <c r="DB22604" s="110"/>
      <c r="DC22604" s="110"/>
    </row>
    <row r="22605" spans="106:107">
      <c r="DB22605" s="110"/>
      <c r="DC22605" s="110"/>
    </row>
    <row r="22606" spans="106:107">
      <c r="DB22606" s="110"/>
      <c r="DC22606" s="110"/>
    </row>
    <row r="22607" spans="106:107">
      <c r="DB22607" s="110"/>
      <c r="DC22607" s="110"/>
    </row>
    <row r="22608" spans="106:107">
      <c r="DB22608" s="110"/>
      <c r="DC22608" s="110"/>
    </row>
    <row r="22609" spans="106:107">
      <c r="DB22609" s="110"/>
      <c r="DC22609" s="110"/>
    </row>
    <row r="22610" spans="106:107">
      <c r="DB22610" s="110"/>
      <c r="DC22610" s="110"/>
    </row>
    <row r="22611" spans="106:107">
      <c r="DB22611" s="110"/>
      <c r="DC22611" s="110"/>
    </row>
    <row r="22612" spans="106:107">
      <c r="DB22612" s="110"/>
      <c r="DC22612" s="110"/>
    </row>
    <row r="22613" spans="106:107">
      <c r="DB22613" s="110"/>
      <c r="DC22613" s="110"/>
    </row>
    <row r="22614" spans="106:107">
      <c r="DB22614" s="110"/>
      <c r="DC22614" s="110"/>
    </row>
    <row r="22615" spans="106:107">
      <c r="DB22615" s="110"/>
      <c r="DC22615" s="110"/>
    </row>
    <row r="22616" spans="106:107">
      <c r="DB22616" s="110"/>
      <c r="DC22616" s="110"/>
    </row>
    <row r="22617" spans="106:107">
      <c r="DB22617" s="110"/>
      <c r="DC22617" s="110"/>
    </row>
    <row r="22618" spans="106:107">
      <c r="DB22618" s="110"/>
      <c r="DC22618" s="110"/>
    </row>
    <row r="22619" spans="106:107">
      <c r="DB22619" s="110"/>
      <c r="DC22619" s="110"/>
    </row>
    <row r="22620" spans="106:107">
      <c r="DB22620" s="110"/>
      <c r="DC22620" s="110"/>
    </row>
    <row r="22621" spans="106:107">
      <c r="DB22621" s="110"/>
      <c r="DC22621" s="110"/>
    </row>
    <row r="22622" spans="106:107">
      <c r="DB22622" s="110"/>
      <c r="DC22622" s="110"/>
    </row>
    <row r="22623" spans="106:107">
      <c r="DB22623" s="110"/>
      <c r="DC22623" s="110"/>
    </row>
    <row r="22624" spans="106:107">
      <c r="DB22624" s="110"/>
      <c r="DC22624" s="110"/>
    </row>
    <row r="22625" spans="106:107">
      <c r="DB22625" s="110"/>
      <c r="DC22625" s="110"/>
    </row>
    <row r="22626" spans="106:107">
      <c r="DB22626" s="110"/>
      <c r="DC22626" s="110"/>
    </row>
    <row r="22627" spans="106:107">
      <c r="DB22627" s="110"/>
      <c r="DC22627" s="110"/>
    </row>
    <row r="22628" spans="106:107">
      <c r="DB22628" s="110"/>
      <c r="DC22628" s="110"/>
    </row>
    <row r="22629" spans="106:107">
      <c r="DB22629" s="110"/>
      <c r="DC22629" s="110"/>
    </row>
    <row r="22630" spans="106:107">
      <c r="DB22630" s="110"/>
      <c r="DC22630" s="110"/>
    </row>
    <row r="22631" spans="106:107">
      <c r="DB22631" s="110"/>
      <c r="DC22631" s="110"/>
    </row>
    <row r="22632" spans="106:107">
      <c r="DB22632" s="110"/>
      <c r="DC22632" s="110"/>
    </row>
    <row r="22633" spans="106:107">
      <c r="DB22633" s="110"/>
      <c r="DC22633" s="110"/>
    </row>
    <row r="22634" spans="106:107">
      <c r="DB22634" s="110"/>
      <c r="DC22634" s="110"/>
    </row>
    <row r="22635" spans="106:107">
      <c r="DB22635" s="110"/>
      <c r="DC22635" s="110"/>
    </row>
    <row r="22636" spans="106:107">
      <c r="DB22636" s="110"/>
      <c r="DC22636" s="110"/>
    </row>
    <row r="22637" spans="106:107">
      <c r="DB22637" s="110"/>
      <c r="DC22637" s="110"/>
    </row>
    <row r="22638" spans="106:107">
      <c r="DB22638" s="110"/>
      <c r="DC22638" s="110"/>
    </row>
    <row r="22639" spans="106:107">
      <c r="DB22639" s="110"/>
      <c r="DC22639" s="110"/>
    </row>
    <row r="22640" spans="106:107">
      <c r="DB22640" s="110"/>
      <c r="DC22640" s="110"/>
    </row>
    <row r="22641" spans="106:107">
      <c r="DB22641" s="110"/>
      <c r="DC22641" s="110"/>
    </row>
    <row r="22642" spans="106:107">
      <c r="DB22642" s="110"/>
      <c r="DC22642" s="110"/>
    </row>
    <row r="22643" spans="106:107">
      <c r="DB22643" s="110"/>
      <c r="DC22643" s="110"/>
    </row>
    <row r="22644" spans="106:107">
      <c r="DB22644" s="110"/>
      <c r="DC22644" s="110"/>
    </row>
    <row r="22645" spans="106:107">
      <c r="DB22645" s="110"/>
      <c r="DC22645" s="110"/>
    </row>
    <row r="22646" spans="106:107">
      <c r="DB22646" s="110"/>
      <c r="DC22646" s="110"/>
    </row>
    <row r="22647" spans="106:107">
      <c r="DB22647" s="110"/>
      <c r="DC22647" s="110"/>
    </row>
    <row r="22648" spans="106:107">
      <c r="DB22648" s="110"/>
      <c r="DC22648" s="110"/>
    </row>
    <row r="22649" spans="106:107">
      <c r="DB22649" s="110"/>
      <c r="DC22649" s="110"/>
    </row>
    <row r="22650" spans="106:107">
      <c r="DB22650" s="110"/>
      <c r="DC22650" s="110"/>
    </row>
    <row r="22651" spans="106:107">
      <c r="DB22651" s="110"/>
      <c r="DC22651" s="110"/>
    </row>
    <row r="22652" spans="106:107">
      <c r="DB22652" s="110"/>
      <c r="DC22652" s="110"/>
    </row>
    <row r="22653" spans="106:107">
      <c r="DB22653" s="110"/>
      <c r="DC22653" s="110"/>
    </row>
    <row r="22654" spans="106:107">
      <c r="DB22654" s="110"/>
      <c r="DC22654" s="110"/>
    </row>
    <row r="22655" spans="106:107">
      <c r="DB22655" s="110"/>
      <c r="DC22655" s="110"/>
    </row>
    <row r="22656" spans="106:107">
      <c r="DB22656" s="110"/>
      <c r="DC22656" s="110"/>
    </row>
    <row r="22657" spans="106:107">
      <c r="DB22657" s="110"/>
      <c r="DC22657" s="110"/>
    </row>
    <row r="22658" spans="106:107">
      <c r="DB22658" s="110"/>
      <c r="DC22658" s="110"/>
    </row>
    <row r="22659" spans="106:107">
      <c r="DB22659" s="110"/>
      <c r="DC22659" s="110"/>
    </row>
    <row r="22660" spans="106:107">
      <c r="DB22660" s="110"/>
      <c r="DC22660" s="110"/>
    </row>
    <row r="22661" spans="106:107">
      <c r="DB22661" s="110"/>
      <c r="DC22661" s="110"/>
    </row>
    <row r="22662" spans="106:107">
      <c r="DB22662" s="110"/>
      <c r="DC22662" s="110"/>
    </row>
    <row r="22663" spans="106:107">
      <c r="DB22663" s="110"/>
      <c r="DC22663" s="110"/>
    </row>
    <row r="22664" spans="106:107">
      <c r="DB22664" s="110"/>
      <c r="DC22664" s="110"/>
    </row>
    <row r="22665" spans="106:107">
      <c r="DB22665" s="110"/>
      <c r="DC22665" s="110"/>
    </row>
    <row r="22666" spans="106:107">
      <c r="DB22666" s="110"/>
      <c r="DC22666" s="110"/>
    </row>
    <row r="22667" spans="106:107">
      <c r="DB22667" s="110"/>
      <c r="DC22667" s="110"/>
    </row>
    <row r="22668" spans="106:107">
      <c r="DB22668" s="110"/>
      <c r="DC22668" s="110"/>
    </row>
    <row r="22669" spans="106:107">
      <c r="DB22669" s="110"/>
      <c r="DC22669" s="110"/>
    </row>
    <row r="22670" spans="106:107">
      <c r="DB22670" s="110"/>
      <c r="DC22670" s="110"/>
    </row>
    <row r="22671" spans="106:107">
      <c r="DB22671" s="110"/>
      <c r="DC22671" s="110"/>
    </row>
    <row r="22672" spans="106:107">
      <c r="DB22672" s="110"/>
      <c r="DC22672" s="110"/>
    </row>
    <row r="22673" spans="106:107">
      <c r="DB22673" s="110"/>
      <c r="DC22673" s="110"/>
    </row>
    <row r="22674" spans="106:107">
      <c r="DB22674" s="110"/>
      <c r="DC22674" s="110"/>
    </row>
    <row r="22675" spans="106:107">
      <c r="DB22675" s="110"/>
      <c r="DC22675" s="110"/>
    </row>
    <row r="22676" spans="106:107">
      <c r="DB22676" s="110"/>
      <c r="DC22676" s="110"/>
    </row>
    <row r="22677" spans="106:107">
      <c r="DB22677" s="110"/>
      <c r="DC22677" s="110"/>
    </row>
    <row r="22678" spans="106:107">
      <c r="DB22678" s="110"/>
      <c r="DC22678" s="110"/>
    </row>
    <row r="22679" spans="106:107">
      <c r="DB22679" s="110"/>
      <c r="DC22679" s="110"/>
    </row>
    <row r="22680" spans="106:107">
      <c r="DB22680" s="110"/>
      <c r="DC22680" s="110"/>
    </row>
    <row r="22681" spans="106:107">
      <c r="DB22681" s="110"/>
      <c r="DC22681" s="110"/>
    </row>
    <row r="22682" spans="106:107">
      <c r="DB22682" s="110"/>
      <c r="DC22682" s="110"/>
    </row>
    <row r="22683" spans="106:107">
      <c r="DB22683" s="110"/>
      <c r="DC22683" s="110"/>
    </row>
    <row r="22684" spans="106:107">
      <c r="DB22684" s="110"/>
      <c r="DC22684" s="110"/>
    </row>
    <row r="22685" spans="106:107">
      <c r="DB22685" s="110"/>
      <c r="DC22685" s="110"/>
    </row>
    <row r="22686" spans="106:107">
      <c r="DB22686" s="110"/>
      <c r="DC22686" s="110"/>
    </row>
    <row r="22687" spans="106:107">
      <c r="DB22687" s="110"/>
      <c r="DC22687" s="110"/>
    </row>
    <row r="22688" spans="106:107">
      <c r="DB22688" s="110"/>
      <c r="DC22688" s="110"/>
    </row>
    <row r="22689" spans="106:107">
      <c r="DB22689" s="110"/>
      <c r="DC22689" s="110"/>
    </row>
    <row r="22690" spans="106:107">
      <c r="DB22690" s="110"/>
      <c r="DC22690" s="110"/>
    </row>
    <row r="22691" spans="106:107">
      <c r="DB22691" s="110"/>
      <c r="DC22691" s="110"/>
    </row>
    <row r="22692" spans="106:107">
      <c r="DB22692" s="110"/>
      <c r="DC22692" s="110"/>
    </row>
    <row r="22693" spans="106:107">
      <c r="DB22693" s="110"/>
      <c r="DC22693" s="110"/>
    </row>
    <row r="22694" spans="106:107">
      <c r="DB22694" s="110"/>
      <c r="DC22694" s="110"/>
    </row>
    <row r="22695" spans="106:107">
      <c r="DB22695" s="110"/>
      <c r="DC22695" s="110"/>
    </row>
    <row r="22696" spans="106:107">
      <c r="DB22696" s="110"/>
      <c r="DC22696" s="110"/>
    </row>
    <row r="22697" spans="106:107">
      <c r="DB22697" s="110"/>
      <c r="DC22697" s="110"/>
    </row>
    <row r="22698" spans="106:107">
      <c r="DB22698" s="110"/>
      <c r="DC22698" s="110"/>
    </row>
    <row r="22699" spans="106:107">
      <c r="DB22699" s="110"/>
      <c r="DC22699" s="110"/>
    </row>
    <row r="22700" spans="106:107">
      <c r="DB22700" s="110"/>
      <c r="DC22700" s="110"/>
    </row>
    <row r="22701" spans="106:107">
      <c r="DB22701" s="110"/>
      <c r="DC22701" s="110"/>
    </row>
    <row r="22702" spans="106:107">
      <c r="DB22702" s="110"/>
      <c r="DC22702" s="110"/>
    </row>
    <row r="22703" spans="106:107">
      <c r="DB22703" s="110"/>
      <c r="DC22703" s="110"/>
    </row>
    <row r="22704" spans="106:107">
      <c r="DB22704" s="110"/>
      <c r="DC22704" s="110"/>
    </row>
    <row r="22705" spans="106:107">
      <c r="DB22705" s="110"/>
      <c r="DC22705" s="110"/>
    </row>
    <row r="22706" spans="106:107">
      <c r="DB22706" s="110"/>
      <c r="DC22706" s="110"/>
    </row>
    <row r="22707" spans="106:107">
      <c r="DB22707" s="110"/>
      <c r="DC22707" s="110"/>
    </row>
    <row r="22708" spans="106:107">
      <c r="DB22708" s="110"/>
      <c r="DC22708" s="110"/>
    </row>
    <row r="22709" spans="106:107">
      <c r="DB22709" s="110"/>
      <c r="DC22709" s="110"/>
    </row>
    <row r="22710" spans="106:107">
      <c r="DB22710" s="110"/>
      <c r="DC22710" s="110"/>
    </row>
    <row r="22711" spans="106:107">
      <c r="DB22711" s="110"/>
      <c r="DC22711" s="110"/>
    </row>
    <row r="22712" spans="106:107">
      <c r="DB22712" s="110"/>
      <c r="DC22712" s="110"/>
    </row>
    <row r="22713" spans="106:107">
      <c r="DB22713" s="110"/>
      <c r="DC22713" s="110"/>
    </row>
    <row r="22714" spans="106:107">
      <c r="DB22714" s="110"/>
      <c r="DC22714" s="110"/>
    </row>
    <row r="22715" spans="106:107">
      <c r="DB22715" s="110"/>
      <c r="DC22715" s="110"/>
    </row>
    <row r="22716" spans="106:107">
      <c r="DB22716" s="110"/>
      <c r="DC22716" s="110"/>
    </row>
    <row r="22717" spans="106:107">
      <c r="DB22717" s="110"/>
      <c r="DC22717" s="110"/>
    </row>
    <row r="22718" spans="106:107">
      <c r="DB22718" s="110"/>
      <c r="DC22718" s="110"/>
    </row>
    <row r="22719" spans="106:107">
      <c r="DB22719" s="110"/>
      <c r="DC22719" s="110"/>
    </row>
    <row r="22720" spans="106:107">
      <c r="DB22720" s="110"/>
      <c r="DC22720" s="110"/>
    </row>
    <row r="22721" spans="106:107">
      <c r="DB22721" s="110"/>
      <c r="DC22721" s="110"/>
    </row>
    <row r="22722" spans="106:107">
      <c r="DB22722" s="110"/>
      <c r="DC22722" s="110"/>
    </row>
    <row r="22723" spans="106:107">
      <c r="DB22723" s="110"/>
      <c r="DC22723" s="110"/>
    </row>
    <row r="22724" spans="106:107">
      <c r="DB22724" s="110"/>
      <c r="DC22724" s="110"/>
    </row>
    <row r="22725" spans="106:107">
      <c r="DB22725" s="110"/>
      <c r="DC22725" s="110"/>
    </row>
    <row r="22726" spans="106:107">
      <c r="DB22726" s="110"/>
      <c r="DC22726" s="110"/>
    </row>
    <row r="22727" spans="106:107">
      <c r="DB22727" s="110"/>
      <c r="DC22727" s="110"/>
    </row>
    <row r="22728" spans="106:107">
      <c r="DB22728" s="110"/>
      <c r="DC22728" s="110"/>
    </row>
    <row r="22729" spans="106:107">
      <c r="DB22729" s="110"/>
      <c r="DC22729" s="110"/>
    </row>
    <row r="22730" spans="106:107">
      <c r="DB22730" s="110"/>
      <c r="DC22730" s="110"/>
    </row>
    <row r="22731" spans="106:107">
      <c r="DB22731" s="110"/>
      <c r="DC22731" s="110"/>
    </row>
    <row r="22732" spans="106:107">
      <c r="DB22732" s="110"/>
      <c r="DC22732" s="110"/>
    </row>
    <row r="22733" spans="106:107">
      <c r="DB22733" s="110"/>
      <c r="DC22733" s="110"/>
    </row>
    <row r="22734" spans="106:107">
      <c r="DB22734" s="110"/>
      <c r="DC22734" s="110"/>
    </row>
    <row r="22735" spans="106:107">
      <c r="DB22735" s="110"/>
      <c r="DC22735" s="110"/>
    </row>
    <row r="22736" spans="106:107">
      <c r="DB22736" s="110"/>
      <c r="DC22736" s="110"/>
    </row>
    <row r="22737" spans="106:107">
      <c r="DB22737" s="110"/>
      <c r="DC22737" s="110"/>
    </row>
    <row r="22738" spans="106:107">
      <c r="DB22738" s="110"/>
      <c r="DC22738" s="110"/>
    </row>
    <row r="22739" spans="106:107">
      <c r="DB22739" s="110"/>
      <c r="DC22739" s="110"/>
    </row>
    <row r="22740" spans="106:107">
      <c r="DB22740" s="110"/>
      <c r="DC22740" s="110"/>
    </row>
    <row r="22741" spans="106:107">
      <c r="DB22741" s="110"/>
      <c r="DC22741" s="110"/>
    </row>
    <row r="22742" spans="106:107">
      <c r="DB22742" s="110"/>
      <c r="DC22742" s="110"/>
    </row>
    <row r="22743" spans="106:107">
      <c r="DB22743" s="110"/>
      <c r="DC22743" s="110"/>
    </row>
    <row r="22744" spans="106:107">
      <c r="DB22744" s="110"/>
      <c r="DC22744" s="110"/>
    </row>
    <row r="22745" spans="106:107">
      <c r="DB22745" s="110"/>
      <c r="DC22745" s="110"/>
    </row>
    <row r="22746" spans="106:107">
      <c r="DB22746" s="110"/>
      <c r="DC22746" s="110"/>
    </row>
    <row r="22747" spans="106:107">
      <c r="DB22747" s="110"/>
      <c r="DC22747" s="110"/>
    </row>
    <row r="22748" spans="106:107">
      <c r="DB22748" s="110"/>
      <c r="DC22748" s="110"/>
    </row>
    <row r="22749" spans="106:107">
      <c r="DB22749" s="110"/>
      <c r="DC22749" s="110"/>
    </row>
    <row r="22750" spans="106:107">
      <c r="DB22750" s="110"/>
      <c r="DC22750" s="110"/>
    </row>
    <row r="22751" spans="106:107">
      <c r="DB22751" s="110"/>
      <c r="DC22751" s="110"/>
    </row>
    <row r="22752" spans="106:107">
      <c r="DB22752" s="110"/>
      <c r="DC22752" s="110"/>
    </row>
    <row r="22753" spans="106:107">
      <c r="DB22753" s="110"/>
      <c r="DC22753" s="110"/>
    </row>
    <row r="22754" spans="106:107">
      <c r="DB22754" s="110"/>
      <c r="DC22754" s="110"/>
    </row>
    <row r="22755" spans="106:107">
      <c r="DB22755" s="110"/>
      <c r="DC22755" s="110"/>
    </row>
    <row r="22756" spans="106:107">
      <c r="DB22756" s="110"/>
      <c r="DC22756" s="110"/>
    </row>
    <row r="22757" spans="106:107">
      <c r="DB22757" s="110"/>
      <c r="DC22757" s="110"/>
    </row>
    <row r="22758" spans="106:107">
      <c r="DB22758" s="110"/>
      <c r="DC22758" s="110"/>
    </row>
    <row r="22759" spans="106:107">
      <c r="DB22759" s="110"/>
      <c r="DC22759" s="110"/>
    </row>
    <row r="22760" spans="106:107">
      <c r="DB22760" s="110"/>
      <c r="DC22760" s="110"/>
    </row>
    <row r="22761" spans="106:107">
      <c r="DB22761" s="110"/>
      <c r="DC22761" s="110"/>
    </row>
    <row r="22762" spans="106:107">
      <c r="DB22762" s="110"/>
      <c r="DC22762" s="110"/>
    </row>
    <row r="22763" spans="106:107">
      <c r="DB22763" s="110"/>
      <c r="DC22763" s="110"/>
    </row>
    <row r="22764" spans="106:107">
      <c r="DB22764" s="110"/>
      <c r="DC22764" s="110"/>
    </row>
    <row r="22765" spans="106:107">
      <c r="DB22765" s="110"/>
      <c r="DC22765" s="110"/>
    </row>
    <row r="22766" spans="106:107">
      <c r="DB22766" s="110"/>
      <c r="DC22766" s="110"/>
    </row>
    <row r="22767" spans="106:107">
      <c r="DB22767" s="110"/>
      <c r="DC22767" s="110"/>
    </row>
    <row r="22768" spans="106:107">
      <c r="DB22768" s="110"/>
      <c r="DC22768" s="110"/>
    </row>
    <row r="22769" spans="106:107">
      <c r="DB22769" s="110"/>
      <c r="DC22769" s="110"/>
    </row>
    <row r="22770" spans="106:107">
      <c r="DB22770" s="110"/>
      <c r="DC22770" s="110"/>
    </row>
    <row r="22771" spans="106:107">
      <c r="DB22771" s="110"/>
      <c r="DC22771" s="110"/>
    </row>
    <row r="22772" spans="106:107">
      <c r="DB22772" s="110"/>
      <c r="DC22772" s="110"/>
    </row>
    <row r="22773" spans="106:107">
      <c r="DB22773" s="110"/>
      <c r="DC22773" s="110"/>
    </row>
    <row r="22774" spans="106:107">
      <c r="DB22774" s="110"/>
      <c r="DC22774" s="110"/>
    </row>
    <row r="22775" spans="106:107">
      <c r="DB22775" s="110"/>
      <c r="DC22775" s="110"/>
    </row>
    <row r="22776" spans="106:107">
      <c r="DB22776" s="110"/>
      <c r="DC22776" s="110"/>
    </row>
    <row r="22777" spans="106:107">
      <c r="DB22777" s="110"/>
      <c r="DC22777" s="110"/>
    </row>
    <row r="22778" spans="106:107">
      <c r="DB22778" s="110"/>
      <c r="DC22778" s="110"/>
    </row>
    <row r="22779" spans="106:107">
      <c r="DB22779" s="110"/>
      <c r="DC22779" s="110"/>
    </row>
    <row r="22780" spans="106:107">
      <c r="DB22780" s="110"/>
      <c r="DC22780" s="110"/>
    </row>
    <row r="22781" spans="106:107">
      <c r="DB22781" s="110"/>
      <c r="DC22781" s="110"/>
    </row>
    <row r="22782" spans="106:107">
      <c r="DB22782" s="110"/>
      <c r="DC22782" s="110"/>
    </row>
    <row r="22783" spans="106:107">
      <c r="DB22783" s="110"/>
      <c r="DC22783" s="110"/>
    </row>
    <row r="22784" spans="106:107">
      <c r="DB22784" s="110"/>
      <c r="DC22784" s="110"/>
    </row>
    <row r="22785" spans="106:107">
      <c r="DB22785" s="110"/>
      <c r="DC22785" s="110"/>
    </row>
    <row r="22786" spans="106:107">
      <c r="DB22786" s="110"/>
      <c r="DC22786" s="110"/>
    </row>
    <row r="22787" spans="106:107">
      <c r="DB22787" s="110"/>
      <c r="DC22787" s="110"/>
    </row>
    <row r="22788" spans="106:107">
      <c r="DB22788" s="110"/>
      <c r="DC22788" s="110"/>
    </row>
    <row r="22789" spans="106:107">
      <c r="DB22789" s="110"/>
      <c r="DC22789" s="110"/>
    </row>
    <row r="22790" spans="106:107">
      <c r="DB22790" s="110"/>
      <c r="DC22790" s="110"/>
    </row>
    <row r="22791" spans="106:107">
      <c r="DB22791" s="110"/>
      <c r="DC22791" s="110"/>
    </row>
    <row r="22792" spans="106:107">
      <c r="DB22792" s="110"/>
      <c r="DC22792" s="110"/>
    </row>
    <row r="22793" spans="106:107">
      <c r="DB22793" s="110"/>
      <c r="DC22793" s="110"/>
    </row>
    <row r="22794" spans="106:107">
      <c r="DB22794" s="110"/>
      <c r="DC22794" s="110"/>
    </row>
    <row r="22795" spans="106:107">
      <c r="DB22795" s="110"/>
      <c r="DC22795" s="110"/>
    </row>
    <row r="22796" spans="106:107">
      <c r="DB22796" s="110"/>
      <c r="DC22796" s="110"/>
    </row>
    <row r="22797" spans="106:107">
      <c r="DB22797" s="110"/>
      <c r="DC22797" s="110"/>
    </row>
    <row r="22798" spans="106:107">
      <c r="DB22798" s="110"/>
      <c r="DC22798" s="110"/>
    </row>
    <row r="22799" spans="106:107">
      <c r="DB22799" s="110"/>
      <c r="DC22799" s="110"/>
    </row>
    <row r="22800" spans="106:107">
      <c r="DB22800" s="110"/>
      <c r="DC22800" s="110"/>
    </row>
    <row r="22801" spans="106:107">
      <c r="DB22801" s="110"/>
      <c r="DC22801" s="110"/>
    </row>
    <row r="22802" spans="106:107">
      <c r="DB22802" s="110"/>
      <c r="DC22802" s="110"/>
    </row>
    <row r="22803" spans="106:107">
      <c r="DB22803" s="110"/>
      <c r="DC22803" s="110"/>
    </row>
    <row r="22804" spans="106:107">
      <c r="DB22804" s="110"/>
      <c r="DC22804" s="110"/>
    </row>
    <row r="22805" spans="106:107">
      <c r="DB22805" s="110"/>
      <c r="DC22805" s="110"/>
    </row>
    <row r="22806" spans="106:107">
      <c r="DB22806" s="110"/>
      <c r="DC22806" s="110"/>
    </row>
    <row r="22807" spans="106:107">
      <c r="DB22807" s="110"/>
      <c r="DC22807" s="110"/>
    </row>
    <row r="22808" spans="106:107">
      <c r="DB22808" s="110"/>
      <c r="DC22808" s="110"/>
    </row>
    <row r="22809" spans="106:107">
      <c r="DB22809" s="110"/>
      <c r="DC22809" s="110"/>
    </row>
    <row r="22810" spans="106:107">
      <c r="DB22810" s="110"/>
      <c r="DC22810" s="110"/>
    </row>
    <row r="22811" spans="106:107">
      <c r="DB22811" s="110"/>
      <c r="DC22811" s="110"/>
    </row>
    <row r="22812" spans="106:107">
      <c r="DB22812" s="110"/>
      <c r="DC22812" s="110"/>
    </row>
    <row r="22813" spans="106:107">
      <c r="DB22813" s="110"/>
      <c r="DC22813" s="110"/>
    </row>
    <row r="22814" spans="106:107">
      <c r="DB22814" s="110"/>
      <c r="DC22814" s="110"/>
    </row>
    <row r="22815" spans="106:107">
      <c r="DB22815" s="110"/>
      <c r="DC22815" s="110"/>
    </row>
    <row r="22816" spans="106:107">
      <c r="DB22816" s="110"/>
      <c r="DC22816" s="110"/>
    </row>
    <row r="22817" spans="106:107">
      <c r="DB22817" s="110"/>
      <c r="DC22817" s="110"/>
    </row>
    <row r="22818" spans="106:107">
      <c r="DB22818" s="110"/>
      <c r="DC22818" s="110"/>
    </row>
    <row r="22819" spans="106:107">
      <c r="DB22819" s="110"/>
      <c r="DC22819" s="110"/>
    </row>
    <row r="22820" spans="106:107">
      <c r="DB22820" s="110"/>
      <c r="DC22820" s="110"/>
    </row>
    <row r="22821" spans="106:107">
      <c r="DB22821" s="110"/>
      <c r="DC22821" s="110"/>
    </row>
    <row r="22822" spans="106:107">
      <c r="DB22822" s="110"/>
      <c r="DC22822" s="110"/>
    </row>
    <row r="22823" spans="106:107">
      <c r="DB22823" s="110"/>
      <c r="DC22823" s="110"/>
    </row>
    <row r="22824" spans="106:107">
      <c r="DB22824" s="110"/>
      <c r="DC22824" s="110"/>
    </row>
    <row r="22825" spans="106:107">
      <c r="DB22825" s="110"/>
      <c r="DC22825" s="110"/>
    </row>
    <row r="22826" spans="106:107">
      <c r="DB22826" s="110"/>
      <c r="DC22826" s="110"/>
    </row>
    <row r="22827" spans="106:107">
      <c r="DB22827" s="110"/>
      <c r="DC22827" s="110"/>
    </row>
    <row r="22828" spans="106:107">
      <c r="DB22828" s="110"/>
      <c r="DC22828" s="110"/>
    </row>
    <row r="22829" spans="106:107">
      <c r="DB22829" s="110"/>
      <c r="DC22829" s="110"/>
    </row>
    <row r="22830" spans="106:107">
      <c r="DB22830" s="110"/>
      <c r="DC22830" s="110"/>
    </row>
    <row r="22831" spans="106:107">
      <c r="DB22831" s="110"/>
      <c r="DC22831" s="110"/>
    </row>
    <row r="22832" spans="106:107">
      <c r="DB22832" s="110"/>
      <c r="DC22832" s="110"/>
    </row>
    <row r="22833" spans="106:107">
      <c r="DB22833" s="110"/>
      <c r="DC22833" s="110"/>
    </row>
    <row r="22834" spans="106:107">
      <c r="DB22834" s="110"/>
      <c r="DC22834" s="110"/>
    </row>
    <row r="22835" spans="106:107">
      <c r="DB22835" s="110"/>
      <c r="DC22835" s="110"/>
    </row>
    <row r="22836" spans="106:107">
      <c r="DB22836" s="110"/>
      <c r="DC22836" s="110"/>
    </row>
    <row r="22837" spans="106:107">
      <c r="DB22837" s="110"/>
      <c r="DC22837" s="110"/>
    </row>
    <row r="22838" spans="106:107">
      <c r="DB22838" s="110"/>
      <c r="DC22838" s="110"/>
    </row>
    <row r="22839" spans="106:107">
      <c r="DB22839" s="110"/>
      <c r="DC22839" s="110"/>
    </row>
    <row r="22840" spans="106:107">
      <c r="DB22840" s="110"/>
      <c r="DC22840" s="110"/>
    </row>
    <row r="22841" spans="106:107">
      <c r="DB22841" s="110"/>
      <c r="DC22841" s="110"/>
    </row>
    <row r="22842" spans="106:107">
      <c r="DB22842" s="110"/>
      <c r="DC22842" s="110"/>
    </row>
    <row r="22843" spans="106:107">
      <c r="DB22843" s="110"/>
      <c r="DC22843" s="110"/>
    </row>
    <row r="22844" spans="106:107">
      <c r="DB22844" s="110"/>
      <c r="DC22844" s="110"/>
    </row>
    <row r="22845" spans="106:107">
      <c r="DB22845" s="110"/>
      <c r="DC22845" s="110"/>
    </row>
    <row r="22846" spans="106:107">
      <c r="DB22846" s="110"/>
      <c r="DC22846" s="110"/>
    </row>
    <row r="22847" spans="106:107">
      <c r="DB22847" s="110"/>
      <c r="DC22847" s="110"/>
    </row>
    <row r="22848" spans="106:107">
      <c r="DB22848" s="110"/>
      <c r="DC22848" s="110"/>
    </row>
    <row r="22849" spans="106:107">
      <c r="DB22849" s="110"/>
      <c r="DC22849" s="110"/>
    </row>
    <row r="22850" spans="106:107">
      <c r="DB22850" s="110"/>
      <c r="DC22850" s="110"/>
    </row>
    <row r="22851" spans="106:107">
      <c r="DB22851" s="110"/>
      <c r="DC22851" s="110"/>
    </row>
    <row r="22852" spans="106:107">
      <c r="DB22852" s="110"/>
      <c r="DC22852" s="110"/>
    </row>
    <row r="22853" spans="106:107">
      <c r="DB22853" s="110"/>
      <c r="DC22853" s="110"/>
    </row>
    <row r="22854" spans="106:107">
      <c r="DB22854" s="110"/>
      <c r="DC22854" s="110"/>
    </row>
    <row r="22855" spans="106:107">
      <c r="DB22855" s="110"/>
      <c r="DC22855" s="110"/>
    </row>
    <row r="22856" spans="106:107">
      <c r="DB22856" s="110"/>
      <c r="DC22856" s="110"/>
    </row>
    <row r="22857" spans="106:107">
      <c r="DB22857" s="110"/>
      <c r="DC22857" s="110"/>
    </row>
    <row r="22858" spans="106:107">
      <c r="DB22858" s="110"/>
      <c r="DC22858" s="110"/>
    </row>
    <row r="22859" spans="106:107">
      <c r="DB22859" s="110"/>
      <c r="DC22859" s="110"/>
    </row>
    <row r="22860" spans="106:107">
      <c r="DB22860" s="110"/>
      <c r="DC22860" s="110"/>
    </row>
    <row r="22861" spans="106:107">
      <c r="DB22861" s="110"/>
      <c r="DC22861" s="110"/>
    </row>
    <row r="22862" spans="106:107">
      <c r="DB22862" s="110"/>
      <c r="DC22862" s="110"/>
    </row>
    <row r="22863" spans="106:107">
      <c r="DB22863" s="110"/>
      <c r="DC22863" s="110"/>
    </row>
    <row r="22864" spans="106:107">
      <c r="DB22864" s="110"/>
      <c r="DC22864" s="110"/>
    </row>
    <row r="22865" spans="106:107">
      <c r="DB22865" s="110"/>
      <c r="DC22865" s="110"/>
    </row>
    <row r="22866" spans="106:107">
      <c r="DB22866" s="110"/>
      <c r="DC22866" s="110"/>
    </row>
    <row r="22867" spans="106:107">
      <c r="DB22867" s="110"/>
      <c r="DC22867" s="110"/>
    </row>
    <row r="22868" spans="106:107">
      <c r="DB22868" s="110"/>
      <c r="DC22868" s="110"/>
    </row>
    <row r="22869" spans="106:107">
      <c r="DB22869" s="110"/>
      <c r="DC22869" s="110"/>
    </row>
    <row r="22870" spans="106:107">
      <c r="DB22870" s="110"/>
      <c r="DC22870" s="110"/>
    </row>
    <row r="22871" spans="106:107">
      <c r="DB22871" s="110"/>
      <c r="DC22871" s="110"/>
    </row>
    <row r="22872" spans="106:107">
      <c r="DB22872" s="110"/>
      <c r="DC22872" s="110"/>
    </row>
    <row r="22873" spans="106:107">
      <c r="DB22873" s="110"/>
      <c r="DC22873" s="110"/>
    </row>
    <row r="22874" spans="106:107">
      <c r="DB22874" s="110"/>
      <c r="DC22874" s="110"/>
    </row>
    <row r="22875" spans="106:107">
      <c r="DB22875" s="110"/>
      <c r="DC22875" s="110"/>
    </row>
    <row r="22876" spans="106:107">
      <c r="DB22876" s="110"/>
      <c r="DC22876" s="110"/>
    </row>
    <row r="22877" spans="106:107">
      <c r="DB22877" s="110"/>
      <c r="DC22877" s="110"/>
    </row>
    <row r="22878" spans="106:107">
      <c r="DB22878" s="110"/>
      <c r="DC22878" s="110"/>
    </row>
    <row r="22879" spans="106:107">
      <c r="DB22879" s="110"/>
      <c r="DC22879" s="110"/>
    </row>
    <row r="22880" spans="106:107">
      <c r="DB22880" s="110"/>
      <c r="DC22880" s="110"/>
    </row>
    <row r="22881" spans="106:107">
      <c r="DB22881" s="110"/>
      <c r="DC22881" s="110"/>
    </row>
    <row r="22882" spans="106:107">
      <c r="DB22882" s="110"/>
      <c r="DC22882" s="110"/>
    </row>
    <row r="22883" spans="106:107">
      <c r="DB22883" s="110"/>
      <c r="DC22883" s="110"/>
    </row>
    <row r="22884" spans="106:107">
      <c r="DB22884" s="110"/>
      <c r="DC22884" s="110"/>
    </row>
    <row r="22885" spans="106:107">
      <c r="DB22885" s="110"/>
      <c r="DC22885" s="110"/>
    </row>
    <row r="22886" spans="106:107">
      <c r="DB22886" s="110"/>
      <c r="DC22886" s="110"/>
    </row>
    <row r="22887" spans="106:107">
      <c r="DB22887" s="110"/>
      <c r="DC22887" s="110"/>
    </row>
    <row r="22888" spans="106:107">
      <c r="DB22888" s="110"/>
      <c r="DC22888" s="110"/>
    </row>
    <row r="22889" spans="106:107">
      <c r="DB22889" s="110"/>
      <c r="DC22889" s="110"/>
    </row>
    <row r="22890" spans="106:107">
      <c r="DB22890" s="110"/>
      <c r="DC22890" s="110"/>
    </row>
    <row r="22891" spans="106:107">
      <c r="DB22891" s="110"/>
      <c r="DC22891" s="110"/>
    </row>
    <row r="22892" spans="106:107">
      <c r="DB22892" s="110"/>
      <c r="DC22892" s="110"/>
    </row>
    <row r="22893" spans="106:107">
      <c r="DB22893" s="110"/>
      <c r="DC22893" s="110"/>
    </row>
    <row r="22894" spans="106:107">
      <c r="DB22894" s="110"/>
      <c r="DC22894" s="110"/>
    </row>
    <row r="22895" spans="106:107">
      <c r="DB22895" s="110"/>
      <c r="DC22895" s="110"/>
    </row>
    <row r="22896" spans="106:107">
      <c r="DB22896" s="110"/>
      <c r="DC22896" s="110"/>
    </row>
    <row r="22897" spans="106:107">
      <c r="DB22897" s="110"/>
      <c r="DC22897" s="110"/>
    </row>
    <row r="22898" spans="106:107">
      <c r="DB22898" s="110"/>
      <c r="DC22898" s="110"/>
    </row>
    <row r="22899" spans="106:107">
      <c r="DB22899" s="110"/>
      <c r="DC22899" s="110"/>
    </row>
    <row r="22900" spans="106:107">
      <c r="DB22900" s="110"/>
      <c r="DC22900" s="110"/>
    </row>
    <row r="22901" spans="106:107">
      <c r="DB22901" s="110"/>
      <c r="DC22901" s="110"/>
    </row>
    <row r="22902" spans="106:107">
      <c r="DB22902" s="110"/>
      <c r="DC22902" s="110"/>
    </row>
    <row r="22903" spans="106:107">
      <c r="DB22903" s="110"/>
      <c r="DC22903" s="110"/>
    </row>
    <row r="22904" spans="106:107">
      <c r="DB22904" s="110"/>
      <c r="DC22904" s="110"/>
    </row>
    <row r="22905" spans="106:107">
      <c r="DB22905" s="110"/>
      <c r="DC22905" s="110"/>
    </row>
    <row r="22906" spans="106:107">
      <c r="DB22906" s="110"/>
      <c r="DC22906" s="110"/>
    </row>
    <row r="22907" spans="106:107">
      <c r="DB22907" s="110"/>
      <c r="DC22907" s="110"/>
    </row>
    <row r="22908" spans="106:107">
      <c r="DB22908" s="110"/>
      <c r="DC22908" s="110"/>
    </row>
    <row r="22909" spans="106:107">
      <c r="DB22909" s="110"/>
      <c r="DC22909" s="110"/>
    </row>
    <row r="22910" spans="106:107">
      <c r="DB22910" s="110"/>
      <c r="DC22910" s="110"/>
    </row>
    <row r="22911" spans="106:107">
      <c r="DB22911" s="110"/>
      <c r="DC22911" s="110"/>
    </row>
    <row r="22912" spans="106:107">
      <c r="DB22912" s="110"/>
      <c r="DC22912" s="110"/>
    </row>
    <row r="22913" spans="106:107">
      <c r="DB22913" s="110"/>
      <c r="DC22913" s="110"/>
    </row>
    <row r="22914" spans="106:107">
      <c r="DB22914" s="110"/>
      <c r="DC22914" s="110"/>
    </row>
    <row r="22915" spans="106:107">
      <c r="DB22915" s="110"/>
      <c r="DC22915" s="110"/>
    </row>
    <row r="22916" spans="106:107">
      <c r="DB22916" s="110"/>
      <c r="DC22916" s="110"/>
    </row>
    <row r="22917" spans="106:107">
      <c r="DB22917" s="110"/>
      <c r="DC22917" s="110"/>
    </row>
    <row r="22918" spans="106:107">
      <c r="DB22918" s="110"/>
      <c r="DC22918" s="110"/>
    </row>
    <row r="22919" spans="106:107">
      <c r="DB22919" s="110"/>
      <c r="DC22919" s="110"/>
    </row>
    <row r="22920" spans="106:107">
      <c r="DB22920" s="110"/>
      <c r="DC22920" s="110"/>
    </row>
    <row r="22921" spans="106:107">
      <c r="DB22921" s="110"/>
      <c r="DC22921" s="110"/>
    </row>
    <row r="22922" spans="106:107">
      <c r="DB22922" s="110"/>
      <c r="DC22922" s="110"/>
    </row>
    <row r="22923" spans="106:107">
      <c r="DB22923" s="110"/>
      <c r="DC22923" s="110"/>
    </row>
    <row r="22924" spans="106:107">
      <c r="DB22924" s="110"/>
      <c r="DC22924" s="110"/>
    </row>
    <row r="22925" spans="106:107">
      <c r="DB22925" s="110"/>
      <c r="DC22925" s="110"/>
    </row>
    <row r="22926" spans="106:107">
      <c r="DB22926" s="110"/>
      <c r="DC22926" s="110"/>
    </row>
    <row r="22927" spans="106:107">
      <c r="DB22927" s="110"/>
      <c r="DC22927" s="110"/>
    </row>
    <row r="22928" spans="106:107">
      <c r="DB22928" s="110"/>
      <c r="DC22928" s="110"/>
    </row>
    <row r="22929" spans="106:107">
      <c r="DB22929" s="110"/>
      <c r="DC22929" s="110"/>
    </row>
    <row r="22930" spans="106:107">
      <c r="DB22930" s="110"/>
      <c r="DC22930" s="110"/>
    </row>
    <row r="22931" spans="106:107">
      <c r="DB22931" s="110"/>
      <c r="DC22931" s="110"/>
    </row>
    <row r="22932" spans="106:107">
      <c r="DB22932" s="110"/>
      <c r="DC22932" s="110"/>
    </row>
    <row r="22933" spans="106:107">
      <c r="DB22933" s="110"/>
      <c r="DC22933" s="110"/>
    </row>
    <row r="22934" spans="106:107">
      <c r="DB22934" s="110"/>
      <c r="DC22934" s="110"/>
    </row>
    <row r="22935" spans="106:107">
      <c r="DB22935" s="110"/>
      <c r="DC22935" s="110"/>
    </row>
    <row r="22936" spans="106:107">
      <c r="DB22936" s="110"/>
      <c r="DC22936" s="110"/>
    </row>
    <row r="22937" spans="106:107">
      <c r="DB22937" s="110"/>
      <c r="DC22937" s="110"/>
    </row>
    <row r="22938" spans="106:107">
      <c r="DB22938" s="110"/>
      <c r="DC22938" s="110"/>
    </row>
    <row r="22939" spans="106:107">
      <c r="DB22939" s="110"/>
      <c r="DC22939" s="110"/>
    </row>
    <row r="22940" spans="106:107">
      <c r="DB22940" s="110"/>
      <c r="DC22940" s="110"/>
    </row>
    <row r="22941" spans="106:107">
      <c r="DB22941" s="110"/>
      <c r="DC22941" s="110"/>
    </row>
    <row r="22942" spans="106:107">
      <c r="DB22942" s="110"/>
      <c r="DC22942" s="110"/>
    </row>
    <row r="22943" spans="106:107">
      <c r="DB22943" s="110"/>
      <c r="DC22943" s="110"/>
    </row>
    <row r="22944" spans="106:107">
      <c r="DB22944" s="110"/>
      <c r="DC22944" s="110"/>
    </row>
    <row r="22945" spans="106:107">
      <c r="DB22945" s="110"/>
      <c r="DC22945" s="110"/>
    </row>
    <row r="22946" spans="106:107">
      <c r="DB22946" s="110"/>
      <c r="DC22946" s="110"/>
    </row>
    <row r="22947" spans="106:107">
      <c r="DB22947" s="110"/>
      <c r="DC22947" s="110"/>
    </row>
    <row r="22948" spans="106:107">
      <c r="DB22948" s="110"/>
      <c r="DC22948" s="110"/>
    </row>
    <row r="22949" spans="106:107">
      <c r="DB22949" s="110"/>
      <c r="DC22949" s="110"/>
    </row>
    <row r="22950" spans="106:107">
      <c r="DB22950" s="110"/>
      <c r="DC22950" s="110"/>
    </row>
    <row r="22951" spans="106:107">
      <c r="DB22951" s="110"/>
      <c r="DC22951" s="110"/>
    </row>
    <row r="22952" spans="106:107">
      <c r="DB22952" s="110"/>
      <c r="DC22952" s="110"/>
    </row>
    <row r="22953" spans="106:107">
      <c r="DB22953" s="110"/>
      <c r="DC22953" s="110"/>
    </row>
    <row r="22954" spans="106:107">
      <c r="DB22954" s="110"/>
      <c r="DC22954" s="110"/>
    </row>
    <row r="22955" spans="106:107">
      <c r="DB22955" s="110"/>
      <c r="DC22955" s="110"/>
    </row>
    <row r="22956" spans="106:107">
      <c r="DB22956" s="110"/>
      <c r="DC22956" s="110"/>
    </row>
    <row r="22957" spans="106:107">
      <c r="DB22957" s="110"/>
      <c r="DC22957" s="110"/>
    </row>
    <row r="22958" spans="106:107">
      <c r="DB22958" s="110"/>
      <c r="DC22958" s="110"/>
    </row>
    <row r="22959" spans="106:107">
      <c r="DB22959" s="110"/>
      <c r="DC22959" s="110"/>
    </row>
    <row r="22960" spans="106:107">
      <c r="DB22960" s="110"/>
      <c r="DC22960" s="110"/>
    </row>
    <row r="22961" spans="106:107">
      <c r="DB22961" s="110"/>
      <c r="DC22961" s="110"/>
    </row>
    <row r="22962" spans="106:107">
      <c r="DB22962" s="110"/>
      <c r="DC22962" s="110"/>
    </row>
    <row r="22963" spans="106:107">
      <c r="DB22963" s="110"/>
      <c r="DC22963" s="110"/>
    </row>
    <row r="22964" spans="106:107">
      <c r="DB22964" s="110"/>
      <c r="DC22964" s="110"/>
    </row>
    <row r="22965" spans="106:107">
      <c r="DB22965" s="110"/>
      <c r="DC22965" s="110"/>
    </row>
    <row r="22966" spans="106:107">
      <c r="DB22966" s="110"/>
      <c r="DC22966" s="110"/>
    </row>
    <row r="22967" spans="106:107">
      <c r="DB22967" s="110"/>
      <c r="DC22967" s="110"/>
    </row>
    <row r="22968" spans="106:107">
      <c r="DB22968" s="110"/>
      <c r="DC22968" s="110"/>
    </row>
    <row r="22969" spans="106:107">
      <c r="DB22969" s="110"/>
      <c r="DC22969" s="110"/>
    </row>
    <row r="22970" spans="106:107">
      <c r="DB22970" s="110"/>
      <c r="DC22970" s="110"/>
    </row>
    <row r="22971" spans="106:107">
      <c r="DB22971" s="110"/>
      <c r="DC22971" s="110"/>
    </row>
    <row r="22972" spans="106:107">
      <c r="DB22972" s="110"/>
      <c r="DC22972" s="110"/>
    </row>
    <row r="22973" spans="106:107">
      <c r="DB22973" s="110"/>
      <c r="DC22973" s="110"/>
    </row>
    <row r="22974" spans="106:107">
      <c r="DB22974" s="110"/>
      <c r="DC22974" s="110"/>
    </row>
    <row r="22975" spans="106:107">
      <c r="DB22975" s="110"/>
      <c r="DC22975" s="110"/>
    </row>
    <row r="22976" spans="106:107">
      <c r="DB22976" s="110"/>
      <c r="DC22976" s="110"/>
    </row>
    <row r="22977" spans="106:107">
      <c r="DB22977" s="110"/>
      <c r="DC22977" s="110"/>
    </row>
    <row r="22978" spans="106:107">
      <c r="DB22978" s="110"/>
      <c r="DC22978" s="110"/>
    </row>
    <row r="22979" spans="106:107">
      <c r="DB22979" s="110"/>
      <c r="DC22979" s="110"/>
    </row>
    <row r="22980" spans="106:107">
      <c r="DB22980" s="110"/>
      <c r="DC22980" s="110"/>
    </row>
    <row r="22981" spans="106:107">
      <c r="DB22981" s="110"/>
      <c r="DC22981" s="110"/>
    </row>
    <row r="22982" spans="106:107">
      <c r="DB22982" s="110"/>
      <c r="DC22982" s="110"/>
    </row>
    <row r="22983" spans="106:107">
      <c r="DB22983" s="110"/>
      <c r="DC22983" s="110"/>
    </row>
    <row r="22984" spans="106:107">
      <c r="DB22984" s="110"/>
      <c r="DC22984" s="110"/>
    </row>
    <row r="22985" spans="106:107">
      <c r="DB22985" s="110"/>
      <c r="DC22985" s="110"/>
    </row>
    <row r="22986" spans="106:107">
      <c r="DB22986" s="110"/>
      <c r="DC22986" s="110"/>
    </row>
    <row r="22987" spans="106:107">
      <c r="DB22987" s="110"/>
      <c r="DC22987" s="110"/>
    </row>
    <row r="22988" spans="106:107">
      <c r="DB22988" s="110"/>
      <c r="DC22988" s="110"/>
    </row>
    <row r="22989" spans="106:107">
      <c r="DB22989" s="110"/>
      <c r="DC22989" s="110"/>
    </row>
    <row r="22990" spans="106:107">
      <c r="DB22990" s="110"/>
      <c r="DC22990" s="110"/>
    </row>
    <row r="22991" spans="106:107">
      <c r="DB22991" s="110"/>
      <c r="DC22991" s="110"/>
    </row>
    <row r="22992" spans="106:107">
      <c r="DB22992" s="110"/>
      <c r="DC22992" s="110"/>
    </row>
    <row r="22993" spans="106:107">
      <c r="DB22993" s="110"/>
      <c r="DC22993" s="110"/>
    </row>
    <row r="22994" spans="106:107">
      <c r="DB22994" s="110"/>
      <c r="DC22994" s="110"/>
    </row>
    <row r="22995" spans="106:107">
      <c r="DB22995" s="110"/>
      <c r="DC22995" s="110"/>
    </row>
    <row r="22996" spans="106:107">
      <c r="DB22996" s="110"/>
      <c r="DC22996" s="110"/>
    </row>
    <row r="22997" spans="106:107">
      <c r="DB22997" s="110"/>
      <c r="DC22997" s="110"/>
    </row>
    <row r="22998" spans="106:107">
      <c r="DB22998" s="110"/>
      <c r="DC22998" s="110"/>
    </row>
    <row r="22999" spans="106:107">
      <c r="DB22999" s="110"/>
      <c r="DC22999" s="110"/>
    </row>
    <row r="23000" spans="106:107">
      <c r="DB23000" s="110"/>
      <c r="DC23000" s="110"/>
    </row>
    <row r="23001" spans="106:107">
      <c r="DB23001" s="110"/>
      <c r="DC23001" s="110"/>
    </row>
    <row r="23002" spans="106:107">
      <c r="DB23002" s="110"/>
      <c r="DC23002" s="110"/>
    </row>
    <row r="23003" spans="106:107">
      <c r="DB23003" s="110"/>
      <c r="DC23003" s="110"/>
    </row>
    <row r="23004" spans="106:107">
      <c r="DB23004" s="110"/>
      <c r="DC23004" s="110"/>
    </row>
    <row r="23005" spans="106:107">
      <c r="DB23005" s="110"/>
      <c r="DC23005" s="110"/>
    </row>
    <row r="23006" spans="106:107">
      <c r="DB23006" s="110"/>
      <c r="DC23006" s="110"/>
    </row>
    <row r="23007" spans="106:107">
      <c r="DB23007" s="110"/>
      <c r="DC23007" s="110"/>
    </row>
    <row r="23008" spans="106:107">
      <c r="DB23008" s="110"/>
      <c r="DC23008" s="110"/>
    </row>
    <row r="23009" spans="106:107">
      <c r="DB23009" s="110"/>
      <c r="DC23009" s="110"/>
    </row>
    <row r="23010" spans="106:107">
      <c r="DB23010" s="110"/>
      <c r="DC23010" s="110"/>
    </row>
    <row r="23011" spans="106:107">
      <c r="DB23011" s="110"/>
      <c r="DC23011" s="110"/>
    </row>
    <row r="23012" spans="106:107">
      <c r="DB23012" s="110"/>
      <c r="DC23012" s="110"/>
    </row>
    <row r="23013" spans="106:107">
      <c r="DB23013" s="110"/>
      <c r="DC23013" s="110"/>
    </row>
    <row r="23014" spans="106:107">
      <c r="DB23014" s="110"/>
      <c r="DC23014" s="110"/>
    </row>
    <row r="23015" spans="106:107">
      <c r="DB23015" s="110"/>
      <c r="DC23015" s="110"/>
    </row>
    <row r="23016" spans="106:107">
      <c r="DB23016" s="110"/>
      <c r="DC23016" s="110"/>
    </row>
    <row r="23017" spans="106:107">
      <c r="DB23017" s="110"/>
      <c r="DC23017" s="110"/>
    </row>
    <row r="23018" spans="106:107">
      <c r="DB23018" s="110"/>
      <c r="DC23018" s="110"/>
    </row>
    <row r="23019" spans="106:107">
      <c r="DB23019" s="110"/>
      <c r="DC23019" s="110"/>
    </row>
    <row r="23020" spans="106:107">
      <c r="DB23020" s="110"/>
      <c r="DC23020" s="110"/>
    </row>
    <row r="23021" spans="106:107">
      <c r="DB23021" s="110"/>
      <c r="DC23021" s="110"/>
    </row>
    <row r="23022" spans="106:107">
      <c r="DB23022" s="110"/>
      <c r="DC23022" s="110"/>
    </row>
    <row r="23023" spans="106:107">
      <c r="DB23023" s="110"/>
      <c r="DC23023" s="110"/>
    </row>
    <row r="23024" spans="106:107">
      <c r="DB23024" s="110"/>
      <c r="DC23024" s="110"/>
    </row>
    <row r="23025" spans="106:107">
      <c r="DB23025" s="110"/>
      <c r="DC23025" s="110"/>
    </row>
    <row r="23026" spans="106:107">
      <c r="DB23026" s="110"/>
      <c r="DC23026" s="110"/>
    </row>
    <row r="23027" spans="106:107">
      <c r="DB23027" s="110"/>
      <c r="DC23027" s="110"/>
    </row>
    <row r="23028" spans="106:107">
      <c r="DB23028" s="110"/>
      <c r="DC23028" s="110"/>
    </row>
    <row r="23029" spans="106:107">
      <c r="DB23029" s="110"/>
      <c r="DC23029" s="110"/>
    </row>
    <row r="23030" spans="106:107">
      <c r="DB23030" s="110"/>
      <c r="DC23030" s="110"/>
    </row>
    <row r="23031" spans="106:107">
      <c r="DB23031" s="110"/>
      <c r="DC23031" s="110"/>
    </row>
    <row r="23032" spans="106:107">
      <c r="DB23032" s="110"/>
      <c r="DC23032" s="110"/>
    </row>
    <row r="23033" spans="106:107">
      <c r="DB23033" s="110"/>
      <c r="DC23033" s="110"/>
    </row>
    <row r="23034" spans="106:107">
      <c r="DB23034" s="110"/>
      <c r="DC23034" s="110"/>
    </row>
    <row r="23035" spans="106:107">
      <c r="DB23035" s="110"/>
      <c r="DC23035" s="110"/>
    </row>
    <row r="23036" spans="106:107">
      <c r="DB23036" s="110"/>
      <c r="DC23036" s="110"/>
    </row>
    <row r="23037" spans="106:107">
      <c r="DB23037" s="110"/>
      <c r="DC23037" s="110"/>
    </row>
    <row r="23038" spans="106:107">
      <c r="DB23038" s="110"/>
      <c r="DC23038" s="110"/>
    </row>
    <row r="23039" spans="106:107">
      <c r="DB23039" s="110"/>
      <c r="DC23039" s="110"/>
    </row>
    <row r="23040" spans="106:107">
      <c r="DB23040" s="110"/>
      <c r="DC23040" s="110"/>
    </row>
    <row r="23041" spans="106:107">
      <c r="DB23041" s="110"/>
      <c r="DC23041" s="110"/>
    </row>
    <row r="23042" spans="106:107">
      <c r="DB23042" s="110"/>
      <c r="DC23042" s="110"/>
    </row>
    <row r="23043" spans="106:107">
      <c r="DB23043" s="110"/>
      <c r="DC23043" s="110"/>
    </row>
    <row r="23044" spans="106:107">
      <c r="DB23044" s="110"/>
      <c r="DC23044" s="110"/>
    </row>
    <row r="23045" spans="106:107">
      <c r="DB23045" s="110"/>
      <c r="DC23045" s="110"/>
    </row>
    <row r="23046" spans="106:107">
      <c r="DB23046" s="110"/>
      <c r="DC23046" s="110"/>
    </row>
    <row r="23047" spans="106:107">
      <c r="DB23047" s="110"/>
      <c r="DC23047" s="110"/>
    </row>
    <row r="23048" spans="106:107">
      <c r="DB23048" s="110"/>
      <c r="DC23048" s="110"/>
    </row>
    <row r="23049" spans="106:107">
      <c r="DB23049" s="110"/>
      <c r="DC23049" s="110"/>
    </row>
    <row r="23050" spans="106:107">
      <c r="DB23050" s="110"/>
      <c r="DC23050" s="110"/>
    </row>
    <row r="23051" spans="106:107">
      <c r="DB23051" s="110"/>
      <c r="DC23051" s="110"/>
    </row>
    <row r="23052" spans="106:107">
      <c r="DB23052" s="110"/>
      <c r="DC23052" s="110"/>
    </row>
    <row r="23053" spans="106:107">
      <c r="DB23053" s="110"/>
      <c r="DC23053" s="110"/>
    </row>
    <row r="23054" spans="106:107">
      <c r="DB23054" s="110"/>
      <c r="DC23054" s="110"/>
    </row>
    <row r="23055" spans="106:107">
      <c r="DB23055" s="110"/>
      <c r="DC23055" s="110"/>
    </row>
    <row r="23056" spans="106:107">
      <c r="DB23056" s="110"/>
      <c r="DC23056" s="110"/>
    </row>
    <row r="23057" spans="106:107">
      <c r="DB23057" s="110"/>
      <c r="DC23057" s="110"/>
    </row>
    <row r="23058" spans="106:107">
      <c r="DB23058" s="110"/>
      <c r="DC23058" s="110"/>
    </row>
    <row r="23059" spans="106:107">
      <c r="DB23059" s="110"/>
      <c r="DC23059" s="110"/>
    </row>
    <row r="23060" spans="106:107">
      <c r="DB23060" s="110"/>
      <c r="DC23060" s="110"/>
    </row>
    <row r="23061" spans="106:107">
      <c r="DB23061" s="110"/>
      <c r="DC23061" s="110"/>
    </row>
    <row r="23062" spans="106:107">
      <c r="DB23062" s="110"/>
      <c r="DC23062" s="110"/>
    </row>
    <row r="23063" spans="106:107">
      <c r="DB23063" s="110"/>
      <c r="DC23063" s="110"/>
    </row>
    <row r="23064" spans="106:107">
      <c r="DB23064" s="110"/>
      <c r="DC23064" s="110"/>
    </row>
    <row r="23065" spans="106:107">
      <c r="DB23065" s="110"/>
      <c r="DC23065" s="110"/>
    </row>
    <row r="23066" spans="106:107">
      <c r="DB23066" s="110"/>
      <c r="DC23066" s="110"/>
    </row>
    <row r="23067" spans="106:107">
      <c r="DB23067" s="110"/>
      <c r="DC23067" s="110"/>
    </row>
    <row r="23068" spans="106:107">
      <c r="DB23068" s="110"/>
      <c r="DC23068" s="110"/>
    </row>
    <row r="23069" spans="106:107">
      <c r="DB23069" s="110"/>
      <c r="DC23069" s="110"/>
    </row>
    <row r="23070" spans="106:107">
      <c r="DB23070" s="110"/>
      <c r="DC23070" s="110"/>
    </row>
    <row r="23071" spans="106:107">
      <c r="DB23071" s="110"/>
      <c r="DC23071" s="110"/>
    </row>
    <row r="23072" spans="106:107">
      <c r="DB23072" s="110"/>
      <c r="DC23072" s="110"/>
    </row>
    <row r="23073" spans="106:107">
      <c r="DB23073" s="110"/>
      <c r="DC23073" s="110"/>
    </row>
    <row r="23074" spans="106:107">
      <c r="DB23074" s="110"/>
      <c r="DC23074" s="110"/>
    </row>
    <row r="23075" spans="106:107">
      <c r="DB23075" s="110"/>
      <c r="DC23075" s="110"/>
    </row>
    <row r="23076" spans="106:107">
      <c r="DB23076" s="110"/>
      <c r="DC23076" s="110"/>
    </row>
    <row r="23077" spans="106:107">
      <c r="DB23077" s="110"/>
      <c r="DC23077" s="110"/>
    </row>
    <row r="23078" spans="106:107">
      <c r="DB23078" s="110"/>
      <c r="DC23078" s="110"/>
    </row>
    <row r="23079" spans="106:107">
      <c r="DB23079" s="110"/>
      <c r="DC23079" s="110"/>
    </row>
    <row r="23080" spans="106:107">
      <c r="DB23080" s="110"/>
      <c r="DC23080" s="110"/>
    </row>
    <row r="23081" spans="106:107">
      <c r="DB23081" s="110"/>
      <c r="DC23081" s="110"/>
    </row>
    <row r="23082" spans="106:107">
      <c r="DB23082" s="110"/>
      <c r="DC23082" s="110"/>
    </row>
    <row r="23083" spans="106:107">
      <c r="DB23083" s="110"/>
      <c r="DC23083" s="110"/>
    </row>
    <row r="23084" spans="106:107">
      <c r="DB23084" s="110"/>
      <c r="DC23084" s="110"/>
    </row>
    <row r="23085" spans="106:107">
      <c r="DB23085" s="110"/>
      <c r="DC23085" s="110"/>
    </row>
    <row r="23086" spans="106:107">
      <c r="DB23086" s="110"/>
      <c r="DC23086" s="110"/>
    </row>
    <row r="23087" spans="106:107">
      <c r="DB23087" s="110"/>
      <c r="DC23087" s="110"/>
    </row>
    <row r="23088" spans="106:107">
      <c r="DB23088" s="110"/>
      <c r="DC23088" s="110"/>
    </row>
    <row r="23089" spans="106:107">
      <c r="DB23089" s="110"/>
      <c r="DC23089" s="110"/>
    </row>
    <row r="23090" spans="106:107">
      <c r="DB23090" s="110"/>
      <c r="DC23090" s="110"/>
    </row>
    <row r="23091" spans="106:107">
      <c r="DB23091" s="110"/>
      <c r="DC23091" s="110"/>
    </row>
    <row r="23092" spans="106:107">
      <c r="DB23092" s="110"/>
      <c r="DC23092" s="110"/>
    </row>
    <row r="23093" spans="106:107">
      <c r="DB23093" s="110"/>
      <c r="DC23093" s="110"/>
    </row>
    <row r="23094" spans="106:107">
      <c r="DB23094" s="110"/>
      <c r="DC23094" s="110"/>
    </row>
    <row r="23095" spans="106:107">
      <c r="DB23095" s="110"/>
      <c r="DC23095" s="110"/>
    </row>
    <row r="23096" spans="106:107">
      <c r="DB23096" s="110"/>
      <c r="DC23096" s="110"/>
    </row>
    <row r="23097" spans="106:107">
      <c r="DB23097" s="110"/>
      <c r="DC23097" s="110"/>
    </row>
    <row r="23098" spans="106:107">
      <c r="DB23098" s="110"/>
      <c r="DC23098" s="110"/>
    </row>
    <row r="23099" spans="106:107">
      <c r="DB23099" s="110"/>
      <c r="DC23099" s="110"/>
    </row>
    <row r="23100" spans="106:107">
      <c r="DB23100" s="110"/>
      <c r="DC23100" s="110"/>
    </row>
    <row r="23101" spans="106:107">
      <c r="DB23101" s="110"/>
      <c r="DC23101" s="110"/>
    </row>
    <row r="23102" spans="106:107">
      <c r="DB23102" s="110"/>
      <c r="DC23102" s="110"/>
    </row>
    <row r="23103" spans="106:107">
      <c r="DB23103" s="110"/>
      <c r="DC23103" s="110"/>
    </row>
    <row r="23104" spans="106:107">
      <c r="DB23104" s="110"/>
      <c r="DC23104" s="110"/>
    </row>
    <row r="23105" spans="106:107">
      <c r="DB23105" s="110"/>
      <c r="DC23105" s="110"/>
    </row>
    <row r="23106" spans="106:107">
      <c r="DB23106" s="110"/>
      <c r="DC23106" s="110"/>
    </row>
    <row r="23107" spans="106:107">
      <c r="DB23107" s="110"/>
      <c r="DC23107" s="110"/>
    </row>
    <row r="23108" spans="106:107">
      <c r="DB23108" s="110"/>
      <c r="DC23108" s="110"/>
    </row>
    <row r="23109" spans="106:107">
      <c r="DB23109" s="110"/>
      <c r="DC23109" s="110"/>
    </row>
    <row r="23110" spans="106:107">
      <c r="DB23110" s="110"/>
      <c r="DC23110" s="110"/>
    </row>
    <row r="23111" spans="106:107">
      <c r="DB23111" s="110"/>
      <c r="DC23111" s="110"/>
    </row>
    <row r="23112" spans="106:107">
      <c r="DB23112" s="110"/>
      <c r="DC23112" s="110"/>
    </row>
    <row r="23113" spans="106:107">
      <c r="DB23113" s="110"/>
      <c r="DC23113" s="110"/>
    </row>
    <row r="23114" spans="106:107">
      <c r="DB23114" s="110"/>
      <c r="DC23114" s="110"/>
    </row>
    <row r="23115" spans="106:107">
      <c r="DB23115" s="110"/>
      <c r="DC23115" s="110"/>
    </row>
    <row r="23116" spans="106:107">
      <c r="DB23116" s="110"/>
      <c r="DC23116" s="110"/>
    </row>
    <row r="23117" spans="106:107">
      <c r="DB23117" s="110"/>
      <c r="DC23117" s="110"/>
    </row>
    <row r="23118" spans="106:107">
      <c r="DB23118" s="110"/>
      <c r="DC23118" s="110"/>
    </row>
    <row r="23119" spans="106:107">
      <c r="DB23119" s="110"/>
      <c r="DC23119" s="110"/>
    </row>
    <row r="23120" spans="106:107">
      <c r="DB23120" s="110"/>
      <c r="DC23120" s="110"/>
    </row>
    <row r="23121" spans="106:107">
      <c r="DB23121" s="110"/>
      <c r="DC23121" s="110"/>
    </row>
    <row r="23122" spans="106:107">
      <c r="DB23122" s="110"/>
      <c r="DC23122" s="110"/>
    </row>
    <row r="23123" spans="106:107">
      <c r="DB23123" s="110"/>
      <c r="DC23123" s="110"/>
    </row>
    <row r="23124" spans="106:107">
      <c r="DB23124" s="110"/>
      <c r="DC23124" s="110"/>
    </row>
    <row r="23125" spans="106:107">
      <c r="DB23125" s="110"/>
      <c r="DC23125" s="110"/>
    </row>
    <row r="23126" spans="106:107">
      <c r="DB23126" s="110"/>
      <c r="DC23126" s="110"/>
    </row>
    <row r="23127" spans="106:107">
      <c r="DB23127" s="110"/>
      <c r="DC23127" s="110"/>
    </row>
    <row r="23128" spans="106:107">
      <c r="DB23128" s="110"/>
      <c r="DC23128" s="110"/>
    </row>
    <row r="23129" spans="106:107">
      <c r="DB23129" s="110"/>
      <c r="DC23129" s="110"/>
    </row>
    <row r="23130" spans="106:107">
      <c r="DB23130" s="110"/>
      <c r="DC23130" s="110"/>
    </row>
    <row r="23131" spans="106:107">
      <c r="DB23131" s="110"/>
      <c r="DC23131" s="110"/>
    </row>
    <row r="23132" spans="106:107">
      <c r="DB23132" s="110"/>
      <c r="DC23132" s="110"/>
    </row>
    <row r="23133" spans="106:107">
      <c r="DB23133" s="110"/>
      <c r="DC23133" s="110"/>
    </row>
    <row r="23134" spans="106:107">
      <c r="DB23134" s="110"/>
      <c r="DC23134" s="110"/>
    </row>
    <row r="23135" spans="106:107">
      <c r="DB23135" s="110"/>
      <c r="DC23135" s="110"/>
    </row>
    <row r="23136" spans="106:107">
      <c r="DB23136" s="110"/>
      <c r="DC23136" s="110"/>
    </row>
    <row r="23137" spans="106:107">
      <c r="DB23137" s="110"/>
      <c r="DC23137" s="110"/>
    </row>
    <row r="23138" spans="106:107">
      <c r="DB23138" s="110"/>
      <c r="DC23138" s="110"/>
    </row>
    <row r="23139" spans="106:107">
      <c r="DB23139" s="110"/>
      <c r="DC23139" s="110"/>
    </row>
    <row r="23140" spans="106:107">
      <c r="DB23140" s="110"/>
      <c r="DC23140" s="110"/>
    </row>
    <row r="23141" spans="106:107">
      <c r="DB23141" s="110"/>
      <c r="DC23141" s="110"/>
    </row>
    <row r="23142" spans="106:107">
      <c r="DB23142" s="110"/>
      <c r="DC23142" s="110"/>
    </row>
    <row r="23143" spans="106:107">
      <c r="DB23143" s="110"/>
      <c r="DC23143" s="110"/>
    </row>
    <row r="23144" spans="106:107">
      <c r="DB23144" s="110"/>
      <c r="DC23144" s="110"/>
    </row>
    <row r="23145" spans="106:107">
      <c r="DB23145" s="110"/>
      <c r="DC23145" s="110"/>
    </row>
    <row r="23146" spans="106:107">
      <c r="DB23146" s="110"/>
      <c r="DC23146" s="110"/>
    </row>
    <row r="23147" spans="106:107">
      <c r="DB23147" s="110"/>
      <c r="DC23147" s="110"/>
    </row>
    <row r="23148" spans="106:107">
      <c r="DB23148" s="110"/>
      <c r="DC23148" s="110"/>
    </row>
    <row r="23149" spans="106:107">
      <c r="DB23149" s="110"/>
      <c r="DC23149" s="110"/>
    </row>
    <row r="23150" spans="106:107">
      <c r="DB23150" s="110"/>
      <c r="DC23150" s="110"/>
    </row>
    <row r="23151" spans="106:107">
      <c r="DB23151" s="110"/>
      <c r="DC23151" s="110"/>
    </row>
    <row r="23152" spans="106:107">
      <c r="DB23152" s="110"/>
      <c r="DC23152" s="110"/>
    </row>
    <row r="23153" spans="106:107">
      <c r="DB23153" s="110"/>
      <c r="DC23153" s="110"/>
    </row>
    <row r="23154" spans="106:107">
      <c r="DB23154" s="110"/>
      <c r="DC23154" s="110"/>
    </row>
    <row r="23155" spans="106:107">
      <c r="DB23155" s="110"/>
      <c r="DC23155" s="110"/>
    </row>
    <row r="23156" spans="106:107">
      <c r="DB23156" s="110"/>
      <c r="DC23156" s="110"/>
    </row>
    <row r="23157" spans="106:107">
      <c r="DB23157" s="110"/>
      <c r="DC23157" s="110"/>
    </row>
    <row r="23158" spans="106:107">
      <c r="DB23158" s="110"/>
      <c r="DC23158" s="110"/>
    </row>
    <row r="23159" spans="106:107">
      <c r="DB23159" s="110"/>
      <c r="DC23159" s="110"/>
    </row>
    <row r="23160" spans="106:107">
      <c r="DB23160" s="110"/>
      <c r="DC23160" s="110"/>
    </row>
    <row r="23161" spans="106:107">
      <c r="DB23161" s="110"/>
      <c r="DC23161" s="110"/>
    </row>
    <row r="23162" spans="106:107">
      <c r="DB23162" s="110"/>
      <c r="DC23162" s="110"/>
    </row>
    <row r="23163" spans="106:107">
      <c r="DB23163" s="110"/>
      <c r="DC23163" s="110"/>
    </row>
    <row r="23164" spans="106:107">
      <c r="DB23164" s="110"/>
      <c r="DC23164" s="110"/>
    </row>
    <row r="23165" spans="106:107">
      <c r="DB23165" s="110"/>
      <c r="DC23165" s="110"/>
    </row>
    <row r="23166" spans="106:107">
      <c r="DB23166" s="110"/>
      <c r="DC23166" s="110"/>
    </row>
    <row r="23167" spans="106:107">
      <c r="DB23167" s="110"/>
      <c r="DC23167" s="110"/>
    </row>
    <row r="23168" spans="106:107">
      <c r="DB23168" s="110"/>
      <c r="DC23168" s="110"/>
    </row>
    <row r="23169" spans="106:107">
      <c r="DB23169" s="110"/>
      <c r="DC23169" s="110"/>
    </row>
    <row r="23170" spans="106:107">
      <c r="DB23170" s="110"/>
      <c r="DC23170" s="110"/>
    </row>
    <row r="23171" spans="106:107">
      <c r="DB23171" s="110"/>
      <c r="DC23171" s="110"/>
    </row>
    <row r="23172" spans="106:107">
      <c r="DB23172" s="110"/>
      <c r="DC23172" s="110"/>
    </row>
    <row r="23173" spans="106:107">
      <c r="DB23173" s="110"/>
      <c r="DC23173" s="110"/>
    </row>
    <row r="23174" spans="106:107">
      <c r="DB23174" s="110"/>
      <c r="DC23174" s="110"/>
    </row>
    <row r="23175" spans="106:107">
      <c r="DB23175" s="110"/>
      <c r="DC23175" s="110"/>
    </row>
    <row r="23176" spans="106:107">
      <c r="DB23176" s="110"/>
      <c r="DC23176" s="110"/>
    </row>
    <row r="23177" spans="106:107">
      <c r="DB23177" s="110"/>
      <c r="DC23177" s="110"/>
    </row>
    <row r="23178" spans="106:107">
      <c r="DB23178" s="110"/>
      <c r="DC23178" s="110"/>
    </row>
    <row r="23179" spans="106:107">
      <c r="DB23179" s="110"/>
      <c r="DC23179" s="110"/>
    </row>
    <row r="23180" spans="106:107">
      <c r="DB23180" s="110"/>
      <c r="DC23180" s="110"/>
    </row>
    <row r="23181" spans="106:107">
      <c r="DB23181" s="110"/>
      <c r="DC23181" s="110"/>
    </row>
    <row r="23182" spans="106:107">
      <c r="DB23182" s="110"/>
      <c r="DC23182" s="110"/>
    </row>
    <row r="23183" spans="106:107">
      <c r="DB23183" s="110"/>
      <c r="DC23183" s="110"/>
    </row>
    <row r="23184" spans="106:107">
      <c r="DB23184" s="110"/>
      <c r="DC23184" s="110"/>
    </row>
    <row r="23185" spans="106:107">
      <c r="DB23185" s="110"/>
      <c r="DC23185" s="110"/>
    </row>
    <row r="23186" spans="106:107">
      <c r="DB23186" s="110"/>
      <c r="DC23186" s="110"/>
    </row>
    <row r="23187" spans="106:107">
      <c r="DB23187" s="110"/>
      <c r="DC23187" s="110"/>
    </row>
    <row r="23188" spans="106:107">
      <c r="DB23188" s="110"/>
      <c r="DC23188" s="110"/>
    </row>
    <row r="23189" spans="106:107">
      <c r="DB23189" s="110"/>
      <c r="DC23189" s="110"/>
    </row>
    <row r="23190" spans="106:107">
      <c r="DB23190" s="110"/>
      <c r="DC23190" s="110"/>
    </row>
    <row r="23191" spans="106:107">
      <c r="DB23191" s="110"/>
      <c r="DC23191" s="110"/>
    </row>
    <row r="23192" spans="106:107">
      <c r="DB23192" s="110"/>
      <c r="DC23192" s="110"/>
    </row>
    <row r="23193" spans="106:107">
      <c r="DB23193" s="110"/>
      <c r="DC23193" s="110"/>
    </row>
    <row r="23194" spans="106:107">
      <c r="DB23194" s="110"/>
      <c r="DC23194" s="110"/>
    </row>
    <row r="23195" spans="106:107">
      <c r="DB23195" s="110"/>
      <c r="DC23195" s="110"/>
    </row>
    <row r="23196" spans="106:107">
      <c r="DB23196" s="110"/>
      <c r="DC23196" s="110"/>
    </row>
    <row r="23197" spans="106:107">
      <c r="DB23197" s="110"/>
      <c r="DC23197" s="110"/>
    </row>
    <row r="23198" spans="106:107">
      <c r="DB23198" s="110"/>
      <c r="DC23198" s="110"/>
    </row>
    <row r="23199" spans="106:107">
      <c r="DB23199" s="110"/>
      <c r="DC23199" s="110"/>
    </row>
    <row r="23200" spans="106:107">
      <c r="DB23200" s="110"/>
      <c r="DC23200" s="110"/>
    </row>
    <row r="23201" spans="106:107">
      <c r="DB23201" s="110"/>
      <c r="DC23201" s="110"/>
    </row>
    <row r="23202" spans="106:107">
      <c r="DB23202" s="110"/>
      <c r="DC23202" s="110"/>
    </row>
    <row r="23203" spans="106:107">
      <c r="DB23203" s="110"/>
      <c r="DC23203" s="110"/>
    </row>
    <row r="23204" spans="106:107">
      <c r="DB23204" s="110"/>
      <c r="DC23204" s="110"/>
    </row>
    <row r="23205" spans="106:107">
      <c r="DB23205" s="110"/>
      <c r="DC23205" s="110"/>
    </row>
    <row r="23206" spans="106:107">
      <c r="DB23206" s="110"/>
      <c r="DC23206" s="110"/>
    </row>
    <row r="23207" spans="106:107">
      <c r="DB23207" s="110"/>
      <c r="DC23207" s="110"/>
    </row>
    <row r="23208" spans="106:107">
      <c r="DB23208" s="110"/>
      <c r="DC23208" s="110"/>
    </row>
    <row r="23209" spans="106:107">
      <c r="DB23209" s="110"/>
      <c r="DC23209" s="110"/>
    </row>
    <row r="23210" spans="106:107">
      <c r="DB23210" s="110"/>
      <c r="DC23210" s="110"/>
    </row>
    <row r="23211" spans="106:107">
      <c r="DB23211" s="110"/>
      <c r="DC23211" s="110"/>
    </row>
    <row r="23212" spans="106:107">
      <c r="DB23212" s="110"/>
      <c r="DC23212" s="110"/>
    </row>
    <row r="23213" spans="106:107">
      <c r="DB23213" s="110"/>
      <c r="DC23213" s="110"/>
    </row>
    <row r="23214" spans="106:107">
      <c r="DB23214" s="110"/>
      <c r="DC23214" s="110"/>
    </row>
    <row r="23215" spans="106:107">
      <c r="DB23215" s="110"/>
      <c r="DC23215" s="110"/>
    </row>
    <row r="23216" spans="106:107">
      <c r="DB23216" s="110"/>
      <c r="DC23216" s="110"/>
    </row>
    <row r="23217" spans="106:107">
      <c r="DB23217" s="110"/>
      <c r="DC23217" s="110"/>
    </row>
    <row r="23218" spans="106:107">
      <c r="DB23218" s="110"/>
      <c r="DC23218" s="110"/>
    </row>
    <row r="23219" spans="106:107">
      <c r="DB23219" s="110"/>
      <c r="DC23219" s="110"/>
    </row>
    <row r="23220" spans="106:107">
      <c r="DB23220" s="110"/>
      <c r="DC23220" s="110"/>
    </row>
    <row r="23221" spans="106:107">
      <c r="DB23221" s="110"/>
      <c r="DC23221" s="110"/>
    </row>
    <row r="23222" spans="106:107">
      <c r="DB23222" s="110"/>
      <c r="DC23222" s="110"/>
    </row>
    <row r="23223" spans="106:107">
      <c r="DB23223" s="110"/>
      <c r="DC23223" s="110"/>
    </row>
    <row r="23224" spans="106:107">
      <c r="DB23224" s="110"/>
      <c r="DC23224" s="110"/>
    </row>
    <row r="23225" spans="106:107">
      <c r="DB23225" s="110"/>
      <c r="DC23225" s="110"/>
    </row>
    <row r="23226" spans="106:107">
      <c r="DB23226" s="110"/>
      <c r="DC23226" s="110"/>
    </row>
    <row r="23227" spans="106:107">
      <c r="DB23227" s="110"/>
      <c r="DC23227" s="110"/>
    </row>
    <row r="23228" spans="106:107">
      <c r="DB23228" s="110"/>
      <c r="DC23228" s="110"/>
    </row>
    <row r="23229" spans="106:107">
      <c r="DB23229" s="110"/>
      <c r="DC23229" s="110"/>
    </row>
    <row r="23230" spans="106:107">
      <c r="DB23230" s="110"/>
      <c r="DC23230" s="110"/>
    </row>
    <row r="23231" spans="106:107">
      <c r="DB23231" s="110"/>
      <c r="DC23231" s="110"/>
    </row>
    <row r="23232" spans="106:107">
      <c r="DB23232" s="110"/>
      <c r="DC23232" s="110"/>
    </row>
    <row r="23233" spans="106:107">
      <c r="DB23233" s="110"/>
      <c r="DC23233" s="110"/>
    </row>
    <row r="23234" spans="106:107">
      <c r="DB23234" s="110"/>
      <c r="DC23234" s="110"/>
    </row>
    <row r="23235" spans="106:107">
      <c r="DB23235" s="110"/>
      <c r="DC23235" s="110"/>
    </row>
    <row r="23236" spans="106:107">
      <c r="DB23236" s="110"/>
      <c r="DC23236" s="110"/>
    </row>
    <row r="23237" spans="106:107">
      <c r="DB23237" s="110"/>
      <c r="DC23237" s="110"/>
    </row>
    <row r="23238" spans="106:107">
      <c r="DB23238" s="110"/>
      <c r="DC23238" s="110"/>
    </row>
    <row r="23239" spans="106:107">
      <c r="DB23239" s="110"/>
      <c r="DC23239" s="110"/>
    </row>
    <row r="23240" spans="106:107">
      <c r="DB23240" s="110"/>
      <c r="DC23240" s="110"/>
    </row>
    <row r="23241" spans="106:107">
      <c r="DB23241" s="110"/>
      <c r="DC23241" s="110"/>
    </row>
    <row r="23242" spans="106:107">
      <c r="DB23242" s="110"/>
      <c r="DC23242" s="110"/>
    </row>
    <row r="23243" spans="106:107">
      <c r="DB23243" s="110"/>
      <c r="DC23243" s="110"/>
    </row>
    <row r="23244" spans="106:107">
      <c r="DB23244" s="110"/>
      <c r="DC23244" s="110"/>
    </row>
    <row r="23245" spans="106:107">
      <c r="DB23245" s="110"/>
      <c r="DC23245" s="110"/>
    </row>
    <row r="23246" spans="106:107">
      <c r="DB23246" s="110"/>
      <c r="DC23246" s="110"/>
    </row>
    <row r="23247" spans="106:107">
      <c r="DB23247" s="110"/>
      <c r="DC23247" s="110"/>
    </row>
    <row r="23248" spans="106:107">
      <c r="DB23248" s="110"/>
      <c r="DC23248" s="110"/>
    </row>
    <row r="23249" spans="106:107">
      <c r="DB23249" s="110"/>
      <c r="DC23249" s="110"/>
    </row>
    <row r="23250" spans="106:107">
      <c r="DB23250" s="110"/>
      <c r="DC23250" s="110"/>
    </row>
    <row r="23251" spans="106:107">
      <c r="DB23251" s="110"/>
      <c r="DC23251" s="110"/>
    </row>
    <row r="23252" spans="106:107">
      <c r="DB23252" s="110"/>
      <c r="DC23252" s="110"/>
    </row>
    <row r="23253" spans="106:107">
      <c r="DB23253" s="110"/>
      <c r="DC23253" s="110"/>
    </row>
    <row r="23254" spans="106:107">
      <c r="DB23254" s="110"/>
      <c r="DC23254" s="110"/>
    </row>
    <row r="23255" spans="106:107">
      <c r="DB23255" s="110"/>
      <c r="DC23255" s="110"/>
    </row>
    <row r="23256" spans="106:107">
      <c r="DB23256" s="110"/>
      <c r="DC23256" s="110"/>
    </row>
    <row r="23257" spans="106:107">
      <c r="DB23257" s="110"/>
      <c r="DC23257" s="110"/>
    </row>
    <row r="23258" spans="106:107">
      <c r="DB23258" s="110"/>
      <c r="DC23258" s="110"/>
    </row>
    <row r="23259" spans="106:107">
      <c r="DB23259" s="110"/>
      <c r="DC23259" s="110"/>
    </row>
    <row r="23260" spans="106:107">
      <c r="DB23260" s="110"/>
      <c r="DC23260" s="110"/>
    </row>
    <row r="23261" spans="106:107">
      <c r="DB23261" s="110"/>
      <c r="DC23261" s="110"/>
    </row>
    <row r="23262" spans="106:107">
      <c r="DB23262" s="110"/>
      <c r="DC23262" s="110"/>
    </row>
    <row r="23263" spans="106:107">
      <c r="DB23263" s="110"/>
      <c r="DC23263" s="110"/>
    </row>
    <row r="23264" spans="106:107">
      <c r="DB23264" s="110"/>
      <c r="DC23264" s="110"/>
    </row>
    <row r="23265" spans="106:107">
      <c r="DB23265" s="110"/>
      <c r="DC23265" s="110"/>
    </row>
    <row r="23266" spans="106:107">
      <c r="DB23266" s="110"/>
      <c r="DC23266" s="110"/>
    </row>
    <row r="23267" spans="106:107">
      <c r="DB23267" s="110"/>
      <c r="DC23267" s="110"/>
    </row>
    <row r="23268" spans="106:107">
      <c r="DB23268" s="110"/>
      <c r="DC23268" s="110"/>
    </row>
    <row r="23269" spans="106:107">
      <c r="DB23269" s="110"/>
      <c r="DC23269" s="110"/>
    </row>
    <row r="23270" spans="106:107">
      <c r="DB23270" s="110"/>
      <c r="DC23270" s="110"/>
    </row>
    <row r="23271" spans="106:107">
      <c r="DB23271" s="110"/>
      <c r="DC23271" s="110"/>
    </row>
    <row r="23272" spans="106:107">
      <c r="DB23272" s="110"/>
      <c r="DC23272" s="110"/>
    </row>
    <row r="23273" spans="106:107">
      <c r="DB23273" s="110"/>
      <c r="DC23273" s="110"/>
    </row>
    <row r="23274" spans="106:107">
      <c r="DB23274" s="110"/>
      <c r="DC23274" s="110"/>
    </row>
    <row r="23275" spans="106:107">
      <c r="DB23275" s="110"/>
      <c r="DC23275" s="110"/>
    </row>
    <row r="23276" spans="106:107">
      <c r="DB23276" s="110"/>
      <c r="DC23276" s="110"/>
    </row>
    <row r="23277" spans="106:107">
      <c r="DB23277" s="110"/>
      <c r="DC23277" s="110"/>
    </row>
    <row r="23278" spans="106:107">
      <c r="DB23278" s="110"/>
      <c r="DC23278" s="110"/>
    </row>
    <row r="23279" spans="106:107">
      <c r="DB23279" s="110"/>
      <c r="DC23279" s="110"/>
    </row>
    <row r="23280" spans="106:107">
      <c r="DB23280" s="110"/>
      <c r="DC23280" s="110"/>
    </row>
    <row r="23281" spans="106:107">
      <c r="DB23281" s="110"/>
      <c r="DC23281" s="110"/>
    </row>
    <row r="23282" spans="106:107">
      <c r="DB23282" s="110"/>
      <c r="DC23282" s="110"/>
    </row>
    <row r="23283" spans="106:107">
      <c r="DB23283" s="110"/>
      <c r="DC23283" s="110"/>
    </row>
    <row r="23284" spans="106:107">
      <c r="DB23284" s="110"/>
      <c r="DC23284" s="110"/>
    </row>
    <row r="23285" spans="106:107">
      <c r="DB23285" s="110"/>
      <c r="DC23285" s="110"/>
    </row>
    <row r="23286" spans="106:107">
      <c r="DB23286" s="110"/>
      <c r="DC23286" s="110"/>
    </row>
    <row r="23287" spans="106:107">
      <c r="DB23287" s="110"/>
      <c r="DC23287" s="110"/>
    </row>
    <row r="23288" spans="106:107">
      <c r="DB23288" s="110"/>
      <c r="DC23288" s="110"/>
    </row>
    <row r="23289" spans="106:107">
      <c r="DB23289" s="110"/>
      <c r="DC23289" s="110"/>
    </row>
    <row r="23290" spans="106:107">
      <c r="DB23290" s="110"/>
      <c r="DC23290" s="110"/>
    </row>
    <row r="23291" spans="106:107">
      <c r="DB23291" s="110"/>
      <c r="DC23291" s="110"/>
    </row>
    <row r="23292" spans="106:107">
      <c r="DB23292" s="110"/>
      <c r="DC23292" s="110"/>
    </row>
    <row r="23293" spans="106:107">
      <c r="DB23293" s="110"/>
      <c r="DC23293" s="110"/>
    </row>
    <row r="23294" spans="106:107">
      <c r="DB23294" s="110"/>
      <c r="DC23294" s="110"/>
    </row>
    <row r="23295" spans="106:107">
      <c r="DB23295" s="110"/>
      <c r="DC23295" s="110"/>
    </row>
    <row r="23296" spans="106:107">
      <c r="DB23296" s="110"/>
      <c r="DC23296" s="110"/>
    </row>
    <row r="23297" spans="106:107">
      <c r="DB23297" s="110"/>
      <c r="DC23297" s="110"/>
    </row>
    <row r="23298" spans="106:107">
      <c r="DB23298" s="110"/>
      <c r="DC23298" s="110"/>
    </row>
    <row r="23299" spans="106:107">
      <c r="DB23299" s="110"/>
      <c r="DC23299" s="110"/>
    </row>
    <row r="23300" spans="106:107">
      <c r="DB23300" s="110"/>
      <c r="DC23300" s="110"/>
    </row>
    <row r="23301" spans="106:107">
      <c r="DB23301" s="110"/>
      <c r="DC23301" s="110"/>
    </row>
    <row r="23302" spans="106:107">
      <c r="DB23302" s="110"/>
      <c r="DC23302" s="110"/>
    </row>
    <row r="23303" spans="106:107">
      <c r="DB23303" s="110"/>
      <c r="DC23303" s="110"/>
    </row>
    <row r="23304" spans="106:107">
      <c r="DB23304" s="110"/>
      <c r="DC23304" s="110"/>
    </row>
    <row r="23305" spans="106:107">
      <c r="DB23305" s="110"/>
      <c r="DC23305" s="110"/>
    </row>
    <row r="23306" spans="106:107">
      <c r="DB23306" s="110"/>
      <c r="DC23306" s="110"/>
    </row>
    <row r="23307" spans="106:107">
      <c r="DB23307" s="110"/>
      <c r="DC23307" s="110"/>
    </row>
    <row r="23308" spans="106:107">
      <c r="DB23308" s="110"/>
      <c r="DC23308" s="110"/>
    </row>
    <row r="23309" spans="106:107">
      <c r="DB23309" s="110"/>
      <c r="DC23309" s="110"/>
    </row>
    <row r="23310" spans="106:107">
      <c r="DB23310" s="110"/>
      <c r="DC23310" s="110"/>
    </row>
    <row r="23311" spans="106:107">
      <c r="DB23311" s="110"/>
      <c r="DC23311" s="110"/>
    </row>
    <row r="23312" spans="106:107">
      <c r="DB23312" s="110"/>
      <c r="DC23312" s="110"/>
    </row>
    <row r="23313" spans="106:107">
      <c r="DB23313" s="110"/>
      <c r="DC23313" s="110"/>
    </row>
    <row r="23314" spans="106:107">
      <c r="DB23314" s="110"/>
      <c r="DC23314" s="110"/>
    </row>
    <row r="23315" spans="106:107">
      <c r="DB23315" s="110"/>
      <c r="DC23315" s="110"/>
    </row>
    <row r="23316" spans="106:107">
      <c r="DB23316" s="110"/>
      <c r="DC23316" s="110"/>
    </row>
    <row r="23317" spans="106:107">
      <c r="DB23317" s="110"/>
      <c r="DC23317" s="110"/>
    </row>
    <row r="23318" spans="106:107">
      <c r="DB23318" s="110"/>
      <c r="DC23318" s="110"/>
    </row>
    <row r="23319" spans="106:107">
      <c r="DB23319" s="110"/>
      <c r="DC23319" s="110"/>
    </row>
    <row r="23320" spans="106:107">
      <c r="DB23320" s="110"/>
      <c r="DC23320" s="110"/>
    </row>
    <row r="23321" spans="106:107">
      <c r="DB23321" s="110"/>
      <c r="DC23321" s="110"/>
    </row>
    <row r="23322" spans="106:107">
      <c r="DB23322" s="110"/>
      <c r="DC23322" s="110"/>
    </row>
    <row r="23323" spans="106:107">
      <c r="DB23323" s="110"/>
      <c r="DC23323" s="110"/>
    </row>
    <row r="23324" spans="106:107">
      <c r="DB23324" s="110"/>
      <c r="DC23324" s="110"/>
    </row>
    <row r="23325" spans="106:107">
      <c r="DB23325" s="110"/>
      <c r="DC23325" s="110"/>
    </row>
    <row r="23326" spans="106:107">
      <c r="DB23326" s="110"/>
      <c r="DC23326" s="110"/>
    </row>
    <row r="23327" spans="106:107">
      <c r="DB23327" s="110"/>
      <c r="DC23327" s="110"/>
    </row>
    <row r="23328" spans="106:107">
      <c r="DB23328" s="110"/>
      <c r="DC23328" s="110"/>
    </row>
    <row r="23329" spans="106:107">
      <c r="DB23329" s="110"/>
      <c r="DC23329" s="110"/>
    </row>
    <row r="23330" spans="106:107">
      <c r="DB23330" s="110"/>
      <c r="DC23330" s="110"/>
    </row>
    <row r="23331" spans="106:107">
      <c r="DB23331" s="110"/>
      <c r="DC23331" s="110"/>
    </row>
    <row r="23332" spans="106:107">
      <c r="DB23332" s="110"/>
      <c r="DC23332" s="110"/>
    </row>
    <row r="23333" spans="106:107">
      <c r="DB23333" s="110"/>
      <c r="DC23333" s="110"/>
    </row>
    <row r="23334" spans="106:107">
      <c r="DB23334" s="110"/>
      <c r="DC23334" s="110"/>
    </row>
    <row r="23335" spans="106:107">
      <c r="DB23335" s="110"/>
      <c r="DC23335" s="110"/>
    </row>
    <row r="23336" spans="106:107">
      <c r="DB23336" s="110"/>
      <c r="DC23336" s="110"/>
    </row>
    <row r="23337" spans="106:107">
      <c r="DB23337" s="110"/>
      <c r="DC23337" s="110"/>
    </row>
    <row r="23338" spans="106:107">
      <c r="DB23338" s="110"/>
      <c r="DC23338" s="110"/>
    </row>
    <row r="23339" spans="106:107">
      <c r="DB23339" s="110"/>
      <c r="DC23339" s="110"/>
    </row>
    <row r="23340" spans="106:107">
      <c r="DB23340" s="110"/>
      <c r="DC23340" s="110"/>
    </row>
    <row r="23341" spans="106:107">
      <c r="DB23341" s="110"/>
      <c r="DC23341" s="110"/>
    </row>
    <row r="23342" spans="106:107">
      <c r="DB23342" s="110"/>
      <c r="DC23342" s="110"/>
    </row>
    <row r="23343" spans="106:107">
      <c r="DB23343" s="110"/>
      <c r="DC23343" s="110"/>
    </row>
    <row r="23344" spans="106:107">
      <c r="DB23344" s="110"/>
      <c r="DC23344" s="110"/>
    </row>
    <row r="23345" spans="106:107">
      <c r="DB23345" s="110"/>
      <c r="DC23345" s="110"/>
    </row>
    <row r="23346" spans="106:107">
      <c r="DB23346" s="110"/>
      <c r="DC23346" s="110"/>
    </row>
    <row r="23347" spans="106:107">
      <c r="DB23347" s="110"/>
      <c r="DC23347" s="110"/>
    </row>
    <row r="23348" spans="106:107">
      <c r="DB23348" s="110"/>
      <c r="DC23348" s="110"/>
    </row>
    <row r="23349" spans="106:107">
      <c r="DB23349" s="110"/>
      <c r="DC23349" s="110"/>
    </row>
    <row r="23350" spans="106:107">
      <c r="DB23350" s="110"/>
      <c r="DC23350" s="110"/>
    </row>
    <row r="23351" spans="106:107">
      <c r="DB23351" s="110"/>
      <c r="DC23351" s="110"/>
    </row>
    <row r="23352" spans="106:107">
      <c r="DB23352" s="110"/>
      <c r="DC23352" s="110"/>
    </row>
    <row r="23353" spans="106:107">
      <c r="DB23353" s="110"/>
      <c r="DC23353" s="110"/>
    </row>
    <row r="23354" spans="106:107">
      <c r="DB23354" s="110"/>
      <c r="DC23354" s="110"/>
    </row>
    <row r="23355" spans="106:107">
      <c r="DB23355" s="110"/>
      <c r="DC23355" s="110"/>
    </row>
    <row r="23356" spans="106:107">
      <c r="DB23356" s="110"/>
      <c r="DC23356" s="110"/>
    </row>
    <row r="23357" spans="106:107">
      <c r="DB23357" s="110"/>
      <c r="DC23357" s="110"/>
    </row>
    <row r="23358" spans="106:107">
      <c r="DB23358" s="110"/>
      <c r="DC23358" s="110"/>
    </row>
    <row r="23359" spans="106:107">
      <c r="DB23359" s="110"/>
      <c r="DC23359" s="110"/>
    </row>
    <row r="23360" spans="106:107">
      <c r="DB23360" s="110"/>
      <c r="DC23360" s="110"/>
    </row>
    <row r="23361" spans="106:107">
      <c r="DB23361" s="110"/>
      <c r="DC23361" s="110"/>
    </row>
    <row r="23362" spans="106:107">
      <c r="DB23362" s="110"/>
      <c r="DC23362" s="110"/>
    </row>
    <row r="23363" spans="106:107">
      <c r="DB23363" s="110"/>
      <c r="DC23363" s="110"/>
    </row>
    <row r="23364" spans="106:107">
      <c r="DB23364" s="110"/>
      <c r="DC23364" s="110"/>
    </row>
    <row r="23365" spans="106:107">
      <c r="DB23365" s="110"/>
      <c r="DC23365" s="110"/>
    </row>
    <row r="23366" spans="106:107">
      <c r="DB23366" s="110"/>
      <c r="DC23366" s="110"/>
    </row>
    <row r="23367" spans="106:107">
      <c r="DB23367" s="110"/>
      <c r="DC23367" s="110"/>
    </row>
    <row r="23368" spans="106:107">
      <c r="DB23368" s="110"/>
      <c r="DC23368" s="110"/>
    </row>
    <row r="23369" spans="106:107">
      <c r="DB23369" s="110"/>
      <c r="DC23369" s="110"/>
    </row>
    <row r="23370" spans="106:107">
      <c r="DB23370" s="110"/>
      <c r="DC23370" s="110"/>
    </row>
    <row r="23371" spans="106:107">
      <c r="DB23371" s="110"/>
      <c r="DC23371" s="110"/>
    </row>
    <row r="23372" spans="106:107">
      <c r="DB23372" s="110"/>
      <c r="DC23372" s="110"/>
    </row>
    <row r="23373" spans="106:107">
      <c r="DB23373" s="110"/>
      <c r="DC23373" s="110"/>
    </row>
    <row r="23374" spans="106:107">
      <c r="DB23374" s="110"/>
      <c r="DC23374" s="110"/>
    </row>
    <row r="23375" spans="106:107">
      <c r="DB23375" s="110"/>
      <c r="DC23375" s="110"/>
    </row>
    <row r="23376" spans="106:107">
      <c r="DB23376" s="110"/>
      <c r="DC23376" s="110"/>
    </row>
    <row r="23377" spans="106:107">
      <c r="DB23377" s="110"/>
      <c r="DC23377" s="110"/>
    </row>
    <row r="23378" spans="106:107">
      <c r="DB23378" s="110"/>
      <c r="DC23378" s="110"/>
    </row>
    <row r="23379" spans="106:107">
      <c r="DB23379" s="110"/>
      <c r="DC23379" s="110"/>
    </row>
    <row r="23380" spans="106:107">
      <c r="DB23380" s="110"/>
      <c r="DC23380" s="110"/>
    </row>
    <row r="23381" spans="106:107">
      <c r="DB23381" s="110"/>
      <c r="DC23381" s="110"/>
    </row>
    <row r="23382" spans="106:107">
      <c r="DB23382" s="110"/>
      <c r="DC23382" s="110"/>
    </row>
    <row r="23383" spans="106:107">
      <c r="DB23383" s="110"/>
      <c r="DC23383" s="110"/>
    </row>
    <row r="23384" spans="106:107">
      <c r="DB23384" s="110"/>
      <c r="DC23384" s="110"/>
    </row>
    <row r="23385" spans="106:107">
      <c r="DB23385" s="110"/>
      <c r="DC23385" s="110"/>
    </row>
    <row r="23386" spans="106:107">
      <c r="DB23386" s="110"/>
      <c r="DC23386" s="110"/>
    </row>
    <row r="23387" spans="106:107">
      <c r="DB23387" s="110"/>
      <c r="DC23387" s="110"/>
    </row>
    <row r="23388" spans="106:107">
      <c r="DB23388" s="110"/>
      <c r="DC23388" s="110"/>
    </row>
    <row r="23389" spans="106:107">
      <c r="DB23389" s="110"/>
      <c r="DC23389" s="110"/>
    </row>
    <row r="23390" spans="106:107">
      <c r="DB23390" s="110"/>
      <c r="DC23390" s="110"/>
    </row>
    <row r="23391" spans="106:107">
      <c r="DB23391" s="110"/>
      <c r="DC23391" s="110"/>
    </row>
    <row r="23392" spans="106:107">
      <c r="DB23392" s="110"/>
      <c r="DC23392" s="110"/>
    </row>
    <row r="23393" spans="106:107">
      <c r="DB23393" s="110"/>
      <c r="DC23393" s="110"/>
    </row>
    <row r="23394" spans="106:107">
      <c r="DB23394" s="110"/>
      <c r="DC23394" s="110"/>
    </row>
    <row r="23395" spans="106:107">
      <c r="DB23395" s="110"/>
      <c r="DC23395" s="110"/>
    </row>
    <row r="23396" spans="106:107">
      <c r="DB23396" s="110"/>
      <c r="DC23396" s="110"/>
    </row>
    <row r="23397" spans="106:107">
      <c r="DB23397" s="110"/>
      <c r="DC23397" s="110"/>
    </row>
    <row r="23398" spans="106:107">
      <c r="DB23398" s="110"/>
      <c r="DC23398" s="110"/>
    </row>
    <row r="23399" spans="106:107">
      <c r="DB23399" s="110"/>
      <c r="DC23399" s="110"/>
    </row>
    <row r="23400" spans="106:107">
      <c r="DB23400" s="110"/>
      <c r="DC23400" s="110"/>
    </row>
    <row r="23401" spans="106:107">
      <c r="DB23401" s="110"/>
      <c r="DC23401" s="110"/>
    </row>
    <row r="23402" spans="106:107">
      <c r="DB23402" s="110"/>
      <c r="DC23402" s="110"/>
    </row>
    <row r="23403" spans="106:107">
      <c r="DB23403" s="110"/>
      <c r="DC23403" s="110"/>
    </row>
    <row r="23404" spans="106:107">
      <c r="DB23404" s="110"/>
      <c r="DC23404" s="110"/>
    </row>
    <row r="23405" spans="106:107">
      <c r="DB23405" s="110"/>
      <c r="DC23405" s="110"/>
    </row>
    <row r="23406" spans="106:107">
      <c r="DB23406" s="110"/>
      <c r="DC23406" s="110"/>
    </row>
    <row r="23407" spans="106:107">
      <c r="DB23407" s="110"/>
      <c r="DC23407" s="110"/>
    </row>
    <row r="23408" spans="106:107">
      <c r="DB23408" s="110"/>
      <c r="DC23408" s="110"/>
    </row>
    <row r="23409" spans="106:107">
      <c r="DB23409" s="110"/>
      <c r="DC23409" s="110"/>
    </row>
    <row r="23410" spans="106:107">
      <c r="DB23410" s="110"/>
      <c r="DC23410" s="110"/>
    </row>
    <row r="23411" spans="106:107">
      <c r="DB23411" s="110"/>
      <c r="DC23411" s="110"/>
    </row>
    <row r="23412" spans="106:107">
      <c r="DB23412" s="110"/>
      <c r="DC23412" s="110"/>
    </row>
    <row r="23413" spans="106:107">
      <c r="DB23413" s="110"/>
      <c r="DC23413" s="110"/>
    </row>
    <row r="23414" spans="106:107">
      <c r="DB23414" s="110"/>
      <c r="DC23414" s="110"/>
    </row>
    <row r="23415" spans="106:107">
      <c r="DB23415" s="110"/>
      <c r="DC23415" s="110"/>
    </row>
    <row r="23416" spans="106:107">
      <c r="DB23416" s="110"/>
      <c r="DC23416" s="110"/>
    </row>
    <row r="23417" spans="106:107">
      <c r="DB23417" s="110"/>
      <c r="DC23417" s="110"/>
    </row>
    <row r="23418" spans="106:107">
      <c r="DB23418" s="110"/>
      <c r="DC23418" s="110"/>
    </row>
    <row r="23419" spans="106:107">
      <c r="DB23419" s="110"/>
      <c r="DC23419" s="110"/>
    </row>
    <row r="23420" spans="106:107">
      <c r="DB23420" s="110"/>
      <c r="DC23420" s="110"/>
    </row>
    <row r="23421" spans="106:107">
      <c r="DB23421" s="110"/>
      <c r="DC23421" s="110"/>
    </row>
    <row r="23422" spans="106:107">
      <c r="DB23422" s="110"/>
      <c r="DC23422" s="110"/>
    </row>
    <row r="23423" spans="106:107">
      <c r="DB23423" s="110"/>
      <c r="DC23423" s="110"/>
    </row>
    <row r="23424" spans="106:107">
      <c r="DB23424" s="110"/>
      <c r="DC23424" s="110"/>
    </row>
    <row r="23425" spans="106:107">
      <c r="DB23425" s="110"/>
      <c r="DC23425" s="110"/>
    </row>
    <row r="23426" spans="106:107">
      <c r="DB23426" s="110"/>
      <c r="DC23426" s="110"/>
    </row>
    <row r="23427" spans="106:107">
      <c r="DB23427" s="110"/>
      <c r="DC23427" s="110"/>
    </row>
    <row r="23428" spans="106:107">
      <c r="DB23428" s="110"/>
      <c r="DC23428" s="110"/>
    </row>
    <row r="23429" spans="106:107">
      <c r="DB23429" s="110"/>
      <c r="DC23429" s="110"/>
    </row>
    <row r="23430" spans="106:107">
      <c r="DB23430" s="110"/>
      <c r="DC23430" s="110"/>
    </row>
    <row r="23431" spans="106:107">
      <c r="DB23431" s="110"/>
      <c r="DC23431" s="110"/>
    </row>
    <row r="23432" spans="106:107">
      <c r="DB23432" s="110"/>
      <c r="DC23432" s="110"/>
    </row>
    <row r="23433" spans="106:107">
      <c r="DB23433" s="110"/>
      <c r="DC23433" s="110"/>
    </row>
    <row r="23434" spans="106:107">
      <c r="DB23434" s="110"/>
      <c r="DC23434" s="110"/>
    </row>
    <row r="23435" spans="106:107">
      <c r="DB23435" s="110"/>
      <c r="DC23435" s="110"/>
    </row>
    <row r="23436" spans="106:107">
      <c r="DB23436" s="110"/>
      <c r="DC23436" s="110"/>
    </row>
    <row r="23437" spans="106:107">
      <c r="DB23437" s="110"/>
      <c r="DC23437" s="110"/>
    </row>
    <row r="23438" spans="106:107">
      <c r="DB23438" s="110"/>
      <c r="DC23438" s="110"/>
    </row>
    <row r="23439" spans="106:107">
      <c r="DB23439" s="110"/>
      <c r="DC23439" s="110"/>
    </row>
    <row r="23440" spans="106:107">
      <c r="DB23440" s="110"/>
      <c r="DC23440" s="110"/>
    </row>
    <row r="23441" spans="106:107">
      <c r="DB23441" s="110"/>
      <c r="DC23441" s="110"/>
    </row>
    <row r="23442" spans="106:107">
      <c r="DB23442" s="110"/>
      <c r="DC23442" s="110"/>
    </row>
    <row r="23443" spans="106:107">
      <c r="DB23443" s="110"/>
      <c r="DC23443" s="110"/>
    </row>
    <row r="23444" spans="106:107">
      <c r="DB23444" s="110"/>
      <c r="DC23444" s="110"/>
    </row>
    <row r="23445" spans="106:107">
      <c r="DB23445" s="110"/>
      <c r="DC23445" s="110"/>
    </row>
    <row r="23446" spans="106:107">
      <c r="DB23446" s="110"/>
      <c r="DC23446" s="110"/>
    </row>
    <row r="23447" spans="106:107">
      <c r="DB23447" s="110"/>
      <c r="DC23447" s="110"/>
    </row>
    <row r="23448" spans="106:107">
      <c r="DB23448" s="110"/>
      <c r="DC23448" s="110"/>
    </row>
    <row r="23449" spans="106:107">
      <c r="DB23449" s="110"/>
      <c r="DC23449" s="110"/>
    </row>
    <row r="23450" spans="106:107">
      <c r="DB23450" s="110"/>
      <c r="DC23450" s="110"/>
    </row>
    <row r="23451" spans="106:107">
      <c r="DB23451" s="110"/>
      <c r="DC23451" s="110"/>
    </row>
    <row r="23452" spans="106:107">
      <c r="DB23452" s="110"/>
      <c r="DC23452" s="110"/>
    </row>
    <row r="23453" spans="106:107">
      <c r="DB23453" s="110"/>
      <c r="DC23453" s="110"/>
    </row>
    <row r="23454" spans="106:107">
      <c r="DB23454" s="110"/>
      <c r="DC23454" s="110"/>
    </row>
    <row r="23455" spans="106:107">
      <c r="DB23455" s="110"/>
      <c r="DC23455" s="110"/>
    </row>
    <row r="23456" spans="106:107">
      <c r="DB23456" s="110"/>
      <c r="DC23456" s="110"/>
    </row>
    <row r="23457" spans="106:107">
      <c r="DB23457" s="110"/>
      <c r="DC23457" s="110"/>
    </row>
    <row r="23458" spans="106:107">
      <c r="DB23458" s="110"/>
      <c r="DC23458" s="110"/>
    </row>
    <row r="23459" spans="106:107">
      <c r="DB23459" s="110"/>
      <c r="DC23459" s="110"/>
    </row>
    <row r="23460" spans="106:107">
      <c r="DB23460" s="110"/>
      <c r="DC23460" s="110"/>
    </row>
    <row r="23461" spans="106:107">
      <c r="DB23461" s="110"/>
      <c r="DC23461" s="110"/>
    </row>
    <row r="23462" spans="106:107">
      <c r="DB23462" s="110"/>
      <c r="DC23462" s="110"/>
    </row>
    <row r="23463" spans="106:107">
      <c r="DB23463" s="110"/>
      <c r="DC23463" s="110"/>
    </row>
    <row r="23464" spans="106:107">
      <c r="DB23464" s="110"/>
      <c r="DC23464" s="110"/>
    </row>
    <row r="23465" spans="106:107">
      <c r="DB23465" s="110"/>
      <c r="DC23465" s="110"/>
    </row>
    <row r="23466" spans="106:107">
      <c r="DB23466" s="110"/>
      <c r="DC23466" s="110"/>
    </row>
    <row r="23467" spans="106:107">
      <c r="DB23467" s="110"/>
      <c r="DC23467" s="110"/>
    </row>
    <row r="23468" spans="106:107">
      <c r="DB23468" s="110"/>
      <c r="DC23468" s="110"/>
    </row>
    <row r="23469" spans="106:107">
      <c r="DB23469" s="110"/>
      <c r="DC23469" s="110"/>
    </row>
    <row r="23470" spans="106:107">
      <c r="DB23470" s="110"/>
      <c r="DC23470" s="110"/>
    </row>
    <row r="23471" spans="106:107">
      <c r="DB23471" s="110"/>
      <c r="DC23471" s="110"/>
    </row>
    <row r="23472" spans="106:107">
      <c r="DB23472" s="110"/>
      <c r="DC23472" s="110"/>
    </row>
    <row r="23473" spans="106:107">
      <c r="DB23473" s="110"/>
      <c r="DC23473" s="110"/>
    </row>
    <row r="23474" spans="106:107">
      <c r="DB23474" s="110"/>
      <c r="DC23474" s="110"/>
    </row>
    <row r="23475" spans="106:107">
      <c r="DB23475" s="110"/>
      <c r="DC23475" s="110"/>
    </row>
    <row r="23476" spans="106:107">
      <c r="DB23476" s="110"/>
      <c r="DC23476" s="110"/>
    </row>
    <row r="23477" spans="106:107">
      <c r="DB23477" s="110"/>
      <c r="DC23477" s="110"/>
    </row>
    <row r="23478" spans="106:107">
      <c r="DB23478" s="110"/>
      <c r="DC23478" s="110"/>
    </row>
    <row r="23479" spans="106:107">
      <c r="DB23479" s="110"/>
      <c r="DC23479" s="110"/>
    </row>
    <row r="23480" spans="106:107">
      <c r="DB23480" s="110"/>
      <c r="DC23480" s="110"/>
    </row>
    <row r="23481" spans="106:107">
      <c r="DB23481" s="110"/>
      <c r="DC23481" s="110"/>
    </row>
    <row r="23482" spans="106:107">
      <c r="DB23482" s="110"/>
      <c r="DC23482" s="110"/>
    </row>
    <row r="23483" spans="106:107">
      <c r="DB23483" s="110"/>
      <c r="DC23483" s="110"/>
    </row>
    <row r="23484" spans="106:107">
      <c r="DB23484" s="110"/>
      <c r="DC23484" s="110"/>
    </row>
    <row r="23485" spans="106:107">
      <c r="DB23485" s="110"/>
      <c r="DC23485" s="110"/>
    </row>
    <row r="23486" spans="106:107">
      <c r="DB23486" s="110"/>
      <c r="DC23486" s="110"/>
    </row>
    <row r="23487" spans="106:107">
      <c r="DB23487" s="110"/>
      <c r="DC23487" s="110"/>
    </row>
    <row r="23488" spans="106:107">
      <c r="DB23488" s="110"/>
      <c r="DC23488" s="110"/>
    </row>
    <row r="23489" spans="106:107">
      <c r="DB23489" s="110"/>
      <c r="DC23489" s="110"/>
    </row>
    <row r="23490" spans="106:107">
      <c r="DB23490" s="110"/>
      <c r="DC23490" s="110"/>
    </row>
    <row r="23491" spans="106:107">
      <c r="DB23491" s="110"/>
      <c r="DC23491" s="110"/>
    </row>
    <row r="23492" spans="106:107">
      <c r="DB23492" s="110"/>
      <c r="DC23492" s="110"/>
    </row>
    <row r="23493" spans="106:107">
      <c r="DB23493" s="110"/>
      <c r="DC23493" s="110"/>
    </row>
    <row r="23494" spans="106:107">
      <c r="DB23494" s="110"/>
      <c r="DC23494" s="110"/>
    </row>
    <row r="23495" spans="106:107">
      <c r="DB23495" s="110"/>
      <c r="DC23495" s="110"/>
    </row>
    <row r="23496" spans="106:107">
      <c r="DB23496" s="110"/>
      <c r="DC23496" s="110"/>
    </row>
    <row r="23497" spans="106:107">
      <c r="DB23497" s="110"/>
      <c r="DC23497" s="110"/>
    </row>
    <row r="23498" spans="106:107">
      <c r="DB23498" s="110"/>
      <c r="DC23498" s="110"/>
    </row>
    <row r="23499" spans="106:107">
      <c r="DB23499" s="110"/>
      <c r="DC23499" s="110"/>
    </row>
    <row r="23500" spans="106:107">
      <c r="DB23500" s="110"/>
      <c r="DC23500" s="110"/>
    </row>
    <row r="23501" spans="106:107">
      <c r="DB23501" s="110"/>
      <c r="DC23501" s="110"/>
    </row>
    <row r="23502" spans="106:107">
      <c r="DB23502" s="110"/>
      <c r="DC23502" s="110"/>
    </row>
    <row r="23503" spans="106:107">
      <c r="DB23503" s="110"/>
      <c r="DC23503" s="110"/>
    </row>
    <row r="23504" spans="106:107">
      <c r="DB23504" s="110"/>
      <c r="DC23504" s="110"/>
    </row>
    <row r="23505" spans="106:107">
      <c r="DB23505" s="110"/>
      <c r="DC23505" s="110"/>
    </row>
    <row r="23506" spans="106:107">
      <c r="DB23506" s="110"/>
      <c r="DC23506" s="110"/>
    </row>
    <row r="23507" spans="106:107">
      <c r="DB23507" s="110"/>
      <c r="DC23507" s="110"/>
    </row>
    <row r="23508" spans="106:107">
      <c r="DB23508" s="110"/>
      <c r="DC23508" s="110"/>
    </row>
    <row r="23509" spans="106:107">
      <c r="DB23509" s="110"/>
      <c r="DC23509" s="110"/>
    </row>
    <row r="23510" spans="106:107">
      <c r="DB23510" s="110"/>
      <c r="DC23510" s="110"/>
    </row>
    <row r="23511" spans="106:107">
      <c r="DB23511" s="110"/>
      <c r="DC23511" s="110"/>
    </row>
    <row r="23512" spans="106:107">
      <c r="DB23512" s="110"/>
      <c r="DC23512" s="110"/>
    </row>
    <row r="23513" spans="106:107">
      <c r="DB23513" s="110"/>
      <c r="DC23513" s="110"/>
    </row>
    <row r="23514" spans="106:107">
      <c r="DB23514" s="110"/>
      <c r="DC23514" s="110"/>
    </row>
    <row r="23515" spans="106:107">
      <c r="DB23515" s="110"/>
      <c r="DC23515" s="110"/>
    </row>
    <row r="23516" spans="106:107">
      <c r="DB23516" s="110"/>
      <c r="DC23516" s="110"/>
    </row>
    <row r="23517" spans="106:107">
      <c r="DB23517" s="110"/>
      <c r="DC23517" s="110"/>
    </row>
    <row r="23518" spans="106:107">
      <c r="DB23518" s="110"/>
      <c r="DC23518" s="110"/>
    </row>
    <row r="23519" spans="106:107">
      <c r="DB23519" s="110"/>
      <c r="DC23519" s="110"/>
    </row>
    <row r="23520" spans="106:107">
      <c r="DB23520" s="110"/>
      <c r="DC23520" s="110"/>
    </row>
    <row r="23521" spans="106:107">
      <c r="DB23521" s="110"/>
      <c r="DC23521" s="110"/>
    </row>
    <row r="23522" spans="106:107">
      <c r="DB23522" s="110"/>
      <c r="DC23522" s="110"/>
    </row>
    <row r="23523" spans="106:107">
      <c r="DB23523" s="110"/>
      <c r="DC23523" s="110"/>
    </row>
    <row r="23524" spans="106:107">
      <c r="DB23524" s="110"/>
      <c r="DC23524" s="110"/>
    </row>
    <row r="23525" spans="106:107">
      <c r="DB23525" s="110"/>
      <c r="DC23525" s="110"/>
    </row>
    <row r="23526" spans="106:107">
      <c r="DB23526" s="110"/>
      <c r="DC23526" s="110"/>
    </row>
    <row r="23527" spans="106:107">
      <c r="DB23527" s="110"/>
      <c r="DC23527" s="110"/>
    </row>
    <row r="23528" spans="106:107">
      <c r="DB23528" s="110"/>
      <c r="DC23528" s="110"/>
    </row>
    <row r="23529" spans="106:107">
      <c r="DB23529" s="110"/>
      <c r="DC23529" s="110"/>
    </row>
    <row r="23530" spans="106:107">
      <c r="DB23530" s="110"/>
      <c r="DC23530" s="110"/>
    </row>
    <row r="23531" spans="106:107">
      <c r="DB23531" s="110"/>
      <c r="DC23531" s="110"/>
    </row>
    <row r="23532" spans="106:107">
      <c r="DB23532" s="110"/>
      <c r="DC23532" s="110"/>
    </row>
    <row r="23533" spans="106:107">
      <c r="DB23533" s="110"/>
      <c r="DC23533" s="110"/>
    </row>
    <row r="23534" spans="106:107">
      <c r="DB23534" s="110"/>
      <c r="DC23534" s="110"/>
    </row>
    <row r="23535" spans="106:107">
      <c r="DB23535" s="110"/>
      <c r="DC23535" s="110"/>
    </row>
    <row r="23536" spans="106:107">
      <c r="DB23536" s="110"/>
      <c r="DC23536" s="110"/>
    </row>
    <row r="23537" spans="106:107">
      <c r="DB23537" s="110"/>
      <c r="DC23537" s="110"/>
    </row>
    <row r="23538" spans="106:107">
      <c r="DB23538" s="110"/>
      <c r="DC23538" s="110"/>
    </row>
    <row r="23539" spans="106:107">
      <c r="DB23539" s="110"/>
      <c r="DC23539" s="110"/>
    </row>
    <row r="23540" spans="106:107">
      <c r="DB23540" s="110"/>
      <c r="DC23540" s="110"/>
    </row>
    <row r="23541" spans="106:107">
      <c r="DB23541" s="110"/>
      <c r="DC23541" s="110"/>
    </row>
    <row r="23542" spans="106:107">
      <c r="DB23542" s="110"/>
      <c r="DC23542" s="110"/>
    </row>
    <row r="23543" spans="106:107">
      <c r="DB23543" s="110"/>
      <c r="DC23543" s="110"/>
    </row>
    <row r="23544" spans="106:107">
      <c r="DB23544" s="110"/>
      <c r="DC23544" s="110"/>
    </row>
    <row r="23545" spans="106:107">
      <c r="DB23545" s="110"/>
      <c r="DC23545" s="110"/>
    </row>
    <row r="23546" spans="106:107">
      <c r="DB23546" s="110"/>
      <c r="DC23546" s="110"/>
    </row>
    <row r="23547" spans="106:107">
      <c r="DB23547" s="110"/>
      <c r="DC23547" s="110"/>
    </row>
    <row r="23548" spans="106:107">
      <c r="DB23548" s="110"/>
      <c r="DC23548" s="110"/>
    </row>
    <row r="23549" spans="106:107">
      <c r="DB23549" s="110"/>
      <c r="DC23549" s="110"/>
    </row>
    <row r="23550" spans="106:107">
      <c r="DB23550" s="110"/>
      <c r="DC23550" s="110"/>
    </row>
    <row r="23551" spans="106:107">
      <c r="DB23551" s="110"/>
      <c r="DC23551" s="110"/>
    </row>
    <row r="23552" spans="106:107">
      <c r="DB23552" s="110"/>
      <c r="DC23552" s="110"/>
    </row>
    <row r="23553" spans="106:107">
      <c r="DB23553" s="110"/>
      <c r="DC23553" s="110"/>
    </row>
    <row r="23554" spans="106:107">
      <c r="DB23554" s="110"/>
      <c r="DC23554" s="110"/>
    </row>
    <row r="23555" spans="106:107">
      <c r="DB23555" s="110"/>
      <c r="DC23555" s="110"/>
    </row>
    <row r="23556" spans="106:107">
      <c r="DB23556" s="110"/>
      <c r="DC23556" s="110"/>
    </row>
    <row r="23557" spans="106:107">
      <c r="DB23557" s="110"/>
      <c r="DC23557" s="110"/>
    </row>
    <row r="23558" spans="106:107">
      <c r="DB23558" s="110"/>
      <c r="DC23558" s="110"/>
    </row>
    <row r="23559" spans="106:107">
      <c r="DB23559" s="110"/>
      <c r="DC23559" s="110"/>
    </row>
    <row r="23560" spans="106:107">
      <c r="DB23560" s="110"/>
      <c r="DC23560" s="110"/>
    </row>
    <row r="23561" spans="106:107">
      <c r="DB23561" s="110"/>
      <c r="DC23561" s="110"/>
    </row>
    <row r="23562" spans="106:107">
      <c r="DB23562" s="110"/>
      <c r="DC23562" s="110"/>
    </row>
    <row r="23563" spans="106:107">
      <c r="DB23563" s="110"/>
      <c r="DC23563" s="110"/>
    </row>
    <row r="23564" spans="106:107">
      <c r="DB23564" s="110"/>
      <c r="DC23564" s="110"/>
    </row>
    <row r="23565" spans="106:107">
      <c r="DB23565" s="110"/>
      <c r="DC23565" s="110"/>
    </row>
    <row r="23566" spans="106:107">
      <c r="DB23566" s="110"/>
      <c r="DC23566" s="110"/>
    </row>
    <row r="23567" spans="106:107">
      <c r="DB23567" s="110"/>
      <c r="DC23567" s="110"/>
    </row>
    <row r="23568" spans="106:107">
      <c r="DB23568" s="110"/>
      <c r="DC23568" s="110"/>
    </row>
    <row r="23569" spans="106:107">
      <c r="DB23569" s="110"/>
      <c r="DC23569" s="110"/>
    </row>
    <row r="23570" spans="106:107">
      <c r="DB23570" s="110"/>
      <c r="DC23570" s="110"/>
    </row>
    <row r="23571" spans="106:107">
      <c r="DB23571" s="110"/>
      <c r="DC23571" s="110"/>
    </row>
    <row r="23572" spans="106:107">
      <c r="DB23572" s="110"/>
      <c r="DC23572" s="110"/>
    </row>
    <row r="23573" spans="106:107">
      <c r="DB23573" s="110"/>
      <c r="DC23573" s="110"/>
    </row>
    <row r="23574" spans="106:107">
      <c r="DB23574" s="110"/>
      <c r="DC23574" s="110"/>
    </row>
    <row r="23575" spans="106:107">
      <c r="DB23575" s="110"/>
      <c r="DC23575" s="110"/>
    </row>
    <row r="23576" spans="106:107">
      <c r="DB23576" s="110"/>
      <c r="DC23576" s="110"/>
    </row>
    <row r="23577" spans="106:107">
      <c r="DB23577" s="110"/>
      <c r="DC23577" s="110"/>
    </row>
    <row r="23578" spans="106:107">
      <c r="DB23578" s="110"/>
      <c r="DC23578" s="110"/>
    </row>
    <row r="23579" spans="106:107">
      <c r="DB23579" s="110"/>
      <c r="DC23579" s="110"/>
    </row>
    <row r="23580" spans="106:107">
      <c r="DB23580" s="110"/>
      <c r="DC23580" s="110"/>
    </row>
    <row r="23581" spans="106:107">
      <c r="DB23581" s="110"/>
      <c r="DC23581" s="110"/>
    </row>
    <row r="23582" spans="106:107">
      <c r="DB23582" s="110"/>
      <c r="DC23582" s="110"/>
    </row>
    <row r="23583" spans="106:107">
      <c r="DB23583" s="110"/>
      <c r="DC23583" s="110"/>
    </row>
    <row r="23584" spans="106:107">
      <c r="DB23584" s="110"/>
      <c r="DC23584" s="110"/>
    </row>
    <row r="23585" spans="106:107">
      <c r="DB23585" s="110"/>
      <c r="DC23585" s="110"/>
    </row>
    <row r="23586" spans="106:107">
      <c r="DB23586" s="110"/>
      <c r="DC23586" s="110"/>
    </row>
    <row r="23587" spans="106:107">
      <c r="DB23587" s="110"/>
      <c r="DC23587" s="110"/>
    </row>
    <row r="23588" spans="106:107">
      <c r="DB23588" s="110"/>
      <c r="DC23588" s="110"/>
    </row>
    <row r="23589" spans="106:107">
      <c r="DB23589" s="110"/>
      <c r="DC23589" s="110"/>
    </row>
    <row r="23590" spans="106:107">
      <c r="DB23590" s="110"/>
      <c r="DC23590" s="110"/>
    </row>
    <row r="23591" spans="106:107">
      <c r="DB23591" s="110"/>
      <c r="DC23591" s="110"/>
    </row>
    <row r="23592" spans="106:107">
      <c r="DB23592" s="110"/>
      <c r="DC23592" s="110"/>
    </row>
    <row r="23593" spans="106:107">
      <c r="DB23593" s="110"/>
      <c r="DC23593" s="110"/>
    </row>
    <row r="23594" spans="106:107">
      <c r="DB23594" s="110"/>
      <c r="DC23594" s="110"/>
    </row>
    <row r="23595" spans="106:107">
      <c r="DB23595" s="110"/>
      <c r="DC23595" s="110"/>
    </row>
    <row r="23596" spans="106:107">
      <c r="DB23596" s="110"/>
      <c r="DC23596" s="110"/>
    </row>
    <row r="23597" spans="106:107">
      <c r="DB23597" s="110"/>
      <c r="DC23597" s="110"/>
    </row>
    <row r="23598" spans="106:107">
      <c r="DB23598" s="110"/>
      <c r="DC23598" s="110"/>
    </row>
    <row r="23599" spans="106:107">
      <c r="DB23599" s="110"/>
      <c r="DC23599" s="110"/>
    </row>
    <row r="23600" spans="106:107">
      <c r="DB23600" s="110"/>
      <c r="DC23600" s="110"/>
    </row>
    <row r="23601" spans="106:107">
      <c r="DB23601" s="110"/>
      <c r="DC23601" s="110"/>
    </row>
    <row r="23602" spans="106:107">
      <c r="DB23602" s="110"/>
      <c r="DC23602" s="110"/>
    </row>
    <row r="23603" spans="106:107">
      <c r="DB23603" s="110"/>
      <c r="DC23603" s="110"/>
    </row>
    <row r="23604" spans="106:107">
      <c r="DB23604" s="110"/>
      <c r="DC23604" s="110"/>
    </row>
    <row r="23605" spans="106:107">
      <c r="DB23605" s="110"/>
      <c r="DC23605" s="110"/>
    </row>
    <row r="23606" spans="106:107">
      <c r="DB23606" s="110"/>
      <c r="DC23606" s="110"/>
    </row>
    <row r="23607" spans="106:107">
      <c r="DB23607" s="110"/>
      <c r="DC23607" s="110"/>
    </row>
    <row r="23608" spans="106:107">
      <c r="DB23608" s="110"/>
      <c r="DC23608" s="110"/>
    </row>
    <row r="23609" spans="106:107">
      <c r="DB23609" s="110"/>
      <c r="DC23609" s="110"/>
    </row>
    <row r="23610" spans="106:107">
      <c r="DB23610" s="110"/>
      <c r="DC23610" s="110"/>
    </row>
    <row r="23611" spans="106:107">
      <c r="DB23611" s="110"/>
      <c r="DC23611" s="110"/>
    </row>
    <row r="23612" spans="106:107">
      <c r="DB23612" s="110"/>
      <c r="DC23612" s="110"/>
    </row>
    <row r="23613" spans="106:107">
      <c r="DB23613" s="110"/>
      <c r="DC23613" s="110"/>
    </row>
    <row r="23614" spans="106:107">
      <c r="DB23614" s="110"/>
      <c r="DC23614" s="110"/>
    </row>
    <row r="23615" spans="106:107">
      <c r="DB23615" s="110"/>
      <c r="DC23615" s="110"/>
    </row>
    <row r="23616" spans="106:107">
      <c r="DB23616" s="110"/>
      <c r="DC23616" s="110"/>
    </row>
    <row r="23617" spans="106:107">
      <c r="DB23617" s="110"/>
      <c r="DC23617" s="110"/>
    </row>
    <row r="23618" spans="106:107">
      <c r="DB23618" s="110"/>
      <c r="DC23618" s="110"/>
    </row>
    <row r="23619" spans="106:107">
      <c r="DB23619" s="110"/>
      <c r="DC23619" s="110"/>
    </row>
    <row r="23620" spans="106:107">
      <c r="DB23620" s="110"/>
      <c r="DC23620" s="110"/>
    </row>
    <row r="23621" spans="106:107">
      <c r="DB23621" s="110"/>
      <c r="DC23621" s="110"/>
    </row>
    <row r="23622" spans="106:107">
      <c r="DB23622" s="110"/>
      <c r="DC23622" s="110"/>
    </row>
    <row r="23623" spans="106:107">
      <c r="DB23623" s="110"/>
      <c r="DC23623" s="110"/>
    </row>
    <row r="23624" spans="106:107">
      <c r="DB23624" s="110"/>
      <c r="DC23624" s="110"/>
    </row>
    <row r="23625" spans="106:107">
      <c r="DB23625" s="110"/>
      <c r="DC23625" s="110"/>
    </row>
    <row r="23626" spans="106:107">
      <c r="DB23626" s="110"/>
      <c r="DC23626" s="110"/>
    </row>
    <row r="23627" spans="106:107">
      <c r="DB23627" s="110"/>
      <c r="DC23627" s="110"/>
    </row>
    <row r="23628" spans="106:107">
      <c r="DB23628" s="110"/>
      <c r="DC23628" s="110"/>
    </row>
    <row r="23629" spans="106:107">
      <c r="DB23629" s="110"/>
      <c r="DC23629" s="110"/>
    </row>
    <row r="23630" spans="106:107">
      <c r="DB23630" s="110"/>
      <c r="DC23630" s="110"/>
    </row>
    <row r="23631" spans="106:107">
      <c r="DB23631" s="110"/>
      <c r="DC23631" s="110"/>
    </row>
    <row r="23632" spans="106:107">
      <c r="DB23632" s="110"/>
      <c r="DC23632" s="110"/>
    </row>
    <row r="23633" spans="106:107">
      <c r="DB23633" s="110"/>
      <c r="DC23633" s="110"/>
    </row>
    <row r="23634" spans="106:107">
      <c r="DB23634" s="110"/>
      <c r="DC23634" s="110"/>
    </row>
    <row r="23635" spans="106:107">
      <c r="DB23635" s="110"/>
      <c r="DC23635" s="110"/>
    </row>
    <row r="23636" spans="106:107">
      <c r="DB23636" s="110"/>
      <c r="DC23636" s="110"/>
    </row>
    <row r="23637" spans="106:107">
      <c r="DB23637" s="110"/>
      <c r="DC23637" s="110"/>
    </row>
    <row r="23638" spans="106:107">
      <c r="DB23638" s="110"/>
      <c r="DC23638" s="110"/>
    </row>
    <row r="23639" spans="106:107">
      <c r="DB23639" s="110"/>
      <c r="DC23639" s="110"/>
    </row>
    <row r="23640" spans="106:107">
      <c r="DB23640" s="110"/>
      <c r="DC23640" s="110"/>
    </row>
    <row r="23641" spans="106:107">
      <c r="DB23641" s="110"/>
      <c r="DC23641" s="110"/>
    </row>
    <row r="23642" spans="106:107">
      <c r="DB23642" s="110"/>
      <c r="DC23642" s="110"/>
    </row>
    <row r="23643" spans="106:107">
      <c r="DB23643" s="110"/>
      <c r="DC23643" s="110"/>
    </row>
    <row r="23644" spans="106:107">
      <c r="DB23644" s="110"/>
      <c r="DC23644" s="110"/>
    </row>
    <row r="23645" spans="106:107">
      <c r="DB23645" s="110"/>
      <c r="DC23645" s="110"/>
    </row>
    <row r="23646" spans="106:107">
      <c r="DB23646" s="110"/>
      <c r="DC23646" s="110"/>
    </row>
    <row r="23647" spans="106:107">
      <c r="DB23647" s="110"/>
      <c r="DC23647" s="110"/>
    </row>
    <row r="23648" spans="106:107">
      <c r="DB23648" s="110"/>
      <c r="DC23648" s="110"/>
    </row>
    <row r="23649" spans="106:107">
      <c r="DB23649" s="110"/>
      <c r="DC23649" s="110"/>
    </row>
    <row r="23650" spans="106:107">
      <c r="DB23650" s="110"/>
      <c r="DC23650" s="110"/>
    </row>
    <row r="23651" spans="106:107">
      <c r="DB23651" s="110"/>
      <c r="DC23651" s="110"/>
    </row>
    <row r="23652" spans="106:107">
      <c r="DB23652" s="110"/>
      <c r="DC23652" s="110"/>
    </row>
    <row r="23653" spans="106:107">
      <c r="DB23653" s="110"/>
      <c r="DC23653" s="110"/>
    </row>
    <row r="23654" spans="106:107">
      <c r="DB23654" s="110"/>
      <c r="DC23654" s="110"/>
    </row>
    <row r="23655" spans="106:107">
      <c r="DB23655" s="110"/>
      <c r="DC23655" s="110"/>
    </row>
    <row r="23656" spans="106:107">
      <c r="DB23656" s="110"/>
      <c r="DC23656" s="110"/>
    </row>
    <row r="23657" spans="106:107">
      <c r="DB23657" s="110"/>
      <c r="DC23657" s="110"/>
    </row>
    <row r="23658" spans="106:107">
      <c r="DB23658" s="110"/>
      <c r="DC23658" s="110"/>
    </row>
    <row r="23659" spans="106:107">
      <c r="DB23659" s="110"/>
      <c r="DC23659" s="110"/>
    </row>
    <row r="23660" spans="106:107">
      <c r="DB23660" s="110"/>
      <c r="DC23660" s="110"/>
    </row>
    <row r="23661" spans="106:107">
      <c r="DB23661" s="110"/>
      <c r="DC23661" s="110"/>
    </row>
    <row r="23662" spans="106:107">
      <c r="DB23662" s="110"/>
      <c r="DC23662" s="110"/>
    </row>
    <row r="23663" spans="106:107">
      <c r="DB23663" s="110"/>
      <c r="DC23663" s="110"/>
    </row>
    <row r="23664" spans="106:107">
      <c r="DB23664" s="110"/>
      <c r="DC23664" s="110"/>
    </row>
    <row r="23665" spans="106:107">
      <c r="DB23665" s="110"/>
      <c r="DC23665" s="110"/>
    </row>
    <row r="23666" spans="106:107">
      <c r="DB23666" s="110"/>
      <c r="DC23666" s="110"/>
    </row>
    <row r="23667" spans="106:107">
      <c r="DB23667" s="110"/>
      <c r="DC23667" s="110"/>
    </row>
    <row r="23668" spans="106:107">
      <c r="DB23668" s="110"/>
      <c r="DC23668" s="110"/>
    </row>
    <row r="23669" spans="106:107">
      <c r="DB23669" s="110"/>
      <c r="DC23669" s="110"/>
    </row>
    <row r="23670" spans="106:107">
      <c r="DB23670" s="110"/>
      <c r="DC23670" s="110"/>
    </row>
    <row r="23671" spans="106:107">
      <c r="DB23671" s="110"/>
      <c r="DC23671" s="110"/>
    </row>
    <row r="23672" spans="106:107">
      <c r="DB23672" s="110"/>
      <c r="DC23672" s="110"/>
    </row>
    <row r="23673" spans="106:107">
      <c r="DB23673" s="110"/>
      <c r="DC23673" s="110"/>
    </row>
    <row r="23674" spans="106:107">
      <c r="DB23674" s="110"/>
      <c r="DC23674" s="110"/>
    </row>
    <row r="23675" spans="106:107">
      <c r="DB23675" s="110"/>
      <c r="DC23675" s="110"/>
    </row>
    <row r="23676" spans="106:107">
      <c r="DB23676" s="110"/>
      <c r="DC23676" s="110"/>
    </row>
    <row r="23677" spans="106:107">
      <c r="DB23677" s="110"/>
      <c r="DC23677" s="110"/>
    </row>
    <row r="23678" spans="106:107">
      <c r="DB23678" s="110"/>
      <c r="DC23678" s="110"/>
    </row>
    <row r="23679" spans="106:107">
      <c r="DB23679" s="110"/>
      <c r="DC23679" s="110"/>
    </row>
    <row r="23680" spans="106:107">
      <c r="DB23680" s="110"/>
      <c r="DC23680" s="110"/>
    </row>
    <row r="23681" spans="106:107">
      <c r="DB23681" s="110"/>
      <c r="DC23681" s="110"/>
    </row>
    <row r="23682" spans="106:107">
      <c r="DB23682" s="110"/>
      <c r="DC23682" s="110"/>
    </row>
    <row r="23683" spans="106:107">
      <c r="DB23683" s="110"/>
      <c r="DC23683" s="110"/>
    </row>
    <row r="23684" spans="106:107">
      <c r="DB23684" s="110"/>
      <c r="DC23684" s="110"/>
    </row>
    <row r="23685" spans="106:107">
      <c r="DB23685" s="110"/>
      <c r="DC23685" s="110"/>
    </row>
    <row r="23686" spans="106:107">
      <c r="DB23686" s="110"/>
      <c r="DC23686" s="110"/>
    </row>
    <row r="23687" spans="106:107">
      <c r="DB23687" s="110"/>
      <c r="DC23687" s="110"/>
    </row>
    <row r="23688" spans="106:107">
      <c r="DB23688" s="110"/>
      <c r="DC23688" s="110"/>
    </row>
    <row r="23689" spans="106:107">
      <c r="DB23689" s="110"/>
      <c r="DC23689" s="110"/>
    </row>
    <row r="23690" spans="106:107">
      <c r="DB23690" s="110"/>
      <c r="DC23690" s="110"/>
    </row>
    <row r="23691" spans="106:107">
      <c r="DB23691" s="110"/>
      <c r="DC23691" s="110"/>
    </row>
    <row r="23692" spans="106:107">
      <c r="DB23692" s="110"/>
      <c r="DC23692" s="110"/>
    </row>
    <row r="23693" spans="106:107">
      <c r="DB23693" s="110"/>
      <c r="DC23693" s="110"/>
    </row>
    <row r="23694" spans="106:107">
      <c r="DB23694" s="110"/>
      <c r="DC23694" s="110"/>
    </row>
    <row r="23695" spans="106:107">
      <c r="DB23695" s="110"/>
      <c r="DC23695" s="110"/>
    </row>
    <row r="23696" spans="106:107">
      <c r="DB23696" s="110"/>
      <c r="DC23696" s="110"/>
    </row>
    <row r="23697" spans="106:107">
      <c r="DB23697" s="110"/>
      <c r="DC23697" s="110"/>
    </row>
    <row r="23698" spans="106:107">
      <c r="DB23698" s="110"/>
      <c r="DC23698" s="110"/>
    </row>
    <row r="23699" spans="106:107">
      <c r="DB23699" s="110"/>
      <c r="DC23699" s="110"/>
    </row>
    <row r="23700" spans="106:107">
      <c r="DB23700" s="110"/>
      <c r="DC23700" s="110"/>
    </row>
    <row r="23701" spans="106:107">
      <c r="DB23701" s="110"/>
      <c r="DC23701" s="110"/>
    </row>
    <row r="23702" spans="106:107">
      <c r="DB23702" s="110"/>
      <c r="DC23702" s="110"/>
    </row>
    <row r="23703" spans="106:107">
      <c r="DB23703" s="110"/>
      <c r="DC23703" s="110"/>
    </row>
    <row r="23704" spans="106:107">
      <c r="DB23704" s="110"/>
      <c r="DC23704" s="110"/>
    </row>
    <row r="23705" spans="106:107">
      <c r="DB23705" s="110"/>
      <c r="DC23705" s="110"/>
    </row>
    <row r="23706" spans="106:107">
      <c r="DB23706" s="110"/>
      <c r="DC23706" s="110"/>
    </row>
    <row r="23707" spans="106:107">
      <c r="DB23707" s="110"/>
      <c r="DC23707" s="110"/>
    </row>
    <row r="23708" spans="106:107">
      <c r="DB23708" s="110"/>
      <c r="DC23708" s="110"/>
    </row>
    <row r="23709" spans="106:107">
      <c r="DB23709" s="110"/>
      <c r="DC23709" s="110"/>
    </row>
    <row r="23710" spans="106:107">
      <c r="DB23710" s="110"/>
      <c r="DC23710" s="110"/>
    </row>
    <row r="23711" spans="106:107">
      <c r="DB23711" s="110"/>
      <c r="DC23711" s="110"/>
    </row>
    <row r="23712" spans="106:107">
      <c r="DB23712" s="110"/>
      <c r="DC23712" s="110"/>
    </row>
    <row r="23713" spans="106:107">
      <c r="DB23713" s="110"/>
      <c r="DC23713" s="110"/>
    </row>
    <row r="23714" spans="106:107">
      <c r="DB23714" s="110"/>
      <c r="DC23714" s="110"/>
    </row>
    <row r="23715" spans="106:107">
      <c r="DB23715" s="110"/>
      <c r="DC23715" s="110"/>
    </row>
    <row r="23716" spans="106:107">
      <c r="DB23716" s="110"/>
      <c r="DC23716" s="110"/>
    </row>
    <row r="23717" spans="106:107">
      <c r="DB23717" s="110"/>
      <c r="DC23717" s="110"/>
    </row>
    <row r="23718" spans="106:107">
      <c r="DB23718" s="110"/>
      <c r="DC23718" s="110"/>
    </row>
    <row r="23719" spans="106:107">
      <c r="DB23719" s="110"/>
      <c r="DC23719" s="110"/>
    </row>
    <row r="23720" spans="106:107">
      <c r="DB23720" s="110"/>
      <c r="DC23720" s="110"/>
    </row>
    <row r="23721" spans="106:107">
      <c r="DB23721" s="110"/>
      <c r="DC23721" s="110"/>
    </row>
    <row r="23722" spans="106:107">
      <c r="DB23722" s="110"/>
      <c r="DC23722" s="110"/>
    </row>
    <row r="23723" spans="106:107">
      <c r="DB23723" s="110"/>
      <c r="DC23723" s="110"/>
    </row>
    <row r="23724" spans="106:107">
      <c r="DB23724" s="110"/>
      <c r="DC23724" s="110"/>
    </row>
    <row r="23725" spans="106:107">
      <c r="DB23725" s="110"/>
      <c r="DC23725" s="110"/>
    </row>
    <row r="23726" spans="106:107">
      <c r="DB23726" s="110"/>
      <c r="DC23726" s="110"/>
    </row>
    <row r="23727" spans="106:107">
      <c r="DB23727" s="110"/>
      <c r="DC23727" s="110"/>
    </row>
    <row r="23728" spans="106:107">
      <c r="DB23728" s="110"/>
      <c r="DC23728" s="110"/>
    </row>
    <row r="23729" spans="106:107">
      <c r="DB23729" s="110"/>
      <c r="DC23729" s="110"/>
    </row>
    <row r="23730" spans="106:107">
      <c r="DB23730" s="110"/>
      <c r="DC23730" s="110"/>
    </row>
    <row r="23731" spans="106:107">
      <c r="DB23731" s="110"/>
      <c r="DC23731" s="110"/>
    </row>
    <row r="23732" spans="106:107">
      <c r="DB23732" s="110"/>
      <c r="DC23732" s="110"/>
    </row>
    <row r="23733" spans="106:107">
      <c r="DB23733" s="110"/>
      <c r="DC23733" s="110"/>
    </row>
    <row r="23734" spans="106:107">
      <c r="DB23734" s="110"/>
      <c r="DC23734" s="110"/>
    </row>
    <row r="23735" spans="106:107">
      <c r="DB23735" s="110"/>
      <c r="DC23735" s="110"/>
    </row>
    <row r="23736" spans="106:107">
      <c r="DB23736" s="110"/>
      <c r="DC23736" s="110"/>
    </row>
    <row r="23737" spans="106:107">
      <c r="DB23737" s="110"/>
      <c r="DC23737" s="110"/>
    </row>
    <row r="23738" spans="106:107">
      <c r="DB23738" s="110"/>
      <c r="DC23738" s="110"/>
    </row>
    <row r="23739" spans="106:107">
      <c r="DB23739" s="110"/>
      <c r="DC23739" s="110"/>
    </row>
    <row r="23740" spans="106:107">
      <c r="DB23740" s="110"/>
      <c r="DC23740" s="110"/>
    </row>
    <row r="23741" spans="106:107">
      <c r="DB23741" s="110"/>
      <c r="DC23741" s="110"/>
    </row>
    <row r="23742" spans="106:107">
      <c r="DB23742" s="110"/>
      <c r="DC23742" s="110"/>
    </row>
    <row r="23743" spans="106:107">
      <c r="DB23743" s="110"/>
      <c r="DC23743" s="110"/>
    </row>
    <row r="23744" spans="106:107">
      <c r="DB23744" s="110"/>
      <c r="DC23744" s="110"/>
    </row>
    <row r="23745" spans="106:107">
      <c r="DB23745" s="110"/>
      <c r="DC23745" s="110"/>
    </row>
    <row r="23746" spans="106:107">
      <c r="DB23746" s="110"/>
      <c r="DC23746" s="110"/>
    </row>
    <row r="23747" spans="106:107">
      <c r="DB23747" s="110"/>
      <c r="DC23747" s="110"/>
    </row>
    <row r="23748" spans="106:107">
      <c r="DB23748" s="110"/>
      <c r="DC23748" s="110"/>
    </row>
    <row r="23749" spans="106:107">
      <c r="DB23749" s="110"/>
      <c r="DC23749" s="110"/>
    </row>
    <row r="23750" spans="106:107">
      <c r="DB23750" s="110"/>
      <c r="DC23750" s="110"/>
    </row>
    <row r="23751" spans="106:107">
      <c r="DB23751" s="110"/>
      <c r="DC23751" s="110"/>
    </row>
    <row r="23752" spans="106:107">
      <c r="DB23752" s="110"/>
      <c r="DC23752" s="110"/>
    </row>
    <row r="23753" spans="106:107">
      <c r="DB23753" s="110"/>
      <c r="DC23753" s="110"/>
    </row>
    <row r="23754" spans="106:107">
      <c r="DB23754" s="110"/>
      <c r="DC23754" s="110"/>
    </row>
    <row r="23755" spans="106:107">
      <c r="DB23755" s="110"/>
      <c r="DC23755" s="110"/>
    </row>
    <row r="23756" spans="106:107">
      <c r="DB23756" s="110"/>
      <c r="DC23756" s="110"/>
    </row>
    <row r="23757" spans="106:107">
      <c r="DB23757" s="110"/>
      <c r="DC23757" s="110"/>
    </row>
    <row r="23758" spans="106:107">
      <c r="DB23758" s="110"/>
      <c r="DC23758" s="110"/>
    </row>
    <row r="23759" spans="106:107">
      <c r="DB23759" s="110"/>
      <c r="DC23759" s="110"/>
    </row>
    <row r="23760" spans="106:107">
      <c r="DB23760" s="110"/>
      <c r="DC23760" s="110"/>
    </row>
    <row r="23761" spans="106:107">
      <c r="DB23761" s="110"/>
      <c r="DC23761" s="110"/>
    </row>
    <row r="23762" spans="106:107">
      <c r="DB23762" s="110"/>
      <c r="DC23762" s="110"/>
    </row>
    <row r="23763" spans="106:107">
      <c r="DB23763" s="110"/>
      <c r="DC23763" s="110"/>
    </row>
    <row r="23764" spans="106:107">
      <c r="DB23764" s="110"/>
      <c r="DC23764" s="110"/>
    </row>
    <row r="23765" spans="106:107">
      <c r="DB23765" s="110"/>
      <c r="DC23765" s="110"/>
    </row>
    <row r="23766" spans="106:107">
      <c r="DB23766" s="110"/>
      <c r="DC23766" s="110"/>
    </row>
    <row r="23767" spans="106:107">
      <c r="DB23767" s="110"/>
      <c r="DC23767" s="110"/>
    </row>
    <row r="23768" spans="106:107">
      <c r="DB23768" s="110"/>
      <c r="DC23768" s="110"/>
    </row>
    <row r="23769" spans="106:107">
      <c r="DB23769" s="110"/>
      <c r="DC23769" s="110"/>
    </row>
    <row r="23770" spans="106:107">
      <c r="DB23770" s="110"/>
      <c r="DC23770" s="110"/>
    </row>
    <row r="23771" spans="106:107">
      <c r="DB23771" s="110"/>
      <c r="DC23771" s="110"/>
    </row>
    <row r="23772" spans="106:107">
      <c r="DB23772" s="110"/>
      <c r="DC23772" s="110"/>
    </row>
    <row r="23773" spans="106:107">
      <c r="DB23773" s="110"/>
      <c r="DC23773" s="110"/>
    </row>
    <row r="23774" spans="106:107">
      <c r="DB23774" s="110"/>
      <c r="DC23774" s="110"/>
    </row>
    <row r="23775" spans="106:107">
      <c r="DB23775" s="110"/>
      <c r="DC23775" s="110"/>
    </row>
    <row r="23776" spans="106:107">
      <c r="DB23776" s="110"/>
      <c r="DC23776" s="110"/>
    </row>
    <row r="23777" spans="106:107">
      <c r="DB23777" s="110"/>
      <c r="DC23777" s="110"/>
    </row>
    <row r="23778" spans="106:107">
      <c r="DB23778" s="110"/>
      <c r="DC23778" s="110"/>
    </row>
    <row r="23779" spans="106:107">
      <c r="DB23779" s="110"/>
      <c r="DC23779" s="110"/>
    </row>
    <row r="23780" spans="106:107">
      <c r="DB23780" s="110"/>
      <c r="DC23780" s="110"/>
    </row>
    <row r="23781" spans="106:107">
      <c r="DB23781" s="110"/>
      <c r="DC23781" s="110"/>
    </row>
    <row r="23782" spans="106:107">
      <c r="DB23782" s="110"/>
      <c r="DC23782" s="110"/>
    </row>
    <row r="23783" spans="106:107">
      <c r="DB23783" s="110"/>
      <c r="DC23783" s="110"/>
    </row>
    <row r="23784" spans="106:107">
      <c r="DB23784" s="110"/>
      <c r="DC23784" s="110"/>
    </row>
    <row r="23785" spans="106:107">
      <c r="DB23785" s="110"/>
      <c r="DC23785" s="110"/>
    </row>
    <row r="23786" spans="106:107">
      <c r="DB23786" s="110"/>
      <c r="DC23786" s="110"/>
    </row>
    <row r="23787" spans="106:107">
      <c r="DB23787" s="110"/>
      <c r="DC23787" s="110"/>
    </row>
    <row r="23788" spans="106:107">
      <c r="DB23788" s="110"/>
      <c r="DC23788" s="110"/>
    </row>
    <row r="23789" spans="106:107">
      <c r="DB23789" s="110"/>
      <c r="DC23789" s="110"/>
    </row>
    <row r="23790" spans="106:107">
      <c r="DB23790" s="110"/>
      <c r="DC23790" s="110"/>
    </row>
    <row r="23791" spans="106:107">
      <c r="DB23791" s="110"/>
      <c r="DC23791" s="110"/>
    </row>
    <row r="23792" spans="106:107">
      <c r="DB23792" s="110"/>
      <c r="DC23792" s="110"/>
    </row>
    <row r="23793" spans="106:107">
      <c r="DB23793" s="110"/>
      <c r="DC23793" s="110"/>
    </row>
    <row r="23794" spans="106:107">
      <c r="DB23794" s="110"/>
      <c r="DC23794" s="110"/>
    </row>
    <row r="23795" spans="106:107">
      <c r="DB23795" s="110"/>
      <c r="DC23795" s="110"/>
    </row>
    <row r="23796" spans="106:107">
      <c r="DB23796" s="110"/>
      <c r="DC23796" s="110"/>
    </row>
    <row r="23797" spans="106:107">
      <c r="DB23797" s="110"/>
      <c r="DC23797" s="110"/>
    </row>
    <row r="23798" spans="106:107">
      <c r="DB23798" s="110"/>
      <c r="DC23798" s="110"/>
    </row>
    <row r="23799" spans="106:107">
      <c r="DB23799" s="110"/>
      <c r="DC23799" s="110"/>
    </row>
    <row r="23800" spans="106:107">
      <c r="DB23800" s="110"/>
      <c r="DC23800" s="110"/>
    </row>
    <row r="23801" spans="106:107">
      <c r="DB23801" s="110"/>
      <c r="DC23801" s="110"/>
    </row>
    <row r="23802" spans="106:107">
      <c r="DB23802" s="110"/>
      <c r="DC23802" s="110"/>
    </row>
    <row r="23803" spans="106:107">
      <c r="DB23803" s="110"/>
      <c r="DC23803" s="110"/>
    </row>
    <row r="23804" spans="106:107">
      <c r="DB23804" s="110"/>
      <c r="DC23804" s="110"/>
    </row>
    <row r="23805" spans="106:107">
      <c r="DB23805" s="110"/>
      <c r="DC23805" s="110"/>
    </row>
    <row r="23806" spans="106:107">
      <c r="DB23806" s="110"/>
      <c r="DC23806" s="110"/>
    </row>
    <row r="23807" spans="106:107">
      <c r="DB23807" s="110"/>
      <c r="DC23807" s="110"/>
    </row>
    <row r="23808" spans="106:107">
      <c r="DB23808" s="110"/>
      <c r="DC23808" s="110"/>
    </row>
    <row r="23809" spans="106:107">
      <c r="DB23809" s="110"/>
      <c r="DC23809" s="110"/>
    </row>
    <row r="23810" spans="106:107">
      <c r="DB23810" s="110"/>
      <c r="DC23810" s="110"/>
    </row>
    <row r="23811" spans="106:107">
      <c r="DB23811" s="110"/>
      <c r="DC23811" s="110"/>
    </row>
    <row r="23812" spans="106:107">
      <c r="DB23812" s="110"/>
      <c r="DC23812" s="110"/>
    </row>
    <row r="23813" spans="106:107">
      <c r="DB23813" s="110"/>
      <c r="DC23813" s="110"/>
    </row>
    <row r="23814" spans="106:107">
      <c r="DB23814" s="110"/>
      <c r="DC23814" s="110"/>
    </row>
    <row r="23815" spans="106:107">
      <c r="DB23815" s="110"/>
      <c r="DC23815" s="110"/>
    </row>
    <row r="23816" spans="106:107">
      <c r="DB23816" s="110"/>
      <c r="DC23816" s="110"/>
    </row>
    <row r="23817" spans="106:107">
      <c r="DB23817" s="110"/>
      <c r="DC23817" s="110"/>
    </row>
    <row r="23818" spans="106:107">
      <c r="DB23818" s="110"/>
      <c r="DC23818" s="110"/>
    </row>
    <row r="23819" spans="106:107">
      <c r="DB23819" s="110"/>
      <c r="DC23819" s="110"/>
    </row>
    <row r="23820" spans="106:107">
      <c r="DB23820" s="110"/>
      <c r="DC23820" s="110"/>
    </row>
    <row r="23821" spans="106:107">
      <c r="DB23821" s="110"/>
      <c r="DC23821" s="110"/>
    </row>
    <row r="23822" spans="106:107">
      <c r="DB23822" s="110"/>
      <c r="DC23822" s="110"/>
    </row>
    <row r="23823" spans="106:107">
      <c r="DB23823" s="110"/>
      <c r="DC23823" s="110"/>
    </row>
    <row r="23824" spans="106:107">
      <c r="DB23824" s="110"/>
      <c r="DC23824" s="110"/>
    </row>
    <row r="23825" spans="106:107">
      <c r="DB23825" s="110"/>
      <c r="DC23825" s="110"/>
    </row>
    <row r="23826" spans="106:107">
      <c r="DB23826" s="110"/>
      <c r="DC23826" s="110"/>
    </row>
    <row r="23827" spans="106:107">
      <c r="DB23827" s="110"/>
      <c r="DC23827" s="110"/>
    </row>
    <row r="23828" spans="106:107">
      <c r="DB23828" s="110"/>
      <c r="DC23828" s="110"/>
    </row>
    <row r="23829" spans="106:107">
      <c r="DB23829" s="110"/>
      <c r="DC23829" s="110"/>
    </row>
    <row r="23830" spans="106:107">
      <c r="DB23830" s="110"/>
      <c r="DC23830" s="110"/>
    </row>
    <row r="23831" spans="106:107">
      <c r="DB23831" s="110"/>
      <c r="DC23831" s="110"/>
    </row>
    <row r="23832" spans="106:107">
      <c r="DB23832" s="110"/>
      <c r="DC23832" s="110"/>
    </row>
    <row r="23833" spans="106:107">
      <c r="DB23833" s="110"/>
      <c r="DC23833" s="110"/>
    </row>
    <row r="23834" spans="106:107">
      <c r="DB23834" s="110"/>
      <c r="DC23834" s="110"/>
    </row>
    <row r="23835" spans="106:107">
      <c r="DB23835" s="110"/>
      <c r="DC23835" s="110"/>
    </row>
    <row r="23836" spans="106:107">
      <c r="DB23836" s="110"/>
      <c r="DC23836" s="110"/>
    </row>
    <row r="23837" spans="106:107">
      <c r="DB23837" s="110"/>
      <c r="DC23837" s="110"/>
    </row>
    <row r="23838" spans="106:107">
      <c r="DB23838" s="110"/>
      <c r="DC23838" s="110"/>
    </row>
    <row r="23839" spans="106:107">
      <c r="DB23839" s="110"/>
      <c r="DC23839" s="110"/>
    </row>
    <row r="23840" spans="106:107">
      <c r="DB23840" s="110"/>
      <c r="DC23840" s="110"/>
    </row>
    <row r="23841" spans="106:107">
      <c r="DB23841" s="110"/>
      <c r="DC23841" s="110"/>
    </row>
    <row r="23842" spans="106:107">
      <c r="DB23842" s="110"/>
      <c r="DC23842" s="110"/>
    </row>
    <row r="23843" spans="106:107">
      <c r="DB23843" s="110"/>
      <c r="DC23843" s="110"/>
    </row>
    <row r="23844" spans="106:107">
      <c r="DB23844" s="110"/>
      <c r="DC23844" s="110"/>
    </row>
    <row r="23845" spans="106:107">
      <c r="DB23845" s="110"/>
      <c r="DC23845" s="110"/>
    </row>
    <row r="23846" spans="106:107">
      <c r="DB23846" s="110"/>
      <c r="DC23846" s="110"/>
    </row>
    <row r="23847" spans="106:107">
      <c r="DB23847" s="110"/>
      <c r="DC23847" s="110"/>
    </row>
    <row r="23848" spans="106:107">
      <c r="DB23848" s="110"/>
      <c r="DC23848" s="110"/>
    </row>
    <row r="23849" spans="106:107">
      <c r="DB23849" s="110"/>
      <c r="DC23849" s="110"/>
    </row>
    <row r="23850" spans="106:107">
      <c r="DB23850" s="110"/>
      <c r="DC23850" s="110"/>
    </row>
    <row r="23851" spans="106:107">
      <c r="DB23851" s="110"/>
      <c r="DC23851" s="110"/>
    </row>
    <row r="23852" spans="106:107">
      <c r="DB23852" s="110"/>
      <c r="DC23852" s="110"/>
    </row>
    <row r="23853" spans="106:107">
      <c r="DB23853" s="110"/>
      <c r="DC23853" s="110"/>
    </row>
    <row r="23854" spans="106:107">
      <c r="DB23854" s="110"/>
      <c r="DC23854" s="110"/>
    </row>
    <row r="23855" spans="106:107">
      <c r="DB23855" s="110"/>
      <c r="DC23855" s="110"/>
    </row>
    <row r="23856" spans="106:107">
      <c r="DB23856" s="110"/>
      <c r="DC23856" s="110"/>
    </row>
    <row r="23857" spans="106:107">
      <c r="DB23857" s="110"/>
      <c r="DC23857" s="110"/>
    </row>
    <row r="23858" spans="106:107">
      <c r="DB23858" s="110"/>
      <c r="DC23858" s="110"/>
    </row>
    <row r="23859" spans="106:107">
      <c r="DB23859" s="110"/>
      <c r="DC23859" s="110"/>
    </row>
    <row r="23860" spans="106:107">
      <c r="DB23860" s="110"/>
      <c r="DC23860" s="110"/>
    </row>
    <row r="23861" spans="106:107">
      <c r="DB23861" s="110"/>
      <c r="DC23861" s="110"/>
    </row>
    <row r="23862" spans="106:107">
      <c r="DB23862" s="110"/>
      <c r="DC23862" s="110"/>
    </row>
    <row r="23863" spans="106:107">
      <c r="DB23863" s="110"/>
      <c r="DC23863" s="110"/>
    </row>
    <row r="23864" spans="106:107">
      <c r="DB23864" s="110"/>
      <c r="DC23864" s="110"/>
    </row>
    <row r="23865" spans="106:107">
      <c r="DB23865" s="110"/>
      <c r="DC23865" s="110"/>
    </row>
    <row r="23866" spans="106:107">
      <c r="DB23866" s="110"/>
      <c r="DC23866" s="110"/>
    </row>
    <row r="23867" spans="106:107">
      <c r="DB23867" s="110"/>
      <c r="DC23867" s="110"/>
    </row>
    <row r="23868" spans="106:107">
      <c r="DB23868" s="110"/>
      <c r="DC23868" s="110"/>
    </row>
    <row r="23869" spans="106:107">
      <c r="DB23869" s="110"/>
      <c r="DC23869" s="110"/>
    </row>
    <row r="23870" spans="106:107">
      <c r="DB23870" s="110"/>
      <c r="DC23870" s="110"/>
    </row>
    <row r="23871" spans="106:107">
      <c r="DB23871" s="110"/>
      <c r="DC23871" s="110"/>
    </row>
    <row r="23872" spans="106:107">
      <c r="DB23872" s="110"/>
      <c r="DC23872" s="110"/>
    </row>
    <row r="23873" spans="106:107">
      <c r="DB23873" s="110"/>
      <c r="DC23873" s="110"/>
    </row>
    <row r="23874" spans="106:107">
      <c r="DB23874" s="110"/>
      <c r="DC23874" s="110"/>
    </row>
    <row r="23875" spans="106:107">
      <c r="DB23875" s="110"/>
      <c r="DC23875" s="110"/>
    </row>
    <row r="23876" spans="106:107">
      <c r="DB23876" s="110"/>
      <c r="DC23876" s="110"/>
    </row>
    <row r="23877" spans="106:107">
      <c r="DB23877" s="110"/>
      <c r="DC23877" s="110"/>
    </row>
    <row r="23878" spans="106:107">
      <c r="DB23878" s="110"/>
      <c r="DC23878" s="110"/>
    </row>
    <row r="23879" spans="106:107">
      <c r="DB23879" s="110"/>
      <c r="DC23879" s="110"/>
    </row>
    <row r="23880" spans="106:107">
      <c r="DB23880" s="110"/>
      <c r="DC23880" s="110"/>
    </row>
    <row r="23881" spans="106:107">
      <c r="DB23881" s="110"/>
      <c r="DC23881" s="110"/>
    </row>
    <row r="23882" spans="106:107">
      <c r="DB23882" s="110"/>
      <c r="DC23882" s="110"/>
    </row>
    <row r="23883" spans="106:107">
      <c r="DB23883" s="110"/>
      <c r="DC23883" s="110"/>
    </row>
    <row r="23884" spans="106:107">
      <c r="DB23884" s="110"/>
      <c r="DC23884" s="110"/>
    </row>
    <row r="23885" spans="106:107">
      <c r="DB23885" s="110"/>
      <c r="DC23885" s="110"/>
    </row>
    <row r="23886" spans="106:107">
      <c r="DB23886" s="110"/>
      <c r="DC23886" s="110"/>
    </row>
    <row r="23887" spans="106:107">
      <c r="DB23887" s="110"/>
      <c r="DC23887" s="110"/>
    </row>
    <row r="23888" spans="106:107">
      <c r="DB23888" s="110"/>
      <c r="DC23888" s="110"/>
    </row>
    <row r="23889" spans="106:107">
      <c r="DB23889" s="110"/>
      <c r="DC23889" s="110"/>
    </row>
    <row r="23890" spans="106:107">
      <c r="DB23890" s="110"/>
      <c r="DC23890" s="110"/>
    </row>
    <row r="23891" spans="106:107">
      <c r="DB23891" s="110"/>
      <c r="DC23891" s="110"/>
    </row>
    <row r="23892" spans="106:107">
      <c r="DB23892" s="110"/>
      <c r="DC23892" s="110"/>
    </row>
    <row r="23893" spans="106:107">
      <c r="DB23893" s="110"/>
      <c r="DC23893" s="110"/>
    </row>
    <row r="23894" spans="106:107">
      <c r="DB23894" s="110"/>
      <c r="DC23894" s="110"/>
    </row>
    <row r="23895" spans="106:107">
      <c r="DB23895" s="110"/>
      <c r="DC23895" s="110"/>
    </row>
    <row r="23896" spans="106:107">
      <c r="DB23896" s="110"/>
      <c r="DC23896" s="110"/>
    </row>
    <row r="23897" spans="106:107">
      <c r="DB23897" s="110"/>
      <c r="DC23897" s="110"/>
    </row>
    <row r="23898" spans="106:107">
      <c r="DB23898" s="110"/>
      <c r="DC23898" s="110"/>
    </row>
    <row r="23899" spans="106:107">
      <c r="DB23899" s="110"/>
      <c r="DC23899" s="110"/>
    </row>
    <row r="23900" spans="106:107">
      <c r="DB23900" s="110"/>
      <c r="DC23900" s="110"/>
    </row>
    <row r="23901" spans="106:107">
      <c r="DB23901" s="110"/>
      <c r="DC23901" s="110"/>
    </row>
    <row r="23902" spans="106:107">
      <c r="DB23902" s="110"/>
      <c r="DC23902" s="110"/>
    </row>
    <row r="23903" spans="106:107">
      <c r="DB23903" s="110"/>
      <c r="DC23903" s="110"/>
    </row>
    <row r="23904" spans="106:107">
      <c r="DB23904" s="110"/>
      <c r="DC23904" s="110"/>
    </row>
    <row r="23905" spans="106:107">
      <c r="DB23905" s="110"/>
      <c r="DC23905" s="110"/>
    </row>
    <row r="23906" spans="106:107">
      <c r="DB23906" s="110"/>
      <c r="DC23906" s="110"/>
    </row>
    <row r="23907" spans="106:107">
      <c r="DB23907" s="110"/>
      <c r="DC23907" s="110"/>
    </row>
    <row r="23908" spans="106:107">
      <c r="DB23908" s="110"/>
      <c r="DC23908" s="110"/>
    </row>
    <row r="23909" spans="106:107">
      <c r="DB23909" s="110"/>
      <c r="DC23909" s="110"/>
    </row>
    <row r="23910" spans="106:107">
      <c r="DB23910" s="110"/>
      <c r="DC23910" s="110"/>
    </row>
    <row r="23911" spans="106:107">
      <c r="DB23911" s="110"/>
      <c r="DC23911" s="110"/>
    </row>
    <row r="23912" spans="106:107">
      <c r="DB23912" s="110"/>
      <c r="DC23912" s="110"/>
    </row>
    <row r="23913" spans="106:107">
      <c r="DB23913" s="110"/>
      <c r="DC23913" s="110"/>
    </row>
    <row r="23914" spans="106:107">
      <c r="DB23914" s="110"/>
      <c r="DC23914" s="110"/>
    </row>
    <row r="23915" spans="106:107">
      <c r="DB23915" s="110"/>
      <c r="DC23915" s="110"/>
    </row>
    <row r="23916" spans="106:107">
      <c r="DB23916" s="110"/>
      <c r="DC23916" s="110"/>
    </row>
    <row r="23917" spans="106:107">
      <c r="DB23917" s="110"/>
      <c r="DC23917" s="110"/>
    </row>
    <row r="23918" spans="106:107">
      <c r="DB23918" s="110"/>
      <c r="DC23918" s="110"/>
    </row>
    <row r="23919" spans="106:107">
      <c r="DB23919" s="110"/>
      <c r="DC23919" s="110"/>
    </row>
    <row r="23920" spans="106:107">
      <c r="DB23920" s="110"/>
      <c r="DC23920" s="110"/>
    </row>
    <row r="23921" spans="106:107">
      <c r="DB23921" s="110"/>
      <c r="DC23921" s="110"/>
    </row>
    <row r="23922" spans="106:107">
      <c r="DB23922" s="110"/>
      <c r="DC23922" s="110"/>
    </row>
    <row r="23923" spans="106:107">
      <c r="DB23923" s="110"/>
      <c r="DC23923" s="110"/>
    </row>
    <row r="23924" spans="106:107">
      <c r="DB23924" s="110"/>
      <c r="DC23924" s="110"/>
    </row>
    <row r="23925" spans="106:107">
      <c r="DB23925" s="110"/>
      <c r="DC23925" s="110"/>
    </row>
    <row r="23926" spans="106:107">
      <c r="DB23926" s="110"/>
      <c r="DC23926" s="110"/>
    </row>
    <row r="23927" spans="106:107">
      <c r="DB23927" s="110"/>
      <c r="DC23927" s="110"/>
    </row>
    <row r="23928" spans="106:107">
      <c r="DB23928" s="110"/>
      <c r="DC23928" s="110"/>
    </row>
    <row r="23929" spans="106:107">
      <c r="DB23929" s="110"/>
      <c r="DC23929" s="110"/>
    </row>
    <row r="23930" spans="106:107">
      <c r="DB23930" s="110"/>
      <c r="DC23930" s="110"/>
    </row>
    <row r="23931" spans="106:107">
      <c r="DB23931" s="110"/>
      <c r="DC23931" s="110"/>
    </row>
    <row r="23932" spans="106:107">
      <c r="DB23932" s="110"/>
      <c r="DC23932" s="110"/>
    </row>
    <row r="23933" spans="106:107">
      <c r="DB23933" s="110"/>
      <c r="DC23933" s="110"/>
    </row>
    <row r="23934" spans="106:107">
      <c r="DB23934" s="110"/>
      <c r="DC23934" s="110"/>
    </row>
    <row r="23935" spans="106:107">
      <c r="DB23935" s="110"/>
      <c r="DC23935" s="110"/>
    </row>
    <row r="23936" spans="106:107">
      <c r="DB23936" s="110"/>
      <c r="DC23936" s="110"/>
    </row>
    <row r="23937" spans="106:107">
      <c r="DB23937" s="110"/>
      <c r="DC23937" s="110"/>
    </row>
    <row r="23938" spans="106:107">
      <c r="DB23938" s="110"/>
      <c r="DC23938" s="110"/>
    </row>
    <row r="23939" spans="106:107">
      <c r="DB23939" s="110"/>
      <c r="DC23939" s="110"/>
    </row>
    <row r="23940" spans="106:107">
      <c r="DB23940" s="110"/>
      <c r="DC23940" s="110"/>
    </row>
    <row r="23941" spans="106:107">
      <c r="DB23941" s="110"/>
      <c r="DC23941" s="110"/>
    </row>
    <row r="23942" spans="106:107">
      <c r="DB23942" s="110"/>
      <c r="DC23942" s="110"/>
    </row>
    <row r="23943" spans="106:107">
      <c r="DB23943" s="110"/>
      <c r="DC23943" s="110"/>
    </row>
    <row r="23944" spans="106:107">
      <c r="DB23944" s="110"/>
      <c r="DC23944" s="110"/>
    </row>
    <row r="23945" spans="106:107">
      <c r="DB23945" s="110"/>
      <c r="DC23945" s="110"/>
    </row>
    <row r="23946" spans="106:107">
      <c r="DB23946" s="110"/>
      <c r="DC23946" s="110"/>
    </row>
    <row r="23947" spans="106:107">
      <c r="DB23947" s="110"/>
      <c r="DC23947" s="110"/>
    </row>
    <row r="23948" spans="106:107">
      <c r="DB23948" s="110"/>
      <c r="DC23948" s="110"/>
    </row>
    <row r="23949" spans="106:107">
      <c r="DB23949" s="110"/>
      <c r="DC23949" s="110"/>
    </row>
    <row r="23950" spans="106:107">
      <c r="DB23950" s="110"/>
      <c r="DC23950" s="110"/>
    </row>
    <row r="23951" spans="106:107">
      <c r="DB23951" s="110"/>
      <c r="DC23951" s="110"/>
    </row>
    <row r="23952" spans="106:107">
      <c r="DB23952" s="110"/>
      <c r="DC23952" s="110"/>
    </row>
    <row r="23953" spans="106:107">
      <c r="DB23953" s="110"/>
      <c r="DC23953" s="110"/>
    </row>
    <row r="23954" spans="106:107">
      <c r="DB23954" s="110"/>
      <c r="DC23954" s="110"/>
    </row>
    <row r="23955" spans="106:107">
      <c r="DB23955" s="110"/>
      <c r="DC23955" s="110"/>
    </row>
    <row r="23956" spans="106:107">
      <c r="DB23956" s="110"/>
      <c r="DC23956" s="110"/>
    </row>
    <row r="23957" spans="106:107">
      <c r="DB23957" s="110"/>
      <c r="DC23957" s="110"/>
    </row>
    <row r="23958" spans="106:107">
      <c r="DB23958" s="110"/>
      <c r="DC23958" s="110"/>
    </row>
    <row r="23959" spans="106:107">
      <c r="DB23959" s="110"/>
      <c r="DC23959" s="110"/>
    </row>
    <row r="23960" spans="106:107">
      <c r="DB23960" s="110"/>
      <c r="DC23960" s="110"/>
    </row>
    <row r="23961" spans="106:107">
      <c r="DB23961" s="110"/>
      <c r="DC23961" s="110"/>
    </row>
    <row r="23962" spans="106:107">
      <c r="DB23962" s="110"/>
      <c r="DC23962" s="110"/>
    </row>
    <row r="23963" spans="106:107">
      <c r="DB23963" s="110"/>
      <c r="DC23963" s="110"/>
    </row>
    <row r="23964" spans="106:107">
      <c r="DB23964" s="110"/>
      <c r="DC23964" s="110"/>
    </row>
    <row r="23965" spans="106:107">
      <c r="DB23965" s="110"/>
      <c r="DC23965" s="110"/>
    </row>
    <row r="23966" spans="106:107">
      <c r="DB23966" s="110"/>
      <c r="DC23966" s="110"/>
    </row>
    <row r="23967" spans="106:107">
      <c r="DB23967" s="110"/>
      <c r="DC23967" s="110"/>
    </row>
    <row r="23968" spans="106:107">
      <c r="DB23968" s="110"/>
      <c r="DC23968" s="110"/>
    </row>
    <row r="23969" spans="106:107">
      <c r="DB23969" s="110"/>
      <c r="DC23969" s="110"/>
    </row>
    <row r="23970" spans="106:107">
      <c r="DB23970" s="110"/>
      <c r="DC23970" s="110"/>
    </row>
    <row r="23971" spans="106:107">
      <c r="DB23971" s="110"/>
      <c r="DC23971" s="110"/>
    </row>
    <row r="23972" spans="106:107">
      <c r="DB23972" s="110"/>
      <c r="DC23972" s="110"/>
    </row>
    <row r="23973" spans="106:107">
      <c r="DB23973" s="110"/>
      <c r="DC23973" s="110"/>
    </row>
    <row r="23974" spans="106:107">
      <c r="DB23974" s="110"/>
      <c r="DC23974" s="110"/>
    </row>
    <row r="23975" spans="106:107">
      <c r="DB23975" s="110"/>
      <c r="DC23975" s="110"/>
    </row>
    <row r="23976" spans="106:107">
      <c r="DB23976" s="110"/>
      <c r="DC23976" s="110"/>
    </row>
    <row r="23977" spans="106:107">
      <c r="DB23977" s="110"/>
      <c r="DC23977" s="110"/>
    </row>
    <row r="23978" spans="106:107">
      <c r="DB23978" s="110"/>
      <c r="DC23978" s="110"/>
    </row>
    <row r="23979" spans="106:107">
      <c r="DB23979" s="110"/>
      <c r="DC23979" s="110"/>
    </row>
    <row r="23980" spans="106:107">
      <c r="DB23980" s="110"/>
      <c r="DC23980" s="110"/>
    </row>
    <row r="23981" spans="106:107">
      <c r="DB23981" s="110"/>
      <c r="DC23981" s="110"/>
    </row>
    <row r="23982" spans="106:107">
      <c r="DB23982" s="110"/>
      <c r="DC23982" s="110"/>
    </row>
    <row r="23983" spans="106:107">
      <c r="DB23983" s="110"/>
      <c r="DC23983" s="110"/>
    </row>
    <row r="23984" spans="106:107">
      <c r="DB23984" s="110"/>
      <c r="DC23984" s="110"/>
    </row>
    <row r="23985" spans="106:107">
      <c r="DB23985" s="110"/>
      <c r="DC23985" s="110"/>
    </row>
    <row r="23986" spans="106:107">
      <c r="DB23986" s="110"/>
      <c r="DC23986" s="110"/>
    </row>
    <row r="23987" spans="106:107">
      <c r="DB23987" s="110"/>
      <c r="DC23987" s="110"/>
    </row>
    <row r="23988" spans="106:107">
      <c r="DB23988" s="110"/>
      <c r="DC23988" s="110"/>
    </row>
    <row r="23989" spans="106:107">
      <c r="DB23989" s="110"/>
      <c r="DC23989" s="110"/>
    </row>
    <row r="23990" spans="106:107">
      <c r="DB23990" s="110"/>
      <c r="DC23990" s="110"/>
    </row>
    <row r="23991" spans="106:107">
      <c r="DB23991" s="110"/>
      <c r="DC23991" s="110"/>
    </row>
    <row r="23992" spans="106:107">
      <c r="DB23992" s="110"/>
      <c r="DC23992" s="110"/>
    </row>
    <row r="23993" spans="106:107">
      <c r="DB23993" s="110"/>
      <c r="DC23993" s="110"/>
    </row>
    <row r="23994" spans="106:107">
      <c r="DB23994" s="110"/>
      <c r="DC23994" s="110"/>
    </row>
    <row r="23995" spans="106:107">
      <c r="DB23995" s="110"/>
      <c r="DC23995" s="110"/>
    </row>
    <row r="23996" spans="106:107">
      <c r="DB23996" s="110"/>
      <c r="DC23996" s="110"/>
    </row>
    <row r="23997" spans="106:107">
      <c r="DB23997" s="110"/>
      <c r="DC23997" s="110"/>
    </row>
    <row r="23998" spans="106:107">
      <c r="DB23998" s="110"/>
      <c r="DC23998" s="110"/>
    </row>
    <row r="23999" spans="106:107">
      <c r="DB23999" s="110"/>
      <c r="DC23999" s="110"/>
    </row>
    <row r="24000" spans="106:107">
      <c r="DB24000" s="110"/>
      <c r="DC24000" s="110"/>
    </row>
    <row r="24001" spans="106:107">
      <c r="DB24001" s="110"/>
      <c r="DC24001" s="110"/>
    </row>
    <row r="24002" spans="106:107">
      <c r="DB24002" s="110"/>
      <c r="DC24002" s="110"/>
    </row>
    <row r="24003" spans="106:107">
      <c r="DB24003" s="110"/>
      <c r="DC24003" s="110"/>
    </row>
    <row r="24004" spans="106:107">
      <c r="DB24004" s="110"/>
      <c r="DC24004" s="110"/>
    </row>
    <row r="24005" spans="106:107">
      <c r="DB24005" s="110"/>
      <c r="DC24005" s="110"/>
    </row>
    <row r="24006" spans="106:107">
      <c r="DB24006" s="110"/>
      <c r="DC24006" s="110"/>
    </row>
    <row r="24007" spans="106:107">
      <c r="DB24007" s="110"/>
      <c r="DC24007" s="110"/>
    </row>
    <row r="24008" spans="106:107">
      <c r="DB24008" s="110"/>
      <c r="DC24008" s="110"/>
    </row>
    <row r="24009" spans="106:107">
      <c r="DB24009" s="110"/>
      <c r="DC24009" s="110"/>
    </row>
    <row r="24010" spans="106:107">
      <c r="DB24010" s="110"/>
      <c r="DC24010" s="110"/>
    </row>
    <row r="24011" spans="106:107">
      <c r="DB24011" s="110"/>
      <c r="DC24011" s="110"/>
    </row>
    <row r="24012" spans="106:107">
      <c r="DB24012" s="110"/>
      <c r="DC24012" s="110"/>
    </row>
    <row r="24013" spans="106:107">
      <c r="DB24013" s="110"/>
      <c r="DC24013" s="110"/>
    </row>
    <row r="24014" spans="106:107">
      <c r="DB24014" s="110"/>
      <c r="DC24014" s="110"/>
    </row>
    <row r="24015" spans="106:107">
      <c r="DB24015" s="110"/>
      <c r="DC24015" s="110"/>
    </row>
    <row r="24016" spans="106:107">
      <c r="DB24016" s="110"/>
      <c r="DC24016" s="110"/>
    </row>
    <row r="24017" spans="106:107">
      <c r="DB24017" s="110"/>
      <c r="DC24017" s="110"/>
    </row>
    <row r="24018" spans="106:107">
      <c r="DB24018" s="110"/>
      <c r="DC24018" s="110"/>
    </row>
    <row r="24019" spans="106:107">
      <c r="DB24019" s="110"/>
      <c r="DC24019" s="110"/>
    </row>
    <row r="24020" spans="106:107">
      <c r="DB24020" s="110"/>
      <c r="DC24020" s="110"/>
    </row>
    <row r="24021" spans="106:107">
      <c r="DB24021" s="110"/>
      <c r="DC24021" s="110"/>
    </row>
    <row r="24022" spans="106:107">
      <c r="DB24022" s="110"/>
      <c r="DC24022" s="110"/>
    </row>
    <row r="24023" spans="106:107">
      <c r="DB24023" s="110"/>
      <c r="DC24023" s="110"/>
    </row>
    <row r="24024" spans="106:107">
      <c r="DB24024" s="110"/>
      <c r="DC24024" s="110"/>
    </row>
    <row r="24025" spans="106:107">
      <c r="DB24025" s="110"/>
      <c r="DC24025" s="110"/>
    </row>
    <row r="24026" spans="106:107">
      <c r="DB24026" s="110"/>
      <c r="DC24026" s="110"/>
    </row>
    <row r="24027" spans="106:107">
      <c r="DB24027" s="110"/>
      <c r="DC24027" s="110"/>
    </row>
    <row r="24028" spans="106:107">
      <c r="DB24028" s="110"/>
      <c r="DC24028" s="110"/>
    </row>
    <row r="24029" spans="106:107">
      <c r="DB24029" s="110"/>
      <c r="DC24029" s="110"/>
    </row>
    <row r="24030" spans="106:107">
      <c r="DB24030" s="110"/>
      <c r="DC24030" s="110"/>
    </row>
    <row r="24031" spans="106:107">
      <c r="DB24031" s="110"/>
      <c r="DC24031" s="110"/>
    </row>
    <row r="24032" spans="106:107">
      <c r="DB24032" s="110"/>
      <c r="DC24032" s="110"/>
    </row>
    <row r="24033" spans="106:107">
      <c r="DB24033" s="110"/>
      <c r="DC24033" s="110"/>
    </row>
    <row r="24034" spans="106:107">
      <c r="DB24034" s="110"/>
      <c r="DC24034" s="110"/>
    </row>
    <row r="24035" spans="106:107">
      <c r="DB24035" s="110"/>
      <c r="DC24035" s="110"/>
    </row>
    <row r="24036" spans="106:107">
      <c r="DB24036" s="110"/>
      <c r="DC24036" s="110"/>
    </row>
    <row r="24037" spans="106:107">
      <c r="DB24037" s="110"/>
      <c r="DC24037" s="110"/>
    </row>
    <row r="24038" spans="106:107">
      <c r="DB24038" s="110"/>
      <c r="DC24038" s="110"/>
    </row>
    <row r="24039" spans="106:107">
      <c r="DB24039" s="110"/>
      <c r="DC24039" s="110"/>
    </row>
    <row r="24040" spans="106:107">
      <c r="DB24040" s="110"/>
      <c r="DC24040" s="110"/>
    </row>
    <row r="24041" spans="106:107">
      <c r="DB24041" s="110"/>
      <c r="DC24041" s="110"/>
    </row>
    <row r="24042" spans="106:107">
      <c r="DB24042" s="110"/>
      <c r="DC24042" s="110"/>
    </row>
    <row r="24043" spans="106:107">
      <c r="DB24043" s="110"/>
      <c r="DC24043" s="110"/>
    </row>
    <row r="24044" spans="106:107">
      <c r="DB24044" s="110"/>
      <c r="DC24044" s="110"/>
    </row>
    <row r="24045" spans="106:107">
      <c r="DB24045" s="110"/>
      <c r="DC24045" s="110"/>
    </row>
    <row r="24046" spans="106:107">
      <c r="DB24046" s="110"/>
      <c r="DC24046" s="110"/>
    </row>
    <row r="24047" spans="106:107">
      <c r="DB24047" s="110"/>
      <c r="DC24047" s="110"/>
    </row>
    <row r="24048" spans="106:107">
      <c r="DB24048" s="110"/>
      <c r="DC24048" s="110"/>
    </row>
    <row r="24049" spans="106:107">
      <c r="DB24049" s="110"/>
      <c r="DC24049" s="110"/>
    </row>
    <row r="24050" spans="106:107">
      <c r="DB24050" s="110"/>
      <c r="DC24050" s="110"/>
    </row>
    <row r="24051" spans="106:107">
      <c r="DB24051" s="110"/>
      <c r="DC24051" s="110"/>
    </row>
    <row r="24052" spans="106:107">
      <c r="DB24052" s="110"/>
      <c r="DC24052" s="110"/>
    </row>
    <row r="24053" spans="106:107">
      <c r="DB24053" s="110"/>
      <c r="DC24053" s="110"/>
    </row>
    <row r="24054" spans="106:107">
      <c r="DB24054" s="110"/>
      <c r="DC24054" s="110"/>
    </row>
    <row r="24055" spans="106:107">
      <c r="DB24055" s="110"/>
      <c r="DC24055" s="110"/>
    </row>
    <row r="24056" spans="106:107">
      <c r="DB24056" s="110"/>
      <c r="DC24056" s="110"/>
    </row>
    <row r="24057" spans="106:107">
      <c r="DB24057" s="110"/>
      <c r="DC24057" s="110"/>
    </row>
    <row r="24058" spans="106:107">
      <c r="DB24058" s="110"/>
      <c r="DC24058" s="110"/>
    </row>
    <row r="24059" spans="106:107">
      <c r="DB24059" s="110"/>
      <c r="DC24059" s="110"/>
    </row>
    <row r="24060" spans="106:107">
      <c r="DB24060" s="110"/>
      <c r="DC24060" s="110"/>
    </row>
    <row r="24061" spans="106:107">
      <c r="DB24061" s="110"/>
      <c r="DC24061" s="110"/>
    </row>
    <row r="24062" spans="106:107">
      <c r="DB24062" s="110"/>
      <c r="DC24062" s="110"/>
    </row>
    <row r="24063" spans="106:107">
      <c r="DB24063" s="110"/>
      <c r="DC24063" s="110"/>
    </row>
    <row r="24064" spans="106:107">
      <c r="DB24064" s="110"/>
      <c r="DC24064" s="110"/>
    </row>
    <row r="24065" spans="106:107">
      <c r="DB24065" s="110"/>
      <c r="DC24065" s="110"/>
    </row>
    <row r="24066" spans="106:107">
      <c r="DB24066" s="110"/>
      <c r="DC24066" s="110"/>
    </row>
    <row r="24067" spans="106:107">
      <c r="DB24067" s="110"/>
      <c r="DC24067" s="110"/>
    </row>
    <row r="24068" spans="106:107">
      <c r="DB24068" s="110"/>
      <c r="DC24068" s="110"/>
    </row>
    <row r="24069" spans="106:107">
      <c r="DB24069" s="110"/>
      <c r="DC24069" s="110"/>
    </row>
    <row r="24070" spans="106:107">
      <c r="DB24070" s="110"/>
      <c r="DC24070" s="110"/>
    </row>
    <row r="24071" spans="106:107">
      <c r="DB24071" s="110"/>
      <c r="DC24071" s="110"/>
    </row>
    <row r="24072" spans="106:107">
      <c r="DB24072" s="110"/>
      <c r="DC24072" s="110"/>
    </row>
    <row r="24073" spans="106:107">
      <c r="DB24073" s="110"/>
      <c r="DC24073" s="110"/>
    </row>
    <row r="24074" spans="106:107">
      <c r="DB24074" s="110"/>
      <c r="DC24074" s="110"/>
    </row>
    <row r="24075" spans="106:107">
      <c r="DB24075" s="110"/>
      <c r="DC24075" s="110"/>
    </row>
    <row r="24076" spans="106:107">
      <c r="DB24076" s="110"/>
      <c r="DC24076" s="110"/>
    </row>
    <row r="24077" spans="106:107">
      <c r="DB24077" s="110"/>
      <c r="DC24077" s="110"/>
    </row>
    <row r="24078" spans="106:107">
      <c r="DB24078" s="110"/>
      <c r="DC24078" s="110"/>
    </row>
    <row r="24079" spans="106:107">
      <c r="DB24079" s="110"/>
      <c r="DC24079" s="110"/>
    </row>
    <row r="24080" spans="106:107">
      <c r="DB24080" s="110"/>
      <c r="DC24080" s="110"/>
    </row>
    <row r="24081" spans="106:107">
      <c r="DB24081" s="110"/>
      <c r="DC24081" s="110"/>
    </row>
    <row r="24082" spans="106:107">
      <c r="DB24082" s="110"/>
      <c r="DC24082" s="110"/>
    </row>
    <row r="24083" spans="106:107">
      <c r="DB24083" s="110"/>
      <c r="DC24083" s="110"/>
    </row>
    <row r="24084" spans="106:107">
      <c r="DB24084" s="110"/>
      <c r="DC24084" s="110"/>
    </row>
    <row r="24085" spans="106:107">
      <c r="DB24085" s="110"/>
      <c r="DC24085" s="110"/>
    </row>
    <row r="24086" spans="106:107">
      <c r="DB24086" s="110"/>
      <c r="DC24086" s="110"/>
    </row>
    <row r="24087" spans="106:107">
      <c r="DB24087" s="110"/>
      <c r="DC24087" s="110"/>
    </row>
    <row r="24088" spans="106:107">
      <c r="DB24088" s="110"/>
      <c r="DC24088" s="110"/>
    </row>
    <row r="24089" spans="106:107">
      <c r="DB24089" s="110"/>
      <c r="DC24089" s="110"/>
    </row>
    <row r="24090" spans="106:107">
      <c r="DB24090" s="110"/>
      <c r="DC24090" s="110"/>
    </row>
    <row r="24091" spans="106:107">
      <c r="DB24091" s="110"/>
      <c r="DC24091" s="110"/>
    </row>
    <row r="24092" spans="106:107">
      <c r="DB24092" s="110"/>
      <c r="DC24092" s="110"/>
    </row>
    <row r="24093" spans="106:107">
      <c r="DB24093" s="110"/>
      <c r="DC24093" s="110"/>
    </row>
    <row r="24094" spans="106:107">
      <c r="DB24094" s="110"/>
      <c r="DC24094" s="110"/>
    </row>
    <row r="24095" spans="106:107">
      <c r="DB24095" s="110"/>
      <c r="DC24095" s="110"/>
    </row>
    <row r="24096" spans="106:107">
      <c r="DB24096" s="110"/>
      <c r="DC24096" s="110"/>
    </row>
    <row r="24097" spans="106:107">
      <c r="DB24097" s="110"/>
      <c r="DC24097" s="110"/>
    </row>
    <row r="24098" spans="106:107">
      <c r="DB24098" s="110"/>
      <c r="DC24098" s="110"/>
    </row>
    <row r="24099" spans="106:107">
      <c r="DB24099" s="110"/>
      <c r="DC24099" s="110"/>
    </row>
    <row r="24100" spans="106:107">
      <c r="DB24100" s="110"/>
      <c r="DC24100" s="110"/>
    </row>
    <row r="24101" spans="106:107">
      <c r="DB24101" s="110"/>
      <c r="DC24101" s="110"/>
    </row>
    <row r="24102" spans="106:107">
      <c r="DB24102" s="110"/>
      <c r="DC24102" s="110"/>
    </row>
    <row r="24103" spans="106:107">
      <c r="DB24103" s="110"/>
      <c r="DC24103" s="110"/>
    </row>
    <row r="24104" spans="106:107">
      <c r="DB24104" s="110"/>
      <c r="DC24104" s="110"/>
    </row>
    <row r="24105" spans="106:107">
      <c r="DB24105" s="110"/>
      <c r="DC24105" s="110"/>
    </row>
    <row r="24106" spans="106:107">
      <c r="DB24106" s="110"/>
      <c r="DC24106" s="110"/>
    </row>
    <row r="24107" spans="106:107">
      <c r="DB24107" s="110"/>
      <c r="DC24107" s="110"/>
    </row>
    <row r="24108" spans="106:107">
      <c r="DB24108" s="110"/>
      <c r="DC24108" s="110"/>
    </row>
    <row r="24109" spans="106:107">
      <c r="DB24109" s="110"/>
      <c r="DC24109" s="110"/>
    </row>
    <row r="24110" spans="106:107">
      <c r="DB24110" s="110"/>
      <c r="DC24110" s="110"/>
    </row>
    <row r="24111" spans="106:107">
      <c r="DB24111" s="110"/>
      <c r="DC24111" s="110"/>
    </row>
    <row r="24112" spans="106:107">
      <c r="DB24112" s="110"/>
      <c r="DC24112" s="110"/>
    </row>
    <row r="24113" spans="106:107">
      <c r="DB24113" s="110"/>
      <c r="DC24113" s="110"/>
    </row>
    <row r="24114" spans="106:107">
      <c r="DB24114" s="110"/>
      <c r="DC24114" s="110"/>
    </row>
    <row r="24115" spans="106:107">
      <c r="DB24115" s="110"/>
      <c r="DC24115" s="110"/>
    </row>
    <row r="24116" spans="106:107">
      <c r="DB24116" s="110"/>
      <c r="DC24116" s="110"/>
    </row>
    <row r="24117" spans="106:107">
      <c r="DB24117" s="110"/>
      <c r="DC24117" s="110"/>
    </row>
    <row r="24118" spans="106:107">
      <c r="DB24118" s="110"/>
      <c r="DC24118" s="110"/>
    </row>
    <row r="24119" spans="106:107">
      <c r="DB24119" s="110"/>
      <c r="DC24119" s="110"/>
    </row>
    <row r="24120" spans="106:107">
      <c r="DB24120" s="110"/>
      <c r="DC24120" s="110"/>
    </row>
    <row r="24121" spans="106:107">
      <c r="DB24121" s="110"/>
      <c r="DC24121" s="110"/>
    </row>
    <row r="24122" spans="106:107">
      <c r="DB24122" s="110"/>
      <c r="DC24122" s="110"/>
    </row>
    <row r="24123" spans="106:107">
      <c r="DB24123" s="110"/>
      <c r="DC24123" s="110"/>
    </row>
    <row r="24124" spans="106:107">
      <c r="DB24124" s="110"/>
      <c r="DC24124" s="110"/>
    </row>
    <row r="24125" spans="106:107">
      <c r="DB24125" s="110"/>
      <c r="DC24125" s="110"/>
    </row>
    <row r="24126" spans="106:107">
      <c r="DB24126" s="110"/>
      <c r="DC24126" s="110"/>
    </row>
    <row r="24127" spans="106:107">
      <c r="DB24127" s="110"/>
      <c r="DC24127" s="110"/>
    </row>
    <row r="24128" spans="106:107">
      <c r="DB24128" s="110"/>
      <c r="DC24128" s="110"/>
    </row>
    <row r="24129" spans="106:107">
      <c r="DB24129" s="110"/>
      <c r="DC24129" s="110"/>
    </row>
    <row r="24130" spans="106:107">
      <c r="DB24130" s="110"/>
      <c r="DC24130" s="110"/>
    </row>
    <row r="24131" spans="106:107">
      <c r="DB24131" s="110"/>
      <c r="DC24131" s="110"/>
    </row>
    <row r="24132" spans="106:107">
      <c r="DB24132" s="110"/>
      <c r="DC24132" s="110"/>
    </row>
    <row r="24133" spans="106:107">
      <c r="DB24133" s="110"/>
      <c r="DC24133" s="110"/>
    </row>
    <row r="24134" spans="106:107">
      <c r="DB24134" s="110"/>
      <c r="DC24134" s="110"/>
    </row>
    <row r="24135" spans="106:107">
      <c r="DB24135" s="110"/>
      <c r="DC24135" s="110"/>
    </row>
    <row r="24136" spans="106:107">
      <c r="DB24136" s="110"/>
      <c r="DC24136" s="110"/>
    </row>
    <row r="24137" spans="106:107">
      <c r="DB24137" s="110"/>
      <c r="DC24137" s="110"/>
    </row>
    <row r="24138" spans="106:107">
      <c r="DB24138" s="110"/>
      <c r="DC24138" s="110"/>
    </row>
    <row r="24139" spans="106:107">
      <c r="DB24139" s="110"/>
      <c r="DC24139" s="110"/>
    </row>
    <row r="24140" spans="106:107">
      <c r="DB24140" s="110"/>
      <c r="DC24140" s="110"/>
    </row>
    <row r="24141" spans="106:107">
      <c r="DB24141" s="110"/>
      <c r="DC24141" s="110"/>
    </row>
    <row r="24142" spans="106:107">
      <c r="DB24142" s="110"/>
      <c r="DC24142" s="110"/>
    </row>
    <row r="24143" spans="106:107">
      <c r="DB24143" s="110"/>
      <c r="DC24143" s="110"/>
    </row>
    <row r="24144" spans="106:107">
      <c r="DB24144" s="110"/>
      <c r="DC24144" s="110"/>
    </row>
    <row r="24145" spans="106:107">
      <c r="DB24145" s="110"/>
      <c r="DC24145" s="110"/>
    </row>
    <row r="24146" spans="106:107">
      <c r="DB24146" s="110"/>
      <c r="DC24146" s="110"/>
    </row>
    <row r="24147" spans="106:107">
      <c r="DB24147" s="110"/>
      <c r="DC24147" s="110"/>
    </row>
    <row r="24148" spans="106:107">
      <c r="DB24148" s="110"/>
      <c r="DC24148" s="110"/>
    </row>
    <row r="24149" spans="106:107">
      <c r="DB24149" s="110"/>
      <c r="DC24149" s="110"/>
    </row>
    <row r="24150" spans="106:107">
      <c r="DB24150" s="110"/>
      <c r="DC24150" s="110"/>
    </row>
    <row r="24151" spans="106:107">
      <c r="DB24151" s="110"/>
      <c r="DC24151" s="110"/>
    </row>
    <row r="24152" spans="106:107">
      <c r="DB24152" s="110"/>
      <c r="DC24152" s="110"/>
    </row>
    <row r="24153" spans="106:107">
      <c r="DB24153" s="110"/>
      <c r="DC24153" s="110"/>
    </row>
    <row r="24154" spans="106:107">
      <c r="DB24154" s="110"/>
      <c r="DC24154" s="110"/>
    </row>
    <row r="24155" spans="106:107">
      <c r="DB24155" s="110"/>
      <c r="DC24155" s="110"/>
    </row>
    <row r="24156" spans="106:107">
      <c r="DB24156" s="110"/>
      <c r="DC24156" s="110"/>
    </row>
    <row r="24157" spans="106:107">
      <c r="DB24157" s="110"/>
      <c r="DC24157" s="110"/>
    </row>
    <row r="24158" spans="106:107">
      <c r="DB24158" s="110"/>
      <c r="DC24158" s="110"/>
    </row>
    <row r="24159" spans="106:107">
      <c r="DB24159" s="110"/>
      <c r="DC24159" s="110"/>
    </row>
    <row r="24160" spans="106:107">
      <c r="DB24160" s="110"/>
      <c r="DC24160" s="110"/>
    </row>
    <row r="24161" spans="106:107">
      <c r="DB24161" s="110"/>
      <c r="DC24161" s="110"/>
    </row>
    <row r="24162" spans="106:107">
      <c r="DB24162" s="110"/>
      <c r="DC24162" s="110"/>
    </row>
    <row r="24163" spans="106:107">
      <c r="DB24163" s="110"/>
      <c r="DC24163" s="110"/>
    </row>
    <row r="24164" spans="106:107">
      <c r="DB24164" s="110"/>
      <c r="DC24164" s="110"/>
    </row>
    <row r="24165" spans="106:107">
      <c r="DB24165" s="110"/>
      <c r="DC24165" s="110"/>
    </row>
    <row r="24166" spans="106:107">
      <c r="DB24166" s="110"/>
      <c r="DC24166" s="110"/>
    </row>
    <row r="24167" spans="106:107">
      <c r="DB24167" s="110"/>
      <c r="DC24167" s="110"/>
    </row>
    <row r="24168" spans="106:107">
      <c r="DB24168" s="110"/>
      <c r="DC24168" s="110"/>
    </row>
    <row r="24169" spans="106:107">
      <c r="DB24169" s="110"/>
      <c r="DC24169" s="110"/>
    </row>
    <row r="24170" spans="106:107">
      <c r="DB24170" s="110"/>
      <c r="DC24170" s="110"/>
    </row>
    <row r="24171" spans="106:107">
      <c r="DB24171" s="110"/>
      <c r="DC24171" s="110"/>
    </row>
    <row r="24172" spans="106:107">
      <c r="DB24172" s="110"/>
      <c r="DC24172" s="110"/>
    </row>
    <row r="24173" spans="106:107">
      <c r="DB24173" s="110"/>
      <c r="DC24173" s="110"/>
    </row>
    <row r="24174" spans="106:107">
      <c r="DB24174" s="110"/>
      <c r="DC24174" s="110"/>
    </row>
    <row r="24175" spans="106:107">
      <c r="DB24175" s="110"/>
      <c r="DC24175" s="110"/>
    </row>
    <row r="24176" spans="106:107">
      <c r="DB24176" s="110"/>
      <c r="DC24176" s="110"/>
    </row>
    <row r="24177" spans="106:107">
      <c r="DB24177" s="110"/>
      <c r="DC24177" s="110"/>
    </row>
    <row r="24178" spans="106:107">
      <c r="DB24178" s="110"/>
      <c r="DC24178" s="110"/>
    </row>
    <row r="24179" spans="106:107">
      <c r="DB24179" s="110"/>
      <c r="DC24179" s="110"/>
    </row>
    <row r="24180" spans="106:107">
      <c r="DB24180" s="110"/>
      <c r="DC24180" s="110"/>
    </row>
    <row r="24181" spans="106:107">
      <c r="DB24181" s="110"/>
      <c r="DC24181" s="110"/>
    </row>
    <row r="24182" spans="106:107">
      <c r="DB24182" s="110"/>
      <c r="DC24182" s="110"/>
    </row>
    <row r="24183" spans="106:107">
      <c r="DB24183" s="110"/>
      <c r="DC24183" s="110"/>
    </row>
    <row r="24184" spans="106:107">
      <c r="DB24184" s="110"/>
      <c r="DC24184" s="110"/>
    </row>
    <row r="24185" spans="106:107">
      <c r="DB24185" s="110"/>
      <c r="DC24185" s="110"/>
    </row>
    <row r="24186" spans="106:107">
      <c r="DB24186" s="110"/>
      <c r="DC24186" s="110"/>
    </row>
    <row r="24187" spans="106:107">
      <c r="DB24187" s="110"/>
      <c r="DC24187" s="110"/>
    </row>
    <row r="24188" spans="106:107">
      <c r="DB24188" s="110"/>
      <c r="DC24188" s="110"/>
    </row>
    <row r="24189" spans="106:107">
      <c r="DB24189" s="110"/>
      <c r="DC24189" s="110"/>
    </row>
    <row r="24190" spans="106:107">
      <c r="DB24190" s="110"/>
      <c r="DC24190" s="110"/>
    </row>
    <row r="24191" spans="106:107">
      <c r="DB24191" s="110"/>
      <c r="DC24191" s="110"/>
    </row>
    <row r="24192" spans="106:107">
      <c r="DB24192" s="110"/>
      <c r="DC24192" s="110"/>
    </row>
    <row r="24193" spans="106:107">
      <c r="DB24193" s="110"/>
      <c r="DC24193" s="110"/>
    </row>
    <row r="24194" spans="106:107">
      <c r="DB24194" s="110"/>
      <c r="DC24194" s="110"/>
    </row>
    <row r="24195" spans="106:107">
      <c r="DB24195" s="110"/>
      <c r="DC24195" s="110"/>
    </row>
    <row r="24196" spans="106:107">
      <c r="DB24196" s="110"/>
      <c r="DC24196" s="110"/>
    </row>
    <row r="24197" spans="106:107">
      <c r="DB24197" s="110"/>
      <c r="DC24197" s="110"/>
    </row>
    <row r="24198" spans="106:107">
      <c r="DB24198" s="110"/>
      <c r="DC24198" s="110"/>
    </row>
    <row r="24199" spans="106:107">
      <c r="DB24199" s="110"/>
      <c r="DC24199" s="110"/>
    </row>
    <row r="24200" spans="106:107">
      <c r="DB24200" s="110"/>
      <c r="DC24200" s="110"/>
    </row>
    <row r="24201" spans="106:107">
      <c r="DB24201" s="110"/>
      <c r="DC24201" s="110"/>
    </row>
    <row r="24202" spans="106:107">
      <c r="DB24202" s="110"/>
      <c r="DC24202" s="110"/>
    </row>
    <row r="24203" spans="106:107">
      <c r="DB24203" s="110"/>
      <c r="DC24203" s="110"/>
    </row>
    <row r="24204" spans="106:107">
      <c r="DB24204" s="110"/>
      <c r="DC24204" s="110"/>
    </row>
    <row r="24205" spans="106:107">
      <c r="DB24205" s="110"/>
      <c r="DC24205" s="110"/>
    </row>
    <row r="24206" spans="106:107">
      <c r="DB24206" s="110"/>
      <c r="DC24206" s="110"/>
    </row>
    <row r="24207" spans="106:107">
      <c r="DB24207" s="110"/>
      <c r="DC24207" s="110"/>
    </row>
    <row r="24208" spans="106:107">
      <c r="DB24208" s="110"/>
      <c r="DC24208" s="110"/>
    </row>
    <row r="24209" spans="106:107">
      <c r="DB24209" s="110"/>
      <c r="DC24209" s="110"/>
    </row>
    <row r="24210" spans="106:107">
      <c r="DB24210" s="110"/>
      <c r="DC24210" s="110"/>
    </row>
    <row r="24211" spans="106:107">
      <c r="DB24211" s="110"/>
      <c r="DC24211" s="110"/>
    </row>
    <row r="24212" spans="106:107">
      <c r="DB24212" s="110"/>
      <c r="DC24212" s="110"/>
    </row>
    <row r="24213" spans="106:107">
      <c r="DB24213" s="110"/>
      <c r="DC24213" s="110"/>
    </row>
    <row r="24214" spans="106:107">
      <c r="DB24214" s="110"/>
      <c r="DC24214" s="110"/>
    </row>
    <row r="24215" spans="106:107">
      <c r="DB24215" s="110"/>
      <c r="DC24215" s="110"/>
    </row>
    <row r="24216" spans="106:107">
      <c r="DB24216" s="110"/>
      <c r="DC24216" s="110"/>
    </row>
    <row r="24217" spans="106:107">
      <c r="DB24217" s="110"/>
      <c r="DC24217" s="110"/>
    </row>
    <row r="24218" spans="106:107">
      <c r="DB24218" s="110"/>
      <c r="DC24218" s="110"/>
    </row>
    <row r="24219" spans="106:107">
      <c r="DB24219" s="110"/>
      <c r="DC24219" s="110"/>
    </row>
    <row r="24220" spans="106:107">
      <c r="DB24220" s="110"/>
      <c r="DC24220" s="110"/>
    </row>
    <row r="24221" spans="106:107">
      <c r="DB24221" s="110"/>
      <c r="DC24221" s="110"/>
    </row>
    <row r="24222" spans="106:107">
      <c r="DB24222" s="110"/>
      <c r="DC24222" s="110"/>
    </row>
    <row r="24223" spans="106:107">
      <c r="DB24223" s="110"/>
      <c r="DC24223" s="110"/>
    </row>
    <row r="24224" spans="106:107">
      <c r="DB24224" s="110"/>
      <c r="DC24224" s="110"/>
    </row>
    <row r="24225" spans="106:107">
      <c r="DB24225" s="110"/>
      <c r="DC24225" s="110"/>
    </row>
    <row r="24226" spans="106:107">
      <c r="DB24226" s="110"/>
      <c r="DC24226" s="110"/>
    </row>
    <row r="24227" spans="106:107">
      <c r="DB24227" s="110"/>
      <c r="DC24227" s="110"/>
    </row>
    <row r="24228" spans="106:107">
      <c r="DB24228" s="110"/>
      <c r="DC24228" s="110"/>
    </row>
    <row r="24229" spans="106:107">
      <c r="DB24229" s="110"/>
      <c r="DC24229" s="110"/>
    </row>
    <row r="24230" spans="106:107">
      <c r="DB24230" s="110"/>
      <c r="DC24230" s="110"/>
    </row>
    <row r="24231" spans="106:107">
      <c r="DB24231" s="110"/>
      <c r="DC24231" s="110"/>
    </row>
    <row r="24232" spans="106:107">
      <c r="DB24232" s="110"/>
      <c r="DC24232" s="110"/>
    </row>
    <row r="24233" spans="106:107">
      <c r="DB24233" s="110"/>
      <c r="DC24233" s="110"/>
    </row>
    <row r="24234" spans="106:107">
      <c r="DB24234" s="110"/>
      <c r="DC24234" s="110"/>
    </row>
    <row r="24235" spans="106:107">
      <c r="DB24235" s="110"/>
      <c r="DC24235" s="110"/>
    </row>
    <row r="24236" spans="106:107">
      <c r="DB24236" s="110"/>
      <c r="DC24236" s="110"/>
    </row>
    <row r="24237" spans="106:107">
      <c r="DB24237" s="110"/>
      <c r="DC24237" s="110"/>
    </row>
    <row r="24238" spans="106:107">
      <c r="DB24238" s="110"/>
      <c r="DC24238" s="110"/>
    </row>
    <row r="24239" spans="106:107">
      <c r="DB24239" s="110"/>
      <c r="DC24239" s="110"/>
    </row>
    <row r="24240" spans="106:107">
      <c r="DB24240" s="110"/>
      <c r="DC24240" s="110"/>
    </row>
    <row r="24241" spans="106:107">
      <c r="DB24241" s="110"/>
      <c r="DC24241" s="110"/>
    </row>
    <row r="24242" spans="106:107">
      <c r="DB24242" s="110"/>
      <c r="DC24242" s="110"/>
    </row>
    <row r="24243" spans="106:107">
      <c r="DB24243" s="110"/>
      <c r="DC24243" s="110"/>
    </row>
    <row r="24244" spans="106:107">
      <c r="DB24244" s="110"/>
      <c r="DC24244" s="110"/>
    </row>
    <row r="24245" spans="106:107">
      <c r="DB24245" s="110"/>
      <c r="DC24245" s="110"/>
    </row>
    <row r="24246" spans="106:107">
      <c r="DB24246" s="110"/>
      <c r="DC24246" s="110"/>
    </row>
    <row r="24247" spans="106:107">
      <c r="DB24247" s="110"/>
      <c r="DC24247" s="110"/>
    </row>
    <row r="24248" spans="106:107">
      <c r="DB24248" s="110"/>
      <c r="DC24248" s="110"/>
    </row>
    <row r="24249" spans="106:107">
      <c r="DB24249" s="110"/>
      <c r="DC24249" s="110"/>
    </row>
    <row r="24250" spans="106:107">
      <c r="DB24250" s="110"/>
      <c r="DC24250" s="110"/>
    </row>
    <row r="24251" spans="106:107">
      <c r="DB24251" s="110"/>
      <c r="DC24251" s="110"/>
    </row>
    <row r="24252" spans="106:107">
      <c r="DB24252" s="110"/>
      <c r="DC24252" s="110"/>
    </row>
    <row r="24253" spans="106:107">
      <c r="DB24253" s="110"/>
      <c r="DC24253" s="110"/>
    </row>
    <row r="24254" spans="106:107">
      <c r="DB24254" s="110"/>
      <c r="DC24254" s="110"/>
    </row>
    <row r="24255" spans="106:107">
      <c r="DB24255" s="110"/>
      <c r="DC24255" s="110"/>
    </row>
    <row r="24256" spans="106:107">
      <c r="DB24256" s="110"/>
      <c r="DC24256" s="110"/>
    </row>
    <row r="24257" spans="106:107">
      <c r="DB24257" s="110"/>
      <c r="DC24257" s="110"/>
    </row>
    <row r="24258" spans="106:107">
      <c r="DB24258" s="110"/>
      <c r="DC24258" s="110"/>
    </row>
    <row r="24259" spans="106:107">
      <c r="DB24259" s="110"/>
      <c r="DC24259" s="110"/>
    </row>
    <row r="24260" spans="106:107">
      <c r="DB24260" s="110"/>
      <c r="DC24260" s="110"/>
    </row>
    <row r="24261" spans="106:107">
      <c r="DB24261" s="110"/>
      <c r="DC24261" s="110"/>
    </row>
    <row r="24262" spans="106:107">
      <c r="DB24262" s="110"/>
      <c r="DC24262" s="110"/>
    </row>
    <row r="24263" spans="106:107">
      <c r="DB24263" s="110"/>
      <c r="DC24263" s="110"/>
    </row>
    <row r="24264" spans="106:107">
      <c r="DB24264" s="110"/>
      <c r="DC24264" s="110"/>
    </row>
    <row r="24265" spans="106:107">
      <c r="DB24265" s="110"/>
      <c r="DC24265" s="110"/>
    </row>
    <row r="24266" spans="106:107">
      <c r="DB24266" s="110"/>
      <c r="DC24266" s="110"/>
    </row>
    <row r="24267" spans="106:107">
      <c r="DB24267" s="110"/>
      <c r="DC24267" s="110"/>
    </row>
    <row r="24268" spans="106:107">
      <c r="DB24268" s="110"/>
      <c r="DC24268" s="110"/>
    </row>
    <row r="24269" spans="106:107">
      <c r="DB24269" s="110"/>
      <c r="DC24269" s="110"/>
    </row>
    <row r="24270" spans="106:107">
      <c r="DB24270" s="110"/>
      <c r="DC24270" s="110"/>
    </row>
    <row r="24271" spans="106:107">
      <c r="DB24271" s="110"/>
      <c r="DC24271" s="110"/>
    </row>
    <row r="24272" spans="106:107">
      <c r="DB24272" s="110"/>
      <c r="DC24272" s="110"/>
    </row>
    <row r="24273" spans="106:107">
      <c r="DB24273" s="110"/>
      <c r="DC24273" s="110"/>
    </row>
    <row r="24274" spans="106:107">
      <c r="DB24274" s="110"/>
      <c r="DC24274" s="110"/>
    </row>
    <row r="24275" spans="106:107">
      <c r="DB24275" s="110"/>
      <c r="DC24275" s="110"/>
    </row>
    <row r="24276" spans="106:107">
      <c r="DB24276" s="110"/>
      <c r="DC24276" s="110"/>
    </row>
    <row r="24277" spans="106:107">
      <c r="DB24277" s="110"/>
      <c r="DC24277" s="110"/>
    </row>
    <row r="24278" spans="106:107">
      <c r="DB24278" s="110"/>
      <c r="DC24278" s="110"/>
    </row>
    <row r="24279" spans="106:107">
      <c r="DB24279" s="110"/>
      <c r="DC24279" s="110"/>
    </row>
    <row r="24280" spans="106:107">
      <c r="DB24280" s="110"/>
      <c r="DC24280" s="110"/>
    </row>
    <row r="24281" spans="106:107">
      <c r="DB24281" s="110"/>
      <c r="DC24281" s="110"/>
    </row>
    <row r="24282" spans="106:107">
      <c r="DB24282" s="110"/>
      <c r="DC24282" s="110"/>
    </row>
    <row r="24283" spans="106:107">
      <c r="DB24283" s="110"/>
      <c r="DC24283" s="110"/>
    </row>
    <row r="24284" spans="106:107">
      <c r="DB24284" s="110"/>
      <c r="DC24284" s="110"/>
    </row>
    <row r="24285" spans="106:107">
      <c r="DB24285" s="110"/>
      <c r="DC24285" s="110"/>
    </row>
    <row r="24286" spans="106:107">
      <c r="DB24286" s="110"/>
      <c r="DC24286" s="110"/>
    </row>
    <row r="24287" spans="106:107">
      <c r="DB24287" s="110"/>
      <c r="DC24287" s="110"/>
    </row>
    <row r="24288" spans="106:107">
      <c r="DB24288" s="110"/>
      <c r="DC24288" s="110"/>
    </row>
    <row r="24289" spans="106:107">
      <c r="DB24289" s="110"/>
      <c r="DC24289" s="110"/>
    </row>
    <row r="24290" spans="106:107">
      <c r="DB24290" s="110"/>
      <c r="DC24290" s="110"/>
    </row>
    <row r="24291" spans="106:107">
      <c r="DB24291" s="110"/>
      <c r="DC24291" s="110"/>
    </row>
    <row r="24292" spans="106:107">
      <c r="DB24292" s="110"/>
      <c r="DC24292" s="110"/>
    </row>
    <row r="24293" spans="106:107">
      <c r="DB24293" s="110"/>
      <c r="DC24293" s="110"/>
    </row>
    <row r="24294" spans="106:107">
      <c r="DB24294" s="110"/>
      <c r="DC24294" s="110"/>
    </row>
    <row r="24295" spans="106:107">
      <c r="DB24295" s="110"/>
      <c r="DC24295" s="110"/>
    </row>
    <row r="24296" spans="106:107">
      <c r="DB24296" s="110"/>
      <c r="DC24296" s="110"/>
    </row>
    <row r="24297" spans="106:107">
      <c r="DB24297" s="110"/>
      <c r="DC24297" s="110"/>
    </row>
    <row r="24298" spans="106:107">
      <c r="DB24298" s="110"/>
      <c r="DC24298" s="110"/>
    </row>
    <row r="24299" spans="106:107">
      <c r="DB24299" s="110"/>
      <c r="DC24299" s="110"/>
    </row>
    <row r="24300" spans="106:107">
      <c r="DB24300" s="110"/>
      <c r="DC24300" s="110"/>
    </row>
    <row r="24301" spans="106:107">
      <c r="DB24301" s="110"/>
      <c r="DC24301" s="110"/>
    </row>
    <row r="24302" spans="106:107">
      <c r="DB24302" s="110"/>
      <c r="DC24302" s="110"/>
    </row>
    <row r="24303" spans="106:107">
      <c r="DB24303" s="110"/>
      <c r="DC24303" s="110"/>
    </row>
    <row r="24304" spans="106:107">
      <c r="DB24304" s="110"/>
      <c r="DC24304" s="110"/>
    </row>
    <row r="24305" spans="106:107">
      <c r="DB24305" s="110"/>
      <c r="DC24305" s="110"/>
    </row>
    <row r="24306" spans="106:107">
      <c r="DB24306" s="110"/>
      <c r="DC24306" s="110"/>
    </row>
    <row r="24307" spans="106:107">
      <c r="DB24307" s="110"/>
      <c r="DC24307" s="110"/>
    </row>
    <row r="24308" spans="106:107">
      <c r="DB24308" s="110"/>
      <c r="DC24308" s="110"/>
    </row>
    <row r="24309" spans="106:107">
      <c r="DB24309" s="110"/>
      <c r="DC24309" s="110"/>
    </row>
    <row r="24310" spans="106:107">
      <c r="DB24310" s="110"/>
      <c r="DC24310" s="110"/>
    </row>
    <row r="24311" spans="106:107">
      <c r="DB24311" s="110"/>
      <c r="DC24311" s="110"/>
    </row>
    <row r="24312" spans="106:107">
      <c r="DB24312" s="110"/>
      <c r="DC24312" s="110"/>
    </row>
    <row r="24313" spans="106:107">
      <c r="DB24313" s="110"/>
      <c r="DC24313" s="110"/>
    </row>
    <row r="24314" spans="106:107">
      <c r="DB24314" s="110"/>
      <c r="DC24314" s="110"/>
    </row>
    <row r="24315" spans="106:107">
      <c r="DB24315" s="110"/>
      <c r="DC24315" s="110"/>
    </row>
    <row r="24316" spans="106:107">
      <c r="DB24316" s="110"/>
      <c r="DC24316" s="110"/>
    </row>
    <row r="24317" spans="106:107">
      <c r="DB24317" s="110"/>
      <c r="DC24317" s="110"/>
    </row>
    <row r="24318" spans="106:107">
      <c r="DB24318" s="110"/>
      <c r="DC24318" s="110"/>
    </row>
    <row r="24319" spans="106:107">
      <c r="DB24319" s="110"/>
      <c r="DC24319" s="110"/>
    </row>
    <row r="24320" spans="106:107">
      <c r="DB24320" s="110"/>
      <c r="DC24320" s="110"/>
    </row>
    <row r="24321" spans="106:107">
      <c r="DB24321" s="110"/>
      <c r="DC24321" s="110"/>
    </row>
    <row r="24322" spans="106:107">
      <c r="DB24322" s="110"/>
      <c r="DC24322" s="110"/>
    </row>
    <row r="24323" spans="106:107">
      <c r="DB24323" s="110"/>
      <c r="DC24323" s="110"/>
    </row>
    <row r="24324" spans="106:107">
      <c r="DB24324" s="110"/>
      <c r="DC24324" s="110"/>
    </row>
    <row r="24325" spans="106:107">
      <c r="DB24325" s="110"/>
      <c r="DC24325" s="110"/>
    </row>
    <row r="24326" spans="106:107">
      <c r="DB24326" s="110"/>
      <c r="DC24326" s="110"/>
    </row>
    <row r="24327" spans="106:107">
      <c r="DB24327" s="110"/>
      <c r="DC24327" s="110"/>
    </row>
    <row r="24328" spans="106:107">
      <c r="DB24328" s="110"/>
      <c r="DC24328" s="110"/>
    </row>
    <row r="24329" spans="106:107">
      <c r="DB24329" s="110"/>
      <c r="DC24329" s="110"/>
    </row>
    <row r="24330" spans="106:107">
      <c r="DB24330" s="110"/>
      <c r="DC24330" s="110"/>
    </row>
    <row r="24331" spans="106:107">
      <c r="DB24331" s="110"/>
      <c r="DC24331" s="110"/>
    </row>
    <row r="24332" spans="106:107">
      <c r="DB24332" s="110"/>
      <c r="DC24332" s="110"/>
    </row>
    <row r="24333" spans="106:107">
      <c r="DB24333" s="110"/>
      <c r="DC24333" s="110"/>
    </row>
    <row r="24334" spans="106:107">
      <c r="DB24334" s="110"/>
      <c r="DC24334" s="110"/>
    </row>
    <row r="24335" spans="106:107">
      <c r="DB24335" s="110"/>
      <c r="DC24335" s="110"/>
    </row>
    <row r="24336" spans="106:107">
      <c r="DB24336" s="110"/>
      <c r="DC24336" s="110"/>
    </row>
    <row r="24337" spans="106:107">
      <c r="DB24337" s="110"/>
      <c r="DC24337" s="110"/>
    </row>
    <row r="24338" spans="106:107">
      <c r="DB24338" s="110"/>
      <c r="DC24338" s="110"/>
    </row>
    <row r="24339" spans="106:107">
      <c r="DB24339" s="110"/>
      <c r="DC24339" s="110"/>
    </row>
    <row r="24340" spans="106:107">
      <c r="DB24340" s="110"/>
      <c r="DC24340" s="110"/>
    </row>
    <row r="24341" spans="106:107">
      <c r="DB24341" s="110"/>
      <c r="DC24341" s="110"/>
    </row>
    <row r="24342" spans="106:107">
      <c r="DB24342" s="110"/>
      <c r="DC24342" s="110"/>
    </row>
    <row r="24343" spans="106:107">
      <c r="DB24343" s="110"/>
      <c r="DC24343" s="110"/>
    </row>
    <row r="24344" spans="106:107">
      <c r="DB24344" s="110"/>
      <c r="DC24344" s="110"/>
    </row>
    <row r="24345" spans="106:107">
      <c r="DB24345" s="110"/>
      <c r="DC24345" s="110"/>
    </row>
    <row r="24346" spans="106:107">
      <c r="DB24346" s="110"/>
      <c r="DC24346" s="110"/>
    </row>
    <row r="24347" spans="106:107">
      <c r="DB24347" s="110"/>
      <c r="DC24347" s="110"/>
    </row>
    <row r="24348" spans="106:107">
      <c r="DB24348" s="110"/>
      <c r="DC24348" s="110"/>
    </row>
    <row r="24349" spans="106:107">
      <c r="DB24349" s="110"/>
      <c r="DC24349" s="110"/>
    </row>
    <row r="24350" spans="106:107">
      <c r="DB24350" s="110"/>
      <c r="DC24350" s="110"/>
    </row>
    <row r="24351" spans="106:107">
      <c r="DB24351" s="110"/>
      <c r="DC24351" s="110"/>
    </row>
    <row r="24352" spans="106:107">
      <c r="DB24352" s="110"/>
      <c r="DC24352" s="110"/>
    </row>
    <row r="24353" spans="106:107">
      <c r="DB24353" s="110"/>
      <c r="DC24353" s="110"/>
    </row>
    <row r="24354" spans="106:107">
      <c r="DB24354" s="110"/>
      <c r="DC24354" s="110"/>
    </row>
    <row r="24355" spans="106:107">
      <c r="DB24355" s="110"/>
      <c r="DC24355" s="110"/>
    </row>
    <row r="24356" spans="106:107">
      <c r="DB24356" s="110"/>
      <c r="DC24356" s="110"/>
    </row>
    <row r="24357" spans="106:107">
      <c r="DB24357" s="110"/>
      <c r="DC24357" s="110"/>
    </row>
    <row r="24358" spans="106:107">
      <c r="DB24358" s="110"/>
      <c r="DC24358" s="110"/>
    </row>
    <row r="24359" spans="106:107">
      <c r="DB24359" s="110"/>
      <c r="DC24359" s="110"/>
    </row>
    <row r="24360" spans="106:107">
      <c r="DB24360" s="110"/>
      <c r="DC24360" s="110"/>
    </row>
    <row r="24361" spans="106:107">
      <c r="DB24361" s="110"/>
      <c r="DC24361" s="110"/>
    </row>
    <row r="24362" spans="106:107">
      <c r="DB24362" s="110"/>
      <c r="DC24362" s="110"/>
    </row>
    <row r="24363" spans="106:107">
      <c r="DB24363" s="110"/>
      <c r="DC24363" s="110"/>
    </row>
    <row r="24364" spans="106:107">
      <c r="DB24364" s="110"/>
      <c r="DC24364" s="110"/>
    </row>
    <row r="24365" spans="106:107">
      <c r="DB24365" s="110"/>
      <c r="DC24365" s="110"/>
    </row>
    <row r="24366" spans="106:107">
      <c r="DB24366" s="110"/>
      <c r="DC24366" s="110"/>
    </row>
    <row r="24367" spans="106:107">
      <c r="DB24367" s="110"/>
      <c r="DC24367" s="110"/>
    </row>
    <row r="24368" spans="106:107">
      <c r="DB24368" s="110"/>
      <c r="DC24368" s="110"/>
    </row>
    <row r="24369" spans="106:107">
      <c r="DB24369" s="110"/>
      <c r="DC24369" s="110"/>
    </row>
    <row r="24370" spans="106:107">
      <c r="DB24370" s="110"/>
      <c r="DC24370" s="110"/>
    </row>
    <row r="24371" spans="106:107">
      <c r="DB24371" s="110"/>
      <c r="DC24371" s="110"/>
    </row>
    <row r="24372" spans="106:107">
      <c r="DB24372" s="110"/>
      <c r="DC24372" s="110"/>
    </row>
    <row r="24373" spans="106:107">
      <c r="DB24373" s="110"/>
      <c r="DC24373" s="110"/>
    </row>
    <row r="24374" spans="106:107">
      <c r="DB24374" s="110"/>
      <c r="DC24374" s="110"/>
    </row>
    <row r="24375" spans="106:107">
      <c r="DB24375" s="110"/>
      <c r="DC24375" s="110"/>
    </row>
    <row r="24376" spans="106:107">
      <c r="DB24376" s="110"/>
      <c r="DC24376" s="110"/>
    </row>
    <row r="24377" spans="106:107">
      <c r="DB24377" s="110"/>
      <c r="DC24377" s="110"/>
    </row>
    <row r="24378" spans="106:107">
      <c r="DB24378" s="110"/>
      <c r="DC24378" s="110"/>
    </row>
    <row r="24379" spans="106:107">
      <c r="DB24379" s="110"/>
      <c r="DC24379" s="110"/>
    </row>
    <row r="24380" spans="106:107">
      <c r="DB24380" s="110"/>
      <c r="DC24380" s="110"/>
    </row>
    <row r="24381" spans="106:107">
      <c r="DB24381" s="110"/>
      <c r="DC24381" s="110"/>
    </row>
    <row r="24382" spans="106:107">
      <c r="DB24382" s="110"/>
      <c r="DC24382" s="110"/>
    </row>
    <row r="24383" spans="106:107">
      <c r="DB24383" s="110"/>
      <c r="DC24383" s="110"/>
    </row>
    <row r="24384" spans="106:107">
      <c r="DB24384" s="110"/>
      <c r="DC24384" s="110"/>
    </row>
    <row r="24385" spans="106:107">
      <c r="DB24385" s="110"/>
      <c r="DC24385" s="110"/>
    </row>
    <row r="24386" spans="106:107">
      <c r="DB24386" s="110"/>
      <c r="DC24386" s="110"/>
    </row>
    <row r="24387" spans="106:107">
      <c r="DB24387" s="110"/>
      <c r="DC24387" s="110"/>
    </row>
    <row r="24388" spans="106:107">
      <c r="DB24388" s="110"/>
      <c r="DC24388" s="110"/>
    </row>
    <row r="24389" spans="106:107">
      <c r="DB24389" s="110"/>
      <c r="DC24389" s="110"/>
    </row>
    <row r="24390" spans="106:107">
      <c r="DB24390" s="110"/>
      <c r="DC24390" s="110"/>
    </row>
    <row r="24391" spans="106:107">
      <c r="DB24391" s="110"/>
      <c r="DC24391" s="110"/>
    </row>
    <row r="24392" spans="106:107">
      <c r="DB24392" s="110"/>
      <c r="DC24392" s="110"/>
    </row>
    <row r="24393" spans="106:107">
      <c r="DB24393" s="110"/>
      <c r="DC24393" s="110"/>
    </row>
    <row r="24394" spans="106:107">
      <c r="DB24394" s="110"/>
      <c r="DC24394" s="110"/>
    </row>
    <row r="24395" spans="106:107">
      <c r="DB24395" s="110"/>
      <c r="DC24395" s="110"/>
    </row>
    <row r="24396" spans="106:107">
      <c r="DB24396" s="110"/>
      <c r="DC24396" s="110"/>
    </row>
    <row r="24397" spans="106:107">
      <c r="DB24397" s="110"/>
      <c r="DC24397" s="110"/>
    </row>
    <row r="24398" spans="106:107">
      <c r="DB24398" s="110"/>
      <c r="DC24398" s="110"/>
    </row>
    <row r="24399" spans="106:107">
      <c r="DB24399" s="110"/>
      <c r="DC24399" s="110"/>
    </row>
    <row r="24400" spans="106:107">
      <c r="DB24400" s="110"/>
      <c r="DC24400" s="110"/>
    </row>
    <row r="24401" spans="106:107">
      <c r="DB24401" s="110"/>
      <c r="DC24401" s="110"/>
    </row>
    <row r="24402" spans="106:107">
      <c r="DB24402" s="110"/>
      <c r="DC24402" s="110"/>
    </row>
    <row r="24403" spans="106:107">
      <c r="DB24403" s="110"/>
      <c r="DC24403" s="110"/>
    </row>
    <row r="24404" spans="106:107">
      <c r="DB24404" s="110"/>
      <c r="DC24404" s="110"/>
    </row>
    <row r="24405" spans="106:107">
      <c r="DB24405" s="110"/>
      <c r="DC24405" s="110"/>
    </row>
    <row r="24406" spans="106:107">
      <c r="DB24406" s="110"/>
      <c r="DC24406" s="110"/>
    </row>
    <row r="24407" spans="106:107">
      <c r="DB24407" s="110"/>
      <c r="DC24407" s="110"/>
    </row>
    <row r="24408" spans="106:107">
      <c r="DB24408" s="110"/>
      <c r="DC24408" s="110"/>
    </row>
    <row r="24409" spans="106:107">
      <c r="DB24409" s="110"/>
      <c r="DC24409" s="110"/>
    </row>
    <row r="24410" spans="106:107">
      <c r="DB24410" s="110"/>
      <c r="DC24410" s="110"/>
    </row>
    <row r="24411" spans="106:107">
      <c r="DB24411" s="110"/>
      <c r="DC24411" s="110"/>
    </row>
    <row r="24412" spans="106:107">
      <c r="DB24412" s="110"/>
      <c r="DC24412" s="110"/>
    </row>
    <row r="24413" spans="106:107">
      <c r="DB24413" s="110"/>
      <c r="DC24413" s="110"/>
    </row>
    <row r="24414" spans="106:107">
      <c r="DB24414" s="110"/>
      <c r="DC24414" s="110"/>
    </row>
    <row r="24415" spans="106:107">
      <c r="DB24415" s="110"/>
      <c r="DC24415" s="110"/>
    </row>
    <row r="24416" spans="106:107">
      <c r="DB24416" s="110"/>
      <c r="DC24416" s="110"/>
    </row>
    <row r="24417" spans="106:107">
      <c r="DB24417" s="110"/>
      <c r="DC24417" s="110"/>
    </row>
    <row r="24418" spans="106:107">
      <c r="DB24418" s="110"/>
      <c r="DC24418" s="110"/>
    </row>
    <row r="24419" spans="106:107">
      <c r="DB24419" s="110"/>
      <c r="DC24419" s="110"/>
    </row>
    <row r="24420" spans="106:107">
      <c r="DB24420" s="110"/>
      <c r="DC24420" s="110"/>
    </row>
    <row r="24421" spans="106:107">
      <c r="DB24421" s="110"/>
      <c r="DC24421" s="110"/>
    </row>
    <row r="24422" spans="106:107">
      <c r="DB24422" s="110"/>
      <c r="DC24422" s="110"/>
    </row>
    <row r="24423" spans="106:107">
      <c r="DB24423" s="110"/>
      <c r="DC24423" s="110"/>
    </row>
    <row r="24424" spans="106:107">
      <c r="DB24424" s="110"/>
      <c r="DC24424" s="110"/>
    </row>
    <row r="24425" spans="106:107">
      <c r="DB24425" s="110"/>
      <c r="DC24425" s="110"/>
    </row>
    <row r="24426" spans="106:107">
      <c r="DB24426" s="110"/>
      <c r="DC24426" s="110"/>
    </row>
    <row r="24427" spans="106:107">
      <c r="DB24427" s="110"/>
      <c r="DC24427" s="110"/>
    </row>
    <row r="24428" spans="106:107">
      <c r="DB24428" s="110"/>
      <c r="DC24428" s="110"/>
    </row>
    <row r="24429" spans="106:107">
      <c r="DB24429" s="110"/>
      <c r="DC24429" s="110"/>
    </row>
    <row r="24430" spans="106:107">
      <c r="DB24430" s="110"/>
      <c r="DC24430" s="110"/>
    </row>
    <row r="24431" spans="106:107">
      <c r="DB24431" s="110"/>
      <c r="DC24431" s="110"/>
    </row>
    <row r="24432" spans="106:107">
      <c r="DB24432" s="110"/>
      <c r="DC24432" s="110"/>
    </row>
    <row r="24433" spans="106:107">
      <c r="DB24433" s="110"/>
      <c r="DC24433" s="110"/>
    </row>
    <row r="24434" spans="106:107">
      <c r="DB24434" s="110"/>
      <c r="DC24434" s="110"/>
    </row>
    <row r="24435" spans="106:107">
      <c r="DB24435" s="110"/>
      <c r="DC24435" s="110"/>
    </row>
    <row r="24436" spans="106:107">
      <c r="DB24436" s="110"/>
      <c r="DC24436" s="110"/>
    </row>
    <row r="24437" spans="106:107">
      <c r="DB24437" s="110"/>
      <c r="DC24437" s="110"/>
    </row>
    <row r="24438" spans="106:107">
      <c r="DB24438" s="110"/>
      <c r="DC24438" s="110"/>
    </row>
    <row r="24439" spans="106:107">
      <c r="DB24439" s="110"/>
      <c r="DC24439" s="110"/>
    </row>
    <row r="24440" spans="106:107">
      <c r="DB24440" s="110"/>
      <c r="DC24440" s="110"/>
    </row>
    <row r="24441" spans="106:107">
      <c r="DB24441" s="110"/>
      <c r="DC24441" s="110"/>
    </row>
    <row r="24442" spans="106:107">
      <c r="DB24442" s="110"/>
      <c r="DC24442" s="110"/>
    </row>
    <row r="24443" spans="106:107">
      <c r="DB24443" s="110"/>
      <c r="DC24443" s="110"/>
    </row>
    <row r="24444" spans="106:107">
      <c r="DB24444" s="110"/>
      <c r="DC24444" s="110"/>
    </row>
    <row r="24445" spans="106:107">
      <c r="DB24445" s="110"/>
      <c r="DC24445" s="110"/>
    </row>
    <row r="24446" spans="106:107">
      <c r="DB24446" s="110"/>
      <c r="DC24446" s="110"/>
    </row>
    <row r="24447" spans="106:107">
      <c r="DB24447" s="110"/>
      <c r="DC24447" s="110"/>
    </row>
    <row r="24448" spans="106:107">
      <c r="DB24448" s="110"/>
      <c r="DC24448" s="110"/>
    </row>
    <row r="24449" spans="106:107">
      <c r="DB24449" s="110"/>
      <c r="DC24449" s="110"/>
    </row>
    <row r="24450" spans="106:107">
      <c r="DB24450" s="110"/>
      <c r="DC24450" s="110"/>
    </row>
    <row r="24451" spans="106:107">
      <c r="DB24451" s="110"/>
      <c r="DC24451" s="110"/>
    </row>
    <row r="24452" spans="106:107">
      <c r="DB24452" s="110"/>
      <c r="DC24452" s="110"/>
    </row>
    <row r="24453" spans="106:107">
      <c r="DB24453" s="110"/>
      <c r="DC24453" s="110"/>
    </row>
    <row r="24454" spans="106:107">
      <c r="DB24454" s="110"/>
      <c r="DC24454" s="110"/>
    </row>
    <row r="24455" spans="106:107">
      <c r="DB24455" s="110"/>
      <c r="DC24455" s="110"/>
    </row>
    <row r="24456" spans="106:107">
      <c r="DB24456" s="110"/>
      <c r="DC24456" s="110"/>
    </row>
    <row r="24457" spans="106:107">
      <c r="DB24457" s="110"/>
      <c r="DC24457" s="110"/>
    </row>
    <row r="24458" spans="106:107">
      <c r="DB24458" s="110"/>
      <c r="DC24458" s="110"/>
    </row>
    <row r="24459" spans="106:107">
      <c r="DB24459" s="110"/>
      <c r="DC24459" s="110"/>
    </row>
    <row r="24460" spans="106:107">
      <c r="DB24460" s="110"/>
      <c r="DC24460" s="110"/>
    </row>
    <row r="24461" spans="106:107">
      <c r="DB24461" s="110"/>
      <c r="DC24461" s="110"/>
    </row>
    <row r="24462" spans="106:107">
      <c r="DB24462" s="110"/>
      <c r="DC24462" s="110"/>
    </row>
    <row r="24463" spans="106:107">
      <c r="DB24463" s="110"/>
      <c r="DC24463" s="110"/>
    </row>
    <row r="24464" spans="106:107">
      <c r="DB24464" s="110"/>
      <c r="DC24464" s="110"/>
    </row>
    <row r="24465" spans="106:107">
      <c r="DB24465" s="110"/>
      <c r="DC24465" s="110"/>
    </row>
    <row r="24466" spans="106:107">
      <c r="DB24466" s="110"/>
      <c r="DC24466" s="110"/>
    </row>
    <row r="24467" spans="106:107">
      <c r="DB24467" s="110"/>
      <c r="DC24467" s="110"/>
    </row>
    <row r="24468" spans="106:107">
      <c r="DB24468" s="110"/>
      <c r="DC24468" s="110"/>
    </row>
    <row r="24469" spans="106:107">
      <c r="DB24469" s="110"/>
      <c r="DC24469" s="110"/>
    </row>
    <row r="24470" spans="106:107">
      <c r="DB24470" s="110"/>
      <c r="DC24470" s="110"/>
    </row>
    <row r="24471" spans="106:107">
      <c r="DB24471" s="110"/>
      <c r="DC24471" s="110"/>
    </row>
    <row r="24472" spans="106:107">
      <c r="DB24472" s="110"/>
      <c r="DC24472" s="110"/>
    </row>
    <row r="24473" spans="106:107">
      <c r="DB24473" s="110"/>
      <c r="DC24473" s="110"/>
    </row>
    <row r="24474" spans="106:107">
      <c r="DB24474" s="110"/>
      <c r="DC24474" s="110"/>
    </row>
    <row r="24475" spans="106:107">
      <c r="DB24475" s="110"/>
      <c r="DC24475" s="110"/>
    </row>
    <row r="24476" spans="106:107">
      <c r="DB24476" s="110"/>
      <c r="DC24476" s="110"/>
    </row>
    <row r="24477" spans="106:107">
      <c r="DB24477" s="110"/>
      <c r="DC24477" s="110"/>
    </row>
    <row r="24478" spans="106:107">
      <c r="DB24478" s="110"/>
      <c r="DC24478" s="110"/>
    </row>
    <row r="24479" spans="106:107">
      <c r="DB24479" s="110"/>
      <c r="DC24479" s="110"/>
    </row>
    <row r="24480" spans="106:107">
      <c r="DB24480" s="110"/>
      <c r="DC24480" s="110"/>
    </row>
    <row r="24481" spans="106:107">
      <c r="DB24481" s="110"/>
      <c r="DC24481" s="110"/>
    </row>
    <row r="24482" spans="106:107">
      <c r="DB24482" s="110"/>
      <c r="DC24482" s="110"/>
    </row>
    <row r="24483" spans="106:107">
      <c r="DB24483" s="110"/>
      <c r="DC24483" s="110"/>
    </row>
    <row r="24484" spans="106:107">
      <c r="DB24484" s="110"/>
      <c r="DC24484" s="110"/>
    </row>
    <row r="24485" spans="106:107">
      <c r="DB24485" s="110"/>
      <c r="DC24485" s="110"/>
    </row>
    <row r="24486" spans="106:107">
      <c r="DB24486" s="110"/>
      <c r="DC24486" s="110"/>
    </row>
    <row r="24487" spans="106:107">
      <c r="DB24487" s="110"/>
      <c r="DC24487" s="110"/>
    </row>
    <row r="24488" spans="106:107">
      <c r="DB24488" s="110"/>
      <c r="DC24488" s="110"/>
    </row>
    <row r="24489" spans="106:107">
      <c r="DB24489" s="110"/>
      <c r="DC24489" s="110"/>
    </row>
    <row r="24490" spans="106:107">
      <c r="DB24490" s="110"/>
      <c r="DC24490" s="110"/>
    </row>
    <row r="24491" spans="106:107">
      <c r="DB24491" s="110"/>
      <c r="DC24491" s="110"/>
    </row>
    <row r="24492" spans="106:107">
      <c r="DB24492" s="110"/>
      <c r="DC24492" s="110"/>
    </row>
    <row r="24493" spans="106:107">
      <c r="DB24493" s="110"/>
      <c r="DC24493" s="110"/>
    </row>
    <row r="24494" spans="106:107">
      <c r="DB24494" s="110"/>
      <c r="DC24494" s="110"/>
    </row>
    <row r="24495" spans="106:107">
      <c r="DB24495" s="110"/>
      <c r="DC24495" s="110"/>
    </row>
    <row r="24496" spans="106:107">
      <c r="DB24496" s="110"/>
      <c r="DC24496" s="110"/>
    </row>
    <row r="24497" spans="106:107">
      <c r="DB24497" s="110"/>
      <c r="DC24497" s="110"/>
    </row>
    <row r="24498" spans="106:107">
      <c r="DB24498" s="110"/>
      <c r="DC24498" s="110"/>
    </row>
    <row r="24499" spans="106:107">
      <c r="DB24499" s="110"/>
      <c r="DC24499" s="110"/>
    </row>
    <row r="24500" spans="106:107">
      <c r="DB24500" s="110"/>
      <c r="DC24500" s="110"/>
    </row>
    <row r="24501" spans="106:107">
      <c r="DB24501" s="110"/>
      <c r="DC24501" s="110"/>
    </row>
    <row r="24502" spans="106:107">
      <c r="DB24502" s="110"/>
      <c r="DC24502" s="110"/>
    </row>
    <row r="24503" spans="106:107">
      <c r="DB24503" s="110"/>
      <c r="DC24503" s="110"/>
    </row>
    <row r="24504" spans="106:107">
      <c r="DB24504" s="110"/>
      <c r="DC24504" s="110"/>
    </row>
    <row r="24505" spans="106:107">
      <c r="DB24505" s="110"/>
      <c r="DC24505" s="110"/>
    </row>
    <row r="24506" spans="106:107">
      <c r="DB24506" s="110"/>
      <c r="DC24506" s="110"/>
    </row>
    <row r="24507" spans="106:107">
      <c r="DB24507" s="110"/>
      <c r="DC24507" s="110"/>
    </row>
    <row r="24508" spans="106:107">
      <c r="DB24508" s="110"/>
      <c r="DC24508" s="110"/>
    </row>
    <row r="24509" spans="106:107">
      <c r="DB24509" s="110"/>
      <c r="DC24509" s="110"/>
    </row>
    <row r="24510" spans="106:107">
      <c r="DB24510" s="110"/>
      <c r="DC24510" s="110"/>
    </row>
    <row r="24511" spans="106:107">
      <c r="DB24511" s="110"/>
      <c r="DC24511" s="110"/>
    </row>
    <row r="24512" spans="106:107">
      <c r="DB24512" s="110"/>
      <c r="DC24512" s="110"/>
    </row>
    <row r="24513" spans="106:107">
      <c r="DB24513" s="110"/>
      <c r="DC24513" s="110"/>
    </row>
    <row r="24514" spans="106:107">
      <c r="DB24514" s="110"/>
      <c r="DC24514" s="110"/>
    </row>
    <row r="24515" spans="106:107">
      <c r="DB24515" s="110"/>
      <c r="DC24515" s="110"/>
    </row>
    <row r="24516" spans="106:107">
      <c r="DB24516" s="110"/>
      <c r="DC24516" s="110"/>
    </row>
    <row r="24517" spans="106:107">
      <c r="DB24517" s="110"/>
      <c r="DC24517" s="110"/>
    </row>
    <row r="24518" spans="106:107">
      <c r="DB24518" s="110"/>
      <c r="DC24518" s="110"/>
    </row>
    <row r="24519" spans="106:107">
      <c r="DB24519" s="110"/>
      <c r="DC24519" s="110"/>
    </row>
    <row r="24520" spans="106:107">
      <c r="DB24520" s="110"/>
      <c r="DC24520" s="110"/>
    </row>
    <row r="24521" spans="106:107">
      <c r="DB24521" s="110"/>
      <c r="DC24521" s="110"/>
    </row>
    <row r="24522" spans="106:107">
      <c r="DB24522" s="110"/>
      <c r="DC24522" s="110"/>
    </row>
    <row r="24523" spans="106:107">
      <c r="DB24523" s="110"/>
      <c r="DC24523" s="110"/>
    </row>
    <row r="24524" spans="106:107">
      <c r="DB24524" s="110"/>
      <c r="DC24524" s="110"/>
    </row>
    <row r="24525" spans="106:107">
      <c r="DB24525" s="110"/>
      <c r="DC24525" s="110"/>
    </row>
    <row r="24526" spans="106:107">
      <c r="DB24526" s="110"/>
      <c r="DC24526" s="110"/>
    </row>
    <row r="24527" spans="106:107">
      <c r="DB24527" s="110"/>
      <c r="DC24527" s="110"/>
    </row>
    <row r="24528" spans="106:107">
      <c r="DB24528" s="110"/>
      <c r="DC24528" s="110"/>
    </row>
    <row r="24529" spans="106:107">
      <c r="DB24529" s="110"/>
      <c r="DC24529" s="110"/>
    </row>
    <row r="24530" spans="106:107">
      <c r="DB24530" s="110"/>
      <c r="DC24530" s="110"/>
    </row>
    <row r="24531" spans="106:107">
      <c r="DB24531" s="110"/>
      <c r="DC24531" s="110"/>
    </row>
    <row r="24532" spans="106:107">
      <c r="DB24532" s="110"/>
      <c r="DC24532" s="110"/>
    </row>
    <row r="24533" spans="106:107">
      <c r="DB24533" s="110"/>
      <c r="DC24533" s="110"/>
    </row>
    <row r="24534" spans="106:107">
      <c r="DB24534" s="110"/>
      <c r="DC24534" s="110"/>
    </row>
    <row r="24535" spans="106:107">
      <c r="DB24535" s="110"/>
      <c r="DC24535" s="110"/>
    </row>
    <row r="24536" spans="106:107">
      <c r="DB24536" s="110"/>
      <c r="DC24536" s="110"/>
    </row>
    <row r="24537" spans="106:107">
      <c r="DB24537" s="110"/>
      <c r="DC24537" s="110"/>
    </row>
    <row r="24538" spans="106:107">
      <c r="DB24538" s="110"/>
      <c r="DC24538" s="110"/>
    </row>
    <row r="24539" spans="106:107">
      <c r="DB24539" s="110"/>
      <c r="DC24539" s="110"/>
    </row>
    <row r="24540" spans="106:107">
      <c r="DB24540" s="110"/>
      <c r="DC24540" s="110"/>
    </row>
    <row r="24541" spans="106:107">
      <c r="DB24541" s="110"/>
      <c r="DC24541" s="110"/>
    </row>
    <row r="24542" spans="106:107">
      <c r="DB24542" s="110"/>
      <c r="DC24542" s="110"/>
    </row>
    <row r="24543" spans="106:107">
      <c r="DB24543" s="110"/>
      <c r="DC24543" s="110"/>
    </row>
    <row r="24544" spans="106:107">
      <c r="DB24544" s="110"/>
      <c r="DC24544" s="110"/>
    </row>
    <row r="24545" spans="106:107">
      <c r="DB24545" s="110"/>
      <c r="DC24545" s="110"/>
    </row>
    <row r="24546" spans="106:107">
      <c r="DB24546" s="110"/>
      <c r="DC24546" s="110"/>
    </row>
    <row r="24547" spans="106:107">
      <c r="DB24547" s="110"/>
      <c r="DC24547" s="110"/>
    </row>
    <row r="24548" spans="106:107">
      <c r="DB24548" s="110"/>
      <c r="DC24548" s="110"/>
    </row>
    <row r="24549" spans="106:107">
      <c r="DB24549" s="110"/>
      <c r="DC24549" s="110"/>
    </row>
    <row r="24550" spans="106:107">
      <c r="DB24550" s="110"/>
      <c r="DC24550" s="110"/>
    </row>
    <row r="24551" spans="106:107">
      <c r="DB24551" s="110"/>
      <c r="DC24551" s="110"/>
    </row>
    <row r="24552" spans="106:107">
      <c r="DB24552" s="110"/>
      <c r="DC24552" s="110"/>
    </row>
    <row r="24553" spans="106:107">
      <c r="DB24553" s="110"/>
      <c r="DC24553" s="110"/>
    </row>
    <row r="24554" spans="106:107">
      <c r="DB24554" s="110"/>
      <c r="DC24554" s="110"/>
    </row>
    <row r="24555" spans="106:107">
      <c r="DB24555" s="110"/>
      <c r="DC24555" s="110"/>
    </row>
    <row r="24556" spans="106:107">
      <c r="DB24556" s="110"/>
      <c r="DC24556" s="110"/>
    </row>
    <row r="24557" spans="106:107">
      <c r="DB24557" s="110"/>
      <c r="DC24557" s="110"/>
    </row>
    <row r="24558" spans="106:107">
      <c r="DB24558" s="110"/>
      <c r="DC24558" s="110"/>
    </row>
    <row r="24559" spans="106:107">
      <c r="DB24559" s="110"/>
      <c r="DC24559" s="110"/>
    </row>
    <row r="24560" spans="106:107">
      <c r="DB24560" s="110"/>
      <c r="DC24560" s="110"/>
    </row>
    <row r="24561" spans="106:107">
      <c r="DB24561" s="110"/>
      <c r="DC24561" s="110"/>
    </row>
    <row r="24562" spans="106:107">
      <c r="DB24562" s="110"/>
      <c r="DC24562" s="110"/>
    </row>
    <row r="24563" spans="106:107">
      <c r="DB24563" s="110"/>
      <c r="DC24563" s="110"/>
    </row>
    <row r="24564" spans="106:107">
      <c r="DB24564" s="110"/>
      <c r="DC24564" s="110"/>
    </row>
    <row r="24565" spans="106:107">
      <c r="DB24565" s="110"/>
      <c r="DC24565" s="110"/>
    </row>
    <row r="24566" spans="106:107">
      <c r="DB24566" s="110"/>
      <c r="DC24566" s="110"/>
    </row>
    <row r="24567" spans="106:107">
      <c r="DB24567" s="110"/>
      <c r="DC24567" s="110"/>
    </row>
    <row r="24568" spans="106:107">
      <c r="DB24568" s="110"/>
      <c r="DC24568" s="110"/>
    </row>
    <row r="24569" spans="106:107">
      <c r="DB24569" s="110"/>
      <c r="DC24569" s="110"/>
    </row>
    <row r="24570" spans="106:107">
      <c r="DB24570" s="110"/>
      <c r="DC24570" s="110"/>
    </row>
    <row r="24571" spans="106:107">
      <c r="DB24571" s="110"/>
      <c r="DC24571" s="110"/>
    </row>
    <row r="24572" spans="106:107">
      <c r="DB24572" s="110"/>
      <c r="DC24572" s="110"/>
    </row>
    <row r="24573" spans="106:107">
      <c r="DB24573" s="110"/>
      <c r="DC24573" s="110"/>
    </row>
    <row r="24574" spans="106:107">
      <c r="DB24574" s="110"/>
      <c r="DC24574" s="110"/>
    </row>
    <row r="24575" spans="106:107">
      <c r="DB24575" s="110"/>
      <c r="DC24575" s="110"/>
    </row>
    <row r="24576" spans="106:107">
      <c r="DB24576" s="110"/>
      <c r="DC24576" s="110"/>
    </row>
    <row r="24577" spans="106:107">
      <c r="DB24577" s="110"/>
      <c r="DC24577" s="110"/>
    </row>
    <row r="24578" spans="106:107">
      <c r="DB24578" s="110"/>
      <c r="DC24578" s="110"/>
    </row>
    <row r="24579" spans="106:107">
      <c r="DB24579" s="110"/>
      <c r="DC24579" s="110"/>
    </row>
    <row r="24580" spans="106:107">
      <c r="DB24580" s="110"/>
      <c r="DC24580" s="110"/>
    </row>
    <row r="24581" spans="106:107">
      <c r="DB24581" s="110"/>
      <c r="DC24581" s="110"/>
    </row>
    <row r="24582" spans="106:107">
      <c r="DB24582" s="110"/>
      <c r="DC24582" s="110"/>
    </row>
    <row r="24583" spans="106:107">
      <c r="DB24583" s="110"/>
      <c r="DC24583" s="110"/>
    </row>
    <row r="24584" spans="106:107">
      <c r="DB24584" s="110"/>
      <c r="DC24584" s="110"/>
    </row>
    <row r="24585" spans="106:107">
      <c r="DB24585" s="110"/>
      <c r="DC24585" s="110"/>
    </row>
    <row r="24586" spans="106:107">
      <c r="DB24586" s="110"/>
      <c r="DC24586" s="110"/>
    </row>
    <row r="24587" spans="106:107">
      <c r="DB24587" s="110"/>
      <c r="DC24587" s="110"/>
    </row>
    <row r="24588" spans="106:107">
      <c r="DB24588" s="110"/>
      <c r="DC24588" s="110"/>
    </row>
    <row r="24589" spans="106:107">
      <c r="DB24589" s="110"/>
      <c r="DC24589" s="110"/>
    </row>
    <row r="24590" spans="106:107">
      <c r="DB24590" s="110"/>
      <c r="DC24590" s="110"/>
    </row>
    <row r="24591" spans="106:107">
      <c r="DB24591" s="110"/>
      <c r="DC24591" s="110"/>
    </row>
    <row r="24592" spans="106:107">
      <c r="DB24592" s="110"/>
      <c r="DC24592" s="110"/>
    </row>
    <row r="24593" spans="106:107">
      <c r="DB24593" s="110"/>
      <c r="DC24593" s="110"/>
    </row>
    <row r="24594" spans="106:107">
      <c r="DB24594" s="110"/>
      <c r="DC24594" s="110"/>
    </row>
    <row r="24595" spans="106:107">
      <c r="DB24595" s="110"/>
      <c r="DC24595" s="110"/>
    </row>
    <row r="24596" spans="106:107">
      <c r="DB24596" s="110"/>
      <c r="DC24596" s="110"/>
    </row>
    <row r="24597" spans="106:107">
      <c r="DB24597" s="110"/>
      <c r="DC24597" s="110"/>
    </row>
    <row r="24598" spans="106:107">
      <c r="DB24598" s="110"/>
      <c r="DC24598" s="110"/>
    </row>
    <row r="24599" spans="106:107">
      <c r="DB24599" s="110"/>
      <c r="DC24599" s="110"/>
    </row>
    <row r="24600" spans="106:107">
      <c r="DB24600" s="110"/>
      <c r="DC24600" s="110"/>
    </row>
    <row r="24601" spans="106:107">
      <c r="DB24601" s="110"/>
      <c r="DC24601" s="110"/>
    </row>
    <row r="24602" spans="106:107">
      <c r="DB24602" s="110"/>
      <c r="DC24602" s="110"/>
    </row>
    <row r="24603" spans="106:107">
      <c r="DB24603" s="110"/>
      <c r="DC24603" s="110"/>
    </row>
    <row r="24604" spans="106:107">
      <c r="DB24604" s="110"/>
      <c r="DC24604" s="110"/>
    </row>
    <row r="24605" spans="106:107">
      <c r="DB24605" s="110"/>
      <c r="DC24605" s="110"/>
    </row>
    <row r="24606" spans="106:107">
      <c r="DB24606" s="110"/>
      <c r="DC24606" s="110"/>
    </row>
    <row r="24607" spans="106:107">
      <c r="DB24607" s="110"/>
      <c r="DC24607" s="110"/>
    </row>
    <row r="24608" spans="106:107">
      <c r="DB24608" s="110"/>
      <c r="DC24608" s="110"/>
    </row>
    <row r="24609" spans="106:107">
      <c r="DB24609" s="110"/>
      <c r="DC24609" s="110"/>
    </row>
    <row r="24610" spans="106:107">
      <c r="DB24610" s="110"/>
      <c r="DC24610" s="110"/>
    </row>
    <row r="24611" spans="106:107">
      <c r="DB24611" s="110"/>
      <c r="DC24611" s="110"/>
    </row>
    <row r="24612" spans="106:107">
      <c r="DB24612" s="110"/>
      <c r="DC24612" s="110"/>
    </row>
    <row r="24613" spans="106:107">
      <c r="DB24613" s="110"/>
      <c r="DC24613" s="110"/>
    </row>
    <row r="24614" spans="106:107">
      <c r="DB24614" s="110"/>
      <c r="DC24614" s="110"/>
    </row>
    <row r="24615" spans="106:107">
      <c r="DB24615" s="110"/>
      <c r="DC24615" s="110"/>
    </row>
    <row r="24616" spans="106:107">
      <c r="DB24616" s="110"/>
      <c r="DC24616" s="110"/>
    </row>
    <row r="24617" spans="106:107">
      <c r="DB24617" s="110"/>
      <c r="DC24617" s="110"/>
    </row>
    <row r="24618" spans="106:107">
      <c r="DB24618" s="110"/>
      <c r="DC24618" s="110"/>
    </row>
    <row r="24619" spans="106:107">
      <c r="DB24619" s="110"/>
      <c r="DC24619" s="110"/>
    </row>
    <row r="24620" spans="106:107">
      <c r="DB24620" s="110"/>
      <c r="DC24620" s="110"/>
    </row>
    <row r="24621" spans="106:107">
      <c r="DB24621" s="110"/>
      <c r="DC24621" s="110"/>
    </row>
    <row r="24622" spans="106:107">
      <c r="DB24622" s="110"/>
      <c r="DC24622" s="110"/>
    </row>
    <row r="24623" spans="106:107">
      <c r="DB24623" s="110"/>
      <c r="DC24623" s="110"/>
    </row>
    <row r="24624" spans="106:107">
      <c r="DB24624" s="110"/>
      <c r="DC24624" s="110"/>
    </row>
    <row r="24625" spans="106:107">
      <c r="DB24625" s="110"/>
      <c r="DC24625" s="110"/>
    </row>
    <row r="24626" spans="106:107">
      <c r="DB24626" s="110"/>
      <c r="DC24626" s="110"/>
    </row>
    <row r="24627" spans="106:107">
      <c r="DB24627" s="110"/>
      <c r="DC24627" s="110"/>
    </row>
    <row r="24628" spans="106:107">
      <c r="DB24628" s="110"/>
      <c r="DC24628" s="110"/>
    </row>
    <row r="24629" spans="106:107">
      <c r="DB24629" s="110"/>
      <c r="DC24629" s="110"/>
    </row>
    <row r="24630" spans="106:107">
      <c r="DB24630" s="110"/>
      <c r="DC24630" s="110"/>
    </row>
    <row r="24631" spans="106:107">
      <c r="DB24631" s="110"/>
      <c r="DC24631" s="110"/>
    </row>
    <row r="24632" spans="106:107">
      <c r="DB24632" s="110"/>
      <c r="DC24632" s="110"/>
    </row>
    <row r="24633" spans="106:107">
      <c r="DB24633" s="110"/>
      <c r="DC24633" s="110"/>
    </row>
    <row r="24634" spans="106:107">
      <c r="DB24634" s="110"/>
      <c r="DC24634" s="110"/>
    </row>
    <row r="24635" spans="106:107">
      <c r="DB24635" s="110"/>
      <c r="DC24635" s="110"/>
    </row>
    <row r="24636" spans="106:107">
      <c r="DB24636" s="110"/>
      <c r="DC24636" s="110"/>
    </row>
    <row r="24637" spans="106:107">
      <c r="DB24637" s="110"/>
      <c r="DC24637" s="110"/>
    </row>
    <row r="24638" spans="106:107">
      <c r="DB24638" s="110"/>
      <c r="DC24638" s="110"/>
    </row>
    <row r="24639" spans="106:107">
      <c r="DB24639" s="110"/>
      <c r="DC24639" s="110"/>
    </row>
    <row r="24640" spans="106:107">
      <c r="DB24640" s="110"/>
      <c r="DC24640" s="110"/>
    </row>
    <row r="24641" spans="106:107">
      <c r="DB24641" s="110"/>
      <c r="DC24641" s="110"/>
    </row>
    <row r="24642" spans="106:107">
      <c r="DB24642" s="110"/>
      <c r="DC24642" s="110"/>
    </row>
    <row r="24643" spans="106:107">
      <c r="DB24643" s="110"/>
      <c r="DC24643" s="110"/>
    </row>
    <row r="24644" spans="106:107">
      <c r="DB24644" s="110"/>
      <c r="DC24644" s="110"/>
    </row>
    <row r="24645" spans="106:107">
      <c r="DB24645" s="110"/>
      <c r="DC24645" s="110"/>
    </row>
    <row r="24646" spans="106:107">
      <c r="DB24646" s="110"/>
      <c r="DC24646" s="110"/>
    </row>
    <row r="24647" spans="106:107">
      <c r="DB24647" s="110"/>
      <c r="DC24647" s="110"/>
    </row>
    <row r="24648" spans="106:107">
      <c r="DB24648" s="110"/>
      <c r="DC24648" s="110"/>
    </row>
    <row r="24649" spans="106:107">
      <c r="DB24649" s="110"/>
      <c r="DC24649" s="110"/>
    </row>
    <row r="24650" spans="106:107">
      <c r="DB24650" s="110"/>
      <c r="DC24650" s="110"/>
    </row>
    <row r="24651" spans="106:107">
      <c r="DB24651" s="110"/>
      <c r="DC24651" s="110"/>
    </row>
    <row r="24652" spans="106:107">
      <c r="DB24652" s="110"/>
      <c r="DC24652" s="110"/>
    </row>
    <row r="24653" spans="106:107">
      <c r="DB24653" s="110"/>
      <c r="DC24653" s="110"/>
    </row>
    <row r="24654" spans="106:107">
      <c r="DB24654" s="110"/>
      <c r="DC24654" s="110"/>
    </row>
    <row r="24655" spans="106:107">
      <c r="DB24655" s="110"/>
      <c r="DC24655" s="110"/>
    </row>
    <row r="24656" spans="106:107">
      <c r="DB24656" s="110"/>
      <c r="DC24656" s="110"/>
    </row>
    <row r="24657" spans="106:107">
      <c r="DB24657" s="110"/>
      <c r="DC24657" s="110"/>
    </row>
    <row r="24658" spans="106:107">
      <c r="DB24658" s="110"/>
      <c r="DC24658" s="110"/>
    </row>
    <row r="24659" spans="106:107">
      <c r="DB24659" s="110"/>
      <c r="DC24659" s="110"/>
    </row>
    <row r="24660" spans="106:107">
      <c r="DB24660" s="110"/>
      <c r="DC24660" s="110"/>
    </row>
    <row r="24661" spans="106:107">
      <c r="DB24661" s="110"/>
      <c r="DC24661" s="110"/>
    </row>
    <row r="24662" spans="106:107">
      <c r="DB24662" s="110"/>
      <c r="DC24662" s="110"/>
    </row>
    <row r="24663" spans="106:107">
      <c r="DB24663" s="110"/>
      <c r="DC24663" s="110"/>
    </row>
    <row r="24664" spans="106:107">
      <c r="DB24664" s="110"/>
      <c r="DC24664" s="110"/>
    </row>
    <row r="24665" spans="106:107">
      <c r="DB24665" s="110"/>
      <c r="DC24665" s="110"/>
    </row>
    <row r="24666" spans="106:107">
      <c r="DB24666" s="110"/>
      <c r="DC24666" s="110"/>
    </row>
    <row r="24667" spans="106:107">
      <c r="DB24667" s="110"/>
      <c r="DC24667" s="110"/>
    </row>
    <row r="24668" spans="106:107">
      <c r="DB24668" s="110"/>
      <c r="DC24668" s="110"/>
    </row>
    <row r="24669" spans="106:107">
      <c r="DB24669" s="110"/>
      <c r="DC24669" s="110"/>
    </row>
    <row r="24670" spans="106:107">
      <c r="DB24670" s="110"/>
      <c r="DC24670" s="110"/>
    </row>
    <row r="24671" spans="106:107">
      <c r="DB24671" s="110"/>
      <c r="DC24671" s="110"/>
    </row>
    <row r="24672" spans="106:107">
      <c r="DB24672" s="110"/>
      <c r="DC24672" s="110"/>
    </row>
    <row r="24673" spans="106:107">
      <c r="DB24673" s="110"/>
      <c r="DC24673" s="110"/>
    </row>
    <row r="24674" spans="106:107">
      <c r="DB24674" s="110"/>
      <c r="DC24674" s="110"/>
    </row>
    <row r="24675" spans="106:107">
      <c r="DB24675" s="110"/>
      <c r="DC24675" s="110"/>
    </row>
    <row r="24676" spans="106:107">
      <c r="DB24676" s="110"/>
      <c r="DC24676" s="110"/>
    </row>
    <row r="24677" spans="106:107">
      <c r="DB24677" s="110"/>
      <c r="DC24677" s="110"/>
    </row>
    <row r="24678" spans="106:107">
      <c r="DB24678" s="110"/>
      <c r="DC24678" s="110"/>
    </row>
    <row r="24679" spans="106:107">
      <c r="DB24679" s="110"/>
      <c r="DC24679" s="110"/>
    </row>
    <row r="24680" spans="106:107">
      <c r="DB24680" s="110"/>
      <c r="DC24680" s="110"/>
    </row>
    <row r="24681" spans="106:107">
      <c r="DB24681" s="110"/>
      <c r="DC24681" s="110"/>
    </row>
    <row r="24682" spans="106:107">
      <c r="DB24682" s="110"/>
      <c r="DC24682" s="110"/>
    </row>
    <row r="24683" spans="106:107">
      <c r="DB24683" s="110"/>
      <c r="DC24683" s="110"/>
    </row>
    <row r="24684" spans="106:107">
      <c r="DB24684" s="110"/>
      <c r="DC24684" s="110"/>
    </row>
    <row r="24685" spans="106:107">
      <c r="DB24685" s="110"/>
      <c r="DC24685" s="110"/>
    </row>
    <row r="24686" spans="106:107">
      <c r="DB24686" s="110"/>
      <c r="DC24686" s="110"/>
    </row>
    <row r="24687" spans="106:107">
      <c r="DB24687" s="110"/>
      <c r="DC24687" s="110"/>
    </row>
    <row r="24688" spans="106:107">
      <c r="DB24688" s="110"/>
      <c r="DC24688" s="110"/>
    </row>
    <row r="24689" spans="106:107">
      <c r="DB24689" s="110"/>
      <c r="DC24689" s="110"/>
    </row>
    <row r="24690" spans="106:107">
      <c r="DB24690" s="110"/>
      <c r="DC24690" s="110"/>
    </row>
    <row r="24691" spans="106:107">
      <c r="DB24691" s="110"/>
      <c r="DC24691" s="110"/>
    </row>
    <row r="24692" spans="106:107">
      <c r="DB24692" s="110"/>
      <c r="DC24692" s="110"/>
    </row>
    <row r="24693" spans="106:107">
      <c r="DB24693" s="110"/>
      <c r="DC24693" s="110"/>
    </row>
    <row r="24694" spans="106:107">
      <c r="DB24694" s="110"/>
      <c r="DC24694" s="110"/>
    </row>
    <row r="24695" spans="106:107">
      <c r="DB24695" s="110"/>
      <c r="DC24695" s="110"/>
    </row>
    <row r="24696" spans="106:107">
      <c r="DB24696" s="110"/>
      <c r="DC24696" s="110"/>
    </row>
    <row r="24697" spans="106:107">
      <c r="DB24697" s="110"/>
      <c r="DC24697" s="110"/>
    </row>
    <row r="24698" spans="106:107">
      <c r="DB24698" s="110"/>
      <c r="DC24698" s="110"/>
    </row>
    <row r="24699" spans="106:107">
      <c r="DB24699" s="110"/>
      <c r="DC24699" s="110"/>
    </row>
    <row r="24700" spans="106:107">
      <c r="DB24700" s="110"/>
      <c r="DC24700" s="110"/>
    </row>
    <row r="24701" spans="106:107">
      <c r="DB24701" s="110"/>
      <c r="DC24701" s="110"/>
    </row>
    <row r="24702" spans="106:107">
      <c r="DB24702" s="110"/>
      <c r="DC24702" s="110"/>
    </row>
    <row r="24703" spans="106:107">
      <c r="DB24703" s="110"/>
      <c r="DC24703" s="110"/>
    </row>
    <row r="24704" spans="106:107">
      <c r="DB24704" s="110"/>
      <c r="DC24704" s="110"/>
    </row>
    <row r="24705" spans="106:107">
      <c r="DB24705" s="110"/>
      <c r="DC24705" s="110"/>
    </row>
    <row r="24706" spans="106:107">
      <c r="DB24706" s="110"/>
      <c r="DC24706" s="110"/>
    </row>
    <row r="24707" spans="106:107">
      <c r="DB24707" s="110"/>
      <c r="DC24707" s="110"/>
    </row>
    <row r="24708" spans="106:107">
      <c r="DB24708" s="110"/>
      <c r="DC24708" s="110"/>
    </row>
    <row r="24709" spans="106:107">
      <c r="DB24709" s="110"/>
      <c r="DC24709" s="110"/>
    </row>
    <row r="24710" spans="106:107">
      <c r="DB24710" s="110"/>
      <c r="DC24710" s="110"/>
    </row>
    <row r="24711" spans="106:107">
      <c r="DB24711" s="110"/>
      <c r="DC24711" s="110"/>
    </row>
    <row r="24712" spans="106:107">
      <c r="DB24712" s="110"/>
      <c r="DC24712" s="110"/>
    </row>
    <row r="24713" spans="106:107">
      <c r="DB24713" s="110"/>
      <c r="DC24713" s="110"/>
    </row>
    <row r="24714" spans="106:107">
      <c r="DB24714" s="110"/>
      <c r="DC24714" s="110"/>
    </row>
    <row r="24715" spans="106:107">
      <c r="DB24715" s="110"/>
      <c r="DC24715" s="110"/>
    </row>
    <row r="24716" spans="106:107">
      <c r="DB24716" s="110"/>
      <c r="DC24716" s="110"/>
    </row>
    <row r="24717" spans="106:107">
      <c r="DB24717" s="110"/>
      <c r="DC24717" s="110"/>
    </row>
    <row r="24718" spans="106:107">
      <c r="DB24718" s="110"/>
      <c r="DC24718" s="110"/>
    </row>
    <row r="24719" spans="106:107">
      <c r="DB24719" s="110"/>
      <c r="DC24719" s="110"/>
    </row>
    <row r="24720" spans="106:107">
      <c r="DB24720" s="110"/>
      <c r="DC24720" s="110"/>
    </row>
    <row r="24721" spans="106:107">
      <c r="DB24721" s="110"/>
      <c r="DC24721" s="110"/>
    </row>
    <row r="24722" spans="106:107">
      <c r="DB24722" s="110"/>
      <c r="DC24722" s="110"/>
    </row>
    <row r="24723" spans="106:107">
      <c r="DB24723" s="110"/>
      <c r="DC24723" s="110"/>
    </row>
    <row r="24724" spans="106:107">
      <c r="DB24724" s="110"/>
      <c r="DC24724" s="110"/>
    </row>
    <row r="24725" spans="106:107">
      <c r="DB24725" s="110"/>
      <c r="DC24725" s="110"/>
    </row>
    <row r="24726" spans="106:107">
      <c r="DB24726" s="110"/>
      <c r="DC24726" s="110"/>
    </row>
    <row r="24727" spans="106:107">
      <c r="DB24727" s="110"/>
      <c r="DC24727" s="110"/>
    </row>
    <row r="24728" spans="106:107">
      <c r="DB24728" s="110"/>
      <c r="DC24728" s="110"/>
    </row>
    <row r="24729" spans="106:107">
      <c r="DB24729" s="110"/>
      <c r="DC24729" s="110"/>
    </row>
    <row r="24730" spans="106:107">
      <c r="DB24730" s="110"/>
      <c r="DC24730" s="110"/>
    </row>
    <row r="24731" spans="106:107">
      <c r="DB24731" s="110"/>
      <c r="DC24731" s="110"/>
    </row>
    <row r="24732" spans="106:107">
      <c r="DB24732" s="110"/>
      <c r="DC24732" s="110"/>
    </row>
    <row r="24733" spans="106:107">
      <c r="DB24733" s="110"/>
      <c r="DC24733" s="110"/>
    </row>
    <row r="24734" spans="106:107">
      <c r="DB24734" s="110"/>
      <c r="DC24734" s="110"/>
    </row>
    <row r="24735" spans="106:107">
      <c r="DB24735" s="110"/>
      <c r="DC24735" s="110"/>
    </row>
    <row r="24736" spans="106:107">
      <c r="DB24736" s="110"/>
      <c r="DC24736" s="110"/>
    </row>
    <row r="24737" spans="106:107">
      <c r="DB24737" s="110"/>
      <c r="DC24737" s="110"/>
    </row>
    <row r="24738" spans="106:107">
      <c r="DB24738" s="110"/>
      <c r="DC24738" s="110"/>
    </row>
    <row r="24739" spans="106:107">
      <c r="DB24739" s="110"/>
      <c r="DC24739" s="110"/>
    </row>
    <row r="24740" spans="106:107">
      <c r="DB24740" s="110"/>
      <c r="DC24740" s="110"/>
    </row>
    <row r="24741" spans="106:107">
      <c r="DB24741" s="110"/>
      <c r="DC24741" s="110"/>
    </row>
    <row r="24742" spans="106:107">
      <c r="DB24742" s="110"/>
      <c r="DC24742" s="110"/>
    </row>
    <row r="24743" spans="106:107">
      <c r="DB24743" s="110"/>
      <c r="DC24743" s="110"/>
    </row>
    <row r="24744" spans="106:107">
      <c r="DB24744" s="110"/>
      <c r="DC24744" s="110"/>
    </row>
    <row r="24745" spans="106:107">
      <c r="DB24745" s="110"/>
      <c r="DC24745" s="110"/>
    </row>
    <row r="24746" spans="106:107">
      <c r="DB24746" s="110"/>
      <c r="DC24746" s="110"/>
    </row>
    <row r="24747" spans="106:107">
      <c r="DB24747" s="110"/>
      <c r="DC24747" s="110"/>
    </row>
    <row r="24748" spans="106:107">
      <c r="DB24748" s="110"/>
      <c r="DC24748" s="110"/>
    </row>
    <row r="24749" spans="106:107">
      <c r="DB24749" s="110"/>
      <c r="DC24749" s="110"/>
    </row>
    <row r="24750" spans="106:107">
      <c r="DB24750" s="110"/>
      <c r="DC24750" s="110"/>
    </row>
    <row r="24751" spans="106:107">
      <c r="DB24751" s="110"/>
      <c r="DC24751" s="110"/>
    </row>
    <row r="24752" spans="106:107">
      <c r="DB24752" s="110"/>
      <c r="DC24752" s="110"/>
    </row>
    <row r="24753" spans="106:107">
      <c r="DB24753" s="110"/>
      <c r="DC24753" s="110"/>
    </row>
    <row r="24754" spans="106:107">
      <c r="DB24754" s="110"/>
      <c r="DC24754" s="110"/>
    </row>
    <row r="24755" spans="106:107">
      <c r="DB24755" s="110"/>
      <c r="DC24755" s="110"/>
    </row>
    <row r="24756" spans="106:107">
      <c r="DB24756" s="110"/>
      <c r="DC24756" s="110"/>
    </row>
    <row r="24757" spans="106:107">
      <c r="DB24757" s="110"/>
      <c r="DC24757" s="110"/>
    </row>
    <row r="24758" spans="106:107">
      <c r="DB24758" s="110"/>
      <c r="DC24758" s="110"/>
    </row>
    <row r="24759" spans="106:107">
      <c r="DB24759" s="110"/>
      <c r="DC24759" s="110"/>
    </row>
    <row r="24760" spans="106:107">
      <c r="DB24760" s="110"/>
      <c r="DC24760" s="110"/>
    </row>
    <row r="24761" spans="106:107">
      <c r="DB24761" s="110"/>
      <c r="DC24761" s="110"/>
    </row>
    <row r="24762" spans="106:107">
      <c r="DB24762" s="110"/>
      <c r="DC24762" s="110"/>
    </row>
    <row r="24763" spans="106:107">
      <c r="DB24763" s="110"/>
      <c r="DC24763" s="110"/>
    </row>
    <row r="24764" spans="106:107">
      <c r="DB24764" s="110"/>
      <c r="DC24764" s="110"/>
    </row>
    <row r="24765" spans="106:107">
      <c r="DB24765" s="110"/>
      <c r="DC24765" s="110"/>
    </row>
    <row r="24766" spans="106:107">
      <c r="DB24766" s="110"/>
      <c r="DC24766" s="110"/>
    </row>
    <row r="24767" spans="106:107">
      <c r="DB24767" s="110"/>
      <c r="DC24767" s="110"/>
    </row>
    <row r="24768" spans="106:107">
      <c r="DB24768" s="110"/>
      <c r="DC24768" s="110"/>
    </row>
    <row r="24769" spans="106:107">
      <c r="DB24769" s="110"/>
      <c r="DC24769" s="110"/>
    </row>
    <row r="24770" spans="106:107">
      <c r="DB24770" s="110"/>
      <c r="DC24770" s="110"/>
    </row>
    <row r="24771" spans="106:107">
      <c r="DB24771" s="110"/>
      <c r="DC24771" s="110"/>
    </row>
    <row r="24772" spans="106:107">
      <c r="DB24772" s="110"/>
      <c r="DC24772" s="110"/>
    </row>
    <row r="24773" spans="106:107">
      <c r="DB24773" s="110"/>
      <c r="DC24773" s="110"/>
    </row>
    <row r="24774" spans="106:107">
      <c r="DB24774" s="110"/>
      <c r="DC24774" s="110"/>
    </row>
    <row r="24775" spans="106:107">
      <c r="DB24775" s="110"/>
      <c r="DC24775" s="110"/>
    </row>
    <row r="24776" spans="106:107">
      <c r="DB24776" s="110"/>
      <c r="DC24776" s="110"/>
    </row>
    <row r="24777" spans="106:107">
      <c r="DB24777" s="110"/>
      <c r="DC24777" s="110"/>
    </row>
    <row r="24778" spans="106:107">
      <c r="DB24778" s="110"/>
      <c r="DC24778" s="110"/>
    </row>
    <row r="24779" spans="106:107">
      <c r="DB24779" s="110"/>
      <c r="DC24779" s="110"/>
    </row>
    <row r="24780" spans="106:107">
      <c r="DB24780" s="110"/>
      <c r="DC24780" s="110"/>
    </row>
    <row r="24781" spans="106:107">
      <c r="DB24781" s="110"/>
      <c r="DC24781" s="110"/>
    </row>
    <row r="24782" spans="106:107">
      <c r="DB24782" s="110"/>
      <c r="DC24782" s="110"/>
    </row>
    <row r="24783" spans="106:107">
      <c r="DB24783" s="110"/>
      <c r="DC24783" s="110"/>
    </row>
    <row r="24784" spans="106:107">
      <c r="DB24784" s="110"/>
      <c r="DC24784" s="110"/>
    </row>
    <row r="24785" spans="106:107">
      <c r="DB24785" s="110"/>
      <c r="DC24785" s="110"/>
    </row>
    <row r="24786" spans="106:107">
      <c r="DB24786" s="110"/>
      <c r="DC24786" s="110"/>
    </row>
    <row r="24787" spans="106:107">
      <c r="DB24787" s="110"/>
      <c r="DC24787" s="110"/>
    </row>
    <row r="24788" spans="106:107">
      <c r="DB24788" s="110"/>
      <c r="DC24788" s="110"/>
    </row>
    <row r="24789" spans="106:107">
      <c r="DB24789" s="110"/>
      <c r="DC24789" s="110"/>
    </row>
    <row r="24790" spans="106:107">
      <c r="DB24790" s="110"/>
      <c r="DC24790" s="110"/>
    </row>
    <row r="24791" spans="106:107">
      <c r="DB24791" s="110"/>
      <c r="DC24791" s="110"/>
    </row>
    <row r="24792" spans="106:107">
      <c r="DB24792" s="110"/>
      <c r="DC24792" s="110"/>
    </row>
    <row r="24793" spans="106:107">
      <c r="DB24793" s="110"/>
      <c r="DC24793" s="110"/>
    </row>
    <row r="24794" spans="106:107">
      <c r="DB24794" s="110"/>
      <c r="DC24794" s="110"/>
    </row>
    <row r="24795" spans="106:107">
      <c r="DB24795" s="110"/>
      <c r="DC24795" s="110"/>
    </row>
    <row r="24796" spans="106:107">
      <c r="DB24796" s="110"/>
      <c r="DC24796" s="110"/>
    </row>
    <row r="24797" spans="106:107">
      <c r="DB24797" s="110"/>
      <c r="DC24797" s="110"/>
    </row>
    <row r="24798" spans="106:107">
      <c r="DB24798" s="110"/>
      <c r="DC24798" s="110"/>
    </row>
    <row r="24799" spans="106:107">
      <c r="DB24799" s="110"/>
      <c r="DC24799" s="110"/>
    </row>
    <row r="24800" spans="106:107">
      <c r="DB24800" s="110"/>
      <c r="DC24800" s="110"/>
    </row>
    <row r="24801" spans="106:107">
      <c r="DB24801" s="110"/>
      <c r="DC24801" s="110"/>
    </row>
    <row r="24802" spans="106:107">
      <c r="DB24802" s="110"/>
      <c r="DC24802" s="110"/>
    </row>
    <row r="24803" spans="106:107">
      <c r="DB24803" s="110"/>
      <c r="DC24803" s="110"/>
    </row>
    <row r="24804" spans="106:107">
      <c r="DB24804" s="110"/>
      <c r="DC24804" s="110"/>
    </row>
    <row r="24805" spans="106:107">
      <c r="DB24805" s="110"/>
      <c r="DC24805" s="110"/>
    </row>
    <row r="24806" spans="106:107">
      <c r="DB24806" s="110"/>
      <c r="DC24806" s="110"/>
    </row>
    <row r="24807" spans="106:107">
      <c r="DB24807" s="110"/>
      <c r="DC24807" s="110"/>
    </row>
    <row r="24808" spans="106:107">
      <c r="DB24808" s="110"/>
      <c r="DC24808" s="110"/>
    </row>
    <row r="24809" spans="106:107">
      <c r="DB24809" s="110"/>
      <c r="DC24809" s="110"/>
    </row>
    <row r="24810" spans="106:107">
      <c r="DB24810" s="110"/>
      <c r="DC24810" s="110"/>
    </row>
    <row r="24811" spans="106:107">
      <c r="DB24811" s="110"/>
      <c r="DC24811" s="110"/>
    </row>
    <row r="24812" spans="106:107">
      <c r="DB24812" s="110"/>
      <c r="DC24812" s="110"/>
    </row>
    <row r="24813" spans="106:107">
      <c r="DB24813" s="110"/>
      <c r="DC24813" s="110"/>
    </row>
    <row r="24814" spans="106:107">
      <c r="DB24814" s="110"/>
      <c r="DC24814" s="110"/>
    </row>
    <row r="24815" spans="106:107">
      <c r="DB24815" s="110"/>
      <c r="DC24815" s="110"/>
    </row>
    <row r="24816" spans="106:107">
      <c r="DB24816" s="110"/>
      <c r="DC24816" s="110"/>
    </row>
    <row r="24817" spans="106:107">
      <c r="DB24817" s="110"/>
      <c r="DC24817" s="110"/>
    </row>
    <row r="24818" spans="106:107">
      <c r="DB24818" s="110"/>
      <c r="DC24818" s="110"/>
    </row>
    <row r="24819" spans="106:107">
      <c r="DB24819" s="110"/>
      <c r="DC24819" s="110"/>
    </row>
    <row r="24820" spans="106:107">
      <c r="DB24820" s="110"/>
      <c r="DC24820" s="110"/>
    </row>
    <row r="24821" spans="106:107">
      <c r="DB24821" s="110"/>
      <c r="DC24821" s="110"/>
    </row>
    <row r="24822" spans="106:107">
      <c r="DB24822" s="110"/>
      <c r="DC24822" s="110"/>
    </row>
    <row r="24823" spans="106:107">
      <c r="DB24823" s="110"/>
      <c r="DC24823" s="110"/>
    </row>
    <row r="24824" spans="106:107">
      <c r="DB24824" s="110"/>
      <c r="DC24824" s="110"/>
    </row>
    <row r="24825" spans="106:107">
      <c r="DB24825" s="110"/>
      <c r="DC24825" s="110"/>
    </row>
    <row r="24826" spans="106:107">
      <c r="DB24826" s="110"/>
      <c r="DC24826" s="110"/>
    </row>
    <row r="24827" spans="106:107">
      <c r="DB24827" s="110"/>
      <c r="DC24827" s="110"/>
    </row>
    <row r="24828" spans="106:107">
      <c r="DB24828" s="110"/>
      <c r="DC24828" s="110"/>
    </row>
    <row r="24829" spans="106:107">
      <c r="DB24829" s="110"/>
      <c r="DC24829" s="110"/>
    </row>
    <row r="24830" spans="106:107">
      <c r="DB24830" s="110"/>
      <c r="DC24830" s="110"/>
    </row>
    <row r="24831" spans="106:107">
      <c r="DB24831" s="110"/>
      <c r="DC24831" s="110"/>
    </row>
    <row r="24832" spans="106:107">
      <c r="DB24832" s="110"/>
      <c r="DC24832" s="110"/>
    </row>
    <row r="24833" spans="106:107">
      <c r="DB24833" s="110"/>
      <c r="DC24833" s="110"/>
    </row>
    <row r="24834" spans="106:107">
      <c r="DB24834" s="110"/>
      <c r="DC24834" s="110"/>
    </row>
    <row r="24835" spans="106:107">
      <c r="DB24835" s="110"/>
      <c r="DC24835" s="110"/>
    </row>
    <row r="24836" spans="106:107">
      <c r="DB24836" s="110"/>
      <c r="DC24836" s="110"/>
    </row>
    <row r="24837" spans="106:107">
      <c r="DB24837" s="110"/>
      <c r="DC24837" s="110"/>
    </row>
    <row r="24838" spans="106:107">
      <c r="DB24838" s="110"/>
      <c r="DC24838" s="110"/>
    </row>
    <row r="24839" spans="106:107">
      <c r="DB24839" s="110"/>
      <c r="DC24839" s="110"/>
    </row>
    <row r="24840" spans="106:107">
      <c r="DB24840" s="110"/>
      <c r="DC24840" s="110"/>
    </row>
    <row r="24841" spans="106:107">
      <c r="DB24841" s="110"/>
      <c r="DC24841" s="110"/>
    </row>
    <row r="24842" spans="106:107">
      <c r="DB24842" s="110"/>
      <c r="DC24842" s="110"/>
    </row>
    <row r="24843" spans="106:107">
      <c r="DB24843" s="110"/>
      <c r="DC24843" s="110"/>
    </row>
    <row r="24844" spans="106:107">
      <c r="DB24844" s="110"/>
      <c r="DC24844" s="110"/>
    </row>
    <row r="24845" spans="106:107">
      <c r="DB24845" s="110"/>
      <c r="DC24845" s="110"/>
    </row>
    <row r="24846" spans="106:107">
      <c r="DB24846" s="110"/>
      <c r="DC24846" s="110"/>
    </row>
    <row r="24847" spans="106:107">
      <c r="DB24847" s="110"/>
      <c r="DC24847" s="110"/>
    </row>
    <row r="24848" spans="106:107">
      <c r="DB24848" s="110"/>
      <c r="DC24848" s="110"/>
    </row>
    <row r="24849" spans="106:107">
      <c r="DB24849" s="110"/>
      <c r="DC24849" s="110"/>
    </row>
    <row r="24850" spans="106:107">
      <c r="DB24850" s="110"/>
      <c r="DC24850" s="110"/>
    </row>
    <row r="24851" spans="106:107">
      <c r="DB24851" s="110"/>
      <c r="DC24851" s="110"/>
    </row>
    <row r="24852" spans="106:107">
      <c r="DB24852" s="110"/>
      <c r="DC24852" s="110"/>
    </row>
    <row r="24853" spans="106:107">
      <c r="DB24853" s="110"/>
      <c r="DC24853" s="110"/>
    </row>
    <row r="24854" spans="106:107">
      <c r="DB24854" s="110"/>
      <c r="DC24854" s="110"/>
    </row>
    <row r="24855" spans="106:107">
      <c r="DB24855" s="110"/>
      <c r="DC24855" s="110"/>
    </row>
    <row r="24856" spans="106:107">
      <c r="DB24856" s="110"/>
      <c r="DC24856" s="110"/>
    </row>
    <row r="24857" spans="106:107">
      <c r="DB24857" s="110"/>
      <c r="DC24857" s="110"/>
    </row>
    <row r="24858" spans="106:107">
      <c r="DB24858" s="110"/>
      <c r="DC24858" s="110"/>
    </row>
    <row r="24859" spans="106:107">
      <c r="DB24859" s="110"/>
      <c r="DC24859" s="110"/>
    </row>
    <row r="24860" spans="106:107">
      <c r="DB24860" s="110"/>
      <c r="DC24860" s="110"/>
    </row>
    <row r="24861" spans="106:107">
      <c r="DB24861" s="110"/>
      <c r="DC24861" s="110"/>
    </row>
    <row r="24862" spans="106:107">
      <c r="DB24862" s="110"/>
      <c r="DC24862" s="110"/>
    </row>
    <row r="24863" spans="106:107">
      <c r="DB24863" s="110"/>
      <c r="DC24863" s="110"/>
    </row>
    <row r="24864" spans="106:107">
      <c r="DB24864" s="110"/>
      <c r="DC24864" s="110"/>
    </row>
    <row r="24865" spans="106:107">
      <c r="DB24865" s="110"/>
      <c r="DC24865" s="110"/>
    </row>
    <row r="24866" spans="106:107">
      <c r="DB24866" s="110"/>
      <c r="DC24866" s="110"/>
    </row>
    <row r="24867" spans="106:107">
      <c r="DB24867" s="110"/>
      <c r="DC24867" s="110"/>
    </row>
    <row r="24868" spans="106:107">
      <c r="DB24868" s="110"/>
      <c r="DC24868" s="110"/>
    </row>
    <row r="24869" spans="106:107">
      <c r="DB24869" s="110"/>
      <c r="DC24869" s="110"/>
    </row>
    <row r="24870" spans="106:107">
      <c r="DB24870" s="110"/>
      <c r="DC24870" s="110"/>
    </row>
    <row r="24871" spans="106:107">
      <c r="DB24871" s="110"/>
      <c r="DC24871" s="110"/>
    </row>
    <row r="24872" spans="106:107">
      <c r="DB24872" s="110"/>
      <c r="DC24872" s="110"/>
    </row>
    <row r="24873" spans="106:107">
      <c r="DB24873" s="110"/>
      <c r="DC24873" s="110"/>
    </row>
    <row r="24874" spans="106:107">
      <c r="DB24874" s="110"/>
      <c r="DC24874" s="110"/>
    </row>
    <row r="24875" spans="106:107">
      <c r="DB24875" s="110"/>
      <c r="DC24875" s="110"/>
    </row>
    <row r="24876" spans="106:107">
      <c r="DB24876" s="110"/>
      <c r="DC24876" s="110"/>
    </row>
    <row r="24877" spans="106:107">
      <c r="DB24877" s="110"/>
      <c r="DC24877" s="110"/>
    </row>
    <row r="24878" spans="106:107">
      <c r="DB24878" s="110"/>
      <c r="DC24878" s="110"/>
    </row>
    <row r="24879" spans="106:107">
      <c r="DB24879" s="110"/>
      <c r="DC24879" s="110"/>
    </row>
    <row r="24880" spans="106:107">
      <c r="DB24880" s="110"/>
      <c r="DC24880" s="110"/>
    </row>
    <row r="24881" spans="106:107">
      <c r="DB24881" s="110"/>
      <c r="DC24881" s="110"/>
    </row>
    <row r="24882" spans="106:107">
      <c r="DB24882" s="110"/>
      <c r="DC24882" s="110"/>
    </row>
    <row r="24883" spans="106:107">
      <c r="DB24883" s="110"/>
      <c r="DC24883" s="110"/>
    </row>
    <row r="24884" spans="106:107">
      <c r="DB24884" s="110"/>
      <c r="DC24884" s="110"/>
    </row>
    <row r="24885" spans="106:107">
      <c r="DB24885" s="110"/>
      <c r="DC24885" s="110"/>
    </row>
    <row r="24886" spans="106:107">
      <c r="DB24886" s="110"/>
      <c r="DC24886" s="110"/>
    </row>
    <row r="24887" spans="106:107">
      <c r="DB24887" s="110"/>
      <c r="DC24887" s="110"/>
    </row>
    <row r="24888" spans="106:107">
      <c r="DB24888" s="110"/>
      <c r="DC24888" s="110"/>
    </row>
    <row r="24889" spans="106:107">
      <c r="DB24889" s="110"/>
      <c r="DC24889" s="110"/>
    </row>
    <row r="24890" spans="106:107">
      <c r="DB24890" s="110"/>
      <c r="DC24890" s="110"/>
    </row>
    <row r="24891" spans="106:107">
      <c r="DB24891" s="110"/>
      <c r="DC24891" s="110"/>
    </row>
    <row r="24892" spans="106:107">
      <c r="DB24892" s="110"/>
      <c r="DC24892" s="110"/>
    </row>
    <row r="24893" spans="106:107">
      <c r="DB24893" s="110"/>
      <c r="DC24893" s="110"/>
    </row>
    <row r="24894" spans="106:107">
      <c r="DB24894" s="110"/>
      <c r="DC24894" s="110"/>
    </row>
    <row r="24895" spans="106:107">
      <c r="DB24895" s="110"/>
      <c r="DC24895" s="110"/>
    </row>
    <row r="24896" spans="106:107">
      <c r="DB24896" s="110"/>
      <c r="DC24896" s="110"/>
    </row>
    <row r="24897" spans="106:107">
      <c r="DB24897" s="110"/>
      <c r="DC24897" s="110"/>
    </row>
    <row r="24898" spans="106:107">
      <c r="DB24898" s="110"/>
      <c r="DC24898" s="110"/>
    </row>
    <row r="24899" spans="106:107">
      <c r="DB24899" s="110"/>
      <c r="DC24899" s="110"/>
    </row>
    <row r="24900" spans="106:107">
      <c r="DB24900" s="110"/>
      <c r="DC24900" s="110"/>
    </row>
    <row r="24901" spans="106:107">
      <c r="DB24901" s="110"/>
      <c r="DC24901" s="110"/>
    </row>
    <row r="24902" spans="106:107">
      <c r="DB24902" s="110"/>
      <c r="DC24902" s="110"/>
    </row>
    <row r="24903" spans="106:107">
      <c r="DB24903" s="110"/>
      <c r="DC24903" s="110"/>
    </row>
    <row r="24904" spans="106:107">
      <c r="DB24904" s="110"/>
      <c r="DC24904" s="110"/>
    </row>
    <row r="24905" spans="106:107">
      <c r="DB24905" s="110"/>
      <c r="DC24905" s="110"/>
    </row>
    <row r="24906" spans="106:107">
      <c r="DB24906" s="110"/>
      <c r="DC24906" s="110"/>
    </row>
    <row r="24907" spans="106:107">
      <c r="DB24907" s="110"/>
      <c r="DC24907" s="110"/>
    </row>
    <row r="24908" spans="106:107">
      <c r="DB24908" s="110"/>
      <c r="DC24908" s="110"/>
    </row>
    <row r="24909" spans="106:107">
      <c r="DB24909" s="110"/>
      <c r="DC24909" s="110"/>
    </row>
    <row r="24910" spans="106:107">
      <c r="DB24910" s="110"/>
      <c r="DC24910" s="110"/>
    </row>
    <row r="24911" spans="106:107">
      <c r="DB24911" s="110"/>
      <c r="DC24911" s="110"/>
    </row>
    <row r="24912" spans="106:107">
      <c r="DB24912" s="110"/>
      <c r="DC24912" s="110"/>
    </row>
    <row r="24913" spans="106:107">
      <c r="DB24913" s="110"/>
      <c r="DC24913" s="110"/>
    </row>
    <row r="24914" spans="106:107">
      <c r="DB24914" s="110"/>
      <c r="DC24914" s="110"/>
    </row>
    <row r="24915" spans="106:107">
      <c r="DB24915" s="110"/>
      <c r="DC24915" s="110"/>
    </row>
    <row r="24916" spans="106:107">
      <c r="DB24916" s="110"/>
      <c r="DC24916" s="110"/>
    </row>
    <row r="24917" spans="106:107">
      <c r="DB24917" s="110"/>
      <c r="DC24917" s="110"/>
    </row>
    <row r="24918" spans="106:107">
      <c r="DB24918" s="110"/>
      <c r="DC24918" s="110"/>
    </row>
    <row r="24919" spans="106:107">
      <c r="DB24919" s="110"/>
      <c r="DC24919" s="110"/>
    </row>
    <row r="24920" spans="106:107">
      <c r="DB24920" s="110"/>
      <c r="DC24920" s="110"/>
    </row>
    <row r="24921" spans="106:107">
      <c r="DB24921" s="110"/>
      <c r="DC24921" s="110"/>
    </row>
    <row r="24922" spans="106:107">
      <c r="DB24922" s="110"/>
      <c r="DC24922" s="110"/>
    </row>
    <row r="24923" spans="106:107">
      <c r="DB24923" s="110"/>
      <c r="DC24923" s="110"/>
    </row>
    <row r="24924" spans="106:107">
      <c r="DB24924" s="110"/>
      <c r="DC24924" s="110"/>
    </row>
    <row r="24925" spans="106:107">
      <c r="DB24925" s="110"/>
      <c r="DC24925" s="110"/>
    </row>
    <row r="24926" spans="106:107">
      <c r="DB24926" s="110"/>
      <c r="DC24926" s="110"/>
    </row>
    <row r="24927" spans="106:107">
      <c r="DB24927" s="110"/>
      <c r="DC24927" s="110"/>
    </row>
    <row r="24928" spans="106:107">
      <c r="DB24928" s="110"/>
      <c r="DC24928" s="110"/>
    </row>
    <row r="24929" spans="106:107">
      <c r="DB24929" s="110"/>
      <c r="DC24929" s="110"/>
    </row>
    <row r="24930" spans="106:107">
      <c r="DB24930" s="110"/>
      <c r="DC24930" s="110"/>
    </row>
    <row r="24931" spans="106:107">
      <c r="DB24931" s="110"/>
      <c r="DC24931" s="110"/>
    </row>
    <row r="24932" spans="106:107">
      <c r="DB24932" s="110"/>
      <c r="DC24932" s="110"/>
    </row>
    <row r="24933" spans="106:107">
      <c r="DB24933" s="110"/>
      <c r="DC24933" s="110"/>
    </row>
    <row r="24934" spans="106:107">
      <c r="DB24934" s="110"/>
      <c r="DC24934" s="110"/>
    </row>
    <row r="24935" spans="106:107">
      <c r="DB24935" s="110"/>
      <c r="DC24935" s="110"/>
    </row>
    <row r="24936" spans="106:107">
      <c r="DB24936" s="110"/>
      <c r="DC24936" s="110"/>
    </row>
    <row r="24937" spans="106:107">
      <c r="DB24937" s="110"/>
      <c r="DC24937" s="110"/>
    </row>
    <row r="24938" spans="106:107">
      <c r="DB24938" s="110"/>
      <c r="DC24938" s="110"/>
    </row>
    <row r="24939" spans="106:107">
      <c r="DB24939" s="110"/>
      <c r="DC24939" s="110"/>
    </row>
    <row r="24940" spans="106:107">
      <c r="DB24940" s="110"/>
      <c r="DC24940" s="110"/>
    </row>
    <row r="24941" spans="106:107">
      <c r="DB24941" s="110"/>
      <c r="DC24941" s="110"/>
    </row>
    <row r="24942" spans="106:107">
      <c r="DB24942" s="110"/>
      <c r="DC24942" s="110"/>
    </row>
    <row r="24943" spans="106:107">
      <c r="DB24943" s="110"/>
      <c r="DC24943" s="110"/>
    </row>
    <row r="24944" spans="106:107">
      <c r="DB24944" s="110"/>
      <c r="DC24944" s="110"/>
    </row>
    <row r="24945" spans="106:107">
      <c r="DB24945" s="110"/>
      <c r="DC24945" s="110"/>
    </row>
    <row r="24946" spans="106:107">
      <c r="DB24946" s="110"/>
      <c r="DC24946" s="110"/>
    </row>
    <row r="24947" spans="106:107">
      <c r="DB24947" s="110"/>
      <c r="DC24947" s="110"/>
    </row>
    <row r="24948" spans="106:107">
      <c r="DB24948" s="110"/>
      <c r="DC24948" s="110"/>
    </row>
    <row r="24949" spans="106:107">
      <c r="DB24949" s="110"/>
      <c r="DC24949" s="110"/>
    </row>
    <row r="24950" spans="106:107">
      <c r="DB24950" s="110"/>
      <c r="DC24950" s="110"/>
    </row>
    <row r="24951" spans="106:107">
      <c r="DB24951" s="110"/>
      <c r="DC24951" s="110"/>
    </row>
    <row r="24952" spans="106:107">
      <c r="DB24952" s="110"/>
      <c r="DC24952" s="110"/>
    </row>
    <row r="24953" spans="106:107">
      <c r="DB24953" s="110"/>
      <c r="DC24953" s="110"/>
    </row>
    <row r="24954" spans="106:107">
      <c r="DB24954" s="110"/>
      <c r="DC24954" s="110"/>
    </row>
    <row r="24955" spans="106:107">
      <c r="DB24955" s="110"/>
      <c r="DC24955" s="110"/>
    </row>
    <row r="24956" spans="106:107">
      <c r="DB24956" s="110"/>
      <c r="DC24956" s="110"/>
    </row>
    <row r="24957" spans="106:107">
      <c r="DB24957" s="110"/>
      <c r="DC24957" s="110"/>
    </row>
    <row r="24958" spans="106:107">
      <c r="DB24958" s="110"/>
      <c r="DC24958" s="110"/>
    </row>
    <row r="24959" spans="106:107">
      <c r="DB24959" s="110"/>
      <c r="DC24959" s="110"/>
    </row>
    <row r="24960" spans="106:107">
      <c r="DB24960" s="110"/>
      <c r="DC24960" s="110"/>
    </row>
    <row r="24961" spans="106:107">
      <c r="DB24961" s="110"/>
      <c r="DC24961" s="110"/>
    </row>
    <row r="24962" spans="106:107">
      <c r="DB24962" s="110"/>
      <c r="DC24962" s="110"/>
    </row>
    <row r="24963" spans="106:107">
      <c r="DB24963" s="110"/>
      <c r="DC24963" s="110"/>
    </row>
    <row r="24964" spans="106:107">
      <c r="DB24964" s="110"/>
      <c r="DC24964" s="110"/>
    </row>
    <row r="24965" spans="106:107">
      <c r="DB24965" s="110"/>
      <c r="DC24965" s="110"/>
    </row>
    <row r="24966" spans="106:107">
      <c r="DB24966" s="110"/>
      <c r="DC24966" s="110"/>
    </row>
    <row r="24967" spans="106:107">
      <c r="DB24967" s="110"/>
      <c r="DC24967" s="110"/>
    </row>
    <row r="24968" spans="106:107">
      <c r="DB24968" s="110"/>
      <c r="DC24968" s="110"/>
    </row>
    <row r="24969" spans="106:107">
      <c r="DB24969" s="110"/>
      <c r="DC24969" s="110"/>
    </row>
    <row r="24970" spans="106:107">
      <c r="DB24970" s="110"/>
      <c r="DC24970" s="110"/>
    </row>
    <row r="24971" spans="106:107">
      <c r="DB24971" s="110"/>
      <c r="DC24971" s="110"/>
    </row>
    <row r="24972" spans="106:107">
      <c r="DB24972" s="110"/>
      <c r="DC24972" s="110"/>
    </row>
    <row r="24973" spans="106:107">
      <c r="DB24973" s="110"/>
      <c r="DC24973" s="110"/>
    </row>
    <row r="24974" spans="106:107">
      <c r="DB24974" s="110"/>
      <c r="DC24974" s="110"/>
    </row>
    <row r="24975" spans="106:107">
      <c r="DB24975" s="110"/>
      <c r="DC24975" s="110"/>
    </row>
    <row r="24976" spans="106:107">
      <c r="DB24976" s="110"/>
      <c r="DC24976" s="110"/>
    </row>
    <row r="24977" spans="106:107">
      <c r="DB24977" s="110"/>
      <c r="DC24977" s="110"/>
    </row>
    <row r="24978" spans="106:107">
      <c r="DB24978" s="110"/>
      <c r="DC24978" s="110"/>
    </row>
    <row r="24979" spans="106:107">
      <c r="DB24979" s="110"/>
      <c r="DC24979" s="110"/>
    </row>
    <row r="24980" spans="106:107">
      <c r="DB24980" s="110"/>
      <c r="DC24980" s="110"/>
    </row>
    <row r="24981" spans="106:107">
      <c r="DB24981" s="110"/>
      <c r="DC24981" s="110"/>
    </row>
    <row r="24982" spans="106:107">
      <c r="DB24982" s="110"/>
      <c r="DC24982" s="110"/>
    </row>
    <row r="24983" spans="106:107">
      <c r="DB24983" s="110"/>
      <c r="DC24983" s="110"/>
    </row>
    <row r="24984" spans="106:107">
      <c r="DB24984" s="110"/>
      <c r="DC24984" s="110"/>
    </row>
    <row r="24985" spans="106:107">
      <c r="DB24985" s="110"/>
      <c r="DC24985" s="110"/>
    </row>
    <row r="24986" spans="106:107">
      <c r="DB24986" s="110"/>
      <c r="DC24986" s="110"/>
    </row>
    <row r="24987" spans="106:107">
      <c r="DB24987" s="110"/>
      <c r="DC24987" s="110"/>
    </row>
    <row r="24988" spans="106:107">
      <c r="DB24988" s="110"/>
      <c r="DC24988" s="110"/>
    </row>
    <row r="24989" spans="106:107">
      <c r="DB24989" s="110"/>
      <c r="DC24989" s="110"/>
    </row>
    <row r="24990" spans="106:107">
      <c r="DB24990" s="110"/>
      <c r="DC24990" s="110"/>
    </row>
    <row r="24991" spans="106:107">
      <c r="DB24991" s="110"/>
      <c r="DC24991" s="110"/>
    </row>
    <row r="24992" spans="106:107">
      <c r="DB24992" s="110"/>
      <c r="DC24992" s="110"/>
    </row>
    <row r="24993" spans="106:107">
      <c r="DB24993" s="110"/>
      <c r="DC24993" s="110"/>
    </row>
    <row r="24994" spans="106:107">
      <c r="DB24994" s="110"/>
      <c r="DC24994" s="110"/>
    </row>
    <row r="24995" spans="106:107">
      <c r="DB24995" s="110"/>
      <c r="DC24995" s="110"/>
    </row>
    <row r="24996" spans="106:107">
      <c r="DB24996" s="110"/>
      <c r="DC24996" s="110"/>
    </row>
    <row r="24997" spans="106:107">
      <c r="DB24997" s="110"/>
      <c r="DC24997" s="110"/>
    </row>
    <row r="24998" spans="106:107">
      <c r="DB24998" s="110"/>
      <c r="DC24998" s="110"/>
    </row>
    <row r="24999" spans="106:107">
      <c r="DB24999" s="110"/>
      <c r="DC24999" s="110"/>
    </row>
    <row r="25000" spans="106:107">
      <c r="DB25000" s="110"/>
      <c r="DC25000" s="110"/>
    </row>
    <row r="25001" spans="106:107">
      <c r="DB25001" s="110"/>
      <c r="DC25001" s="110"/>
    </row>
    <row r="25002" spans="106:107">
      <c r="DB25002" s="110"/>
      <c r="DC25002" s="110"/>
    </row>
    <row r="25003" spans="106:107">
      <c r="DB25003" s="110"/>
      <c r="DC25003" s="110"/>
    </row>
    <row r="25004" spans="106:107">
      <c r="DB25004" s="110"/>
      <c r="DC25004" s="110"/>
    </row>
    <row r="25005" spans="106:107">
      <c r="DB25005" s="110"/>
      <c r="DC25005" s="110"/>
    </row>
    <row r="25006" spans="106:107">
      <c r="DB25006" s="110"/>
      <c r="DC25006" s="110"/>
    </row>
    <row r="25007" spans="106:107">
      <c r="DB25007" s="110"/>
      <c r="DC25007" s="110"/>
    </row>
    <row r="25008" spans="106:107">
      <c r="DB25008" s="110"/>
      <c r="DC25008" s="110"/>
    </row>
    <row r="25009" spans="106:107">
      <c r="DB25009" s="110"/>
      <c r="DC25009" s="110"/>
    </row>
    <row r="25010" spans="106:107">
      <c r="DB25010" s="110"/>
      <c r="DC25010" s="110"/>
    </row>
    <row r="25011" spans="106:107">
      <c r="DB25011" s="110"/>
      <c r="DC25011" s="110"/>
    </row>
    <row r="25012" spans="106:107">
      <c r="DB25012" s="110"/>
      <c r="DC25012" s="110"/>
    </row>
    <row r="25013" spans="106:107">
      <c r="DB25013" s="110"/>
      <c r="DC25013" s="110"/>
    </row>
    <row r="25014" spans="106:107">
      <c r="DB25014" s="110"/>
      <c r="DC25014" s="110"/>
    </row>
    <row r="25015" spans="106:107">
      <c r="DB25015" s="110"/>
      <c r="DC25015" s="110"/>
    </row>
    <row r="25016" spans="106:107">
      <c r="DB25016" s="110"/>
      <c r="DC25016" s="110"/>
    </row>
    <row r="25017" spans="106:107">
      <c r="DB25017" s="110"/>
      <c r="DC25017" s="110"/>
    </row>
    <row r="25018" spans="106:107">
      <c r="DB25018" s="110"/>
      <c r="DC25018" s="110"/>
    </row>
    <row r="25019" spans="106:107">
      <c r="DB25019" s="110"/>
      <c r="DC25019" s="110"/>
    </row>
    <row r="25020" spans="106:107">
      <c r="DB25020" s="110"/>
      <c r="DC25020" s="110"/>
    </row>
    <row r="25021" spans="106:107">
      <c r="DB25021" s="110"/>
      <c r="DC25021" s="110"/>
    </row>
    <row r="25022" spans="106:107">
      <c r="DB25022" s="110"/>
      <c r="DC25022" s="110"/>
    </row>
    <row r="25023" spans="106:107">
      <c r="DB25023" s="110"/>
      <c r="DC25023" s="110"/>
    </row>
    <row r="25024" spans="106:107">
      <c r="DB25024" s="110"/>
      <c r="DC25024" s="110"/>
    </row>
    <row r="25025" spans="106:107">
      <c r="DB25025" s="110"/>
      <c r="DC25025" s="110"/>
    </row>
    <row r="25026" spans="106:107">
      <c r="DB25026" s="110"/>
      <c r="DC25026" s="110"/>
    </row>
    <row r="25027" spans="106:107">
      <c r="DB25027" s="110"/>
      <c r="DC25027" s="110"/>
    </row>
    <row r="25028" spans="106:107">
      <c r="DB25028" s="110"/>
      <c r="DC25028" s="110"/>
    </row>
    <row r="25029" spans="106:107">
      <c r="DB25029" s="110"/>
      <c r="DC25029" s="110"/>
    </row>
    <row r="25030" spans="106:107">
      <c r="DB25030" s="110"/>
      <c r="DC25030" s="110"/>
    </row>
    <row r="25031" spans="106:107">
      <c r="DB25031" s="110"/>
      <c r="DC25031" s="110"/>
    </row>
    <row r="25032" spans="106:107">
      <c r="DB25032" s="110"/>
      <c r="DC25032" s="110"/>
    </row>
    <row r="25033" spans="106:107">
      <c r="DB25033" s="110"/>
      <c r="DC25033" s="110"/>
    </row>
    <row r="25034" spans="106:107">
      <c r="DB25034" s="110"/>
      <c r="DC25034" s="110"/>
    </row>
    <row r="25035" spans="106:107">
      <c r="DB25035" s="110"/>
      <c r="DC25035" s="110"/>
    </row>
    <row r="25036" spans="106:107">
      <c r="DB25036" s="110"/>
      <c r="DC25036" s="110"/>
    </row>
    <row r="25037" spans="106:107">
      <c r="DB25037" s="110"/>
      <c r="DC25037" s="110"/>
    </row>
    <row r="25038" spans="106:107">
      <c r="DB25038" s="110"/>
      <c r="DC25038" s="110"/>
    </row>
    <row r="25039" spans="106:107">
      <c r="DB25039" s="110"/>
      <c r="DC25039" s="110"/>
    </row>
    <row r="25040" spans="106:107">
      <c r="DB25040" s="110"/>
      <c r="DC25040" s="110"/>
    </row>
    <row r="25041" spans="106:107">
      <c r="DB25041" s="110"/>
      <c r="DC25041" s="110"/>
    </row>
    <row r="25042" spans="106:107">
      <c r="DB25042" s="110"/>
      <c r="DC25042" s="110"/>
    </row>
    <row r="25043" spans="106:107">
      <c r="DB25043" s="110"/>
      <c r="DC25043" s="110"/>
    </row>
    <row r="25044" spans="106:107">
      <c r="DB25044" s="110"/>
      <c r="DC25044" s="110"/>
    </row>
    <row r="25045" spans="106:107">
      <c r="DB25045" s="110"/>
      <c r="DC25045" s="110"/>
    </row>
    <row r="25046" spans="106:107">
      <c r="DB25046" s="110"/>
      <c r="DC25046" s="110"/>
    </row>
    <row r="25047" spans="106:107">
      <c r="DB25047" s="110"/>
      <c r="DC25047" s="110"/>
    </row>
    <row r="25048" spans="106:107">
      <c r="DB25048" s="110"/>
      <c r="DC25048" s="110"/>
    </row>
    <row r="25049" spans="106:107">
      <c r="DB25049" s="110"/>
      <c r="DC25049" s="110"/>
    </row>
    <row r="25050" spans="106:107">
      <c r="DB25050" s="110"/>
      <c r="DC25050" s="110"/>
    </row>
    <row r="25051" spans="106:107">
      <c r="DB25051" s="110"/>
      <c r="DC25051" s="110"/>
    </row>
    <row r="25052" spans="106:107">
      <c r="DB25052" s="110"/>
      <c r="DC25052" s="110"/>
    </row>
    <row r="25053" spans="106:107">
      <c r="DB25053" s="110"/>
      <c r="DC25053" s="110"/>
    </row>
    <row r="25054" spans="106:107">
      <c r="DB25054" s="110"/>
      <c r="DC25054" s="110"/>
    </row>
    <row r="25055" spans="106:107">
      <c r="DB25055" s="110"/>
      <c r="DC25055" s="110"/>
    </row>
    <row r="25056" spans="106:107">
      <c r="DB25056" s="110"/>
      <c r="DC25056" s="110"/>
    </row>
    <row r="25057" spans="106:107">
      <c r="DB25057" s="110"/>
      <c r="DC25057" s="110"/>
    </row>
    <row r="25058" spans="106:107">
      <c r="DB25058" s="110"/>
      <c r="DC25058" s="110"/>
    </row>
    <row r="25059" spans="106:107">
      <c r="DB25059" s="110"/>
      <c r="DC25059" s="110"/>
    </row>
    <row r="25060" spans="106:107">
      <c r="DB25060" s="110"/>
      <c r="DC25060" s="110"/>
    </row>
    <row r="25061" spans="106:107">
      <c r="DB25061" s="110"/>
      <c r="DC25061" s="110"/>
    </row>
    <row r="25062" spans="106:107">
      <c r="DB25062" s="110"/>
      <c r="DC25062" s="110"/>
    </row>
    <row r="25063" spans="106:107">
      <c r="DB25063" s="110"/>
      <c r="DC25063" s="110"/>
    </row>
    <row r="25064" spans="106:107">
      <c r="DB25064" s="110"/>
      <c r="DC25064" s="110"/>
    </row>
    <row r="25065" spans="106:107">
      <c r="DB25065" s="110"/>
      <c r="DC25065" s="110"/>
    </row>
    <row r="25066" spans="106:107">
      <c r="DB25066" s="110"/>
      <c r="DC25066" s="110"/>
    </row>
    <row r="25067" spans="106:107">
      <c r="DB25067" s="110"/>
      <c r="DC25067" s="110"/>
    </row>
    <row r="25068" spans="106:107">
      <c r="DB25068" s="110"/>
      <c r="DC25068" s="110"/>
    </row>
    <row r="25069" spans="106:107">
      <c r="DB25069" s="110"/>
      <c r="DC25069" s="110"/>
    </row>
    <row r="25070" spans="106:107">
      <c r="DB25070" s="110"/>
      <c r="DC25070" s="110"/>
    </row>
    <row r="25071" spans="106:107">
      <c r="DB25071" s="110"/>
      <c r="DC25071" s="110"/>
    </row>
    <row r="25072" spans="106:107">
      <c r="DB25072" s="110"/>
      <c r="DC25072" s="110"/>
    </row>
    <row r="25073" spans="106:107">
      <c r="DB25073" s="110"/>
      <c r="DC25073" s="110"/>
    </row>
    <row r="25074" spans="106:107">
      <c r="DB25074" s="110"/>
      <c r="DC25074" s="110"/>
    </row>
    <row r="25075" spans="106:107">
      <c r="DB25075" s="110"/>
      <c r="DC25075" s="110"/>
    </row>
    <row r="25076" spans="106:107">
      <c r="DB25076" s="110"/>
      <c r="DC25076" s="110"/>
    </row>
    <row r="25077" spans="106:107">
      <c r="DB25077" s="110"/>
      <c r="DC25077" s="110"/>
    </row>
    <row r="25078" spans="106:107">
      <c r="DB25078" s="110"/>
      <c r="DC25078" s="110"/>
    </row>
    <row r="25079" spans="106:107">
      <c r="DB25079" s="110"/>
      <c r="DC25079" s="110"/>
    </row>
    <row r="25080" spans="106:107">
      <c r="DB25080" s="110"/>
      <c r="DC25080" s="110"/>
    </row>
    <row r="25081" spans="106:107">
      <c r="DB25081" s="110"/>
      <c r="DC25081" s="110"/>
    </row>
    <row r="25082" spans="106:107">
      <c r="DB25082" s="110"/>
      <c r="DC25082" s="110"/>
    </row>
    <row r="25083" spans="106:107">
      <c r="DB25083" s="110"/>
      <c r="DC25083" s="110"/>
    </row>
    <row r="25084" spans="106:107">
      <c r="DB25084" s="110"/>
      <c r="DC25084" s="110"/>
    </row>
    <row r="25085" spans="106:107">
      <c r="DB25085" s="110"/>
      <c r="DC25085" s="110"/>
    </row>
    <row r="25086" spans="106:107">
      <c r="DB25086" s="110"/>
      <c r="DC25086" s="110"/>
    </row>
    <row r="25087" spans="106:107">
      <c r="DB25087" s="110"/>
      <c r="DC25087" s="110"/>
    </row>
    <row r="25088" spans="106:107">
      <c r="DB25088" s="110"/>
      <c r="DC25088" s="110"/>
    </row>
    <row r="25089" spans="106:107">
      <c r="DB25089" s="110"/>
      <c r="DC25089" s="110"/>
    </row>
    <row r="25090" spans="106:107">
      <c r="DB25090" s="110"/>
      <c r="DC25090" s="110"/>
    </row>
    <row r="25091" spans="106:107">
      <c r="DB25091" s="110"/>
      <c r="DC25091" s="110"/>
    </row>
    <row r="25092" spans="106:107">
      <c r="DB25092" s="110"/>
      <c r="DC25092" s="110"/>
    </row>
    <row r="25093" spans="106:107">
      <c r="DB25093" s="110"/>
      <c r="DC25093" s="110"/>
    </row>
    <row r="25094" spans="106:107">
      <c r="DB25094" s="110"/>
      <c r="DC25094" s="110"/>
    </row>
    <row r="25095" spans="106:107">
      <c r="DB25095" s="110"/>
      <c r="DC25095" s="110"/>
    </row>
    <row r="25096" spans="106:107">
      <c r="DB25096" s="110"/>
      <c r="DC25096" s="110"/>
    </row>
    <row r="25097" spans="106:107">
      <c r="DB25097" s="110"/>
      <c r="DC25097" s="110"/>
    </row>
    <row r="25098" spans="106:107">
      <c r="DB25098" s="110"/>
      <c r="DC25098" s="110"/>
    </row>
    <row r="25099" spans="106:107">
      <c r="DB25099" s="110"/>
      <c r="DC25099" s="110"/>
    </row>
    <row r="25100" spans="106:107">
      <c r="DB25100" s="110"/>
      <c r="DC25100" s="110"/>
    </row>
    <row r="25101" spans="106:107">
      <c r="DB25101" s="110"/>
      <c r="DC25101" s="110"/>
    </row>
    <row r="25102" spans="106:107">
      <c r="DB25102" s="110"/>
      <c r="DC25102" s="110"/>
    </row>
    <row r="25103" spans="106:107">
      <c r="DB25103" s="110"/>
      <c r="DC25103" s="110"/>
    </row>
    <row r="25104" spans="106:107">
      <c r="DB25104" s="110"/>
      <c r="DC25104" s="110"/>
    </row>
    <row r="25105" spans="106:107">
      <c r="DB25105" s="110"/>
      <c r="DC25105" s="110"/>
    </row>
    <row r="25106" spans="106:107">
      <c r="DB25106" s="110"/>
      <c r="DC25106" s="110"/>
    </row>
    <row r="25107" spans="106:107">
      <c r="DB25107" s="110"/>
      <c r="DC25107" s="110"/>
    </row>
    <row r="25108" spans="106:107">
      <c r="DB25108" s="110"/>
      <c r="DC25108" s="110"/>
    </row>
    <row r="25109" spans="106:107">
      <c r="DB25109" s="110"/>
      <c r="DC25109" s="110"/>
    </row>
    <row r="25110" spans="106:107">
      <c r="DB25110" s="110"/>
      <c r="DC25110" s="110"/>
    </row>
    <row r="25111" spans="106:107">
      <c r="DB25111" s="110"/>
      <c r="DC25111" s="110"/>
    </row>
    <row r="25112" spans="106:107">
      <c r="DB25112" s="110"/>
      <c r="DC25112" s="110"/>
    </row>
    <row r="25113" spans="106:107">
      <c r="DB25113" s="110"/>
      <c r="DC25113" s="110"/>
    </row>
    <row r="25114" spans="106:107">
      <c r="DB25114" s="110"/>
      <c r="DC25114" s="110"/>
    </row>
    <row r="25115" spans="106:107">
      <c r="DB25115" s="110"/>
      <c r="DC25115" s="110"/>
    </row>
    <row r="25116" spans="106:107">
      <c r="DB25116" s="110"/>
      <c r="DC25116" s="110"/>
    </row>
    <row r="25117" spans="106:107">
      <c r="DB25117" s="110"/>
      <c r="DC25117" s="110"/>
    </row>
    <row r="25118" spans="106:107">
      <c r="DB25118" s="110"/>
      <c r="DC25118" s="110"/>
    </row>
    <row r="25119" spans="106:107">
      <c r="DB25119" s="110"/>
      <c r="DC25119" s="110"/>
    </row>
    <row r="25120" spans="106:107">
      <c r="DB25120" s="110"/>
      <c r="DC25120" s="110"/>
    </row>
    <row r="25121" spans="106:107">
      <c r="DB25121" s="110"/>
      <c r="DC25121" s="110"/>
    </row>
    <row r="25122" spans="106:107">
      <c r="DB25122" s="110"/>
      <c r="DC25122" s="110"/>
    </row>
    <row r="25123" spans="106:107">
      <c r="DB25123" s="110"/>
      <c r="DC25123" s="110"/>
    </row>
    <row r="25124" spans="106:107">
      <c r="DB25124" s="110"/>
      <c r="DC25124" s="110"/>
    </row>
    <row r="25125" spans="106:107">
      <c r="DB25125" s="110"/>
      <c r="DC25125" s="110"/>
    </row>
    <row r="25126" spans="106:107">
      <c r="DB25126" s="110"/>
      <c r="DC25126" s="110"/>
    </row>
    <row r="25127" spans="106:107">
      <c r="DB25127" s="110"/>
      <c r="DC25127" s="110"/>
    </row>
    <row r="25128" spans="106:107">
      <c r="DB25128" s="110"/>
      <c r="DC25128" s="110"/>
    </row>
    <row r="25129" spans="106:107">
      <c r="DB25129" s="110"/>
      <c r="DC25129" s="110"/>
    </row>
    <row r="25130" spans="106:107">
      <c r="DB25130" s="110"/>
      <c r="DC25130" s="110"/>
    </row>
    <row r="25131" spans="106:107">
      <c r="DB25131" s="110"/>
      <c r="DC25131" s="110"/>
    </row>
    <row r="25132" spans="106:107">
      <c r="DB25132" s="110"/>
      <c r="DC25132" s="110"/>
    </row>
    <row r="25133" spans="106:107">
      <c r="DB25133" s="110"/>
      <c r="DC25133" s="110"/>
    </row>
    <row r="25134" spans="106:107">
      <c r="DB25134" s="110"/>
      <c r="DC25134" s="110"/>
    </row>
    <row r="25135" spans="106:107">
      <c r="DB25135" s="110"/>
      <c r="DC25135" s="110"/>
    </row>
    <row r="25136" spans="106:107">
      <c r="DB25136" s="110"/>
      <c r="DC25136" s="110"/>
    </row>
    <row r="25137" spans="106:107">
      <c r="DB25137" s="110"/>
      <c r="DC25137" s="110"/>
    </row>
    <row r="25138" spans="106:107">
      <c r="DB25138" s="110"/>
      <c r="DC25138" s="110"/>
    </row>
    <row r="25139" spans="106:107">
      <c r="DB25139" s="110"/>
      <c r="DC25139" s="110"/>
    </row>
    <row r="25140" spans="106:107">
      <c r="DB25140" s="110"/>
      <c r="DC25140" s="110"/>
    </row>
    <row r="25141" spans="106:107">
      <c r="DB25141" s="110"/>
      <c r="DC25141" s="110"/>
    </row>
    <row r="25142" spans="106:107">
      <c r="DB25142" s="110"/>
      <c r="DC25142" s="110"/>
    </row>
    <row r="25143" spans="106:107">
      <c r="DB25143" s="110"/>
      <c r="DC25143" s="110"/>
    </row>
    <row r="25144" spans="106:107">
      <c r="DB25144" s="110"/>
      <c r="DC25144" s="110"/>
    </row>
    <row r="25145" spans="106:107">
      <c r="DB25145" s="110"/>
      <c r="DC25145" s="110"/>
    </row>
    <row r="25146" spans="106:107">
      <c r="DB25146" s="110"/>
      <c r="DC25146" s="110"/>
    </row>
    <row r="25147" spans="106:107">
      <c r="DB25147" s="110"/>
      <c r="DC25147" s="110"/>
    </row>
    <row r="25148" spans="106:107">
      <c r="DB25148" s="110"/>
      <c r="DC25148" s="110"/>
    </row>
    <row r="25149" spans="106:107">
      <c r="DB25149" s="110"/>
      <c r="DC25149" s="110"/>
    </row>
    <row r="25150" spans="106:107">
      <c r="DB25150" s="110"/>
      <c r="DC25150" s="110"/>
    </row>
    <row r="25151" spans="106:107">
      <c r="DB25151" s="110"/>
      <c r="DC25151" s="110"/>
    </row>
    <row r="25152" spans="106:107">
      <c r="DB25152" s="110"/>
      <c r="DC25152" s="110"/>
    </row>
    <row r="25153" spans="106:107">
      <c r="DB25153" s="110"/>
      <c r="DC25153" s="110"/>
    </row>
    <row r="25154" spans="106:107">
      <c r="DB25154" s="110"/>
      <c r="DC25154" s="110"/>
    </row>
    <row r="25155" spans="106:107">
      <c r="DB25155" s="110"/>
      <c r="DC25155" s="110"/>
    </row>
    <row r="25156" spans="106:107">
      <c r="DB25156" s="110"/>
      <c r="DC25156" s="110"/>
    </row>
    <row r="25157" spans="106:107">
      <c r="DB25157" s="110"/>
      <c r="DC25157" s="110"/>
    </row>
    <row r="25158" spans="106:107">
      <c r="DB25158" s="110"/>
      <c r="DC25158" s="110"/>
    </row>
    <row r="25159" spans="106:107">
      <c r="DB25159" s="110"/>
      <c r="DC25159" s="110"/>
    </row>
    <row r="25160" spans="106:107">
      <c r="DB25160" s="110"/>
      <c r="DC25160" s="110"/>
    </row>
    <row r="25161" spans="106:107">
      <c r="DB25161" s="110"/>
      <c r="DC25161" s="110"/>
    </row>
    <row r="25162" spans="106:107">
      <c r="DB25162" s="110"/>
      <c r="DC25162" s="110"/>
    </row>
    <row r="25163" spans="106:107">
      <c r="DB25163" s="110"/>
      <c r="DC25163" s="110"/>
    </row>
    <row r="25164" spans="106:107">
      <c r="DB25164" s="110"/>
      <c r="DC25164" s="110"/>
    </row>
    <row r="25165" spans="106:107">
      <c r="DB25165" s="110"/>
      <c r="DC25165" s="110"/>
    </row>
    <row r="25166" spans="106:107">
      <c r="DB25166" s="110"/>
      <c r="DC25166" s="110"/>
    </row>
    <row r="25167" spans="106:107">
      <c r="DB25167" s="110"/>
      <c r="DC25167" s="110"/>
    </row>
    <row r="25168" spans="106:107">
      <c r="DB25168" s="110"/>
      <c r="DC25168" s="110"/>
    </row>
    <row r="25169" spans="106:107">
      <c r="DB25169" s="110"/>
      <c r="DC25169" s="110"/>
    </row>
    <row r="25170" spans="106:107">
      <c r="DB25170" s="110"/>
      <c r="DC25170" s="110"/>
    </row>
    <row r="25171" spans="106:107">
      <c r="DB25171" s="110"/>
      <c r="DC25171" s="110"/>
    </row>
    <row r="25172" spans="106:107">
      <c r="DB25172" s="110"/>
      <c r="DC25172" s="110"/>
    </row>
    <row r="25173" spans="106:107">
      <c r="DB25173" s="110"/>
      <c r="DC25173" s="110"/>
    </row>
    <row r="25174" spans="106:107">
      <c r="DB25174" s="110"/>
      <c r="DC25174" s="110"/>
    </row>
    <row r="25175" spans="106:107">
      <c r="DB25175" s="110"/>
      <c r="DC25175" s="110"/>
    </row>
    <row r="25176" spans="106:107">
      <c r="DB25176" s="110"/>
      <c r="DC25176" s="110"/>
    </row>
    <row r="25177" spans="106:107">
      <c r="DB25177" s="110"/>
      <c r="DC25177" s="110"/>
    </row>
    <row r="25178" spans="106:107">
      <c r="DB25178" s="110"/>
      <c r="DC25178" s="110"/>
    </row>
    <row r="25179" spans="106:107">
      <c r="DB25179" s="110"/>
      <c r="DC25179" s="110"/>
    </row>
    <row r="25180" spans="106:107">
      <c r="DB25180" s="110"/>
      <c r="DC25180" s="110"/>
    </row>
    <row r="25181" spans="106:107">
      <c r="DB25181" s="110"/>
      <c r="DC25181" s="110"/>
    </row>
    <row r="25182" spans="106:107">
      <c r="DB25182" s="110"/>
      <c r="DC25182" s="110"/>
    </row>
    <row r="25183" spans="106:107">
      <c r="DB25183" s="110"/>
      <c r="DC25183" s="110"/>
    </row>
    <row r="25184" spans="106:107">
      <c r="DB25184" s="110"/>
      <c r="DC25184" s="110"/>
    </row>
    <row r="25185" spans="106:107">
      <c r="DB25185" s="110"/>
      <c r="DC25185" s="110"/>
    </row>
    <row r="25186" spans="106:107">
      <c r="DB25186" s="110"/>
      <c r="DC25186" s="110"/>
    </row>
    <row r="25187" spans="106:107">
      <c r="DB25187" s="110"/>
      <c r="DC25187" s="110"/>
    </row>
    <row r="25188" spans="106:107">
      <c r="DB25188" s="110"/>
      <c r="DC25188" s="110"/>
    </row>
    <row r="25189" spans="106:107">
      <c r="DB25189" s="110"/>
      <c r="DC25189" s="110"/>
    </row>
    <row r="25190" spans="106:107">
      <c r="DB25190" s="110"/>
      <c r="DC25190" s="110"/>
    </row>
    <row r="25191" spans="106:107">
      <c r="DB25191" s="110"/>
      <c r="DC25191" s="110"/>
    </row>
    <row r="25192" spans="106:107">
      <c r="DB25192" s="110"/>
      <c r="DC25192" s="110"/>
    </row>
    <row r="25193" spans="106:107">
      <c r="DB25193" s="110"/>
      <c r="DC25193" s="110"/>
    </row>
    <row r="25194" spans="106:107">
      <c r="DB25194" s="110"/>
      <c r="DC25194" s="110"/>
    </row>
    <row r="25195" spans="106:107">
      <c r="DB25195" s="110"/>
      <c r="DC25195" s="110"/>
    </row>
    <row r="25196" spans="106:107">
      <c r="DB25196" s="110"/>
      <c r="DC25196" s="110"/>
    </row>
    <row r="25197" spans="106:107">
      <c r="DB25197" s="110"/>
      <c r="DC25197" s="110"/>
    </row>
    <row r="25198" spans="106:107">
      <c r="DB25198" s="110"/>
      <c r="DC25198" s="110"/>
    </row>
    <row r="25199" spans="106:107">
      <c r="DB25199" s="110"/>
      <c r="DC25199" s="110"/>
    </row>
    <row r="25200" spans="106:107">
      <c r="DB25200" s="110"/>
      <c r="DC25200" s="110"/>
    </row>
    <row r="25201" spans="106:107">
      <c r="DB25201" s="110"/>
      <c r="DC25201" s="110"/>
    </row>
    <row r="25202" spans="106:107">
      <c r="DB25202" s="110"/>
      <c r="DC25202" s="110"/>
    </row>
    <row r="25203" spans="106:107">
      <c r="DB25203" s="110"/>
      <c r="DC25203" s="110"/>
    </row>
    <row r="25204" spans="106:107">
      <c r="DB25204" s="110"/>
      <c r="DC25204" s="110"/>
    </row>
    <row r="25205" spans="106:107">
      <c r="DB25205" s="110"/>
      <c r="DC25205" s="110"/>
    </row>
    <row r="25206" spans="106:107">
      <c r="DB25206" s="110"/>
      <c r="DC25206" s="110"/>
    </row>
    <row r="25207" spans="106:107">
      <c r="DB25207" s="110"/>
      <c r="DC25207" s="110"/>
    </row>
    <row r="25208" spans="106:107">
      <c r="DB25208" s="110"/>
      <c r="DC25208" s="110"/>
    </row>
    <row r="25209" spans="106:107">
      <c r="DB25209" s="110"/>
      <c r="DC25209" s="110"/>
    </row>
    <row r="25210" spans="106:107">
      <c r="DB25210" s="110"/>
      <c r="DC25210" s="110"/>
    </row>
    <row r="25211" spans="106:107">
      <c r="DB25211" s="110"/>
      <c r="DC25211" s="110"/>
    </row>
    <row r="25212" spans="106:107">
      <c r="DB25212" s="110"/>
      <c r="DC25212" s="110"/>
    </row>
    <row r="25213" spans="106:107">
      <c r="DB25213" s="110"/>
      <c r="DC25213" s="110"/>
    </row>
    <row r="25214" spans="106:107">
      <c r="DB25214" s="110"/>
      <c r="DC25214" s="110"/>
    </row>
    <row r="25215" spans="106:107">
      <c r="DB25215" s="110"/>
      <c r="DC25215" s="110"/>
    </row>
    <row r="25216" spans="106:107">
      <c r="DB25216" s="110"/>
      <c r="DC25216" s="110"/>
    </row>
    <row r="25217" spans="106:107">
      <c r="DB25217" s="110"/>
      <c r="DC25217" s="110"/>
    </row>
    <row r="25218" spans="106:107">
      <c r="DB25218" s="110"/>
      <c r="DC25218" s="110"/>
    </row>
    <row r="25219" spans="106:107">
      <c r="DB25219" s="110"/>
      <c r="DC25219" s="110"/>
    </row>
    <row r="25220" spans="106:107">
      <c r="DB25220" s="110"/>
      <c r="DC25220" s="110"/>
    </row>
    <row r="25221" spans="106:107">
      <c r="DB25221" s="110"/>
      <c r="DC25221" s="110"/>
    </row>
    <row r="25222" spans="106:107">
      <c r="DB25222" s="110"/>
      <c r="DC25222" s="110"/>
    </row>
    <row r="25223" spans="106:107">
      <c r="DB25223" s="110"/>
      <c r="DC25223" s="110"/>
    </row>
    <row r="25224" spans="106:107">
      <c r="DB25224" s="110"/>
      <c r="DC25224" s="110"/>
    </row>
    <row r="25225" spans="106:107">
      <c r="DB25225" s="110"/>
      <c r="DC25225" s="110"/>
    </row>
    <row r="25226" spans="106:107">
      <c r="DB25226" s="110"/>
      <c r="DC25226" s="110"/>
    </row>
    <row r="25227" spans="106:107">
      <c r="DB25227" s="110"/>
      <c r="DC25227" s="110"/>
    </row>
    <row r="25228" spans="106:107">
      <c r="DB25228" s="110"/>
      <c r="DC25228" s="110"/>
    </row>
    <row r="25229" spans="106:107">
      <c r="DB25229" s="110"/>
      <c r="DC25229" s="110"/>
    </row>
    <row r="25230" spans="106:107">
      <c r="DB25230" s="110"/>
      <c r="DC25230" s="110"/>
    </row>
    <row r="25231" spans="106:107">
      <c r="DB25231" s="110"/>
      <c r="DC25231" s="110"/>
    </row>
    <row r="25232" spans="106:107">
      <c r="DB25232" s="110"/>
      <c r="DC25232" s="110"/>
    </row>
    <row r="25233" spans="106:107">
      <c r="DB25233" s="110"/>
      <c r="DC25233" s="110"/>
    </row>
    <row r="25234" spans="106:107">
      <c r="DB25234" s="110"/>
      <c r="DC25234" s="110"/>
    </row>
    <row r="25235" spans="106:107">
      <c r="DB25235" s="110"/>
      <c r="DC25235" s="110"/>
    </row>
    <row r="25236" spans="106:107">
      <c r="DB25236" s="110"/>
      <c r="DC25236" s="110"/>
    </row>
    <row r="25237" spans="106:107">
      <c r="DB25237" s="110"/>
      <c r="DC25237" s="110"/>
    </row>
    <row r="25238" spans="106:107">
      <c r="DB25238" s="110"/>
      <c r="DC25238" s="110"/>
    </row>
    <row r="25239" spans="106:107">
      <c r="DB25239" s="110"/>
      <c r="DC25239" s="110"/>
    </row>
    <row r="25240" spans="106:107">
      <c r="DB25240" s="110"/>
      <c r="DC25240" s="110"/>
    </row>
    <row r="25241" spans="106:107">
      <c r="DB25241" s="110"/>
      <c r="DC25241" s="110"/>
    </row>
    <row r="25242" spans="106:107">
      <c r="DB25242" s="110"/>
      <c r="DC25242" s="110"/>
    </row>
    <row r="25243" spans="106:107">
      <c r="DB25243" s="110"/>
      <c r="DC25243" s="110"/>
    </row>
    <row r="25244" spans="106:107">
      <c r="DB25244" s="110"/>
      <c r="DC25244" s="110"/>
    </row>
    <row r="25245" spans="106:107">
      <c r="DB25245" s="110"/>
      <c r="DC25245" s="110"/>
    </row>
    <row r="25246" spans="106:107">
      <c r="DB25246" s="110"/>
      <c r="DC25246" s="110"/>
    </row>
    <row r="25247" spans="106:107">
      <c r="DB25247" s="110"/>
      <c r="DC25247" s="110"/>
    </row>
    <row r="25248" spans="106:107">
      <c r="DB25248" s="110"/>
      <c r="DC25248" s="110"/>
    </row>
    <row r="25249" spans="106:107">
      <c r="DB25249" s="110"/>
      <c r="DC25249" s="110"/>
    </row>
    <row r="25250" spans="106:107">
      <c r="DB25250" s="110"/>
      <c r="DC25250" s="110"/>
    </row>
    <row r="25251" spans="106:107">
      <c r="DB25251" s="110"/>
      <c r="DC25251" s="110"/>
    </row>
    <row r="25252" spans="106:107">
      <c r="DB25252" s="110"/>
      <c r="DC25252" s="110"/>
    </row>
    <row r="25253" spans="106:107">
      <c r="DB25253" s="110"/>
      <c r="DC25253" s="110"/>
    </row>
    <row r="25254" spans="106:107">
      <c r="DB25254" s="110"/>
      <c r="DC25254" s="110"/>
    </row>
    <row r="25255" spans="106:107">
      <c r="DB25255" s="110"/>
      <c r="DC25255" s="110"/>
    </row>
    <row r="25256" spans="106:107">
      <c r="DB25256" s="110"/>
      <c r="DC25256" s="110"/>
    </row>
    <row r="25257" spans="106:107">
      <c r="DB25257" s="110"/>
      <c r="DC25257" s="110"/>
    </row>
    <row r="25258" spans="106:107">
      <c r="DB25258" s="110"/>
      <c r="DC25258" s="110"/>
    </row>
    <row r="25259" spans="106:107">
      <c r="DB25259" s="110"/>
      <c r="DC25259" s="110"/>
    </row>
    <row r="25260" spans="106:107">
      <c r="DB25260" s="110"/>
      <c r="DC25260" s="110"/>
    </row>
    <row r="25261" spans="106:107">
      <c r="DB25261" s="110"/>
      <c r="DC25261" s="110"/>
    </row>
    <row r="25262" spans="106:107">
      <c r="DB25262" s="110"/>
      <c r="DC25262" s="110"/>
    </row>
    <row r="25263" spans="106:107">
      <c r="DB25263" s="110"/>
      <c r="DC25263" s="110"/>
    </row>
    <row r="25264" spans="106:107">
      <c r="DB25264" s="110"/>
      <c r="DC25264" s="110"/>
    </row>
    <row r="25265" spans="106:107">
      <c r="DB25265" s="110"/>
      <c r="DC25265" s="110"/>
    </row>
    <row r="25266" spans="106:107">
      <c r="DB25266" s="110"/>
      <c r="DC25266" s="110"/>
    </row>
    <row r="25267" spans="106:107">
      <c r="DB25267" s="110"/>
      <c r="DC25267" s="110"/>
    </row>
    <row r="25268" spans="106:107">
      <c r="DB25268" s="110"/>
      <c r="DC25268" s="110"/>
    </row>
    <row r="25269" spans="106:107">
      <c r="DB25269" s="110"/>
      <c r="DC25269" s="110"/>
    </row>
    <row r="25270" spans="106:107">
      <c r="DB25270" s="110"/>
      <c r="DC25270" s="110"/>
    </row>
    <row r="25271" spans="106:107">
      <c r="DB25271" s="110"/>
      <c r="DC25271" s="110"/>
    </row>
    <row r="25272" spans="106:107">
      <c r="DB25272" s="110"/>
      <c r="DC25272" s="110"/>
    </row>
    <row r="25273" spans="106:107">
      <c r="DB25273" s="110"/>
      <c r="DC25273" s="110"/>
    </row>
    <row r="25274" spans="106:107">
      <c r="DB25274" s="110"/>
      <c r="DC25274" s="110"/>
    </row>
    <row r="25275" spans="106:107">
      <c r="DB25275" s="110"/>
      <c r="DC25275" s="110"/>
    </row>
    <row r="25276" spans="106:107">
      <c r="DB25276" s="110"/>
      <c r="DC25276" s="110"/>
    </row>
    <row r="25277" spans="106:107">
      <c r="DB25277" s="110"/>
      <c r="DC25277" s="110"/>
    </row>
    <row r="25278" spans="106:107">
      <c r="DB25278" s="110"/>
      <c r="DC25278" s="110"/>
    </row>
    <row r="25279" spans="106:107">
      <c r="DB25279" s="110"/>
      <c r="DC25279" s="110"/>
    </row>
    <row r="25280" spans="106:107">
      <c r="DB25280" s="110"/>
      <c r="DC25280" s="110"/>
    </row>
    <row r="25281" spans="106:107">
      <c r="DB25281" s="110"/>
      <c r="DC25281" s="110"/>
    </row>
    <row r="25282" spans="106:107">
      <c r="DB25282" s="110"/>
      <c r="DC25282" s="110"/>
    </row>
    <row r="25283" spans="106:107">
      <c r="DB25283" s="110"/>
      <c r="DC25283" s="110"/>
    </row>
    <row r="25284" spans="106:107">
      <c r="DB25284" s="110"/>
      <c r="DC25284" s="110"/>
    </row>
    <row r="25285" spans="106:107">
      <c r="DB25285" s="110"/>
      <c r="DC25285" s="110"/>
    </row>
    <row r="25286" spans="106:107">
      <c r="DB25286" s="110"/>
      <c r="DC25286" s="110"/>
    </row>
    <row r="25287" spans="106:107">
      <c r="DB25287" s="110"/>
      <c r="DC25287" s="110"/>
    </row>
    <row r="25288" spans="106:107">
      <c r="DB25288" s="110"/>
      <c r="DC25288" s="110"/>
    </row>
    <row r="25289" spans="106:107">
      <c r="DB25289" s="110"/>
      <c r="DC25289" s="110"/>
    </row>
    <row r="25290" spans="106:107">
      <c r="DB25290" s="110"/>
      <c r="DC25290" s="110"/>
    </row>
    <row r="25291" spans="106:107">
      <c r="DB25291" s="110"/>
      <c r="DC25291" s="110"/>
    </row>
    <row r="25292" spans="106:107">
      <c r="DB25292" s="110"/>
      <c r="DC25292" s="110"/>
    </row>
    <row r="25293" spans="106:107">
      <c r="DB25293" s="110"/>
      <c r="DC25293" s="110"/>
    </row>
    <row r="25294" spans="106:107">
      <c r="DB25294" s="110"/>
      <c r="DC25294" s="110"/>
    </row>
    <row r="25295" spans="106:107">
      <c r="DB25295" s="110"/>
      <c r="DC25295" s="110"/>
    </row>
    <row r="25296" spans="106:107">
      <c r="DB25296" s="110"/>
      <c r="DC25296" s="110"/>
    </row>
    <row r="25297" spans="106:107">
      <c r="DB25297" s="110"/>
      <c r="DC25297" s="110"/>
    </row>
    <row r="25298" spans="106:107">
      <c r="DB25298" s="110"/>
      <c r="DC25298" s="110"/>
    </row>
    <row r="25299" spans="106:107">
      <c r="DB25299" s="110"/>
      <c r="DC25299" s="110"/>
    </row>
    <row r="25300" spans="106:107">
      <c r="DB25300" s="110"/>
      <c r="DC25300" s="110"/>
    </row>
    <row r="25301" spans="106:107">
      <c r="DB25301" s="110"/>
      <c r="DC25301" s="110"/>
    </row>
    <row r="25302" spans="106:107">
      <c r="DB25302" s="110"/>
      <c r="DC25302" s="110"/>
    </row>
    <row r="25303" spans="106:107">
      <c r="DB25303" s="110"/>
      <c r="DC25303" s="110"/>
    </row>
    <row r="25304" spans="106:107">
      <c r="DB25304" s="110"/>
      <c r="DC25304" s="110"/>
    </row>
    <row r="25305" spans="106:107">
      <c r="DB25305" s="110"/>
      <c r="DC25305" s="110"/>
    </row>
    <row r="25306" spans="106:107">
      <c r="DB25306" s="110"/>
      <c r="DC25306" s="110"/>
    </row>
    <row r="25307" spans="106:107">
      <c r="DB25307" s="110"/>
      <c r="DC25307" s="110"/>
    </row>
    <row r="25308" spans="106:107">
      <c r="DB25308" s="110"/>
      <c r="DC25308" s="110"/>
    </row>
    <row r="25309" spans="106:107">
      <c r="DB25309" s="110"/>
      <c r="DC25309" s="110"/>
    </row>
    <row r="25310" spans="106:107">
      <c r="DB25310" s="110"/>
      <c r="DC25310" s="110"/>
    </row>
    <row r="25311" spans="106:107">
      <c r="DB25311" s="110"/>
      <c r="DC25311" s="110"/>
    </row>
    <row r="25312" spans="106:107">
      <c r="DB25312" s="110"/>
      <c r="DC25312" s="110"/>
    </row>
    <row r="25313" spans="106:107">
      <c r="DB25313" s="110"/>
      <c r="DC25313" s="110"/>
    </row>
    <row r="25314" spans="106:107">
      <c r="DB25314" s="110"/>
      <c r="DC25314" s="110"/>
    </row>
    <row r="25315" spans="106:107">
      <c r="DB25315" s="110"/>
      <c r="DC25315" s="110"/>
    </row>
    <row r="25316" spans="106:107">
      <c r="DB25316" s="110"/>
      <c r="DC25316" s="110"/>
    </row>
    <row r="25317" spans="106:107">
      <c r="DB25317" s="110"/>
      <c r="DC25317" s="110"/>
    </row>
    <row r="25318" spans="106:107">
      <c r="DB25318" s="110"/>
      <c r="DC25318" s="110"/>
    </row>
    <row r="25319" spans="106:107">
      <c r="DB25319" s="110"/>
      <c r="DC25319" s="110"/>
    </row>
    <row r="25320" spans="106:107">
      <c r="DB25320" s="110"/>
      <c r="DC25320" s="110"/>
    </row>
    <row r="25321" spans="106:107">
      <c r="DB25321" s="110"/>
      <c r="DC25321" s="110"/>
    </row>
    <row r="25322" spans="106:107">
      <c r="DB25322" s="110"/>
      <c r="DC25322" s="110"/>
    </row>
    <row r="25323" spans="106:107">
      <c r="DB25323" s="110"/>
      <c r="DC25323" s="110"/>
    </row>
    <row r="25324" spans="106:107">
      <c r="DB25324" s="110"/>
      <c r="DC25324" s="110"/>
    </row>
    <row r="25325" spans="106:107">
      <c r="DB25325" s="110"/>
      <c r="DC25325" s="110"/>
    </row>
    <row r="25326" spans="106:107">
      <c r="DB25326" s="110"/>
      <c r="DC25326" s="110"/>
    </row>
    <row r="25327" spans="106:107">
      <c r="DB25327" s="110"/>
      <c r="DC25327" s="110"/>
    </row>
    <row r="25328" spans="106:107">
      <c r="DB25328" s="110"/>
      <c r="DC25328" s="110"/>
    </row>
    <row r="25329" spans="106:107">
      <c r="DB25329" s="110"/>
      <c r="DC25329" s="110"/>
    </row>
    <row r="25330" spans="106:107">
      <c r="DB25330" s="110"/>
      <c r="DC25330" s="110"/>
    </row>
    <row r="25331" spans="106:107">
      <c r="DB25331" s="110"/>
      <c r="DC25331" s="110"/>
    </row>
    <row r="25332" spans="106:107">
      <c r="DB25332" s="110"/>
      <c r="DC25332" s="110"/>
    </row>
    <row r="25333" spans="106:107">
      <c r="DB25333" s="110"/>
      <c r="DC25333" s="110"/>
    </row>
    <row r="25334" spans="106:107">
      <c r="DB25334" s="110"/>
      <c r="DC25334" s="110"/>
    </row>
    <row r="25335" spans="106:107">
      <c r="DB25335" s="110"/>
      <c r="DC25335" s="110"/>
    </row>
    <row r="25336" spans="106:107">
      <c r="DB25336" s="110"/>
      <c r="DC25336" s="110"/>
    </row>
    <row r="25337" spans="106:107">
      <c r="DB25337" s="110"/>
      <c r="DC25337" s="110"/>
    </row>
    <row r="25338" spans="106:107">
      <c r="DB25338" s="110"/>
      <c r="DC25338" s="110"/>
    </row>
    <row r="25339" spans="106:107">
      <c r="DB25339" s="110"/>
      <c r="DC25339" s="110"/>
    </row>
    <row r="25340" spans="106:107">
      <c r="DB25340" s="110"/>
      <c r="DC25340" s="110"/>
    </row>
    <row r="25341" spans="106:107">
      <c r="DB25341" s="110"/>
      <c r="DC25341" s="110"/>
    </row>
    <row r="25342" spans="106:107">
      <c r="DB25342" s="110"/>
      <c r="DC25342" s="110"/>
    </row>
    <row r="25343" spans="106:107">
      <c r="DB25343" s="110"/>
      <c r="DC25343" s="110"/>
    </row>
    <row r="25344" spans="106:107">
      <c r="DB25344" s="110"/>
      <c r="DC25344" s="110"/>
    </row>
    <row r="25345" spans="106:107">
      <c r="DB25345" s="110"/>
      <c r="DC25345" s="110"/>
    </row>
    <row r="25346" spans="106:107">
      <c r="DB25346" s="110"/>
      <c r="DC25346" s="110"/>
    </row>
    <row r="25347" spans="106:107">
      <c r="DB25347" s="110"/>
      <c r="DC25347" s="110"/>
    </row>
    <row r="25348" spans="106:107">
      <c r="DB25348" s="110"/>
      <c r="DC25348" s="110"/>
    </row>
    <row r="25349" spans="106:107">
      <c r="DB25349" s="110"/>
      <c r="DC25349" s="110"/>
    </row>
    <row r="25350" spans="106:107">
      <c r="DB25350" s="110"/>
      <c r="DC25350" s="110"/>
    </row>
    <row r="25351" spans="106:107">
      <c r="DB25351" s="110"/>
      <c r="DC25351" s="110"/>
    </row>
    <row r="25352" spans="106:107">
      <c r="DB25352" s="110"/>
      <c r="DC25352" s="110"/>
    </row>
    <row r="25353" spans="106:107">
      <c r="DB25353" s="110"/>
      <c r="DC25353" s="110"/>
    </row>
    <row r="25354" spans="106:107">
      <c r="DB25354" s="110"/>
      <c r="DC25354" s="110"/>
    </row>
    <row r="25355" spans="106:107">
      <c r="DB25355" s="110"/>
      <c r="DC25355" s="110"/>
    </row>
    <row r="25356" spans="106:107">
      <c r="DB25356" s="110"/>
      <c r="DC25356" s="110"/>
    </row>
    <row r="25357" spans="106:107">
      <c r="DB25357" s="110"/>
      <c r="DC25357" s="110"/>
    </row>
    <row r="25358" spans="106:107">
      <c r="DB25358" s="110"/>
      <c r="DC25358" s="110"/>
    </row>
    <row r="25359" spans="106:107">
      <c r="DB25359" s="110"/>
      <c r="DC25359" s="110"/>
    </row>
    <row r="25360" spans="106:107">
      <c r="DB25360" s="110"/>
      <c r="DC25360" s="110"/>
    </row>
    <row r="25361" spans="106:107">
      <c r="DB25361" s="110"/>
      <c r="DC25361" s="110"/>
    </row>
    <row r="25362" spans="106:107">
      <c r="DB25362" s="110"/>
      <c r="DC25362" s="110"/>
    </row>
    <row r="25363" spans="106:107">
      <c r="DB25363" s="110"/>
      <c r="DC25363" s="110"/>
    </row>
    <row r="25364" spans="106:107">
      <c r="DB25364" s="110"/>
      <c r="DC25364" s="110"/>
    </row>
    <row r="25365" spans="106:107">
      <c r="DB25365" s="110"/>
      <c r="DC25365" s="110"/>
    </row>
    <row r="25366" spans="106:107">
      <c r="DB25366" s="110"/>
      <c r="DC25366" s="110"/>
    </row>
    <row r="25367" spans="106:107">
      <c r="DB25367" s="110"/>
      <c r="DC25367" s="110"/>
    </row>
    <row r="25368" spans="106:107">
      <c r="DB25368" s="110"/>
      <c r="DC25368" s="110"/>
    </row>
    <row r="25369" spans="106:107">
      <c r="DB25369" s="110"/>
      <c r="DC25369" s="110"/>
    </row>
    <row r="25370" spans="106:107">
      <c r="DB25370" s="110"/>
      <c r="DC25370" s="110"/>
    </row>
    <row r="25371" spans="106:107">
      <c r="DB25371" s="110"/>
      <c r="DC25371" s="110"/>
    </row>
    <row r="25372" spans="106:107">
      <c r="DB25372" s="110"/>
      <c r="DC25372" s="110"/>
    </row>
    <row r="25373" spans="106:107">
      <c r="DB25373" s="110"/>
      <c r="DC25373" s="110"/>
    </row>
    <row r="25374" spans="106:107">
      <c r="DB25374" s="110"/>
      <c r="DC25374" s="110"/>
    </row>
    <row r="25375" spans="106:107">
      <c r="DB25375" s="110"/>
      <c r="DC25375" s="110"/>
    </row>
    <row r="25376" spans="106:107">
      <c r="DB25376" s="110"/>
      <c r="DC25376" s="110"/>
    </row>
    <row r="25377" spans="106:107">
      <c r="DB25377" s="110"/>
      <c r="DC25377" s="110"/>
    </row>
    <row r="25378" spans="106:107">
      <c r="DB25378" s="110"/>
      <c r="DC25378" s="110"/>
    </row>
    <row r="25379" spans="106:107">
      <c r="DB25379" s="110"/>
      <c r="DC25379" s="110"/>
    </row>
    <row r="25380" spans="106:107">
      <c r="DB25380" s="110"/>
      <c r="DC25380" s="110"/>
    </row>
    <row r="25381" spans="106:107">
      <c r="DB25381" s="110"/>
      <c r="DC25381" s="110"/>
    </row>
    <row r="25382" spans="106:107">
      <c r="DB25382" s="110"/>
      <c r="DC25382" s="110"/>
    </row>
    <row r="25383" spans="106:107">
      <c r="DB25383" s="110"/>
      <c r="DC25383" s="110"/>
    </row>
    <row r="25384" spans="106:107">
      <c r="DB25384" s="110"/>
      <c r="DC25384" s="110"/>
    </row>
    <row r="25385" spans="106:107">
      <c r="DB25385" s="110"/>
      <c r="DC25385" s="110"/>
    </row>
    <row r="25386" spans="106:107">
      <c r="DB25386" s="110"/>
      <c r="DC25386" s="110"/>
    </row>
    <row r="25387" spans="106:107">
      <c r="DB25387" s="110"/>
      <c r="DC25387" s="110"/>
    </row>
    <row r="25388" spans="106:107">
      <c r="DB25388" s="110"/>
      <c r="DC25388" s="110"/>
    </row>
    <row r="25389" spans="106:107">
      <c r="DB25389" s="110"/>
      <c r="DC25389" s="110"/>
    </row>
    <row r="25390" spans="106:107">
      <c r="DB25390" s="110"/>
      <c r="DC25390" s="110"/>
    </row>
    <row r="25391" spans="106:107">
      <c r="DB25391" s="110"/>
      <c r="DC25391" s="110"/>
    </row>
    <row r="25392" spans="106:107">
      <c r="DB25392" s="110"/>
      <c r="DC25392" s="110"/>
    </row>
    <row r="25393" spans="106:107">
      <c r="DB25393" s="110"/>
      <c r="DC25393" s="110"/>
    </row>
    <row r="25394" spans="106:107">
      <c r="DB25394" s="110"/>
      <c r="DC25394" s="110"/>
    </row>
    <row r="25395" spans="106:107">
      <c r="DB25395" s="110"/>
      <c r="DC25395" s="110"/>
    </row>
    <row r="25396" spans="106:107">
      <c r="DB25396" s="110"/>
      <c r="DC25396" s="110"/>
    </row>
    <row r="25397" spans="106:107">
      <c r="DB25397" s="110"/>
      <c r="DC25397" s="110"/>
    </row>
    <row r="25398" spans="106:107">
      <c r="DB25398" s="110"/>
      <c r="DC25398" s="110"/>
    </row>
    <row r="25399" spans="106:107">
      <c r="DB25399" s="110"/>
      <c r="DC25399" s="110"/>
    </row>
    <row r="25400" spans="106:107">
      <c r="DB25400" s="110"/>
      <c r="DC25400" s="110"/>
    </row>
    <row r="25401" spans="106:107">
      <c r="DB25401" s="110"/>
      <c r="DC25401" s="110"/>
    </row>
    <row r="25402" spans="106:107">
      <c r="DB25402" s="110"/>
      <c r="DC25402" s="110"/>
    </row>
    <row r="25403" spans="106:107">
      <c r="DB25403" s="110"/>
      <c r="DC25403" s="110"/>
    </row>
    <row r="25404" spans="106:107">
      <c r="DB25404" s="110"/>
      <c r="DC25404" s="110"/>
    </row>
    <row r="25405" spans="106:107">
      <c r="DB25405" s="110"/>
      <c r="DC25405" s="110"/>
    </row>
    <row r="25406" spans="106:107">
      <c r="DB25406" s="110"/>
      <c r="DC25406" s="110"/>
    </row>
    <row r="25407" spans="106:107">
      <c r="DB25407" s="110"/>
      <c r="DC25407" s="110"/>
    </row>
    <row r="25408" spans="106:107">
      <c r="DB25408" s="110"/>
      <c r="DC25408" s="110"/>
    </row>
    <row r="25409" spans="106:107">
      <c r="DB25409" s="110"/>
      <c r="DC25409" s="110"/>
    </row>
    <row r="25410" spans="106:107">
      <c r="DB25410" s="110"/>
      <c r="DC25410" s="110"/>
    </row>
    <row r="25411" spans="106:107">
      <c r="DB25411" s="110"/>
      <c r="DC25411" s="110"/>
    </row>
    <row r="25412" spans="106:107">
      <c r="DB25412" s="110"/>
      <c r="DC25412" s="110"/>
    </row>
    <row r="25413" spans="106:107">
      <c r="DB25413" s="110"/>
      <c r="DC25413" s="110"/>
    </row>
    <row r="25414" spans="106:107">
      <c r="DB25414" s="110"/>
      <c r="DC25414" s="110"/>
    </row>
    <row r="25415" spans="106:107">
      <c r="DB25415" s="110"/>
      <c r="DC25415" s="110"/>
    </row>
    <row r="25416" spans="106:107">
      <c r="DB25416" s="110"/>
      <c r="DC25416" s="110"/>
    </row>
    <row r="25417" spans="106:107">
      <c r="DB25417" s="110"/>
      <c r="DC25417" s="110"/>
    </row>
    <row r="25418" spans="106:107">
      <c r="DB25418" s="110"/>
      <c r="DC25418" s="110"/>
    </row>
    <row r="25419" spans="106:107">
      <c r="DB25419" s="110"/>
      <c r="DC25419" s="110"/>
    </row>
    <row r="25420" spans="106:107">
      <c r="DB25420" s="110"/>
      <c r="DC25420" s="110"/>
    </row>
    <row r="25421" spans="106:107">
      <c r="DB25421" s="110"/>
      <c r="DC25421" s="110"/>
    </row>
    <row r="25422" spans="106:107">
      <c r="DB25422" s="110"/>
      <c r="DC25422" s="110"/>
    </row>
    <row r="25423" spans="106:107">
      <c r="DB25423" s="110"/>
      <c r="DC25423" s="110"/>
    </row>
    <row r="25424" spans="106:107">
      <c r="DB25424" s="110"/>
      <c r="DC25424" s="110"/>
    </row>
    <row r="25425" spans="106:107">
      <c r="DB25425" s="110"/>
      <c r="DC25425" s="110"/>
    </row>
    <row r="25426" spans="106:107">
      <c r="DB25426" s="110"/>
      <c r="DC25426" s="110"/>
    </row>
    <row r="25427" spans="106:107">
      <c r="DB25427" s="110"/>
      <c r="DC25427" s="110"/>
    </row>
    <row r="25428" spans="106:107">
      <c r="DB25428" s="110"/>
      <c r="DC25428" s="110"/>
    </row>
    <row r="25429" spans="106:107">
      <c r="DB25429" s="110"/>
      <c r="DC25429" s="110"/>
    </row>
    <row r="25430" spans="106:107">
      <c r="DB25430" s="110"/>
      <c r="DC25430" s="110"/>
    </row>
    <row r="25431" spans="106:107">
      <c r="DB25431" s="110"/>
      <c r="DC25431" s="110"/>
    </row>
    <row r="25432" spans="106:107">
      <c r="DB25432" s="110"/>
      <c r="DC25432" s="110"/>
    </row>
    <row r="25433" spans="106:107">
      <c r="DB25433" s="110"/>
      <c r="DC25433" s="110"/>
    </row>
    <row r="25434" spans="106:107">
      <c r="DB25434" s="110"/>
      <c r="DC25434" s="110"/>
    </row>
    <row r="25435" spans="106:107">
      <c r="DB25435" s="110"/>
      <c r="DC25435" s="110"/>
    </row>
    <row r="25436" spans="106:107">
      <c r="DB25436" s="110"/>
      <c r="DC25436" s="110"/>
    </row>
    <row r="25437" spans="106:107">
      <c r="DB25437" s="110"/>
      <c r="DC25437" s="110"/>
    </row>
    <row r="25438" spans="106:107">
      <c r="DB25438" s="110"/>
      <c r="DC25438" s="110"/>
    </row>
    <row r="25439" spans="106:107">
      <c r="DB25439" s="110"/>
      <c r="DC25439" s="110"/>
    </row>
    <row r="25440" spans="106:107">
      <c r="DB25440" s="110"/>
      <c r="DC25440" s="110"/>
    </row>
    <row r="25441" spans="106:107">
      <c r="DB25441" s="110"/>
      <c r="DC25441" s="110"/>
    </row>
    <row r="25442" spans="106:107">
      <c r="DB25442" s="110"/>
      <c r="DC25442" s="110"/>
    </row>
    <row r="25443" spans="106:107">
      <c r="DB25443" s="110"/>
      <c r="DC25443" s="110"/>
    </row>
    <row r="25444" spans="106:107">
      <c r="DB25444" s="110"/>
      <c r="DC25444" s="110"/>
    </row>
    <row r="25445" spans="106:107">
      <c r="DB25445" s="110"/>
      <c r="DC25445" s="110"/>
    </row>
    <row r="25446" spans="106:107">
      <c r="DB25446" s="110"/>
      <c r="DC25446" s="110"/>
    </row>
    <row r="25447" spans="106:107">
      <c r="DB25447" s="110"/>
      <c r="DC25447" s="110"/>
    </row>
    <row r="25448" spans="106:107">
      <c r="DB25448" s="110"/>
      <c r="DC25448" s="110"/>
    </row>
    <row r="25449" spans="106:107">
      <c r="DB25449" s="110"/>
      <c r="DC25449" s="110"/>
    </row>
    <row r="25450" spans="106:107">
      <c r="DB25450" s="110"/>
      <c r="DC25450" s="110"/>
    </row>
    <row r="25451" spans="106:107">
      <c r="DB25451" s="110"/>
      <c r="DC25451" s="110"/>
    </row>
    <row r="25452" spans="106:107">
      <c r="DB25452" s="110"/>
      <c r="DC25452" s="110"/>
    </row>
    <row r="25453" spans="106:107">
      <c r="DB25453" s="110"/>
      <c r="DC25453" s="110"/>
    </row>
    <row r="25454" spans="106:107">
      <c r="DB25454" s="110"/>
      <c r="DC25454" s="110"/>
    </row>
    <row r="25455" spans="106:107">
      <c r="DB25455" s="110"/>
      <c r="DC25455" s="110"/>
    </row>
    <row r="25456" spans="106:107">
      <c r="DB25456" s="110"/>
      <c r="DC25456" s="110"/>
    </row>
    <row r="25457" spans="106:107">
      <c r="DB25457" s="110"/>
      <c r="DC25457" s="110"/>
    </row>
    <row r="25458" spans="106:107">
      <c r="DB25458" s="110"/>
      <c r="DC25458" s="110"/>
    </row>
    <row r="25459" spans="106:107">
      <c r="DB25459" s="110"/>
      <c r="DC25459" s="110"/>
    </row>
    <row r="25460" spans="106:107">
      <c r="DB25460" s="110"/>
      <c r="DC25460" s="110"/>
    </row>
    <row r="25461" spans="106:107">
      <c r="DB25461" s="110"/>
      <c r="DC25461" s="110"/>
    </row>
    <row r="25462" spans="106:107">
      <c r="DB25462" s="110"/>
      <c r="DC25462" s="110"/>
    </row>
    <row r="25463" spans="106:107">
      <c r="DB25463" s="110"/>
      <c r="DC25463" s="110"/>
    </row>
    <row r="25464" spans="106:107">
      <c r="DB25464" s="110"/>
      <c r="DC25464" s="110"/>
    </row>
    <row r="25465" spans="106:107">
      <c r="DB25465" s="110"/>
      <c r="DC25465" s="110"/>
    </row>
    <row r="25466" spans="106:107">
      <c r="DB25466" s="110"/>
      <c r="DC25466" s="110"/>
    </row>
    <row r="25467" spans="106:107">
      <c r="DB25467" s="110"/>
      <c r="DC25467" s="110"/>
    </row>
    <row r="25468" spans="106:107">
      <c r="DB25468" s="110"/>
      <c r="DC25468" s="110"/>
    </row>
    <row r="25469" spans="106:107">
      <c r="DB25469" s="110"/>
      <c r="DC25469" s="110"/>
    </row>
    <row r="25470" spans="106:107">
      <c r="DB25470" s="110"/>
      <c r="DC25470" s="110"/>
    </row>
    <row r="25471" spans="106:107">
      <c r="DB25471" s="110"/>
      <c r="DC25471" s="110"/>
    </row>
    <row r="25472" spans="106:107">
      <c r="DB25472" s="110"/>
      <c r="DC25472" s="110"/>
    </row>
    <row r="25473" spans="106:107">
      <c r="DB25473" s="110"/>
      <c r="DC25473" s="110"/>
    </row>
    <row r="25474" spans="106:107">
      <c r="DB25474" s="110"/>
      <c r="DC25474" s="110"/>
    </row>
    <row r="25475" spans="106:107">
      <c r="DB25475" s="110"/>
      <c r="DC25475" s="110"/>
    </row>
    <row r="25476" spans="106:107">
      <c r="DB25476" s="110"/>
      <c r="DC25476" s="110"/>
    </row>
    <row r="25477" spans="106:107">
      <c r="DB25477" s="110"/>
      <c r="DC25477" s="110"/>
    </row>
    <row r="25478" spans="106:107">
      <c r="DB25478" s="110"/>
      <c r="DC25478" s="110"/>
    </row>
    <row r="25479" spans="106:107">
      <c r="DB25479" s="110"/>
      <c r="DC25479" s="110"/>
    </row>
    <row r="25480" spans="106:107">
      <c r="DB25480" s="110"/>
      <c r="DC25480" s="110"/>
    </row>
    <row r="25481" spans="106:107">
      <c r="DB25481" s="110"/>
      <c r="DC25481" s="110"/>
    </row>
    <row r="25482" spans="106:107">
      <c r="DB25482" s="110"/>
      <c r="DC25482" s="110"/>
    </row>
    <row r="25483" spans="106:107">
      <c r="DB25483" s="110"/>
      <c r="DC25483" s="110"/>
    </row>
    <row r="25484" spans="106:107">
      <c r="DB25484" s="110"/>
      <c r="DC25484" s="110"/>
    </row>
    <row r="25485" spans="106:107">
      <c r="DB25485" s="110"/>
      <c r="DC25485" s="110"/>
    </row>
    <row r="25486" spans="106:107">
      <c r="DB25486" s="110"/>
      <c r="DC25486" s="110"/>
    </row>
    <row r="25487" spans="106:107">
      <c r="DB25487" s="110"/>
      <c r="DC25487" s="110"/>
    </row>
    <row r="25488" spans="106:107">
      <c r="DB25488" s="110"/>
      <c r="DC25488" s="110"/>
    </row>
    <row r="25489" spans="106:107">
      <c r="DB25489" s="110"/>
      <c r="DC25489" s="110"/>
    </row>
    <row r="25490" spans="106:107">
      <c r="DB25490" s="110"/>
      <c r="DC25490" s="110"/>
    </row>
    <row r="25491" spans="106:107">
      <c r="DB25491" s="110"/>
      <c r="DC25491" s="110"/>
    </row>
    <row r="25492" spans="106:107">
      <c r="DB25492" s="110"/>
      <c r="DC25492" s="110"/>
    </row>
    <row r="25493" spans="106:107">
      <c r="DB25493" s="110"/>
      <c r="DC25493" s="110"/>
    </row>
    <row r="25494" spans="106:107">
      <c r="DB25494" s="110"/>
      <c r="DC25494" s="110"/>
    </row>
    <row r="25495" spans="106:107">
      <c r="DB25495" s="110"/>
      <c r="DC25495" s="110"/>
    </row>
    <row r="25496" spans="106:107">
      <c r="DB25496" s="110"/>
      <c r="DC25496" s="110"/>
    </row>
    <row r="25497" spans="106:107">
      <c r="DB25497" s="110"/>
      <c r="DC25497" s="110"/>
    </row>
    <row r="25498" spans="106:107">
      <c r="DB25498" s="110"/>
      <c r="DC25498" s="110"/>
    </row>
    <row r="25499" spans="106:107">
      <c r="DB25499" s="110"/>
      <c r="DC25499" s="110"/>
    </row>
    <row r="25500" spans="106:107">
      <c r="DB25500" s="110"/>
      <c r="DC25500" s="110"/>
    </row>
    <row r="25501" spans="106:107">
      <c r="DB25501" s="110"/>
      <c r="DC25501" s="110"/>
    </row>
    <row r="25502" spans="106:107">
      <c r="DB25502" s="110"/>
      <c r="DC25502" s="110"/>
    </row>
    <row r="25503" spans="106:107">
      <c r="DB25503" s="110"/>
      <c r="DC25503" s="110"/>
    </row>
    <row r="25504" spans="106:107">
      <c r="DB25504" s="110"/>
      <c r="DC25504" s="110"/>
    </row>
    <row r="25505" spans="106:107">
      <c r="DB25505" s="110"/>
      <c r="DC25505" s="110"/>
    </row>
    <row r="25506" spans="106:107">
      <c r="DB25506" s="110"/>
      <c r="DC25506" s="110"/>
    </row>
    <row r="25507" spans="106:107">
      <c r="DB25507" s="110"/>
      <c r="DC25507" s="110"/>
    </row>
    <row r="25508" spans="106:107">
      <c r="DB25508" s="110"/>
      <c r="DC25508" s="110"/>
    </row>
    <row r="25509" spans="106:107">
      <c r="DB25509" s="110"/>
      <c r="DC25509" s="110"/>
    </row>
    <row r="25510" spans="106:107">
      <c r="DB25510" s="110"/>
      <c r="DC25510" s="110"/>
    </row>
    <row r="25511" spans="106:107">
      <c r="DB25511" s="110"/>
      <c r="DC25511" s="110"/>
    </row>
    <row r="25512" spans="106:107">
      <c r="DB25512" s="110"/>
      <c r="DC25512" s="110"/>
    </row>
    <row r="25513" spans="106:107">
      <c r="DB25513" s="110"/>
      <c r="DC25513" s="110"/>
    </row>
    <row r="25514" spans="106:107">
      <c r="DB25514" s="110"/>
      <c r="DC25514" s="110"/>
    </row>
    <row r="25515" spans="106:107">
      <c r="DB25515" s="110"/>
      <c r="DC25515" s="110"/>
    </row>
    <row r="25516" spans="106:107">
      <c r="DB25516" s="110"/>
      <c r="DC25516" s="110"/>
    </row>
    <row r="25517" spans="106:107">
      <c r="DB25517" s="110"/>
      <c r="DC25517" s="110"/>
    </row>
    <row r="25518" spans="106:107">
      <c r="DB25518" s="110"/>
      <c r="DC25518" s="110"/>
    </row>
    <row r="25519" spans="106:107">
      <c r="DB25519" s="110"/>
      <c r="DC25519" s="110"/>
    </row>
    <row r="25520" spans="106:107">
      <c r="DB25520" s="110"/>
      <c r="DC25520" s="110"/>
    </row>
    <row r="25521" spans="106:107">
      <c r="DB25521" s="110"/>
      <c r="DC25521" s="110"/>
    </row>
    <row r="25522" spans="106:107">
      <c r="DB25522" s="110"/>
      <c r="DC25522" s="110"/>
    </row>
    <row r="25523" spans="106:107">
      <c r="DB25523" s="110"/>
      <c r="DC25523" s="110"/>
    </row>
    <row r="25524" spans="106:107">
      <c r="DB25524" s="110"/>
      <c r="DC25524" s="110"/>
    </row>
    <row r="25525" spans="106:107">
      <c r="DB25525" s="110"/>
      <c r="DC25525" s="110"/>
    </row>
    <row r="25526" spans="106:107">
      <c r="DB25526" s="110"/>
      <c r="DC25526" s="110"/>
    </row>
    <row r="25527" spans="106:107">
      <c r="DB25527" s="110"/>
      <c r="DC25527" s="110"/>
    </row>
    <row r="25528" spans="106:107">
      <c r="DB25528" s="110"/>
      <c r="DC25528" s="110"/>
    </row>
    <row r="25529" spans="106:107">
      <c r="DB25529" s="110"/>
      <c r="DC25529" s="110"/>
    </row>
    <row r="25530" spans="106:107">
      <c r="DB25530" s="110"/>
      <c r="DC25530" s="110"/>
    </row>
    <row r="25531" spans="106:107">
      <c r="DB25531" s="110"/>
      <c r="DC25531" s="110"/>
    </row>
    <row r="25532" spans="106:107">
      <c r="DB25532" s="110"/>
      <c r="DC25532" s="110"/>
    </row>
    <row r="25533" spans="106:107">
      <c r="DB25533" s="110"/>
      <c r="DC25533" s="110"/>
    </row>
    <row r="25534" spans="106:107">
      <c r="DB25534" s="110"/>
      <c r="DC25534" s="110"/>
    </row>
    <row r="25535" spans="106:107">
      <c r="DB25535" s="110"/>
      <c r="DC25535" s="110"/>
    </row>
    <row r="25536" spans="106:107">
      <c r="DB25536" s="110"/>
      <c r="DC25536" s="110"/>
    </row>
    <row r="25537" spans="106:107">
      <c r="DB25537" s="110"/>
      <c r="DC25537" s="110"/>
    </row>
    <row r="25538" spans="106:107">
      <c r="DB25538" s="110"/>
      <c r="DC25538" s="110"/>
    </row>
    <row r="25539" spans="106:107">
      <c r="DB25539" s="110"/>
      <c r="DC25539" s="110"/>
    </row>
    <row r="25540" spans="106:107">
      <c r="DB25540" s="110"/>
      <c r="DC25540" s="110"/>
    </row>
    <row r="25541" spans="106:107">
      <c r="DB25541" s="110"/>
      <c r="DC25541" s="110"/>
    </row>
    <row r="25542" spans="106:107">
      <c r="DB25542" s="110"/>
      <c r="DC25542" s="110"/>
    </row>
    <row r="25543" spans="106:107">
      <c r="DB25543" s="110"/>
      <c r="DC25543" s="110"/>
    </row>
    <row r="25544" spans="106:107">
      <c r="DB25544" s="110"/>
      <c r="DC25544" s="110"/>
    </row>
    <row r="25545" spans="106:107">
      <c r="DB25545" s="110"/>
      <c r="DC25545" s="110"/>
    </row>
    <row r="25546" spans="106:107">
      <c r="DB25546" s="110"/>
      <c r="DC25546" s="110"/>
    </row>
    <row r="25547" spans="106:107">
      <c r="DB25547" s="110"/>
      <c r="DC25547" s="110"/>
    </row>
    <row r="25548" spans="106:107">
      <c r="DB25548" s="110"/>
      <c r="DC25548" s="110"/>
    </row>
    <row r="25549" spans="106:107">
      <c r="DB25549" s="110"/>
      <c r="DC25549" s="110"/>
    </row>
    <row r="25550" spans="106:107">
      <c r="DB25550" s="110"/>
      <c r="DC25550" s="110"/>
    </row>
    <row r="25551" spans="106:107">
      <c r="DB25551" s="110"/>
      <c r="DC25551" s="110"/>
    </row>
    <row r="25552" spans="106:107">
      <c r="DB25552" s="110"/>
      <c r="DC25552" s="110"/>
    </row>
    <row r="25553" spans="106:107">
      <c r="DB25553" s="110"/>
      <c r="DC25553" s="110"/>
    </row>
    <row r="25554" spans="106:107">
      <c r="DB25554" s="110"/>
      <c r="DC25554" s="110"/>
    </row>
    <row r="25555" spans="106:107">
      <c r="DB25555" s="110"/>
      <c r="DC25555" s="110"/>
    </row>
    <row r="25556" spans="106:107">
      <c r="DB25556" s="110"/>
      <c r="DC25556" s="110"/>
    </row>
    <row r="25557" spans="106:107">
      <c r="DB25557" s="110"/>
      <c r="DC25557" s="110"/>
    </row>
    <row r="25558" spans="106:107">
      <c r="DB25558" s="110"/>
      <c r="DC25558" s="110"/>
    </row>
    <row r="25559" spans="106:107">
      <c r="DB25559" s="110"/>
      <c r="DC25559" s="110"/>
    </row>
    <row r="25560" spans="106:107">
      <c r="DB25560" s="110"/>
      <c r="DC25560" s="110"/>
    </row>
    <row r="25561" spans="106:107">
      <c r="DB25561" s="110"/>
      <c r="DC25561" s="110"/>
    </row>
    <row r="25562" spans="106:107">
      <c r="DB25562" s="110"/>
      <c r="DC25562" s="110"/>
    </row>
    <row r="25563" spans="106:107">
      <c r="DB25563" s="110"/>
      <c r="DC25563" s="110"/>
    </row>
    <row r="25564" spans="106:107">
      <c r="DB25564" s="110"/>
      <c r="DC25564" s="110"/>
    </row>
    <row r="25565" spans="106:107">
      <c r="DB25565" s="110"/>
      <c r="DC25565" s="110"/>
    </row>
    <row r="25566" spans="106:107">
      <c r="DB25566" s="110"/>
      <c r="DC25566" s="110"/>
    </row>
    <row r="25567" spans="106:107">
      <c r="DB25567" s="110"/>
      <c r="DC25567" s="110"/>
    </row>
    <row r="25568" spans="106:107">
      <c r="DB25568" s="110"/>
      <c r="DC25568" s="110"/>
    </row>
    <row r="25569" spans="106:107">
      <c r="DB25569" s="110"/>
      <c r="DC25569" s="110"/>
    </row>
    <row r="25570" spans="106:107">
      <c r="DB25570" s="110"/>
      <c r="DC25570" s="110"/>
    </row>
    <row r="25571" spans="106:107">
      <c r="DB25571" s="110"/>
      <c r="DC25571" s="110"/>
    </row>
    <row r="25572" spans="106:107">
      <c r="DB25572" s="110"/>
      <c r="DC25572" s="110"/>
    </row>
    <row r="25573" spans="106:107">
      <c r="DB25573" s="110"/>
      <c r="DC25573" s="110"/>
    </row>
    <row r="25574" spans="106:107">
      <c r="DB25574" s="110"/>
      <c r="DC25574" s="110"/>
    </row>
    <row r="25575" spans="106:107">
      <c r="DB25575" s="110"/>
      <c r="DC25575" s="110"/>
    </row>
    <row r="25576" spans="106:107">
      <c r="DB25576" s="110"/>
      <c r="DC25576" s="110"/>
    </row>
    <row r="25577" spans="106:107">
      <c r="DB25577" s="110"/>
      <c r="DC25577" s="110"/>
    </row>
    <row r="25578" spans="106:107">
      <c r="DB25578" s="110"/>
      <c r="DC25578" s="110"/>
    </row>
    <row r="25579" spans="106:107">
      <c r="DB25579" s="110"/>
      <c r="DC25579" s="110"/>
    </row>
    <row r="25580" spans="106:107">
      <c r="DB25580" s="110"/>
      <c r="DC25580" s="110"/>
    </row>
    <row r="25581" spans="106:107">
      <c r="DB25581" s="110"/>
      <c r="DC25581" s="110"/>
    </row>
    <row r="25582" spans="106:107">
      <c r="DB25582" s="110"/>
      <c r="DC25582" s="110"/>
    </row>
    <row r="25583" spans="106:107">
      <c r="DB25583" s="110"/>
      <c r="DC25583" s="110"/>
    </row>
    <row r="25584" spans="106:107">
      <c r="DB25584" s="110"/>
      <c r="DC25584" s="110"/>
    </row>
    <row r="25585" spans="106:107">
      <c r="DB25585" s="110"/>
      <c r="DC25585" s="110"/>
    </row>
    <row r="25586" spans="106:107">
      <c r="DB25586" s="110"/>
      <c r="DC25586" s="110"/>
    </row>
    <row r="25587" spans="106:107">
      <c r="DB25587" s="110"/>
      <c r="DC25587" s="110"/>
    </row>
    <row r="25588" spans="106:107">
      <c r="DB25588" s="110"/>
      <c r="DC25588" s="110"/>
    </row>
    <row r="25589" spans="106:107">
      <c r="DB25589" s="110"/>
      <c r="DC25589" s="110"/>
    </row>
    <row r="25590" spans="106:107">
      <c r="DB25590" s="110"/>
      <c r="DC25590" s="110"/>
    </row>
    <row r="25591" spans="106:107">
      <c r="DB25591" s="110"/>
      <c r="DC25591" s="110"/>
    </row>
    <row r="25592" spans="106:107">
      <c r="DB25592" s="110"/>
      <c r="DC25592" s="110"/>
    </row>
    <row r="25593" spans="106:107">
      <c r="DB25593" s="110"/>
      <c r="DC25593" s="110"/>
    </row>
    <row r="25594" spans="106:107">
      <c r="DB25594" s="110"/>
      <c r="DC25594" s="110"/>
    </row>
    <row r="25595" spans="106:107">
      <c r="DB25595" s="110"/>
      <c r="DC25595" s="110"/>
    </row>
    <row r="25596" spans="106:107">
      <c r="DB25596" s="110"/>
      <c r="DC25596" s="110"/>
    </row>
    <row r="25597" spans="106:107">
      <c r="DB25597" s="110"/>
      <c r="DC25597" s="110"/>
    </row>
    <row r="25598" spans="106:107">
      <c r="DB25598" s="110"/>
      <c r="DC25598" s="110"/>
    </row>
    <row r="25599" spans="106:107">
      <c r="DB25599" s="110"/>
      <c r="DC25599" s="110"/>
    </row>
    <row r="25600" spans="106:107">
      <c r="DB25600" s="110"/>
      <c r="DC25600" s="110"/>
    </row>
    <row r="25601" spans="106:107">
      <c r="DB25601" s="110"/>
      <c r="DC25601" s="110"/>
    </row>
    <row r="25602" spans="106:107">
      <c r="DB25602" s="110"/>
      <c r="DC25602" s="110"/>
    </row>
    <row r="25603" spans="106:107">
      <c r="DB25603" s="110"/>
      <c r="DC25603" s="110"/>
    </row>
    <row r="25604" spans="106:107">
      <c r="DB25604" s="110"/>
      <c r="DC25604" s="110"/>
    </row>
    <row r="25605" spans="106:107">
      <c r="DB25605" s="110"/>
      <c r="DC25605" s="110"/>
    </row>
    <row r="25606" spans="106:107">
      <c r="DB25606" s="110"/>
      <c r="DC25606" s="110"/>
    </row>
    <row r="25607" spans="106:107">
      <c r="DB25607" s="110"/>
      <c r="DC25607" s="110"/>
    </row>
    <row r="25608" spans="106:107">
      <c r="DB25608" s="110"/>
      <c r="DC25608" s="110"/>
    </row>
    <row r="25609" spans="106:107">
      <c r="DB25609" s="110"/>
      <c r="DC25609" s="110"/>
    </row>
    <row r="25610" spans="106:107">
      <c r="DB25610" s="110"/>
      <c r="DC25610" s="110"/>
    </row>
    <row r="25611" spans="106:107">
      <c r="DB25611" s="110"/>
      <c r="DC25611" s="110"/>
    </row>
    <row r="25612" spans="106:107">
      <c r="DB25612" s="110"/>
      <c r="DC25612" s="110"/>
    </row>
    <row r="25613" spans="106:107">
      <c r="DB25613" s="110"/>
      <c r="DC25613" s="110"/>
    </row>
    <row r="25614" spans="106:107">
      <c r="DB25614" s="110"/>
      <c r="DC25614" s="110"/>
    </row>
    <row r="25615" spans="106:107">
      <c r="DB25615" s="110"/>
      <c r="DC25615" s="110"/>
    </row>
    <row r="25616" spans="106:107">
      <c r="DB25616" s="110"/>
      <c r="DC25616" s="110"/>
    </row>
    <row r="25617" spans="106:107">
      <c r="DB25617" s="110"/>
      <c r="DC25617" s="110"/>
    </row>
    <row r="25618" spans="106:107">
      <c r="DB25618" s="110"/>
      <c r="DC25618" s="110"/>
    </row>
    <row r="25619" spans="106:107">
      <c r="DB25619" s="110"/>
      <c r="DC25619" s="110"/>
    </row>
    <row r="25620" spans="106:107">
      <c r="DB25620" s="110"/>
      <c r="DC25620" s="110"/>
    </row>
    <row r="25621" spans="106:107">
      <c r="DB25621" s="110"/>
      <c r="DC25621" s="110"/>
    </row>
    <row r="25622" spans="106:107">
      <c r="DB25622" s="110"/>
      <c r="DC25622" s="110"/>
    </row>
    <row r="25623" spans="106:107">
      <c r="DB25623" s="110"/>
      <c r="DC25623" s="110"/>
    </row>
    <row r="25624" spans="106:107">
      <c r="DB25624" s="110"/>
      <c r="DC25624" s="110"/>
    </row>
    <row r="25625" spans="106:107">
      <c r="DB25625" s="110"/>
      <c r="DC25625" s="110"/>
    </row>
    <row r="25626" spans="106:107">
      <c r="DB25626" s="110"/>
      <c r="DC25626" s="110"/>
    </row>
    <row r="25627" spans="106:107">
      <c r="DB25627" s="110"/>
      <c r="DC25627" s="110"/>
    </row>
    <row r="25628" spans="106:107">
      <c r="DB25628" s="110"/>
      <c r="DC25628" s="110"/>
    </row>
    <row r="25629" spans="106:107">
      <c r="DB25629" s="110"/>
      <c r="DC25629" s="110"/>
    </row>
    <row r="25630" spans="106:107">
      <c r="DB25630" s="110"/>
      <c r="DC25630" s="110"/>
    </row>
    <row r="25631" spans="106:107">
      <c r="DB25631" s="110"/>
      <c r="DC25631" s="110"/>
    </row>
    <row r="25632" spans="106:107">
      <c r="DB25632" s="110"/>
      <c r="DC25632" s="110"/>
    </row>
    <row r="25633" spans="106:107">
      <c r="DB25633" s="110"/>
      <c r="DC25633" s="110"/>
    </row>
    <row r="25634" spans="106:107">
      <c r="DB25634" s="110"/>
      <c r="DC25634" s="110"/>
    </row>
    <row r="25635" spans="106:107">
      <c r="DB25635" s="110"/>
      <c r="DC25635" s="110"/>
    </row>
    <row r="25636" spans="106:107">
      <c r="DB25636" s="110"/>
      <c r="DC25636" s="110"/>
    </row>
    <row r="25637" spans="106:107">
      <c r="DB25637" s="110"/>
      <c r="DC25637" s="110"/>
    </row>
    <row r="25638" spans="106:107">
      <c r="DB25638" s="110"/>
      <c r="DC25638" s="110"/>
    </row>
    <row r="25639" spans="106:107">
      <c r="DB25639" s="110"/>
      <c r="DC25639" s="110"/>
    </row>
    <row r="25640" spans="106:107">
      <c r="DB25640" s="110"/>
      <c r="DC25640" s="110"/>
    </row>
    <row r="25641" spans="106:107">
      <c r="DB25641" s="110"/>
      <c r="DC25641" s="110"/>
    </row>
    <row r="25642" spans="106:107">
      <c r="DB25642" s="110"/>
      <c r="DC25642" s="110"/>
    </row>
    <row r="25643" spans="106:107">
      <c r="DB25643" s="110"/>
      <c r="DC25643" s="110"/>
    </row>
    <row r="25644" spans="106:107">
      <c r="DB25644" s="110"/>
      <c r="DC25644" s="110"/>
    </row>
    <row r="25645" spans="106:107">
      <c r="DB25645" s="110"/>
      <c r="DC25645" s="110"/>
    </row>
    <row r="25646" spans="106:107">
      <c r="DB25646" s="110"/>
      <c r="DC25646" s="110"/>
    </row>
    <row r="25647" spans="106:107">
      <c r="DB25647" s="110"/>
      <c r="DC25647" s="110"/>
    </row>
    <row r="25648" spans="106:107">
      <c r="DB25648" s="110"/>
      <c r="DC25648" s="110"/>
    </row>
    <row r="25649" spans="106:107">
      <c r="DB25649" s="110"/>
      <c r="DC25649" s="110"/>
    </row>
    <row r="25650" spans="106:107">
      <c r="DB25650" s="110"/>
      <c r="DC25650" s="110"/>
    </row>
    <row r="25651" spans="106:107">
      <c r="DB25651" s="110"/>
      <c r="DC25651" s="110"/>
    </row>
    <row r="25652" spans="106:107">
      <c r="DB25652" s="110"/>
      <c r="DC25652" s="110"/>
    </row>
    <row r="25653" spans="106:107">
      <c r="DB25653" s="110"/>
      <c r="DC25653" s="110"/>
    </row>
    <row r="25654" spans="106:107">
      <c r="DB25654" s="110"/>
      <c r="DC25654" s="110"/>
    </row>
    <row r="25655" spans="106:107">
      <c r="DB25655" s="110"/>
      <c r="DC25655" s="110"/>
    </row>
    <row r="25656" spans="106:107">
      <c r="DB25656" s="110"/>
      <c r="DC25656" s="110"/>
    </row>
    <row r="25657" spans="106:107">
      <c r="DB25657" s="110"/>
      <c r="DC25657" s="110"/>
    </row>
    <row r="25658" spans="106:107">
      <c r="DB25658" s="110"/>
      <c r="DC25658" s="110"/>
    </row>
    <row r="25659" spans="106:107">
      <c r="DB25659" s="110"/>
      <c r="DC25659" s="110"/>
    </row>
    <row r="25660" spans="106:107">
      <c r="DB25660" s="110"/>
      <c r="DC25660" s="110"/>
    </row>
    <row r="25661" spans="106:107">
      <c r="DB25661" s="110"/>
      <c r="DC25661" s="110"/>
    </row>
    <row r="25662" spans="106:107">
      <c r="DB25662" s="110"/>
      <c r="DC25662" s="110"/>
    </row>
    <row r="25663" spans="106:107">
      <c r="DB25663" s="110"/>
      <c r="DC25663" s="110"/>
    </row>
    <row r="25664" spans="106:107">
      <c r="DB25664" s="110"/>
      <c r="DC25664" s="110"/>
    </row>
    <row r="25665" spans="106:107">
      <c r="DB25665" s="110"/>
      <c r="DC25665" s="110"/>
    </row>
    <row r="25666" spans="106:107">
      <c r="DB25666" s="110"/>
      <c r="DC25666" s="110"/>
    </row>
    <row r="25667" spans="106:107">
      <c r="DB25667" s="110"/>
      <c r="DC25667" s="110"/>
    </row>
    <row r="25668" spans="106:107">
      <c r="DB25668" s="110"/>
      <c r="DC25668" s="110"/>
    </row>
    <row r="25669" spans="106:107">
      <c r="DB25669" s="110"/>
      <c r="DC25669" s="110"/>
    </row>
    <row r="25670" spans="106:107">
      <c r="DB25670" s="110"/>
      <c r="DC25670" s="110"/>
    </row>
    <row r="25671" spans="106:107">
      <c r="DB25671" s="110"/>
      <c r="DC25671" s="110"/>
    </row>
    <row r="25672" spans="106:107">
      <c r="DB25672" s="110"/>
      <c r="DC25672" s="110"/>
    </row>
    <row r="25673" spans="106:107">
      <c r="DB25673" s="110"/>
      <c r="DC25673" s="110"/>
    </row>
    <row r="25674" spans="106:107">
      <c r="DB25674" s="110"/>
      <c r="DC25674" s="110"/>
    </row>
    <row r="25675" spans="106:107">
      <c r="DB25675" s="110"/>
      <c r="DC25675" s="110"/>
    </row>
    <row r="25676" spans="106:107">
      <c r="DB25676" s="110"/>
      <c r="DC25676" s="110"/>
    </row>
    <row r="25677" spans="106:107">
      <c r="DB25677" s="110"/>
      <c r="DC25677" s="110"/>
    </row>
    <row r="25678" spans="106:107">
      <c r="DB25678" s="110"/>
      <c r="DC25678" s="110"/>
    </row>
    <row r="25679" spans="106:107">
      <c r="DB25679" s="110"/>
      <c r="DC25679" s="110"/>
    </row>
    <row r="25680" spans="106:107">
      <c r="DB25680" s="110"/>
      <c r="DC25680" s="110"/>
    </row>
    <row r="25681" spans="106:107">
      <c r="DB25681" s="110"/>
      <c r="DC25681" s="110"/>
    </row>
    <row r="25682" spans="106:107">
      <c r="DB25682" s="110"/>
      <c r="DC25682" s="110"/>
    </row>
    <row r="25683" spans="106:107">
      <c r="DB25683" s="110"/>
      <c r="DC25683" s="110"/>
    </row>
    <row r="25684" spans="106:107">
      <c r="DB25684" s="110"/>
      <c r="DC25684" s="110"/>
    </row>
    <row r="25685" spans="106:107">
      <c r="DB25685" s="110"/>
      <c r="DC25685" s="110"/>
    </row>
    <row r="25686" spans="106:107">
      <c r="DB25686" s="110"/>
      <c r="DC25686" s="110"/>
    </row>
    <row r="25687" spans="106:107">
      <c r="DB25687" s="110"/>
      <c r="DC25687" s="110"/>
    </row>
    <row r="25688" spans="106:107">
      <c r="DB25688" s="110"/>
      <c r="DC25688" s="110"/>
    </row>
    <row r="25689" spans="106:107">
      <c r="DB25689" s="110"/>
      <c r="DC25689" s="110"/>
    </row>
    <row r="25690" spans="106:107">
      <c r="DB25690" s="110"/>
      <c r="DC25690" s="110"/>
    </row>
    <row r="25691" spans="106:107">
      <c r="DB25691" s="110"/>
      <c r="DC25691" s="110"/>
    </row>
    <row r="25692" spans="106:107">
      <c r="DB25692" s="110"/>
      <c r="DC25692" s="110"/>
    </row>
    <row r="25693" spans="106:107">
      <c r="DB25693" s="110"/>
      <c r="DC25693" s="110"/>
    </row>
    <row r="25694" spans="106:107">
      <c r="DB25694" s="110"/>
      <c r="DC25694" s="110"/>
    </row>
    <row r="25695" spans="106:107">
      <c r="DB25695" s="110"/>
      <c r="DC25695" s="110"/>
    </row>
    <row r="25696" spans="106:107">
      <c r="DB25696" s="110"/>
      <c r="DC25696" s="110"/>
    </row>
    <row r="25697" spans="106:107">
      <c r="DB25697" s="110"/>
      <c r="DC25697" s="110"/>
    </row>
    <row r="25698" spans="106:107">
      <c r="DB25698" s="110"/>
      <c r="DC25698" s="110"/>
    </row>
    <row r="25699" spans="106:107">
      <c r="DB25699" s="110"/>
      <c r="DC25699" s="110"/>
    </row>
    <row r="25700" spans="106:107">
      <c r="DB25700" s="110"/>
      <c r="DC25700" s="110"/>
    </row>
    <row r="25701" spans="106:107">
      <c r="DB25701" s="110"/>
      <c r="DC25701" s="110"/>
    </row>
    <row r="25702" spans="106:107">
      <c r="DB25702" s="110"/>
      <c r="DC25702" s="110"/>
    </row>
    <row r="25703" spans="106:107">
      <c r="DB25703" s="110"/>
      <c r="DC25703" s="110"/>
    </row>
    <row r="25704" spans="106:107">
      <c r="DB25704" s="110"/>
      <c r="DC25704" s="110"/>
    </row>
    <row r="25705" spans="106:107">
      <c r="DB25705" s="110"/>
      <c r="DC25705" s="110"/>
    </row>
    <row r="25706" spans="106:107">
      <c r="DB25706" s="110"/>
      <c r="DC25706" s="110"/>
    </row>
    <row r="25707" spans="106:107">
      <c r="DB25707" s="110"/>
      <c r="DC25707" s="110"/>
    </row>
    <row r="25708" spans="106:107">
      <c r="DB25708" s="110"/>
      <c r="DC25708" s="110"/>
    </row>
    <row r="25709" spans="106:107">
      <c r="DB25709" s="110"/>
      <c r="DC25709" s="110"/>
    </row>
    <row r="25710" spans="106:107">
      <c r="DB25710" s="110"/>
      <c r="DC25710" s="110"/>
    </row>
    <row r="25711" spans="106:107">
      <c r="DB25711" s="110"/>
      <c r="DC25711" s="110"/>
    </row>
    <row r="25712" spans="106:107">
      <c r="DB25712" s="110"/>
      <c r="DC25712" s="110"/>
    </row>
    <row r="25713" spans="106:107">
      <c r="DB25713" s="110"/>
      <c r="DC25713" s="110"/>
    </row>
    <row r="25714" spans="106:107">
      <c r="DB25714" s="110"/>
      <c r="DC25714" s="110"/>
    </row>
    <row r="25715" spans="106:107">
      <c r="DB25715" s="110"/>
      <c r="DC25715" s="110"/>
    </row>
    <row r="25716" spans="106:107">
      <c r="DB25716" s="110"/>
      <c r="DC25716" s="110"/>
    </row>
    <row r="25717" spans="106:107">
      <c r="DB25717" s="110"/>
      <c r="DC25717" s="110"/>
    </row>
    <row r="25718" spans="106:107">
      <c r="DB25718" s="110"/>
      <c r="DC25718" s="110"/>
    </row>
    <row r="25719" spans="106:107">
      <c r="DB25719" s="110"/>
      <c r="DC25719" s="110"/>
    </row>
    <row r="25720" spans="106:107">
      <c r="DB25720" s="110"/>
      <c r="DC25720" s="110"/>
    </row>
    <row r="25721" spans="106:107">
      <c r="DB25721" s="110"/>
      <c r="DC25721" s="110"/>
    </row>
    <row r="25722" spans="106:107">
      <c r="DB25722" s="110"/>
      <c r="DC25722" s="110"/>
    </row>
    <row r="25723" spans="106:107">
      <c r="DB25723" s="110"/>
      <c r="DC25723" s="110"/>
    </row>
    <row r="25724" spans="106:107">
      <c r="DB25724" s="110"/>
      <c r="DC25724" s="110"/>
    </row>
    <row r="25725" spans="106:107">
      <c r="DB25725" s="110"/>
      <c r="DC25725" s="110"/>
    </row>
    <row r="25726" spans="106:107">
      <c r="DB25726" s="110"/>
      <c r="DC25726" s="110"/>
    </row>
    <row r="25727" spans="106:107">
      <c r="DB25727" s="110"/>
      <c r="DC25727" s="110"/>
    </row>
    <row r="25728" spans="106:107">
      <c r="DB25728" s="110"/>
      <c r="DC25728" s="110"/>
    </row>
    <row r="25729" spans="106:107">
      <c r="DB25729" s="110"/>
      <c r="DC25729" s="110"/>
    </row>
    <row r="25730" spans="106:107">
      <c r="DB25730" s="110"/>
      <c r="DC25730" s="110"/>
    </row>
    <row r="25731" spans="106:107">
      <c r="DB25731" s="110"/>
      <c r="DC25731" s="110"/>
    </row>
    <row r="25732" spans="106:107">
      <c r="DB25732" s="110"/>
      <c r="DC25732" s="110"/>
    </row>
    <row r="25733" spans="106:107">
      <c r="DB25733" s="110"/>
      <c r="DC25733" s="110"/>
    </row>
    <row r="25734" spans="106:107">
      <c r="DB25734" s="110"/>
      <c r="DC25734" s="110"/>
    </row>
    <row r="25735" spans="106:107">
      <c r="DB25735" s="110"/>
      <c r="DC25735" s="110"/>
    </row>
    <row r="25736" spans="106:107">
      <c r="DB25736" s="110"/>
      <c r="DC25736" s="110"/>
    </row>
    <row r="25737" spans="106:107">
      <c r="DB25737" s="110"/>
      <c r="DC25737" s="110"/>
    </row>
    <row r="25738" spans="106:107">
      <c r="DB25738" s="110"/>
      <c r="DC25738" s="110"/>
    </row>
    <row r="25739" spans="106:107">
      <c r="DB25739" s="110"/>
      <c r="DC25739" s="110"/>
    </row>
    <row r="25740" spans="106:107">
      <c r="DB25740" s="110"/>
      <c r="DC25740" s="110"/>
    </row>
    <row r="25741" spans="106:107">
      <c r="DB25741" s="110"/>
      <c r="DC25741" s="110"/>
    </row>
    <row r="25742" spans="106:107">
      <c r="DB25742" s="110"/>
      <c r="DC25742" s="110"/>
    </row>
    <row r="25743" spans="106:107">
      <c r="DB25743" s="110"/>
      <c r="DC25743" s="110"/>
    </row>
    <row r="25744" spans="106:107">
      <c r="DB25744" s="110"/>
      <c r="DC25744" s="110"/>
    </row>
    <row r="25745" spans="106:107">
      <c r="DB25745" s="110"/>
      <c r="DC25745" s="110"/>
    </row>
    <row r="25746" spans="106:107">
      <c r="DB25746" s="110"/>
      <c r="DC25746" s="110"/>
    </row>
    <row r="25747" spans="106:107">
      <c r="DB25747" s="110"/>
      <c r="DC25747" s="110"/>
    </row>
    <row r="25748" spans="106:107">
      <c r="DB25748" s="110"/>
      <c r="DC25748" s="110"/>
    </row>
    <row r="25749" spans="106:107">
      <c r="DB25749" s="110"/>
      <c r="DC25749" s="110"/>
    </row>
    <row r="25750" spans="106:107">
      <c r="DB25750" s="110"/>
      <c r="DC25750" s="110"/>
    </row>
    <row r="25751" spans="106:107">
      <c r="DB25751" s="110"/>
      <c r="DC25751" s="110"/>
    </row>
    <row r="25752" spans="106:107">
      <c r="DB25752" s="110"/>
      <c r="DC25752" s="110"/>
    </row>
    <row r="25753" spans="106:107">
      <c r="DB25753" s="110"/>
      <c r="DC25753" s="110"/>
    </row>
    <row r="25754" spans="106:107">
      <c r="DB25754" s="110"/>
      <c r="DC25754" s="110"/>
    </row>
    <row r="25755" spans="106:107">
      <c r="DB25755" s="110"/>
      <c r="DC25755" s="110"/>
    </row>
    <row r="25756" spans="106:107">
      <c r="DB25756" s="110"/>
      <c r="DC25756" s="110"/>
    </row>
    <row r="25757" spans="106:107">
      <c r="DB25757" s="110"/>
      <c r="DC25757" s="110"/>
    </row>
    <row r="25758" spans="106:107">
      <c r="DB25758" s="110"/>
      <c r="DC25758" s="110"/>
    </row>
    <row r="25759" spans="106:107">
      <c r="DB25759" s="110"/>
      <c r="DC25759" s="110"/>
    </row>
    <row r="25760" spans="106:107">
      <c r="DB25760" s="110"/>
      <c r="DC25760" s="110"/>
    </row>
    <row r="25761" spans="106:107">
      <c r="DB25761" s="110"/>
      <c r="DC25761" s="110"/>
    </row>
    <row r="25762" spans="106:107">
      <c r="DB25762" s="110"/>
      <c r="DC25762" s="110"/>
    </row>
    <row r="25763" spans="106:107">
      <c r="DB25763" s="110"/>
      <c r="DC25763" s="110"/>
    </row>
    <row r="25764" spans="106:107">
      <c r="DB25764" s="110"/>
      <c r="DC25764" s="110"/>
    </row>
    <row r="25765" spans="106:107">
      <c r="DB25765" s="110"/>
      <c r="DC25765" s="110"/>
    </row>
    <row r="25766" spans="106:107">
      <c r="DB25766" s="110"/>
      <c r="DC25766" s="110"/>
    </row>
    <row r="25767" spans="106:107">
      <c r="DB25767" s="110"/>
      <c r="DC25767" s="110"/>
    </row>
    <row r="25768" spans="106:107">
      <c r="DB25768" s="110"/>
      <c r="DC25768" s="110"/>
    </row>
    <row r="25769" spans="106:107">
      <c r="DB25769" s="110"/>
      <c r="DC25769" s="110"/>
    </row>
    <row r="25770" spans="106:107">
      <c r="DB25770" s="110"/>
      <c r="DC25770" s="110"/>
    </row>
    <row r="25771" spans="106:107">
      <c r="DB25771" s="110"/>
      <c r="DC25771" s="110"/>
    </row>
    <row r="25772" spans="106:107">
      <c r="DB25772" s="110"/>
      <c r="DC25772" s="110"/>
    </row>
    <row r="25773" spans="106:107">
      <c r="DB25773" s="110"/>
      <c r="DC25773" s="110"/>
    </row>
    <row r="25774" spans="106:107">
      <c r="DB25774" s="110"/>
      <c r="DC25774" s="110"/>
    </row>
    <row r="25775" spans="106:107">
      <c r="DB25775" s="110"/>
      <c r="DC25775" s="110"/>
    </row>
    <row r="25776" spans="106:107">
      <c r="DB25776" s="110"/>
      <c r="DC25776" s="110"/>
    </row>
    <row r="25777" spans="106:107">
      <c r="DB25777" s="110"/>
      <c r="DC25777" s="110"/>
    </row>
    <row r="25778" spans="106:107">
      <c r="DB25778" s="110"/>
      <c r="DC25778" s="110"/>
    </row>
    <row r="25779" spans="106:107">
      <c r="DB25779" s="110"/>
      <c r="DC25779" s="110"/>
    </row>
    <row r="25780" spans="106:107">
      <c r="DB25780" s="110"/>
      <c r="DC25780" s="110"/>
    </row>
    <row r="25781" spans="106:107">
      <c r="DB25781" s="110"/>
      <c r="DC25781" s="110"/>
    </row>
    <row r="25782" spans="106:107">
      <c r="DB25782" s="110"/>
      <c r="DC25782" s="110"/>
    </row>
    <row r="25783" spans="106:107">
      <c r="DB25783" s="110"/>
      <c r="DC25783" s="110"/>
    </row>
    <row r="25784" spans="106:107">
      <c r="DB25784" s="110"/>
      <c r="DC25784" s="110"/>
    </row>
    <row r="25785" spans="106:107">
      <c r="DB25785" s="110"/>
      <c r="DC25785" s="110"/>
    </row>
    <row r="25786" spans="106:107">
      <c r="DB25786" s="110"/>
      <c r="DC25786" s="110"/>
    </row>
    <row r="25787" spans="106:107">
      <c r="DB25787" s="110"/>
      <c r="DC25787" s="110"/>
    </row>
    <row r="25788" spans="106:107">
      <c r="DB25788" s="110"/>
      <c r="DC25788" s="110"/>
    </row>
    <row r="25789" spans="106:107">
      <c r="DB25789" s="110"/>
      <c r="DC25789" s="110"/>
    </row>
    <row r="25790" spans="106:107">
      <c r="DB25790" s="110"/>
      <c r="DC25790" s="110"/>
    </row>
    <row r="25791" spans="106:107">
      <c r="DB25791" s="110"/>
      <c r="DC25791" s="110"/>
    </row>
    <row r="25792" spans="106:107">
      <c r="DB25792" s="110"/>
      <c r="DC25792" s="110"/>
    </row>
    <row r="25793" spans="106:107">
      <c r="DB25793" s="110"/>
      <c r="DC25793" s="110"/>
    </row>
    <row r="25794" spans="106:107">
      <c r="DB25794" s="110"/>
      <c r="DC25794" s="110"/>
    </row>
    <row r="25795" spans="106:107">
      <c r="DB25795" s="110"/>
      <c r="DC25795" s="110"/>
    </row>
    <row r="25796" spans="106:107">
      <c r="DB25796" s="110"/>
      <c r="DC25796" s="110"/>
    </row>
    <row r="25797" spans="106:107">
      <c r="DB25797" s="110"/>
      <c r="DC25797" s="110"/>
    </row>
    <row r="25798" spans="106:107">
      <c r="DB25798" s="110"/>
      <c r="DC25798" s="110"/>
    </row>
    <row r="25799" spans="106:107">
      <c r="DB25799" s="110"/>
      <c r="DC25799" s="110"/>
    </row>
    <row r="25800" spans="106:107">
      <c r="DB25800" s="110"/>
      <c r="DC25800" s="110"/>
    </row>
    <row r="25801" spans="106:107">
      <c r="DB25801" s="110"/>
      <c r="DC25801" s="110"/>
    </row>
    <row r="25802" spans="106:107">
      <c r="DB25802" s="110"/>
      <c r="DC25802" s="110"/>
    </row>
    <row r="25803" spans="106:107">
      <c r="DB25803" s="110"/>
      <c r="DC25803" s="110"/>
    </row>
    <row r="25804" spans="106:107">
      <c r="DB25804" s="110"/>
      <c r="DC25804" s="110"/>
    </row>
    <row r="25805" spans="106:107">
      <c r="DB25805" s="110"/>
      <c r="DC25805" s="110"/>
    </row>
    <row r="25806" spans="106:107">
      <c r="DB25806" s="110"/>
      <c r="DC25806" s="110"/>
    </row>
    <row r="25807" spans="106:107">
      <c r="DB25807" s="110"/>
      <c r="DC25807" s="110"/>
    </row>
    <row r="25808" spans="106:107">
      <c r="DB25808" s="110"/>
      <c r="DC25808" s="110"/>
    </row>
    <row r="25809" spans="106:107">
      <c r="DB25809" s="110"/>
      <c r="DC25809" s="110"/>
    </row>
    <row r="25810" spans="106:107">
      <c r="DB25810" s="110"/>
      <c r="DC25810" s="110"/>
    </row>
    <row r="25811" spans="106:107">
      <c r="DB25811" s="110"/>
      <c r="DC25811" s="110"/>
    </row>
    <row r="25812" spans="106:107">
      <c r="DB25812" s="110"/>
      <c r="DC25812" s="110"/>
    </row>
    <row r="25813" spans="106:107">
      <c r="DB25813" s="110"/>
      <c r="DC25813" s="110"/>
    </row>
    <row r="25814" spans="106:107">
      <c r="DB25814" s="110"/>
      <c r="DC25814" s="110"/>
    </row>
    <row r="25815" spans="106:107">
      <c r="DB25815" s="110"/>
      <c r="DC25815" s="110"/>
    </row>
    <row r="25816" spans="106:107">
      <c r="DB25816" s="110"/>
      <c r="DC25816" s="110"/>
    </row>
    <row r="25817" spans="106:107">
      <c r="DB25817" s="110"/>
      <c r="DC25817" s="110"/>
    </row>
    <row r="25818" spans="106:107">
      <c r="DB25818" s="110"/>
      <c r="DC25818" s="110"/>
    </row>
    <row r="25819" spans="106:107">
      <c r="DB25819" s="110"/>
      <c r="DC25819" s="110"/>
    </row>
    <row r="25820" spans="106:107">
      <c r="DB25820" s="110"/>
      <c r="DC25820" s="110"/>
    </row>
    <row r="25821" spans="106:107">
      <c r="DB25821" s="110"/>
      <c r="DC25821" s="110"/>
    </row>
    <row r="25822" spans="106:107">
      <c r="DB25822" s="110"/>
      <c r="DC25822" s="110"/>
    </row>
    <row r="25823" spans="106:107">
      <c r="DB25823" s="110"/>
      <c r="DC25823" s="110"/>
    </row>
    <row r="25824" spans="106:107">
      <c r="DB25824" s="110"/>
      <c r="DC25824" s="110"/>
    </row>
    <row r="25825" spans="106:107">
      <c r="DB25825" s="110"/>
      <c r="DC25825" s="110"/>
    </row>
    <row r="25826" spans="106:107">
      <c r="DB25826" s="110"/>
      <c r="DC25826" s="110"/>
    </row>
    <row r="25827" spans="106:107">
      <c r="DB25827" s="110"/>
      <c r="DC25827" s="110"/>
    </row>
    <row r="25828" spans="106:107">
      <c r="DB25828" s="110"/>
      <c r="DC25828" s="110"/>
    </row>
    <row r="25829" spans="106:107">
      <c r="DB25829" s="110"/>
      <c r="DC25829" s="110"/>
    </row>
    <row r="25830" spans="106:107">
      <c r="DB25830" s="110"/>
      <c r="DC25830" s="110"/>
    </row>
    <row r="25831" spans="106:107">
      <c r="DB25831" s="110"/>
      <c r="DC25831" s="110"/>
    </row>
    <row r="25832" spans="106:107">
      <c r="DB25832" s="110"/>
      <c r="DC25832" s="110"/>
    </row>
    <row r="25833" spans="106:107">
      <c r="DB25833" s="110"/>
      <c r="DC25833" s="110"/>
    </row>
    <row r="25834" spans="106:107">
      <c r="DB25834" s="110"/>
      <c r="DC25834" s="110"/>
    </row>
    <row r="25835" spans="106:107">
      <c r="DB25835" s="110"/>
      <c r="DC25835" s="110"/>
    </row>
    <row r="25836" spans="106:107">
      <c r="DB25836" s="110"/>
      <c r="DC25836" s="110"/>
    </row>
    <row r="25837" spans="106:107">
      <c r="DB25837" s="110"/>
      <c r="DC25837" s="110"/>
    </row>
    <row r="25838" spans="106:107">
      <c r="DB25838" s="110"/>
      <c r="DC25838" s="110"/>
    </row>
    <row r="25839" spans="106:107">
      <c r="DB25839" s="110"/>
      <c r="DC25839" s="110"/>
    </row>
    <row r="25840" spans="106:107">
      <c r="DB25840" s="110"/>
      <c r="DC25840" s="110"/>
    </row>
    <row r="25841" spans="106:107">
      <c r="DB25841" s="110"/>
      <c r="DC25841" s="110"/>
    </row>
    <row r="25842" spans="106:107">
      <c r="DB25842" s="110"/>
      <c r="DC25842" s="110"/>
    </row>
    <row r="25843" spans="106:107">
      <c r="DB25843" s="110"/>
      <c r="DC25843" s="110"/>
    </row>
    <row r="25844" spans="106:107">
      <c r="DB25844" s="110"/>
      <c r="DC25844" s="110"/>
    </row>
    <row r="25845" spans="106:107">
      <c r="DB25845" s="110"/>
      <c r="DC25845" s="110"/>
    </row>
    <row r="25846" spans="106:107">
      <c r="DB25846" s="110"/>
      <c r="DC25846" s="110"/>
    </row>
    <row r="25847" spans="106:107">
      <c r="DB25847" s="110"/>
      <c r="DC25847" s="110"/>
    </row>
    <row r="25848" spans="106:107">
      <c r="DB25848" s="110"/>
      <c r="DC25848" s="110"/>
    </row>
    <row r="25849" spans="106:107">
      <c r="DB25849" s="110"/>
      <c r="DC25849" s="110"/>
    </row>
    <row r="25850" spans="106:107">
      <c r="DB25850" s="110"/>
      <c r="DC25850" s="110"/>
    </row>
    <row r="25851" spans="106:107">
      <c r="DB25851" s="110"/>
      <c r="DC25851" s="110"/>
    </row>
    <row r="25852" spans="106:107">
      <c r="DB25852" s="110"/>
      <c r="DC25852" s="110"/>
    </row>
    <row r="25853" spans="106:107">
      <c r="DB25853" s="110"/>
      <c r="DC25853" s="110"/>
    </row>
    <row r="25854" spans="106:107">
      <c r="DB25854" s="110"/>
      <c r="DC25854" s="110"/>
    </row>
    <row r="25855" spans="106:107">
      <c r="DB25855" s="110"/>
      <c r="DC25855" s="110"/>
    </row>
    <row r="25856" spans="106:107">
      <c r="DB25856" s="110"/>
      <c r="DC25856" s="110"/>
    </row>
    <row r="25857" spans="106:107">
      <c r="DB25857" s="110"/>
      <c r="DC25857" s="110"/>
    </row>
    <row r="25858" spans="106:107">
      <c r="DB25858" s="110"/>
      <c r="DC25858" s="110"/>
    </row>
    <row r="25859" spans="106:107">
      <c r="DB25859" s="110"/>
      <c r="DC25859" s="110"/>
    </row>
    <row r="25860" spans="106:107">
      <c r="DB25860" s="110"/>
      <c r="DC25860" s="110"/>
    </row>
    <row r="25861" spans="106:107">
      <c r="DB25861" s="110"/>
      <c r="DC25861" s="110"/>
    </row>
    <row r="25862" spans="106:107">
      <c r="DB25862" s="110"/>
      <c r="DC25862" s="110"/>
    </row>
    <row r="25863" spans="106:107">
      <c r="DB25863" s="110"/>
      <c r="DC25863" s="110"/>
    </row>
    <row r="25864" spans="106:107">
      <c r="DB25864" s="110"/>
      <c r="DC25864" s="110"/>
    </row>
    <row r="25865" spans="106:107">
      <c r="DB25865" s="110"/>
      <c r="DC25865" s="110"/>
    </row>
    <row r="25866" spans="106:107">
      <c r="DB25866" s="110"/>
      <c r="DC25866" s="110"/>
    </row>
    <row r="25867" spans="106:107">
      <c r="DB25867" s="110"/>
      <c r="DC25867" s="110"/>
    </row>
    <row r="25868" spans="106:107">
      <c r="DB25868" s="110"/>
      <c r="DC25868" s="110"/>
    </row>
    <row r="25869" spans="106:107">
      <c r="DB25869" s="110"/>
      <c r="DC25869" s="110"/>
    </row>
    <row r="25870" spans="106:107">
      <c r="DB25870" s="110"/>
      <c r="DC25870" s="110"/>
    </row>
    <row r="25871" spans="106:107">
      <c r="DB25871" s="110"/>
      <c r="DC25871" s="110"/>
    </row>
    <row r="25872" spans="106:107">
      <c r="DB25872" s="110"/>
      <c r="DC25872" s="110"/>
    </row>
    <row r="25873" spans="106:107">
      <c r="DB25873" s="110"/>
      <c r="DC25873" s="110"/>
    </row>
    <row r="25874" spans="106:107">
      <c r="DB25874" s="110"/>
      <c r="DC25874" s="110"/>
    </row>
    <row r="25875" spans="106:107">
      <c r="DB25875" s="110"/>
      <c r="DC25875" s="110"/>
    </row>
    <row r="25876" spans="106:107">
      <c r="DB25876" s="110"/>
      <c r="DC25876" s="110"/>
    </row>
    <row r="25877" spans="106:107">
      <c r="DB25877" s="110"/>
      <c r="DC25877" s="110"/>
    </row>
    <row r="25878" spans="106:107">
      <c r="DB25878" s="110"/>
      <c r="DC25878" s="110"/>
    </row>
    <row r="25879" spans="106:107">
      <c r="DB25879" s="110"/>
      <c r="DC25879" s="110"/>
    </row>
    <row r="25880" spans="106:107">
      <c r="DB25880" s="110"/>
      <c r="DC25880" s="110"/>
    </row>
    <row r="25881" spans="106:107">
      <c r="DB25881" s="110"/>
      <c r="DC25881" s="110"/>
    </row>
    <row r="25882" spans="106:107">
      <c r="DB25882" s="110"/>
      <c r="DC25882" s="110"/>
    </row>
    <row r="25883" spans="106:107">
      <c r="DB25883" s="110"/>
      <c r="DC25883" s="110"/>
    </row>
    <row r="25884" spans="106:107">
      <c r="DB25884" s="110"/>
      <c r="DC25884" s="110"/>
    </row>
    <row r="25885" spans="106:107">
      <c r="DB25885" s="110"/>
      <c r="DC25885" s="110"/>
    </row>
    <row r="25886" spans="106:107">
      <c r="DB25886" s="110"/>
      <c r="DC25886" s="110"/>
    </row>
    <row r="25887" spans="106:107">
      <c r="DB25887" s="110"/>
      <c r="DC25887" s="110"/>
    </row>
    <row r="25888" spans="106:107">
      <c r="DB25888" s="110"/>
      <c r="DC25888" s="110"/>
    </row>
    <row r="25889" spans="106:107">
      <c r="DB25889" s="110"/>
      <c r="DC25889" s="110"/>
    </row>
    <row r="25890" spans="106:107">
      <c r="DB25890" s="110"/>
      <c r="DC25890" s="110"/>
    </row>
    <row r="25891" spans="106:107">
      <c r="DB25891" s="110"/>
      <c r="DC25891" s="110"/>
    </row>
    <row r="25892" spans="106:107">
      <c r="DB25892" s="110"/>
      <c r="DC25892" s="110"/>
    </row>
    <row r="25893" spans="106:107">
      <c r="DB25893" s="110"/>
      <c r="DC25893" s="110"/>
    </row>
    <row r="25894" spans="106:107">
      <c r="DB25894" s="110"/>
      <c r="DC25894" s="110"/>
    </row>
    <row r="25895" spans="106:107">
      <c r="DB25895" s="110"/>
      <c r="DC25895" s="110"/>
    </row>
    <row r="25896" spans="106:107">
      <c r="DB25896" s="110"/>
      <c r="DC25896" s="110"/>
    </row>
    <row r="25897" spans="106:107">
      <c r="DB25897" s="110"/>
      <c r="DC25897" s="110"/>
    </row>
    <row r="25898" spans="106:107">
      <c r="DB25898" s="110"/>
      <c r="DC25898" s="110"/>
    </row>
    <row r="25899" spans="106:107">
      <c r="DB25899" s="110"/>
      <c r="DC25899" s="110"/>
    </row>
    <row r="25900" spans="106:107">
      <c r="DB25900" s="110"/>
      <c r="DC25900" s="110"/>
    </row>
    <row r="25901" spans="106:107">
      <c r="DB25901" s="110"/>
      <c r="DC25901" s="110"/>
    </row>
    <row r="25902" spans="106:107">
      <c r="DB25902" s="110"/>
      <c r="DC25902" s="110"/>
    </row>
    <row r="25903" spans="106:107">
      <c r="DB25903" s="110"/>
      <c r="DC25903" s="110"/>
    </row>
    <row r="25904" spans="106:107">
      <c r="DB25904" s="110"/>
      <c r="DC25904" s="110"/>
    </row>
    <row r="25905" spans="106:107">
      <c r="DB25905" s="110"/>
      <c r="DC25905" s="110"/>
    </row>
    <row r="25906" spans="106:107">
      <c r="DB25906" s="110"/>
      <c r="DC25906" s="110"/>
    </row>
    <row r="25907" spans="106:107">
      <c r="DB25907" s="110"/>
      <c r="DC25907" s="110"/>
    </row>
    <row r="25908" spans="106:107">
      <c r="DB25908" s="110"/>
      <c r="DC25908" s="110"/>
    </row>
    <row r="25909" spans="106:107">
      <c r="DB25909" s="110"/>
      <c r="DC25909" s="110"/>
    </row>
    <row r="25910" spans="106:107">
      <c r="DB25910" s="110"/>
      <c r="DC25910" s="110"/>
    </row>
    <row r="25911" spans="106:107">
      <c r="DB25911" s="110"/>
      <c r="DC25911" s="110"/>
    </row>
    <row r="25912" spans="106:107">
      <c r="DB25912" s="110"/>
      <c r="DC25912" s="110"/>
    </row>
    <row r="25913" spans="106:107">
      <c r="DB25913" s="110"/>
      <c r="DC25913" s="110"/>
    </row>
    <row r="25914" spans="106:107">
      <c r="DB25914" s="110"/>
      <c r="DC25914" s="110"/>
    </row>
    <row r="25915" spans="106:107">
      <c r="DB25915" s="110"/>
      <c r="DC25915" s="110"/>
    </row>
    <row r="25916" spans="106:107">
      <c r="DB25916" s="110"/>
      <c r="DC25916" s="110"/>
    </row>
    <row r="25917" spans="106:107">
      <c r="DB25917" s="110"/>
      <c r="DC25917" s="110"/>
    </row>
    <row r="25918" spans="106:107">
      <c r="DB25918" s="110"/>
      <c r="DC25918" s="110"/>
    </row>
    <row r="25919" spans="106:107">
      <c r="DB25919" s="110"/>
      <c r="DC25919" s="110"/>
    </row>
    <row r="25920" spans="106:107">
      <c r="DB25920" s="110"/>
      <c r="DC25920" s="110"/>
    </row>
    <row r="25921" spans="106:107">
      <c r="DB25921" s="110"/>
      <c r="DC25921" s="110"/>
    </row>
    <row r="25922" spans="106:107">
      <c r="DB25922" s="110"/>
      <c r="DC25922" s="110"/>
    </row>
    <row r="25923" spans="106:107">
      <c r="DB25923" s="110"/>
      <c r="DC25923" s="110"/>
    </row>
    <row r="25924" spans="106:107">
      <c r="DB25924" s="110"/>
      <c r="DC25924" s="110"/>
    </row>
    <row r="25925" spans="106:107">
      <c r="DB25925" s="110"/>
      <c r="DC25925" s="110"/>
    </row>
    <row r="25926" spans="106:107">
      <c r="DB25926" s="110"/>
      <c r="DC25926" s="110"/>
    </row>
    <row r="25927" spans="106:107">
      <c r="DB25927" s="110"/>
      <c r="DC25927" s="110"/>
    </row>
    <row r="25928" spans="106:107">
      <c r="DB25928" s="110"/>
      <c r="DC25928" s="110"/>
    </row>
    <row r="25929" spans="106:107">
      <c r="DB25929" s="110"/>
      <c r="DC25929" s="110"/>
    </row>
    <row r="25930" spans="106:107">
      <c r="DB25930" s="110"/>
      <c r="DC25930" s="110"/>
    </row>
    <row r="25931" spans="106:107">
      <c r="DB25931" s="110"/>
      <c r="DC25931" s="110"/>
    </row>
    <row r="25932" spans="106:107">
      <c r="DB25932" s="110"/>
      <c r="DC25932" s="110"/>
    </row>
    <row r="25933" spans="106:107">
      <c r="DB25933" s="110"/>
      <c r="DC25933" s="110"/>
    </row>
    <row r="25934" spans="106:107">
      <c r="DB25934" s="110"/>
      <c r="DC25934" s="110"/>
    </row>
    <row r="25935" spans="106:107">
      <c r="DB25935" s="110"/>
      <c r="DC25935" s="110"/>
    </row>
    <row r="25936" spans="106:107">
      <c r="DB25936" s="110"/>
      <c r="DC25936" s="110"/>
    </row>
    <row r="25937" spans="106:107">
      <c r="DB25937" s="110"/>
      <c r="DC25937" s="110"/>
    </row>
    <row r="25938" spans="106:107">
      <c r="DB25938" s="110"/>
      <c r="DC25938" s="110"/>
    </row>
    <row r="25939" spans="106:107">
      <c r="DB25939" s="110"/>
      <c r="DC25939" s="110"/>
    </row>
    <row r="25940" spans="106:107">
      <c r="DB25940" s="110"/>
      <c r="DC25940" s="110"/>
    </row>
    <row r="25941" spans="106:107">
      <c r="DB25941" s="110"/>
      <c r="DC25941" s="110"/>
    </row>
    <row r="25942" spans="106:107">
      <c r="DB25942" s="110"/>
      <c r="DC25942" s="110"/>
    </row>
    <row r="25943" spans="106:107">
      <c r="DB25943" s="110"/>
      <c r="DC25943" s="110"/>
    </row>
    <row r="25944" spans="106:107">
      <c r="DB25944" s="110"/>
      <c r="DC25944" s="110"/>
    </row>
    <row r="25945" spans="106:107">
      <c r="DB25945" s="110"/>
      <c r="DC25945" s="110"/>
    </row>
    <row r="25946" spans="106:107">
      <c r="DB25946" s="110"/>
      <c r="DC25946" s="110"/>
    </row>
    <row r="25947" spans="106:107">
      <c r="DB25947" s="110"/>
      <c r="DC25947" s="110"/>
    </row>
    <row r="25948" spans="106:107">
      <c r="DB25948" s="110"/>
      <c r="DC25948" s="110"/>
    </row>
    <row r="25949" spans="106:107">
      <c r="DB25949" s="110"/>
      <c r="DC25949" s="110"/>
    </row>
    <row r="25950" spans="106:107">
      <c r="DB25950" s="110"/>
      <c r="DC25950" s="110"/>
    </row>
    <row r="25951" spans="106:107">
      <c r="DB25951" s="110"/>
      <c r="DC25951" s="110"/>
    </row>
    <row r="25952" spans="106:107">
      <c r="DB25952" s="110"/>
      <c r="DC25952" s="110"/>
    </row>
    <row r="25953" spans="106:107">
      <c r="DB25953" s="110"/>
      <c r="DC25953" s="110"/>
    </row>
    <row r="25954" spans="106:107">
      <c r="DB25954" s="110"/>
      <c r="DC25954" s="110"/>
    </row>
    <row r="25955" spans="106:107">
      <c r="DB25955" s="110"/>
      <c r="DC25955" s="110"/>
    </row>
    <row r="25956" spans="106:107">
      <c r="DB25956" s="110"/>
      <c r="DC25956" s="110"/>
    </row>
    <row r="25957" spans="106:107">
      <c r="DB25957" s="110"/>
      <c r="DC25957" s="110"/>
    </row>
    <row r="25958" spans="106:107">
      <c r="DB25958" s="110"/>
      <c r="DC25958" s="110"/>
    </row>
    <row r="25959" spans="106:107">
      <c r="DB25959" s="110"/>
      <c r="DC25959" s="110"/>
    </row>
    <row r="25960" spans="106:107">
      <c r="DB25960" s="110"/>
      <c r="DC25960" s="110"/>
    </row>
    <row r="25961" spans="106:107">
      <c r="DB25961" s="110"/>
      <c r="DC25961" s="110"/>
    </row>
    <row r="25962" spans="106:107">
      <c r="DB25962" s="110"/>
      <c r="DC25962" s="110"/>
    </row>
    <row r="25963" spans="106:107">
      <c r="DB25963" s="110"/>
      <c r="DC25963" s="110"/>
    </row>
    <row r="25964" spans="106:107">
      <c r="DB25964" s="110"/>
      <c r="DC25964" s="110"/>
    </row>
    <row r="25965" spans="106:107">
      <c r="DB25965" s="110"/>
      <c r="DC25965" s="110"/>
    </row>
    <row r="25966" spans="106:107">
      <c r="DB25966" s="110"/>
      <c r="DC25966" s="110"/>
    </row>
    <row r="25967" spans="106:107">
      <c r="DB25967" s="110"/>
      <c r="DC25967" s="110"/>
    </row>
    <row r="25968" spans="106:107">
      <c r="DB25968" s="110"/>
      <c r="DC25968" s="110"/>
    </row>
    <row r="25969" spans="106:107">
      <c r="DB25969" s="110"/>
      <c r="DC25969" s="110"/>
    </row>
    <row r="25970" spans="106:107">
      <c r="DB25970" s="110"/>
      <c r="DC25970" s="110"/>
    </row>
    <row r="25971" spans="106:107">
      <c r="DB25971" s="110"/>
      <c r="DC25971" s="110"/>
    </row>
    <row r="25972" spans="106:107">
      <c r="DB25972" s="110"/>
      <c r="DC25972" s="110"/>
    </row>
    <row r="25973" spans="106:107">
      <c r="DB25973" s="110"/>
      <c r="DC25973" s="110"/>
    </row>
    <row r="25974" spans="106:107">
      <c r="DB25974" s="110"/>
      <c r="DC25974" s="110"/>
    </row>
    <row r="25975" spans="106:107">
      <c r="DB25975" s="110"/>
      <c r="DC25975" s="110"/>
    </row>
    <row r="25976" spans="106:107">
      <c r="DB25976" s="110"/>
      <c r="DC25976" s="110"/>
    </row>
    <row r="25977" spans="106:107">
      <c r="DB25977" s="110"/>
      <c r="DC25977" s="110"/>
    </row>
    <row r="25978" spans="106:107">
      <c r="DB25978" s="110"/>
      <c r="DC25978" s="110"/>
    </row>
    <row r="25979" spans="106:107">
      <c r="DB25979" s="110"/>
      <c r="DC25979" s="110"/>
    </row>
    <row r="25980" spans="106:107">
      <c r="DB25980" s="110"/>
      <c r="DC25980" s="110"/>
    </row>
    <row r="25981" spans="106:107">
      <c r="DB25981" s="110"/>
      <c r="DC25981" s="110"/>
    </row>
    <row r="25982" spans="106:107">
      <c r="DB25982" s="110"/>
      <c r="DC25982" s="110"/>
    </row>
    <row r="25983" spans="106:107">
      <c r="DB25983" s="110"/>
      <c r="DC25983" s="110"/>
    </row>
    <row r="25984" spans="106:107">
      <c r="DB25984" s="110"/>
      <c r="DC25984" s="110"/>
    </row>
    <row r="25985" spans="106:107">
      <c r="DB25985" s="110"/>
      <c r="DC25985" s="110"/>
    </row>
    <row r="25986" spans="106:107">
      <c r="DB25986" s="110"/>
      <c r="DC25986" s="110"/>
    </row>
    <row r="25987" spans="106:107">
      <c r="DB25987" s="110"/>
      <c r="DC25987" s="110"/>
    </row>
    <row r="25988" spans="106:107">
      <c r="DB25988" s="110"/>
      <c r="DC25988" s="110"/>
    </row>
    <row r="25989" spans="106:107">
      <c r="DB25989" s="110"/>
      <c r="DC25989" s="110"/>
    </row>
    <row r="25990" spans="106:107">
      <c r="DB25990" s="110"/>
      <c r="DC25990" s="110"/>
    </row>
    <row r="25991" spans="106:107">
      <c r="DB25991" s="110"/>
      <c r="DC25991" s="110"/>
    </row>
    <row r="25992" spans="106:107">
      <c r="DB25992" s="110"/>
      <c r="DC25992" s="110"/>
    </row>
    <row r="25993" spans="106:107">
      <c r="DB25993" s="110"/>
      <c r="DC25993" s="110"/>
    </row>
    <row r="25994" spans="106:107">
      <c r="DB25994" s="110"/>
      <c r="DC25994" s="110"/>
    </row>
    <row r="25995" spans="106:107">
      <c r="DB25995" s="110"/>
      <c r="DC25995" s="110"/>
    </row>
    <row r="25996" spans="106:107">
      <c r="DB25996" s="110"/>
      <c r="DC25996" s="110"/>
    </row>
    <row r="25997" spans="106:107">
      <c r="DB25997" s="110"/>
      <c r="DC25997" s="110"/>
    </row>
    <row r="25998" spans="106:107">
      <c r="DB25998" s="110"/>
      <c r="DC25998" s="110"/>
    </row>
    <row r="25999" spans="106:107">
      <c r="DB25999" s="110"/>
      <c r="DC25999" s="110"/>
    </row>
    <row r="26000" spans="106:107">
      <c r="DB26000" s="110"/>
      <c r="DC26000" s="110"/>
    </row>
    <row r="26001" spans="106:107">
      <c r="DB26001" s="110"/>
      <c r="DC26001" s="110"/>
    </row>
    <row r="26002" spans="106:107">
      <c r="DB26002" s="110"/>
      <c r="DC26002" s="110"/>
    </row>
    <row r="26003" spans="106:107">
      <c r="DB26003" s="110"/>
      <c r="DC26003" s="110"/>
    </row>
    <row r="26004" spans="106:107">
      <c r="DB26004" s="110"/>
      <c r="DC26004" s="110"/>
    </row>
    <row r="26005" spans="106:107">
      <c r="DB26005" s="110"/>
      <c r="DC26005" s="110"/>
    </row>
    <row r="26006" spans="106:107">
      <c r="DB26006" s="110"/>
      <c r="DC26006" s="110"/>
    </row>
    <row r="26007" spans="106:107">
      <c r="DB26007" s="110"/>
      <c r="DC26007" s="110"/>
    </row>
    <row r="26008" spans="106:107">
      <c r="DB26008" s="110"/>
      <c r="DC26008" s="110"/>
    </row>
    <row r="26009" spans="106:107">
      <c r="DB26009" s="110"/>
      <c r="DC26009" s="110"/>
    </row>
    <row r="26010" spans="106:107">
      <c r="DB26010" s="110"/>
      <c r="DC26010" s="110"/>
    </row>
    <row r="26011" spans="106:107">
      <c r="DB26011" s="110"/>
      <c r="DC26011" s="110"/>
    </row>
    <row r="26012" spans="106:107">
      <c r="DB26012" s="110"/>
      <c r="DC26012" s="110"/>
    </row>
    <row r="26013" spans="106:107">
      <c r="DB26013" s="110"/>
      <c r="DC26013" s="110"/>
    </row>
    <row r="26014" spans="106:107">
      <c r="DB26014" s="110"/>
      <c r="DC26014" s="110"/>
    </row>
    <row r="26015" spans="106:107">
      <c r="DB26015" s="110"/>
      <c r="DC26015" s="110"/>
    </row>
    <row r="26016" spans="106:107">
      <c r="DB26016" s="110"/>
      <c r="DC26016" s="110"/>
    </row>
    <row r="26017" spans="106:107">
      <c r="DB26017" s="110"/>
      <c r="DC26017" s="110"/>
    </row>
    <row r="26018" spans="106:107">
      <c r="DB26018" s="110"/>
      <c r="DC26018" s="110"/>
    </row>
    <row r="26019" spans="106:107">
      <c r="DB26019" s="110"/>
      <c r="DC26019" s="110"/>
    </row>
    <row r="26020" spans="106:107">
      <c r="DB26020" s="110"/>
      <c r="DC26020" s="110"/>
    </row>
    <row r="26021" spans="106:107">
      <c r="DB26021" s="110"/>
      <c r="DC26021" s="110"/>
    </row>
    <row r="26022" spans="106:107">
      <c r="DB26022" s="110"/>
      <c r="DC26022" s="110"/>
    </row>
    <row r="26023" spans="106:107">
      <c r="DB26023" s="110"/>
      <c r="DC26023" s="110"/>
    </row>
    <row r="26024" spans="106:107">
      <c r="DB26024" s="110"/>
      <c r="DC26024" s="110"/>
    </row>
    <row r="26025" spans="106:107">
      <c r="DB26025" s="110"/>
      <c r="DC26025" s="110"/>
    </row>
    <row r="26026" spans="106:107">
      <c r="DB26026" s="110"/>
      <c r="DC26026" s="110"/>
    </row>
    <row r="26027" spans="106:107">
      <c r="DB26027" s="110"/>
      <c r="DC26027" s="110"/>
    </row>
    <row r="26028" spans="106:107">
      <c r="DB26028" s="110"/>
      <c r="DC26028" s="110"/>
    </row>
    <row r="26029" spans="106:107">
      <c r="DB26029" s="110"/>
      <c r="DC26029" s="110"/>
    </row>
    <row r="26030" spans="106:107">
      <c r="DB26030" s="110"/>
      <c r="DC26030" s="110"/>
    </row>
    <row r="26031" spans="106:107">
      <c r="DB26031" s="110"/>
      <c r="DC26031" s="110"/>
    </row>
    <row r="26032" spans="106:107">
      <c r="DB26032" s="110"/>
      <c r="DC26032" s="110"/>
    </row>
    <row r="26033" spans="106:107">
      <c r="DB26033" s="110"/>
      <c r="DC26033" s="110"/>
    </row>
    <row r="26034" spans="106:107">
      <c r="DB26034" s="110"/>
      <c r="DC26034" s="110"/>
    </row>
    <row r="26035" spans="106:107">
      <c r="DB26035" s="110"/>
      <c r="DC26035" s="110"/>
    </row>
    <row r="26036" spans="106:107">
      <c r="DB26036" s="110"/>
      <c r="DC26036" s="110"/>
    </row>
    <row r="26037" spans="106:107">
      <c r="DB26037" s="110"/>
      <c r="DC26037" s="110"/>
    </row>
    <row r="26038" spans="106:107">
      <c r="DB26038" s="110"/>
      <c r="DC26038" s="110"/>
    </row>
    <row r="26039" spans="106:107">
      <c r="DB26039" s="110"/>
      <c r="DC26039" s="110"/>
    </row>
    <row r="26040" spans="106:107">
      <c r="DB26040" s="110"/>
      <c r="DC26040" s="110"/>
    </row>
    <row r="26041" spans="106:107">
      <c r="DB26041" s="110"/>
      <c r="DC26041" s="110"/>
    </row>
    <row r="26042" spans="106:107">
      <c r="DB26042" s="110"/>
      <c r="DC26042" s="110"/>
    </row>
    <row r="26043" spans="106:107">
      <c r="DB26043" s="110"/>
      <c r="DC26043" s="110"/>
    </row>
    <row r="26044" spans="106:107">
      <c r="DB26044" s="110"/>
      <c r="DC26044" s="110"/>
    </row>
    <row r="26045" spans="106:107">
      <c r="DB26045" s="110"/>
      <c r="DC26045" s="110"/>
    </row>
    <row r="26046" spans="106:107">
      <c r="DB26046" s="110"/>
      <c r="DC26046" s="110"/>
    </row>
    <row r="26047" spans="106:107">
      <c r="DB26047" s="110"/>
      <c r="DC26047" s="110"/>
    </row>
    <row r="26048" spans="106:107">
      <c r="DB26048" s="110"/>
      <c r="DC26048" s="110"/>
    </row>
    <row r="26049" spans="106:107">
      <c r="DB26049" s="110"/>
      <c r="DC26049" s="110"/>
    </row>
    <row r="26050" spans="106:107">
      <c r="DB26050" s="110"/>
      <c r="DC26050" s="110"/>
    </row>
    <row r="26051" spans="106:107">
      <c r="DB26051" s="110"/>
      <c r="DC26051" s="110"/>
    </row>
    <row r="26052" spans="106:107">
      <c r="DB26052" s="110"/>
      <c r="DC26052" s="110"/>
    </row>
    <row r="26053" spans="106:107">
      <c r="DB26053" s="110"/>
      <c r="DC26053" s="110"/>
    </row>
    <row r="26054" spans="106:107">
      <c r="DB26054" s="110"/>
      <c r="DC26054" s="110"/>
    </row>
    <row r="26055" spans="106:107">
      <c r="DB26055" s="110"/>
      <c r="DC26055" s="110"/>
    </row>
    <row r="26056" spans="106:107">
      <c r="DB26056" s="110"/>
      <c r="DC26056" s="110"/>
    </row>
    <row r="26057" spans="106:107">
      <c r="DB26057" s="110"/>
      <c r="DC26057" s="110"/>
    </row>
    <row r="26058" spans="106:107">
      <c r="DB26058" s="110"/>
      <c r="DC26058" s="110"/>
    </row>
    <row r="26059" spans="106:107">
      <c r="DB26059" s="110"/>
      <c r="DC26059" s="110"/>
    </row>
    <row r="26060" spans="106:107">
      <c r="DB26060" s="110"/>
      <c r="DC26060" s="110"/>
    </row>
    <row r="26061" spans="106:107">
      <c r="DB26061" s="110"/>
      <c r="DC26061" s="110"/>
    </row>
    <row r="26062" spans="106:107">
      <c r="DB26062" s="110"/>
      <c r="DC26062" s="110"/>
    </row>
    <row r="26063" spans="106:107">
      <c r="DB26063" s="110"/>
      <c r="DC26063" s="110"/>
    </row>
    <row r="26064" spans="106:107">
      <c r="DB26064" s="110"/>
      <c r="DC26064" s="110"/>
    </row>
    <row r="26065" spans="106:107">
      <c r="DB26065" s="110"/>
      <c r="DC26065" s="110"/>
    </row>
    <row r="26066" spans="106:107">
      <c r="DB26066" s="110"/>
      <c r="DC26066" s="110"/>
    </row>
    <row r="26067" spans="106:107">
      <c r="DB26067" s="110"/>
      <c r="DC26067" s="110"/>
    </row>
    <row r="26068" spans="106:107">
      <c r="DB26068" s="110"/>
      <c r="DC26068" s="110"/>
    </row>
    <row r="26069" spans="106:107">
      <c r="DB26069" s="110"/>
      <c r="DC26069" s="110"/>
    </row>
    <row r="26070" spans="106:107">
      <c r="DB26070" s="110"/>
      <c r="DC26070" s="110"/>
    </row>
    <row r="26071" spans="106:107">
      <c r="DB26071" s="110"/>
      <c r="DC26071" s="110"/>
    </row>
    <row r="26072" spans="106:107">
      <c r="DB26072" s="110"/>
      <c r="DC26072" s="110"/>
    </row>
    <row r="26073" spans="106:107">
      <c r="DB26073" s="110"/>
      <c r="DC26073" s="110"/>
    </row>
    <row r="26074" spans="106:107">
      <c r="DB26074" s="110"/>
      <c r="DC26074" s="110"/>
    </row>
    <row r="26075" spans="106:107">
      <c r="DB26075" s="110"/>
      <c r="DC26075" s="110"/>
    </row>
    <row r="26076" spans="106:107">
      <c r="DB26076" s="110"/>
      <c r="DC26076" s="110"/>
    </row>
    <row r="26077" spans="106:107">
      <c r="DB26077" s="110"/>
      <c r="DC26077" s="110"/>
    </row>
    <row r="26078" spans="106:107">
      <c r="DB26078" s="110"/>
      <c r="DC26078" s="110"/>
    </row>
    <row r="26079" spans="106:107">
      <c r="DB26079" s="110"/>
      <c r="DC26079" s="110"/>
    </row>
    <row r="26080" spans="106:107">
      <c r="DB26080" s="110"/>
      <c r="DC26080" s="110"/>
    </row>
    <row r="26081" spans="106:107">
      <c r="DB26081" s="110"/>
      <c r="DC26081" s="110"/>
    </row>
    <row r="26082" spans="106:107">
      <c r="DB26082" s="110"/>
      <c r="DC26082" s="110"/>
    </row>
    <row r="26083" spans="106:107">
      <c r="DB26083" s="110"/>
      <c r="DC26083" s="110"/>
    </row>
    <row r="26084" spans="106:107">
      <c r="DB26084" s="110"/>
      <c r="DC26084" s="110"/>
    </row>
    <row r="26085" spans="106:107">
      <c r="DB26085" s="110"/>
      <c r="DC26085" s="110"/>
    </row>
    <row r="26086" spans="106:107">
      <c r="DB26086" s="110"/>
      <c r="DC26086" s="110"/>
    </row>
    <row r="26087" spans="106:107">
      <c r="DB26087" s="110"/>
      <c r="DC26087" s="110"/>
    </row>
    <row r="26088" spans="106:107">
      <c r="DB26088" s="110"/>
      <c r="DC26088" s="110"/>
    </row>
    <row r="26089" spans="106:107">
      <c r="DB26089" s="110"/>
      <c r="DC26089" s="110"/>
    </row>
    <row r="26090" spans="106:107">
      <c r="DB26090" s="110"/>
      <c r="DC26090" s="110"/>
    </row>
    <row r="26091" spans="106:107">
      <c r="DB26091" s="110"/>
      <c r="DC26091" s="110"/>
    </row>
    <row r="26092" spans="106:107">
      <c r="DB26092" s="110"/>
      <c r="DC26092" s="110"/>
    </row>
    <row r="26093" spans="106:107">
      <c r="DB26093" s="110"/>
      <c r="DC26093" s="110"/>
    </row>
    <row r="26094" spans="106:107">
      <c r="DB26094" s="110"/>
      <c r="DC26094" s="110"/>
    </row>
    <row r="26095" spans="106:107">
      <c r="DB26095" s="110"/>
      <c r="DC26095" s="110"/>
    </row>
    <row r="26096" spans="106:107">
      <c r="DB26096" s="110"/>
      <c r="DC26096" s="110"/>
    </row>
    <row r="26097" spans="106:107">
      <c r="DB26097" s="110"/>
      <c r="DC26097" s="110"/>
    </row>
    <row r="26098" spans="106:107">
      <c r="DB26098" s="110"/>
      <c r="DC26098" s="110"/>
    </row>
    <row r="26099" spans="106:107">
      <c r="DB26099" s="110"/>
      <c r="DC26099" s="110"/>
    </row>
    <row r="26100" spans="106:107">
      <c r="DB26100" s="110"/>
      <c r="DC26100" s="110"/>
    </row>
    <row r="26101" spans="106:107">
      <c r="DB26101" s="110"/>
      <c r="DC26101" s="110"/>
    </row>
    <row r="26102" spans="106:107">
      <c r="DB26102" s="110"/>
      <c r="DC26102" s="110"/>
    </row>
    <row r="26103" spans="106:107">
      <c r="DB26103" s="110"/>
      <c r="DC26103" s="110"/>
    </row>
    <row r="26104" spans="106:107">
      <c r="DB26104" s="110"/>
      <c r="DC26104" s="110"/>
    </row>
    <row r="26105" spans="106:107">
      <c r="DB26105" s="110"/>
      <c r="DC26105" s="110"/>
    </row>
    <row r="26106" spans="106:107">
      <c r="DB26106" s="110"/>
      <c r="DC26106" s="110"/>
    </row>
    <row r="26107" spans="106:107">
      <c r="DB26107" s="110"/>
      <c r="DC26107" s="110"/>
    </row>
    <row r="26108" spans="106:107">
      <c r="DB26108" s="110"/>
      <c r="DC26108" s="110"/>
    </row>
    <row r="26109" spans="106:107">
      <c r="DB26109" s="110"/>
      <c r="DC26109" s="110"/>
    </row>
    <row r="26110" spans="106:107">
      <c r="DB26110" s="110"/>
      <c r="DC26110" s="110"/>
    </row>
    <row r="26111" spans="106:107">
      <c r="DB26111" s="110"/>
      <c r="DC26111" s="110"/>
    </row>
    <row r="26112" spans="106:107">
      <c r="DB26112" s="110"/>
      <c r="DC26112" s="110"/>
    </row>
    <row r="26113" spans="106:107">
      <c r="DB26113" s="110"/>
      <c r="DC26113" s="110"/>
    </row>
    <row r="26114" spans="106:107">
      <c r="DB26114" s="110"/>
      <c r="DC26114" s="110"/>
    </row>
    <row r="26115" spans="106:107">
      <c r="DB26115" s="110"/>
      <c r="DC26115" s="110"/>
    </row>
    <row r="26116" spans="106:107">
      <c r="DB26116" s="110"/>
      <c r="DC26116" s="110"/>
    </row>
    <row r="26117" spans="106:107">
      <c r="DB26117" s="110"/>
      <c r="DC26117" s="110"/>
    </row>
    <row r="26118" spans="106:107">
      <c r="DB26118" s="110"/>
      <c r="DC26118" s="110"/>
    </row>
    <row r="26119" spans="106:107">
      <c r="DB26119" s="110"/>
      <c r="DC26119" s="110"/>
    </row>
    <row r="26120" spans="106:107">
      <c r="DB26120" s="110"/>
      <c r="DC26120" s="110"/>
    </row>
    <row r="26121" spans="106:107">
      <c r="DB26121" s="110"/>
      <c r="DC26121" s="110"/>
    </row>
    <row r="26122" spans="106:107">
      <c r="DB26122" s="110"/>
      <c r="DC26122" s="110"/>
    </row>
    <row r="26123" spans="106:107">
      <c r="DB26123" s="110"/>
      <c r="DC26123" s="110"/>
    </row>
    <row r="26124" spans="106:107">
      <c r="DB26124" s="110"/>
      <c r="DC26124" s="110"/>
    </row>
    <row r="26125" spans="106:107">
      <c r="DB26125" s="110"/>
      <c r="DC26125" s="110"/>
    </row>
    <row r="26126" spans="106:107">
      <c r="DB26126" s="110"/>
      <c r="DC26126" s="110"/>
    </row>
    <row r="26127" spans="106:107">
      <c r="DB26127" s="110"/>
      <c r="DC26127" s="110"/>
    </row>
    <row r="26128" spans="106:107">
      <c r="DB26128" s="110"/>
      <c r="DC26128" s="110"/>
    </row>
    <row r="26129" spans="106:107">
      <c r="DB26129" s="110"/>
      <c r="DC26129" s="110"/>
    </row>
    <row r="26130" spans="106:107">
      <c r="DB26130" s="110"/>
      <c r="DC26130" s="110"/>
    </row>
    <row r="26131" spans="106:107">
      <c r="DB26131" s="110"/>
      <c r="DC26131" s="110"/>
    </row>
    <row r="26132" spans="106:107">
      <c r="DB26132" s="110"/>
      <c r="DC26132" s="110"/>
    </row>
    <row r="26133" spans="106:107">
      <c r="DB26133" s="110"/>
      <c r="DC26133" s="110"/>
    </row>
    <row r="26134" spans="106:107">
      <c r="DB26134" s="110"/>
      <c r="DC26134" s="110"/>
    </row>
    <row r="26135" spans="106:107">
      <c r="DB26135" s="110"/>
      <c r="DC26135" s="110"/>
    </row>
    <row r="26136" spans="106:107">
      <c r="DB26136" s="110"/>
      <c r="DC26136" s="110"/>
    </row>
    <row r="26137" spans="106:107">
      <c r="DB26137" s="110"/>
      <c r="DC26137" s="110"/>
    </row>
    <row r="26138" spans="106:107">
      <c r="DB26138" s="110"/>
      <c r="DC26138" s="110"/>
    </row>
    <row r="26139" spans="106:107">
      <c r="DB26139" s="110"/>
      <c r="DC26139" s="110"/>
    </row>
    <row r="26140" spans="106:107">
      <c r="DB26140" s="110"/>
      <c r="DC26140" s="110"/>
    </row>
    <row r="26141" spans="106:107">
      <c r="DB26141" s="110"/>
      <c r="DC26141" s="110"/>
    </row>
    <row r="26142" spans="106:107">
      <c r="DB26142" s="110"/>
      <c r="DC26142" s="110"/>
    </row>
    <row r="26143" spans="106:107">
      <c r="DB26143" s="110"/>
      <c r="DC26143" s="110"/>
    </row>
    <row r="26144" spans="106:107">
      <c r="DB26144" s="110"/>
      <c r="DC26144" s="110"/>
    </row>
    <row r="26145" spans="106:107">
      <c r="DB26145" s="110"/>
      <c r="DC26145" s="110"/>
    </row>
    <row r="26146" spans="106:107">
      <c r="DB26146" s="110"/>
      <c r="DC26146" s="110"/>
    </row>
    <row r="26147" spans="106:107">
      <c r="DB26147" s="110"/>
      <c r="DC26147" s="110"/>
    </row>
    <row r="26148" spans="106:107">
      <c r="DB26148" s="110"/>
      <c r="DC26148" s="110"/>
    </row>
    <row r="26149" spans="106:107">
      <c r="DB26149" s="110"/>
      <c r="DC26149" s="110"/>
    </row>
    <row r="26150" spans="106:107">
      <c r="DB26150" s="110"/>
      <c r="DC26150" s="110"/>
    </row>
    <row r="26151" spans="106:107">
      <c r="DB26151" s="110"/>
      <c r="DC26151" s="110"/>
    </row>
    <row r="26152" spans="106:107">
      <c r="DB26152" s="110"/>
      <c r="DC26152" s="110"/>
    </row>
    <row r="26153" spans="106:107">
      <c r="DB26153" s="110"/>
      <c r="DC26153" s="110"/>
    </row>
    <row r="26154" spans="106:107">
      <c r="DB26154" s="110"/>
      <c r="DC26154" s="110"/>
    </row>
    <row r="26155" spans="106:107">
      <c r="DB26155" s="110"/>
      <c r="DC26155" s="110"/>
    </row>
    <row r="26156" spans="106:107">
      <c r="DB26156" s="110"/>
      <c r="DC26156" s="110"/>
    </row>
    <row r="26157" spans="106:107">
      <c r="DB26157" s="110"/>
      <c r="DC26157" s="110"/>
    </row>
    <row r="26158" spans="106:107">
      <c r="DB26158" s="110"/>
      <c r="DC26158" s="110"/>
    </row>
    <row r="26159" spans="106:107">
      <c r="DB26159" s="110"/>
      <c r="DC26159" s="110"/>
    </row>
    <row r="26160" spans="106:107">
      <c r="DB26160" s="110"/>
      <c r="DC26160" s="110"/>
    </row>
    <row r="26161" spans="106:107">
      <c r="DB26161" s="110"/>
      <c r="DC26161" s="110"/>
    </row>
    <row r="26162" spans="106:107">
      <c r="DB26162" s="110"/>
      <c r="DC26162" s="110"/>
    </row>
    <row r="26163" spans="106:107">
      <c r="DB26163" s="110"/>
      <c r="DC26163" s="110"/>
    </row>
    <row r="26164" spans="106:107">
      <c r="DB26164" s="110"/>
      <c r="DC26164" s="110"/>
    </row>
    <row r="26165" spans="106:107">
      <c r="DB26165" s="110"/>
      <c r="DC26165" s="110"/>
    </row>
    <row r="26166" spans="106:107">
      <c r="DB26166" s="110"/>
      <c r="DC26166" s="110"/>
    </row>
    <row r="26167" spans="106:107">
      <c r="DB26167" s="110"/>
      <c r="DC26167" s="110"/>
    </row>
    <row r="26168" spans="106:107">
      <c r="DB26168" s="110"/>
      <c r="DC26168" s="110"/>
    </row>
    <row r="26169" spans="106:107">
      <c r="DB26169" s="110"/>
      <c r="DC26169" s="110"/>
    </row>
    <row r="26170" spans="106:107">
      <c r="DB26170" s="110"/>
      <c r="DC26170" s="110"/>
    </row>
    <row r="26171" spans="106:107">
      <c r="DB26171" s="110"/>
      <c r="DC26171" s="110"/>
    </row>
    <row r="26172" spans="106:107">
      <c r="DB26172" s="110"/>
      <c r="DC26172" s="110"/>
    </row>
    <row r="26173" spans="106:107">
      <c r="DB26173" s="110"/>
      <c r="DC26173" s="110"/>
    </row>
    <row r="26174" spans="106:107">
      <c r="DB26174" s="110"/>
      <c r="DC26174" s="110"/>
    </row>
    <row r="26175" spans="106:107">
      <c r="DB26175" s="110"/>
      <c r="DC26175" s="110"/>
    </row>
    <row r="26176" spans="106:107">
      <c r="DB26176" s="110"/>
      <c r="DC26176" s="110"/>
    </row>
    <row r="26177" spans="106:107">
      <c r="DB26177" s="110"/>
      <c r="DC26177" s="110"/>
    </row>
    <row r="26178" spans="106:107">
      <c r="DB26178" s="110"/>
      <c r="DC26178" s="110"/>
    </row>
    <row r="26179" spans="106:107">
      <c r="DB26179" s="110"/>
      <c r="DC26179" s="110"/>
    </row>
    <row r="26180" spans="106:107">
      <c r="DB26180" s="110"/>
      <c r="DC26180" s="110"/>
    </row>
    <row r="26181" spans="106:107">
      <c r="DB26181" s="110"/>
      <c r="DC26181" s="110"/>
    </row>
    <row r="26182" spans="106:107">
      <c r="DB26182" s="110"/>
      <c r="DC26182" s="110"/>
    </row>
    <row r="26183" spans="106:107">
      <c r="DB26183" s="110"/>
      <c r="DC26183" s="110"/>
    </row>
    <row r="26184" spans="106:107">
      <c r="DB26184" s="110"/>
      <c r="DC26184" s="110"/>
    </row>
    <row r="26185" spans="106:107">
      <c r="DB26185" s="110"/>
      <c r="DC26185" s="110"/>
    </row>
    <row r="26186" spans="106:107">
      <c r="DB26186" s="110"/>
      <c r="DC26186" s="110"/>
    </row>
    <row r="26187" spans="106:107">
      <c r="DB26187" s="110"/>
      <c r="DC26187" s="110"/>
    </row>
    <row r="26188" spans="106:107">
      <c r="DB26188" s="110"/>
      <c r="DC26188" s="110"/>
    </row>
    <row r="26189" spans="106:107">
      <c r="DB26189" s="110"/>
      <c r="DC26189" s="110"/>
    </row>
    <row r="26190" spans="106:107">
      <c r="DB26190" s="110"/>
      <c r="DC26190" s="110"/>
    </row>
    <row r="26191" spans="106:107">
      <c r="DB26191" s="110"/>
      <c r="DC26191" s="110"/>
    </row>
    <row r="26192" spans="106:107">
      <c r="DB26192" s="110"/>
      <c r="DC26192" s="110"/>
    </row>
    <row r="26193" spans="106:107">
      <c r="DB26193" s="110"/>
      <c r="DC26193" s="110"/>
    </row>
    <row r="26194" spans="106:107">
      <c r="DB26194" s="110"/>
      <c r="DC26194" s="110"/>
    </row>
    <row r="26195" spans="106:107">
      <c r="DB26195" s="110"/>
      <c r="DC26195" s="110"/>
    </row>
    <row r="26196" spans="106:107">
      <c r="DB26196" s="110"/>
      <c r="DC26196" s="110"/>
    </row>
    <row r="26197" spans="106:107">
      <c r="DB26197" s="110"/>
      <c r="DC26197" s="110"/>
    </row>
    <row r="26198" spans="106:107">
      <c r="DB26198" s="110"/>
      <c r="DC26198" s="110"/>
    </row>
    <row r="26199" spans="106:107">
      <c r="DB26199" s="110"/>
      <c r="DC26199" s="110"/>
    </row>
    <row r="26200" spans="106:107">
      <c r="DB26200" s="110"/>
      <c r="DC26200" s="110"/>
    </row>
    <row r="26201" spans="106:107">
      <c r="DB26201" s="110"/>
      <c r="DC26201" s="110"/>
    </row>
    <row r="26202" spans="106:107">
      <c r="DB26202" s="110"/>
      <c r="DC26202" s="110"/>
    </row>
    <row r="26203" spans="106:107">
      <c r="DB26203" s="110"/>
      <c r="DC26203" s="110"/>
    </row>
    <row r="26204" spans="106:107">
      <c r="DB26204" s="110"/>
      <c r="DC26204" s="110"/>
    </row>
    <row r="26205" spans="106:107">
      <c r="DB26205" s="110"/>
      <c r="DC26205" s="110"/>
    </row>
    <row r="26206" spans="106:107">
      <c r="DB26206" s="110"/>
      <c r="DC26206" s="110"/>
    </row>
    <row r="26207" spans="106:107">
      <c r="DB26207" s="110"/>
      <c r="DC26207" s="110"/>
    </row>
    <row r="26208" spans="106:107">
      <c r="DB26208" s="110"/>
      <c r="DC26208" s="110"/>
    </row>
    <row r="26209" spans="106:107">
      <c r="DB26209" s="110"/>
      <c r="DC26209" s="110"/>
    </row>
    <row r="26210" spans="106:107">
      <c r="DB26210" s="110"/>
      <c r="DC26210" s="110"/>
    </row>
    <row r="26211" spans="106:107">
      <c r="DB26211" s="110"/>
      <c r="DC26211" s="110"/>
    </row>
    <row r="26212" spans="106:107">
      <c r="DB26212" s="110"/>
      <c r="DC26212" s="110"/>
    </row>
    <row r="26213" spans="106:107">
      <c r="DB26213" s="110"/>
      <c r="DC26213" s="110"/>
    </row>
    <row r="26214" spans="106:107">
      <c r="DB26214" s="110"/>
      <c r="DC26214" s="110"/>
    </row>
    <row r="26215" spans="106:107">
      <c r="DB26215" s="110"/>
      <c r="DC26215" s="110"/>
    </row>
    <row r="26216" spans="106:107">
      <c r="DB26216" s="110"/>
      <c r="DC26216" s="110"/>
    </row>
    <row r="26217" spans="106:107">
      <c r="DB26217" s="110"/>
      <c r="DC26217" s="110"/>
    </row>
    <row r="26218" spans="106:107">
      <c r="DB26218" s="110"/>
      <c r="DC26218" s="110"/>
    </row>
    <row r="26219" spans="106:107">
      <c r="DB26219" s="110"/>
      <c r="DC26219" s="110"/>
    </row>
    <row r="26220" spans="106:107">
      <c r="DB26220" s="110"/>
      <c r="DC26220" s="110"/>
    </row>
    <row r="26221" spans="106:107">
      <c r="DB26221" s="110"/>
      <c r="DC26221" s="110"/>
    </row>
    <row r="26222" spans="106:107">
      <c r="DB26222" s="110"/>
      <c r="DC26222" s="110"/>
    </row>
    <row r="26223" spans="106:107">
      <c r="DB26223" s="110"/>
      <c r="DC26223" s="110"/>
    </row>
    <row r="26224" spans="106:107">
      <c r="DB26224" s="110"/>
      <c r="DC26224" s="110"/>
    </row>
    <row r="26225" spans="106:107">
      <c r="DB26225" s="110"/>
      <c r="DC26225" s="110"/>
    </row>
    <row r="26226" spans="106:107">
      <c r="DB26226" s="110"/>
      <c r="DC26226" s="110"/>
    </row>
    <row r="26227" spans="106:107">
      <c r="DB26227" s="110"/>
      <c r="DC26227" s="110"/>
    </row>
    <row r="26228" spans="106:107">
      <c r="DB26228" s="110"/>
      <c r="DC26228" s="110"/>
    </row>
    <row r="26229" spans="106:107">
      <c r="DB26229" s="110"/>
      <c r="DC26229" s="110"/>
    </row>
    <row r="26230" spans="106:107">
      <c r="DB26230" s="110"/>
      <c r="DC26230" s="110"/>
    </row>
    <row r="26231" spans="106:107">
      <c r="DB26231" s="110"/>
      <c r="DC26231" s="110"/>
    </row>
    <row r="26232" spans="106:107">
      <c r="DB26232" s="110"/>
      <c r="DC26232" s="110"/>
    </row>
    <row r="26233" spans="106:107">
      <c r="DB26233" s="110"/>
      <c r="DC26233" s="110"/>
    </row>
    <row r="26234" spans="106:107">
      <c r="DB26234" s="110"/>
      <c r="DC26234" s="110"/>
    </row>
    <row r="26235" spans="106:107">
      <c r="DB26235" s="110"/>
      <c r="DC26235" s="110"/>
    </row>
    <row r="26236" spans="106:107">
      <c r="DB26236" s="110"/>
      <c r="DC26236" s="110"/>
    </row>
    <row r="26237" spans="106:107">
      <c r="DB26237" s="110"/>
      <c r="DC26237" s="110"/>
    </row>
    <row r="26238" spans="106:107">
      <c r="DB26238" s="110"/>
      <c r="DC26238" s="110"/>
    </row>
    <row r="26239" spans="106:107">
      <c r="DB26239" s="110"/>
      <c r="DC26239" s="110"/>
    </row>
    <row r="26240" spans="106:107">
      <c r="DB26240" s="110"/>
      <c r="DC26240" s="110"/>
    </row>
    <row r="26241" spans="106:107">
      <c r="DB26241" s="110"/>
      <c r="DC26241" s="110"/>
    </row>
    <row r="26242" spans="106:107">
      <c r="DB26242" s="110"/>
      <c r="DC26242" s="110"/>
    </row>
    <row r="26243" spans="106:107">
      <c r="DB26243" s="110"/>
      <c r="DC26243" s="110"/>
    </row>
    <row r="26244" spans="106:107">
      <c r="DB26244" s="110"/>
      <c r="DC26244" s="110"/>
    </row>
    <row r="26245" spans="106:107">
      <c r="DB26245" s="110"/>
      <c r="DC26245" s="110"/>
    </row>
    <row r="26246" spans="106:107">
      <c r="DB26246" s="110"/>
      <c r="DC26246" s="110"/>
    </row>
    <row r="26247" spans="106:107">
      <c r="DB26247" s="110"/>
      <c r="DC26247" s="110"/>
    </row>
    <row r="26248" spans="106:107">
      <c r="DB26248" s="110"/>
      <c r="DC26248" s="110"/>
    </row>
    <row r="26249" spans="106:107">
      <c r="DB26249" s="110"/>
      <c r="DC26249" s="110"/>
    </row>
    <row r="26250" spans="106:107">
      <c r="DB26250" s="110"/>
      <c r="DC26250" s="110"/>
    </row>
    <row r="26251" spans="106:107">
      <c r="DB26251" s="110"/>
      <c r="DC26251" s="110"/>
    </row>
    <row r="26252" spans="106:107">
      <c r="DB26252" s="110"/>
      <c r="DC26252" s="110"/>
    </row>
    <row r="26253" spans="106:107">
      <c r="DB26253" s="110"/>
      <c r="DC26253" s="110"/>
    </row>
    <row r="26254" spans="106:107">
      <c r="DB26254" s="110"/>
      <c r="DC26254" s="110"/>
    </row>
    <row r="26255" spans="106:107">
      <c r="DB26255" s="110"/>
      <c r="DC26255" s="110"/>
    </row>
    <row r="26256" spans="106:107">
      <c r="DB26256" s="110"/>
      <c r="DC26256" s="110"/>
    </row>
    <row r="26257" spans="106:107">
      <c r="DB26257" s="110"/>
      <c r="DC26257" s="110"/>
    </row>
    <row r="26258" spans="106:107">
      <c r="DB26258" s="110"/>
      <c r="DC26258" s="110"/>
    </row>
    <row r="26259" spans="106:107">
      <c r="DB26259" s="110"/>
      <c r="DC26259" s="110"/>
    </row>
    <row r="26260" spans="106:107">
      <c r="DB26260" s="110"/>
      <c r="DC26260" s="110"/>
    </row>
    <row r="26261" spans="106:107">
      <c r="DB26261" s="110"/>
      <c r="DC26261" s="110"/>
    </row>
    <row r="26262" spans="106:107">
      <c r="DB26262" s="110"/>
      <c r="DC26262" s="110"/>
    </row>
    <row r="26263" spans="106:107">
      <c r="DB26263" s="110"/>
      <c r="DC26263" s="110"/>
    </row>
    <row r="26264" spans="106:107">
      <c r="DB26264" s="110"/>
      <c r="DC26264" s="110"/>
    </row>
    <row r="26265" spans="106:107">
      <c r="DB26265" s="110"/>
      <c r="DC26265" s="110"/>
    </row>
    <row r="26266" spans="106:107">
      <c r="DB26266" s="110"/>
      <c r="DC26266" s="110"/>
    </row>
    <row r="26267" spans="106:107">
      <c r="DB26267" s="110"/>
      <c r="DC26267" s="110"/>
    </row>
    <row r="26268" spans="106:107">
      <c r="DB26268" s="110"/>
      <c r="DC26268" s="110"/>
    </row>
    <row r="26269" spans="106:107">
      <c r="DB26269" s="110"/>
      <c r="DC26269" s="110"/>
    </row>
    <row r="26270" spans="106:107">
      <c r="DB26270" s="110"/>
      <c r="DC26270" s="110"/>
    </row>
    <row r="26271" spans="106:107">
      <c r="DB26271" s="110"/>
      <c r="DC26271" s="110"/>
    </row>
    <row r="26272" spans="106:107">
      <c r="DB26272" s="110"/>
      <c r="DC26272" s="110"/>
    </row>
    <row r="26273" spans="106:107">
      <c r="DB26273" s="110"/>
      <c r="DC26273" s="110"/>
    </row>
    <row r="26274" spans="106:107">
      <c r="DB26274" s="110"/>
      <c r="DC26274" s="110"/>
    </row>
    <row r="26275" spans="106:107">
      <c r="DB26275" s="110"/>
      <c r="DC26275" s="110"/>
    </row>
    <row r="26276" spans="106:107">
      <c r="DB26276" s="110"/>
      <c r="DC26276" s="110"/>
    </row>
    <row r="26277" spans="106:107">
      <c r="DB26277" s="110"/>
      <c r="DC26277" s="110"/>
    </row>
    <row r="26278" spans="106:107">
      <c r="DB26278" s="110"/>
      <c r="DC26278" s="110"/>
    </row>
    <row r="26279" spans="106:107">
      <c r="DB26279" s="110"/>
      <c r="DC26279" s="110"/>
    </row>
    <row r="26280" spans="106:107">
      <c r="DB26280" s="110"/>
      <c r="DC26280" s="110"/>
    </row>
    <row r="26281" spans="106:107">
      <c r="DB26281" s="110"/>
      <c r="DC26281" s="110"/>
    </row>
    <row r="26282" spans="106:107">
      <c r="DB26282" s="110"/>
      <c r="DC26282" s="110"/>
    </row>
    <row r="26283" spans="106:107">
      <c r="DB26283" s="110"/>
      <c r="DC26283" s="110"/>
    </row>
    <row r="26284" spans="106:107">
      <c r="DB26284" s="110"/>
      <c r="DC26284" s="110"/>
    </row>
    <row r="26285" spans="106:107">
      <c r="DB26285" s="110"/>
      <c r="DC26285" s="110"/>
    </row>
    <row r="26286" spans="106:107">
      <c r="DB26286" s="110"/>
      <c r="DC26286" s="110"/>
    </row>
    <row r="26287" spans="106:107">
      <c r="DB26287" s="110"/>
      <c r="DC26287" s="110"/>
    </row>
    <row r="26288" spans="106:107">
      <c r="DB26288" s="110"/>
      <c r="DC26288" s="110"/>
    </row>
    <row r="26289" spans="106:107">
      <c r="DB26289" s="110"/>
      <c r="DC26289" s="110"/>
    </row>
    <row r="26290" spans="106:107">
      <c r="DB26290" s="110"/>
      <c r="DC26290" s="110"/>
    </row>
    <row r="26291" spans="106:107">
      <c r="DB26291" s="110"/>
      <c r="DC26291" s="110"/>
    </row>
    <row r="26292" spans="106:107">
      <c r="DB26292" s="110"/>
      <c r="DC26292" s="110"/>
    </row>
    <row r="26293" spans="106:107">
      <c r="DB26293" s="110"/>
      <c r="DC26293" s="110"/>
    </row>
    <row r="26294" spans="106:107">
      <c r="DB26294" s="110"/>
      <c r="DC26294" s="110"/>
    </row>
    <row r="26295" spans="106:107">
      <c r="DB26295" s="110"/>
      <c r="DC26295" s="110"/>
    </row>
    <row r="26296" spans="106:107">
      <c r="DB26296" s="110"/>
      <c r="DC26296" s="110"/>
    </row>
    <row r="26297" spans="106:107">
      <c r="DB26297" s="110"/>
      <c r="DC26297" s="110"/>
    </row>
    <row r="26298" spans="106:107">
      <c r="DB26298" s="110"/>
      <c r="DC26298" s="110"/>
    </row>
    <row r="26299" spans="106:107">
      <c r="DB26299" s="110"/>
      <c r="DC26299" s="110"/>
    </row>
    <row r="26300" spans="106:107">
      <c r="DB26300" s="110"/>
      <c r="DC26300" s="110"/>
    </row>
    <row r="26301" spans="106:107">
      <c r="DB26301" s="110"/>
      <c r="DC26301" s="110"/>
    </row>
    <row r="26302" spans="106:107">
      <c r="DB26302" s="110"/>
      <c r="DC26302" s="110"/>
    </row>
    <row r="26303" spans="106:107">
      <c r="DB26303" s="110"/>
      <c r="DC26303" s="110"/>
    </row>
    <row r="26304" spans="106:107">
      <c r="DB26304" s="110"/>
      <c r="DC26304" s="110"/>
    </row>
    <row r="26305" spans="106:107">
      <c r="DB26305" s="110"/>
      <c r="DC26305" s="110"/>
    </row>
    <row r="26306" spans="106:107">
      <c r="DB26306" s="110"/>
      <c r="DC26306" s="110"/>
    </row>
    <row r="26307" spans="106:107">
      <c r="DB26307" s="110"/>
      <c r="DC26307" s="110"/>
    </row>
    <row r="26308" spans="106:107">
      <c r="DB26308" s="110"/>
      <c r="DC26308" s="110"/>
    </row>
    <row r="26309" spans="106:107">
      <c r="DB26309" s="110"/>
      <c r="DC26309" s="110"/>
    </row>
    <row r="26310" spans="106:107">
      <c r="DB26310" s="110"/>
      <c r="DC26310" s="110"/>
    </row>
    <row r="26311" spans="106:107">
      <c r="DB26311" s="110"/>
      <c r="DC26311" s="110"/>
    </row>
    <row r="26312" spans="106:107">
      <c r="DB26312" s="110"/>
      <c r="DC26312" s="110"/>
    </row>
    <row r="26313" spans="106:107">
      <c r="DB26313" s="110"/>
      <c r="DC26313" s="110"/>
    </row>
    <row r="26314" spans="106:107">
      <c r="DB26314" s="110"/>
      <c r="DC26314" s="110"/>
    </row>
    <row r="26315" spans="106:107">
      <c r="DB26315" s="110"/>
      <c r="DC26315" s="110"/>
    </row>
    <row r="26316" spans="106:107">
      <c r="DB26316" s="110"/>
      <c r="DC26316" s="110"/>
    </row>
    <row r="26317" spans="106:107">
      <c r="DB26317" s="110"/>
      <c r="DC26317" s="110"/>
    </row>
    <row r="26318" spans="106:107">
      <c r="DB26318" s="110"/>
      <c r="DC26318" s="110"/>
    </row>
    <row r="26319" spans="106:107">
      <c r="DB26319" s="110"/>
      <c r="DC26319" s="110"/>
    </row>
    <row r="26320" spans="106:107">
      <c r="DB26320" s="110"/>
      <c r="DC26320" s="110"/>
    </row>
    <row r="26321" spans="106:107">
      <c r="DB26321" s="110"/>
      <c r="DC26321" s="110"/>
    </row>
    <row r="26322" spans="106:107">
      <c r="DB26322" s="110"/>
      <c r="DC26322" s="110"/>
    </row>
    <row r="26323" spans="106:107">
      <c r="DB26323" s="110"/>
      <c r="DC26323" s="110"/>
    </row>
    <row r="26324" spans="106:107">
      <c r="DB26324" s="110"/>
      <c r="DC26324" s="110"/>
    </row>
    <row r="26325" spans="106:107">
      <c r="DB26325" s="110"/>
      <c r="DC26325" s="110"/>
    </row>
    <row r="26326" spans="106:107">
      <c r="DB26326" s="110"/>
      <c r="DC26326" s="110"/>
    </row>
    <row r="26327" spans="106:107">
      <c r="DB26327" s="110"/>
      <c r="DC26327" s="110"/>
    </row>
    <row r="26328" spans="106:107">
      <c r="DB26328" s="110"/>
      <c r="DC26328" s="110"/>
    </row>
    <row r="26329" spans="106:107">
      <c r="DB26329" s="110"/>
      <c r="DC26329" s="110"/>
    </row>
    <row r="26330" spans="106:107">
      <c r="DB26330" s="110"/>
      <c r="DC26330" s="110"/>
    </row>
    <row r="26331" spans="106:107">
      <c r="DB26331" s="110"/>
      <c r="DC26331" s="110"/>
    </row>
    <row r="26332" spans="106:107">
      <c r="DB26332" s="110"/>
      <c r="DC26332" s="110"/>
    </row>
    <row r="26333" spans="106:107">
      <c r="DB26333" s="110"/>
      <c r="DC26333" s="110"/>
    </row>
    <row r="26334" spans="106:107">
      <c r="DB26334" s="110"/>
      <c r="DC26334" s="110"/>
    </row>
    <row r="26335" spans="106:107">
      <c r="DB26335" s="110"/>
      <c r="DC26335" s="110"/>
    </row>
    <row r="26336" spans="106:107">
      <c r="DB26336" s="110"/>
      <c r="DC26336" s="110"/>
    </row>
    <row r="26337" spans="106:107">
      <c r="DB26337" s="110"/>
      <c r="DC26337" s="110"/>
    </row>
    <row r="26338" spans="106:107">
      <c r="DB26338" s="110"/>
      <c r="DC26338" s="110"/>
    </row>
    <row r="26339" spans="106:107">
      <c r="DB26339" s="110"/>
      <c r="DC26339" s="110"/>
    </row>
    <row r="26340" spans="106:107">
      <c r="DB26340" s="110"/>
      <c r="DC26340" s="110"/>
    </row>
    <row r="26341" spans="106:107">
      <c r="DB26341" s="110"/>
      <c r="DC26341" s="110"/>
    </row>
    <row r="26342" spans="106:107">
      <c r="DB26342" s="110"/>
      <c r="DC26342" s="110"/>
    </row>
    <row r="26343" spans="106:107">
      <c r="DB26343" s="110"/>
      <c r="DC26343" s="110"/>
    </row>
    <row r="26344" spans="106:107">
      <c r="DB26344" s="110"/>
      <c r="DC26344" s="110"/>
    </row>
    <row r="26345" spans="106:107">
      <c r="DB26345" s="110"/>
      <c r="DC26345" s="110"/>
    </row>
    <row r="26346" spans="106:107">
      <c r="DB26346" s="110"/>
      <c r="DC26346" s="110"/>
    </row>
    <row r="26347" spans="106:107">
      <c r="DB26347" s="110"/>
      <c r="DC26347" s="110"/>
    </row>
    <row r="26348" spans="106:107">
      <c r="DB26348" s="110"/>
      <c r="DC26348" s="110"/>
    </row>
    <row r="26349" spans="106:107">
      <c r="DB26349" s="110"/>
      <c r="DC26349" s="110"/>
    </row>
    <row r="26350" spans="106:107">
      <c r="DB26350" s="110"/>
      <c r="DC26350" s="110"/>
    </row>
    <row r="26351" spans="106:107">
      <c r="DB26351" s="110"/>
      <c r="DC26351" s="110"/>
    </row>
    <row r="26352" spans="106:107">
      <c r="DB26352" s="110"/>
      <c r="DC26352" s="110"/>
    </row>
    <row r="26353" spans="106:107">
      <c r="DB26353" s="110"/>
      <c r="DC26353" s="110"/>
    </row>
    <row r="26354" spans="106:107">
      <c r="DB26354" s="110"/>
      <c r="DC26354" s="110"/>
    </row>
    <row r="26355" spans="106:107">
      <c r="DB26355" s="110"/>
      <c r="DC26355" s="110"/>
    </row>
    <row r="26356" spans="106:107">
      <c r="DB26356" s="110"/>
      <c r="DC26356" s="110"/>
    </row>
    <row r="26357" spans="106:107">
      <c r="DB26357" s="110"/>
      <c r="DC26357" s="110"/>
    </row>
    <row r="26358" spans="106:107">
      <c r="DB26358" s="110"/>
      <c r="DC26358" s="110"/>
    </row>
    <row r="26359" spans="106:107">
      <c r="DB26359" s="110"/>
      <c r="DC26359" s="110"/>
    </row>
    <row r="26360" spans="106:107">
      <c r="DB26360" s="110"/>
      <c r="DC26360" s="110"/>
    </row>
    <row r="26361" spans="106:107">
      <c r="DB26361" s="110"/>
      <c r="DC26361" s="110"/>
    </row>
    <row r="26362" spans="106:107">
      <c r="DB26362" s="110"/>
      <c r="DC26362" s="110"/>
    </row>
    <row r="26363" spans="106:107">
      <c r="DB26363" s="110"/>
      <c r="DC26363" s="110"/>
    </row>
    <row r="26364" spans="106:107">
      <c r="DB26364" s="110"/>
      <c r="DC26364" s="110"/>
    </row>
    <row r="26365" spans="106:107">
      <c r="DB26365" s="110"/>
      <c r="DC26365" s="110"/>
    </row>
    <row r="26366" spans="106:107">
      <c r="DB26366" s="110"/>
      <c r="DC26366" s="110"/>
    </row>
    <row r="26367" spans="106:107">
      <c r="DB26367" s="110"/>
      <c r="DC26367" s="110"/>
    </row>
    <row r="26368" spans="106:107">
      <c r="DB26368" s="110"/>
      <c r="DC26368" s="110"/>
    </row>
    <row r="26369" spans="106:107">
      <c r="DB26369" s="110"/>
      <c r="DC26369" s="110"/>
    </row>
    <row r="26370" spans="106:107">
      <c r="DB26370" s="110"/>
      <c r="DC26370" s="110"/>
    </row>
    <row r="26371" spans="106:107">
      <c r="DB26371" s="110"/>
      <c r="DC26371" s="110"/>
    </row>
    <row r="26372" spans="106:107">
      <c r="DB26372" s="110"/>
      <c r="DC26372" s="110"/>
    </row>
    <row r="26373" spans="106:107">
      <c r="DB26373" s="110"/>
      <c r="DC26373" s="110"/>
    </row>
    <row r="26374" spans="106:107">
      <c r="DB26374" s="110"/>
      <c r="DC26374" s="110"/>
    </row>
    <row r="26375" spans="106:107">
      <c r="DB26375" s="110"/>
      <c r="DC26375" s="110"/>
    </row>
    <row r="26376" spans="106:107">
      <c r="DB26376" s="110"/>
      <c r="DC26376" s="110"/>
    </row>
    <row r="26377" spans="106:107">
      <c r="DB26377" s="110"/>
      <c r="DC26377" s="110"/>
    </row>
    <row r="26378" spans="106:107">
      <c r="DB26378" s="110"/>
      <c r="DC26378" s="110"/>
    </row>
    <row r="26379" spans="106:107">
      <c r="DB26379" s="110"/>
      <c r="DC26379" s="110"/>
    </row>
    <row r="26380" spans="106:107">
      <c r="DB26380" s="110"/>
      <c r="DC26380" s="110"/>
    </row>
    <row r="26381" spans="106:107">
      <c r="DB26381" s="110"/>
      <c r="DC26381" s="110"/>
    </row>
    <row r="26382" spans="106:107">
      <c r="DB26382" s="110"/>
      <c r="DC26382" s="110"/>
    </row>
    <row r="26383" spans="106:107">
      <c r="DB26383" s="110"/>
      <c r="DC26383" s="110"/>
    </row>
    <row r="26384" spans="106:107">
      <c r="DB26384" s="110"/>
      <c r="DC26384" s="110"/>
    </row>
    <row r="26385" spans="106:107">
      <c r="DB26385" s="110"/>
      <c r="DC26385" s="110"/>
    </row>
    <row r="26386" spans="106:107">
      <c r="DB26386" s="110"/>
      <c r="DC26386" s="110"/>
    </row>
    <row r="26387" spans="106:107">
      <c r="DB26387" s="110"/>
      <c r="DC26387" s="110"/>
    </row>
    <row r="26388" spans="106:107">
      <c r="DB26388" s="110"/>
      <c r="DC26388" s="110"/>
    </row>
    <row r="26389" spans="106:107">
      <c r="DB26389" s="110"/>
      <c r="DC26389" s="110"/>
    </row>
    <row r="26390" spans="106:107">
      <c r="DB26390" s="110"/>
      <c r="DC26390" s="110"/>
    </row>
    <row r="26391" spans="106:107">
      <c r="DB26391" s="110"/>
      <c r="DC26391" s="110"/>
    </row>
    <row r="26392" spans="106:107">
      <c r="DB26392" s="110"/>
      <c r="DC26392" s="110"/>
    </row>
    <row r="26393" spans="106:107">
      <c r="DB26393" s="110"/>
      <c r="DC26393" s="110"/>
    </row>
    <row r="26394" spans="106:107">
      <c r="DB26394" s="110"/>
      <c r="DC26394" s="110"/>
    </row>
    <row r="26395" spans="106:107">
      <c r="DB26395" s="110"/>
      <c r="DC26395" s="110"/>
    </row>
    <row r="26396" spans="106:107">
      <c r="DB26396" s="110"/>
      <c r="DC26396" s="110"/>
    </row>
    <row r="26397" spans="106:107">
      <c r="DB26397" s="110"/>
      <c r="DC26397" s="110"/>
    </row>
    <row r="26398" spans="106:107">
      <c r="DB26398" s="110"/>
      <c r="DC26398" s="110"/>
    </row>
    <row r="26399" spans="106:107">
      <c r="DB26399" s="110"/>
      <c r="DC26399" s="110"/>
    </row>
    <row r="26400" spans="106:107">
      <c r="DB26400" s="110"/>
      <c r="DC26400" s="110"/>
    </row>
    <row r="26401" spans="106:107">
      <c r="DB26401" s="110"/>
      <c r="DC26401" s="110"/>
    </row>
    <row r="26402" spans="106:107">
      <c r="DB26402" s="110"/>
      <c r="DC26402" s="110"/>
    </row>
    <row r="26403" spans="106:107">
      <c r="DB26403" s="110"/>
      <c r="DC26403" s="110"/>
    </row>
    <row r="26404" spans="106:107">
      <c r="DB26404" s="110"/>
      <c r="DC26404" s="110"/>
    </row>
    <row r="26405" spans="106:107">
      <c r="DB26405" s="110"/>
      <c r="DC26405" s="110"/>
    </row>
    <row r="26406" spans="106:107">
      <c r="DB26406" s="110"/>
      <c r="DC26406" s="110"/>
    </row>
    <row r="26407" spans="106:107">
      <c r="DB26407" s="110"/>
      <c r="DC26407" s="110"/>
    </row>
    <row r="26408" spans="106:107">
      <c r="DB26408" s="110"/>
      <c r="DC26408" s="110"/>
    </row>
    <row r="26409" spans="106:107">
      <c r="DB26409" s="110"/>
      <c r="DC26409" s="110"/>
    </row>
    <row r="26410" spans="106:107">
      <c r="DB26410" s="110"/>
      <c r="DC26410" s="110"/>
    </row>
    <row r="26411" spans="106:107">
      <c r="DB26411" s="110"/>
      <c r="DC26411" s="110"/>
    </row>
    <row r="26412" spans="106:107">
      <c r="DB26412" s="110"/>
      <c r="DC26412" s="110"/>
    </row>
    <row r="26413" spans="106:107">
      <c r="DB26413" s="110"/>
      <c r="DC26413" s="110"/>
    </row>
    <row r="26414" spans="106:107">
      <c r="DB26414" s="110"/>
      <c r="DC26414" s="110"/>
    </row>
    <row r="26415" spans="106:107">
      <c r="DB26415" s="110"/>
      <c r="DC26415" s="110"/>
    </row>
    <row r="26416" spans="106:107">
      <c r="DB26416" s="110"/>
      <c r="DC26416" s="110"/>
    </row>
    <row r="26417" spans="106:107">
      <c r="DB26417" s="110"/>
      <c r="DC26417" s="110"/>
    </row>
    <row r="26418" spans="106:107">
      <c r="DB26418" s="110"/>
      <c r="DC26418" s="110"/>
    </row>
    <row r="26419" spans="106:107">
      <c r="DB26419" s="110"/>
      <c r="DC26419" s="110"/>
    </row>
    <row r="26420" spans="106:107">
      <c r="DB26420" s="110"/>
      <c r="DC26420" s="110"/>
    </row>
    <row r="26421" spans="106:107">
      <c r="DB26421" s="110"/>
      <c r="DC26421" s="110"/>
    </row>
    <row r="26422" spans="106:107">
      <c r="DB26422" s="110"/>
      <c r="DC26422" s="110"/>
    </row>
    <row r="26423" spans="106:107">
      <c r="DB26423" s="110"/>
      <c r="DC26423" s="110"/>
    </row>
    <row r="26424" spans="106:107">
      <c r="DB26424" s="110"/>
      <c r="DC26424" s="110"/>
    </row>
    <row r="26425" spans="106:107">
      <c r="DB26425" s="110"/>
      <c r="DC26425" s="110"/>
    </row>
    <row r="26426" spans="106:107">
      <c r="DB26426" s="110"/>
      <c r="DC26426" s="110"/>
    </row>
    <row r="26427" spans="106:107">
      <c r="DB26427" s="110"/>
      <c r="DC26427" s="110"/>
    </row>
    <row r="26428" spans="106:107">
      <c r="DB26428" s="110"/>
      <c r="DC26428" s="110"/>
    </row>
    <row r="26429" spans="106:107">
      <c r="DB26429" s="110"/>
      <c r="DC26429" s="110"/>
    </row>
    <row r="26430" spans="106:107">
      <c r="DB26430" s="110"/>
      <c r="DC26430" s="110"/>
    </row>
    <row r="26431" spans="106:107">
      <c r="DB26431" s="110"/>
      <c r="DC26431" s="110"/>
    </row>
    <row r="26432" spans="106:107">
      <c r="DB26432" s="110"/>
      <c r="DC26432" s="110"/>
    </row>
    <row r="26433" spans="106:107">
      <c r="DB26433" s="110"/>
      <c r="DC26433" s="110"/>
    </row>
    <row r="26434" spans="106:107">
      <c r="DB26434" s="110"/>
      <c r="DC26434" s="110"/>
    </row>
    <row r="26435" spans="106:107">
      <c r="DB26435" s="110"/>
      <c r="DC26435" s="110"/>
    </row>
    <row r="26436" spans="106:107">
      <c r="DB26436" s="110"/>
      <c r="DC26436" s="110"/>
    </row>
    <row r="26437" spans="106:107">
      <c r="DB26437" s="110"/>
      <c r="DC26437" s="110"/>
    </row>
    <row r="26438" spans="106:107">
      <c r="DB26438" s="110"/>
      <c r="DC26438" s="110"/>
    </row>
    <row r="26439" spans="106:107">
      <c r="DB26439" s="110"/>
      <c r="DC26439" s="110"/>
    </row>
    <row r="26440" spans="106:107">
      <c r="DB26440" s="110"/>
      <c r="DC26440" s="110"/>
    </row>
    <row r="26441" spans="106:107">
      <c r="DB26441" s="110"/>
      <c r="DC26441" s="110"/>
    </row>
    <row r="26442" spans="106:107">
      <c r="DB26442" s="110"/>
      <c r="DC26442" s="110"/>
    </row>
    <row r="26443" spans="106:107">
      <c r="DB26443" s="110"/>
      <c r="DC26443" s="110"/>
    </row>
    <row r="26444" spans="106:107">
      <c r="DB26444" s="110"/>
      <c r="DC26444" s="110"/>
    </row>
    <row r="26445" spans="106:107">
      <c r="DB26445" s="110"/>
      <c r="DC26445" s="110"/>
    </row>
    <row r="26446" spans="106:107">
      <c r="DB26446" s="110"/>
      <c r="DC26446" s="110"/>
    </row>
    <row r="26447" spans="106:107">
      <c r="DB26447" s="110"/>
      <c r="DC26447" s="110"/>
    </row>
    <row r="26448" spans="106:107">
      <c r="DB26448" s="110"/>
      <c r="DC26448" s="110"/>
    </row>
    <row r="26449" spans="106:107">
      <c r="DB26449" s="110"/>
      <c r="DC26449" s="110"/>
    </row>
    <row r="26450" spans="106:107">
      <c r="DB26450" s="110"/>
      <c r="DC26450" s="110"/>
    </row>
    <row r="26451" spans="106:107">
      <c r="DB26451" s="110"/>
      <c r="DC26451" s="110"/>
    </row>
    <row r="26452" spans="106:107">
      <c r="DB26452" s="110"/>
      <c r="DC26452" s="110"/>
    </row>
    <row r="26453" spans="106:107">
      <c r="DB26453" s="110"/>
      <c r="DC26453" s="110"/>
    </row>
    <row r="26454" spans="106:107">
      <c r="DB26454" s="110"/>
      <c r="DC26454" s="110"/>
    </row>
    <row r="26455" spans="106:107">
      <c r="DB26455" s="110"/>
      <c r="DC26455" s="110"/>
    </row>
    <row r="26456" spans="106:107">
      <c r="DB26456" s="110"/>
      <c r="DC26456" s="110"/>
    </row>
    <row r="26457" spans="106:107">
      <c r="DB26457" s="110"/>
      <c r="DC26457" s="110"/>
    </row>
    <row r="26458" spans="106:107">
      <c r="DB26458" s="110"/>
      <c r="DC26458" s="110"/>
    </row>
    <row r="26459" spans="106:107">
      <c r="DB26459" s="110"/>
      <c r="DC26459" s="110"/>
    </row>
    <row r="26460" spans="106:107">
      <c r="DB26460" s="110"/>
      <c r="DC26460" s="110"/>
    </row>
    <row r="26461" spans="106:107">
      <c r="DB26461" s="110"/>
      <c r="DC26461" s="110"/>
    </row>
    <row r="26462" spans="106:107">
      <c r="DB26462" s="110"/>
      <c r="DC26462" s="110"/>
    </row>
    <row r="26463" spans="106:107">
      <c r="DB26463" s="110"/>
      <c r="DC26463" s="110"/>
    </row>
    <row r="26464" spans="106:107">
      <c r="DB26464" s="110"/>
      <c r="DC26464" s="110"/>
    </row>
    <row r="26465" spans="106:107">
      <c r="DB26465" s="110"/>
      <c r="DC26465" s="110"/>
    </row>
    <row r="26466" spans="106:107">
      <c r="DB26466" s="110"/>
      <c r="DC26466" s="110"/>
    </row>
    <row r="26467" spans="106:107">
      <c r="DB26467" s="110"/>
      <c r="DC26467" s="110"/>
    </row>
    <row r="26468" spans="106:107">
      <c r="DB26468" s="110"/>
      <c r="DC26468" s="110"/>
    </row>
    <row r="26469" spans="106:107">
      <c r="DB26469" s="110"/>
      <c r="DC26469" s="110"/>
    </row>
    <row r="26470" spans="106:107">
      <c r="DB26470" s="110"/>
      <c r="DC26470" s="110"/>
    </row>
    <row r="26471" spans="106:107">
      <c r="DB26471" s="110"/>
      <c r="DC26471" s="110"/>
    </row>
    <row r="26472" spans="106:107">
      <c r="DB26472" s="110"/>
      <c r="DC26472" s="110"/>
    </row>
    <row r="26473" spans="106:107">
      <c r="DB26473" s="110"/>
      <c r="DC26473" s="110"/>
    </row>
    <row r="26474" spans="106:107">
      <c r="DB26474" s="110"/>
      <c r="DC26474" s="110"/>
    </row>
    <row r="26475" spans="106:107">
      <c r="DB26475" s="110"/>
      <c r="DC26475" s="110"/>
    </row>
    <row r="26476" spans="106:107">
      <c r="DB26476" s="110"/>
      <c r="DC26476" s="110"/>
    </row>
    <row r="26477" spans="106:107">
      <c r="DB26477" s="110"/>
      <c r="DC26477" s="110"/>
    </row>
    <row r="26478" spans="106:107">
      <c r="DB26478" s="110"/>
      <c r="DC26478" s="110"/>
    </row>
    <row r="26479" spans="106:107">
      <c r="DB26479" s="110"/>
      <c r="DC26479" s="110"/>
    </row>
    <row r="26480" spans="106:107">
      <c r="DB26480" s="110"/>
      <c r="DC26480" s="110"/>
    </row>
    <row r="26481" spans="106:107">
      <c r="DB26481" s="110"/>
      <c r="DC26481" s="110"/>
    </row>
    <row r="26482" spans="106:107">
      <c r="DB26482" s="110"/>
      <c r="DC26482" s="110"/>
    </row>
    <row r="26483" spans="106:107">
      <c r="DB26483" s="110"/>
      <c r="DC26483" s="110"/>
    </row>
    <row r="26484" spans="106:107">
      <c r="DB26484" s="110"/>
      <c r="DC26484" s="110"/>
    </row>
    <row r="26485" spans="106:107">
      <c r="DB26485" s="110"/>
      <c r="DC26485" s="110"/>
    </row>
    <row r="26486" spans="106:107">
      <c r="DB26486" s="110"/>
      <c r="DC26486" s="110"/>
    </row>
    <row r="26487" spans="106:107">
      <c r="DB26487" s="110"/>
      <c r="DC26487" s="110"/>
    </row>
    <row r="26488" spans="106:107">
      <c r="DB26488" s="110"/>
      <c r="DC26488" s="110"/>
    </row>
    <row r="26489" spans="106:107">
      <c r="DB26489" s="110"/>
      <c r="DC26489" s="110"/>
    </row>
    <row r="26490" spans="106:107">
      <c r="DB26490" s="110"/>
      <c r="DC26490" s="110"/>
    </row>
    <row r="26491" spans="106:107">
      <c r="DB26491" s="110"/>
      <c r="DC26491" s="110"/>
    </row>
    <row r="26492" spans="106:107">
      <c r="DB26492" s="110"/>
      <c r="DC26492" s="110"/>
    </row>
    <row r="26493" spans="106:107">
      <c r="DB26493" s="110"/>
      <c r="DC26493" s="110"/>
    </row>
    <row r="26494" spans="106:107">
      <c r="DB26494" s="110"/>
      <c r="DC26494" s="110"/>
    </row>
    <row r="26495" spans="106:107">
      <c r="DB26495" s="110"/>
      <c r="DC26495" s="110"/>
    </row>
    <row r="26496" spans="106:107">
      <c r="DB26496" s="110"/>
      <c r="DC26496" s="110"/>
    </row>
    <row r="26497" spans="106:107">
      <c r="DB26497" s="110"/>
      <c r="DC26497" s="110"/>
    </row>
    <row r="26498" spans="106:107">
      <c r="DB26498" s="110"/>
      <c r="DC26498" s="110"/>
    </row>
    <row r="26499" spans="106:107">
      <c r="DB26499" s="110"/>
      <c r="DC26499" s="110"/>
    </row>
    <row r="26500" spans="106:107">
      <c r="DB26500" s="110"/>
      <c r="DC26500" s="110"/>
    </row>
    <row r="26501" spans="106:107">
      <c r="DB26501" s="110"/>
      <c r="DC26501" s="110"/>
    </row>
    <row r="26502" spans="106:107">
      <c r="DB26502" s="110"/>
      <c r="DC26502" s="110"/>
    </row>
    <row r="26503" spans="106:107">
      <c r="DB26503" s="110"/>
      <c r="DC26503" s="110"/>
    </row>
    <row r="26504" spans="106:107">
      <c r="DB26504" s="110"/>
      <c r="DC26504" s="110"/>
    </row>
    <row r="26505" spans="106:107">
      <c r="DB26505" s="110"/>
      <c r="DC26505" s="110"/>
    </row>
    <row r="26506" spans="106:107">
      <c r="DB26506" s="110"/>
      <c r="DC26506" s="110"/>
    </row>
    <row r="26507" spans="106:107">
      <c r="DB26507" s="110"/>
      <c r="DC26507" s="110"/>
    </row>
    <row r="26508" spans="106:107">
      <c r="DB26508" s="110"/>
      <c r="DC26508" s="110"/>
    </row>
    <row r="26509" spans="106:107">
      <c r="DB26509" s="110"/>
      <c r="DC26509" s="110"/>
    </row>
    <row r="26510" spans="106:107">
      <c r="DB26510" s="110"/>
      <c r="DC26510" s="110"/>
    </row>
    <row r="26511" spans="106:107">
      <c r="DB26511" s="110"/>
      <c r="DC26511" s="110"/>
    </row>
    <row r="26512" spans="106:107">
      <c r="DB26512" s="110"/>
      <c r="DC26512" s="110"/>
    </row>
    <row r="26513" spans="106:107">
      <c r="DB26513" s="110"/>
      <c r="DC26513" s="110"/>
    </row>
    <row r="26514" spans="106:107">
      <c r="DB26514" s="110"/>
      <c r="DC26514" s="110"/>
    </row>
    <row r="26515" spans="106:107">
      <c r="DB26515" s="110"/>
      <c r="DC26515" s="110"/>
    </row>
    <row r="26516" spans="106:107">
      <c r="DB26516" s="110"/>
      <c r="DC26516" s="110"/>
    </row>
    <row r="26517" spans="106:107">
      <c r="DB26517" s="110"/>
      <c r="DC26517" s="110"/>
    </row>
    <row r="26518" spans="106:107">
      <c r="DB26518" s="110"/>
      <c r="DC26518" s="110"/>
    </row>
    <row r="26519" spans="106:107">
      <c r="DB26519" s="110"/>
      <c r="DC26519" s="110"/>
    </row>
    <row r="26520" spans="106:107">
      <c r="DB26520" s="110"/>
      <c r="DC26520" s="110"/>
    </row>
    <row r="26521" spans="106:107">
      <c r="DB26521" s="110"/>
      <c r="DC26521" s="110"/>
    </row>
    <row r="26522" spans="106:107">
      <c r="DB26522" s="110"/>
      <c r="DC26522" s="110"/>
    </row>
    <row r="26523" spans="106:107">
      <c r="DB26523" s="110"/>
      <c r="DC26523" s="110"/>
    </row>
    <row r="26524" spans="106:107">
      <c r="DB26524" s="110"/>
      <c r="DC26524" s="110"/>
    </row>
    <row r="26525" spans="106:107">
      <c r="DB26525" s="110"/>
      <c r="DC26525" s="110"/>
    </row>
    <row r="26526" spans="106:107">
      <c r="DB26526" s="110"/>
      <c r="DC26526" s="110"/>
    </row>
    <row r="26527" spans="106:107">
      <c r="DB26527" s="110"/>
      <c r="DC26527" s="110"/>
    </row>
    <row r="26528" spans="106:107">
      <c r="DB26528" s="110"/>
      <c r="DC26528" s="110"/>
    </row>
    <row r="26529" spans="106:107">
      <c r="DB26529" s="110"/>
      <c r="DC26529" s="110"/>
    </row>
    <row r="26530" spans="106:107">
      <c r="DB26530" s="110"/>
      <c r="DC26530" s="110"/>
    </row>
    <row r="26531" spans="106:107">
      <c r="DB26531" s="110"/>
      <c r="DC26531" s="110"/>
    </row>
    <row r="26532" spans="106:107">
      <c r="DB26532" s="110"/>
      <c r="DC26532" s="110"/>
    </row>
    <row r="26533" spans="106:107">
      <c r="DB26533" s="110"/>
      <c r="DC26533" s="110"/>
    </row>
    <row r="26534" spans="106:107">
      <c r="DB26534" s="110"/>
      <c r="DC26534" s="110"/>
    </row>
    <row r="26535" spans="106:107">
      <c r="DB26535" s="110"/>
      <c r="DC26535" s="110"/>
    </row>
    <row r="26536" spans="106:107">
      <c r="DB26536" s="110"/>
      <c r="DC26536" s="110"/>
    </row>
    <row r="26537" spans="106:107">
      <c r="DB26537" s="110"/>
      <c r="DC26537" s="110"/>
    </row>
    <row r="26538" spans="106:107">
      <c r="DB26538" s="110"/>
      <c r="DC26538" s="110"/>
    </row>
    <row r="26539" spans="106:107">
      <c r="DB26539" s="110"/>
      <c r="DC26539" s="110"/>
    </row>
    <row r="26540" spans="106:107">
      <c r="DB26540" s="110"/>
      <c r="DC26540" s="110"/>
    </row>
    <row r="26541" spans="106:107">
      <c r="DB26541" s="110"/>
      <c r="DC26541" s="110"/>
    </row>
    <row r="26542" spans="106:107">
      <c r="DB26542" s="110"/>
      <c r="DC26542" s="110"/>
    </row>
    <row r="26543" spans="106:107">
      <c r="DB26543" s="110"/>
      <c r="DC26543" s="110"/>
    </row>
    <row r="26544" spans="106:107">
      <c r="DB26544" s="110"/>
      <c r="DC26544" s="110"/>
    </row>
    <row r="26545" spans="106:107">
      <c r="DB26545" s="110"/>
      <c r="DC26545" s="110"/>
    </row>
    <row r="26546" spans="106:107">
      <c r="DB26546" s="110"/>
      <c r="DC26546" s="110"/>
    </row>
    <row r="26547" spans="106:107">
      <c r="DB26547" s="110"/>
      <c r="DC26547" s="110"/>
    </row>
    <row r="26548" spans="106:107">
      <c r="DB26548" s="110"/>
      <c r="DC26548" s="110"/>
    </row>
    <row r="26549" spans="106:107">
      <c r="DB26549" s="110"/>
      <c r="DC26549" s="110"/>
    </row>
    <row r="26550" spans="106:107">
      <c r="DB26550" s="110"/>
      <c r="DC26550" s="110"/>
    </row>
    <row r="26551" spans="106:107">
      <c r="DB26551" s="110"/>
      <c r="DC26551" s="110"/>
    </row>
    <row r="26552" spans="106:107">
      <c r="DB26552" s="110"/>
      <c r="DC26552" s="110"/>
    </row>
    <row r="26553" spans="106:107">
      <c r="DB26553" s="110"/>
      <c r="DC26553" s="110"/>
    </row>
    <row r="26554" spans="106:107">
      <c r="DB26554" s="110"/>
      <c r="DC26554" s="110"/>
    </row>
    <row r="26555" spans="106:107">
      <c r="DB26555" s="110"/>
      <c r="DC26555" s="110"/>
    </row>
    <row r="26556" spans="106:107">
      <c r="DB26556" s="110"/>
      <c r="DC26556" s="110"/>
    </row>
    <row r="26557" spans="106:107">
      <c r="DB26557" s="110"/>
      <c r="DC26557" s="110"/>
    </row>
    <row r="26558" spans="106:107">
      <c r="DB26558" s="110"/>
      <c r="DC26558" s="110"/>
    </row>
    <row r="26559" spans="106:107">
      <c r="DB26559" s="110"/>
      <c r="DC26559" s="110"/>
    </row>
    <row r="26560" spans="106:107">
      <c r="DB26560" s="110"/>
      <c r="DC26560" s="110"/>
    </row>
    <row r="26561" spans="106:107">
      <c r="DB26561" s="110"/>
      <c r="DC26561" s="110"/>
    </row>
    <row r="26562" spans="106:107">
      <c r="DB26562" s="110"/>
      <c r="DC26562" s="110"/>
    </row>
    <row r="26563" spans="106:107">
      <c r="DB26563" s="110"/>
      <c r="DC26563" s="110"/>
    </row>
    <row r="26564" spans="106:107">
      <c r="DB26564" s="110"/>
      <c r="DC26564" s="110"/>
    </row>
    <row r="26565" spans="106:107">
      <c r="DB26565" s="110"/>
      <c r="DC26565" s="110"/>
    </row>
    <row r="26566" spans="106:107">
      <c r="DB26566" s="110"/>
      <c r="DC26566" s="110"/>
    </row>
    <row r="26567" spans="106:107">
      <c r="DB26567" s="110"/>
      <c r="DC26567" s="110"/>
    </row>
    <row r="26568" spans="106:107">
      <c r="DB26568" s="110"/>
      <c r="DC26568" s="110"/>
    </row>
    <row r="26569" spans="106:107">
      <c r="DB26569" s="110"/>
      <c r="DC26569" s="110"/>
    </row>
    <row r="26570" spans="106:107">
      <c r="DB26570" s="110"/>
      <c r="DC26570" s="110"/>
    </row>
    <row r="26571" spans="106:107">
      <c r="DB26571" s="110"/>
      <c r="DC26571" s="110"/>
    </row>
    <row r="26572" spans="106:107">
      <c r="DB26572" s="110"/>
      <c r="DC26572" s="110"/>
    </row>
    <row r="26573" spans="106:107">
      <c r="DB26573" s="110"/>
      <c r="DC26573" s="110"/>
    </row>
    <row r="26574" spans="106:107">
      <c r="DB26574" s="110"/>
      <c r="DC26574" s="110"/>
    </row>
    <row r="26575" spans="106:107">
      <c r="DB26575" s="110"/>
      <c r="DC26575" s="110"/>
    </row>
    <row r="26576" spans="106:107">
      <c r="DB26576" s="110"/>
      <c r="DC26576" s="110"/>
    </row>
    <row r="26577" spans="106:107">
      <c r="DB26577" s="110"/>
      <c r="DC26577" s="110"/>
    </row>
    <row r="26578" spans="106:107">
      <c r="DB26578" s="110"/>
      <c r="DC26578" s="110"/>
    </row>
    <row r="26579" spans="106:107">
      <c r="DB26579" s="110"/>
      <c r="DC26579" s="110"/>
    </row>
    <row r="26580" spans="106:107">
      <c r="DB26580" s="110"/>
      <c r="DC26580" s="110"/>
    </row>
    <row r="26581" spans="106:107">
      <c r="DB26581" s="110"/>
      <c r="DC26581" s="110"/>
    </row>
    <row r="26582" spans="106:107">
      <c r="DB26582" s="110"/>
      <c r="DC26582" s="110"/>
    </row>
    <row r="26583" spans="106:107">
      <c r="DB26583" s="110"/>
      <c r="DC26583" s="110"/>
    </row>
    <row r="26584" spans="106:107">
      <c r="DB26584" s="110"/>
      <c r="DC26584" s="110"/>
    </row>
    <row r="26585" spans="106:107">
      <c r="DB26585" s="110"/>
      <c r="DC26585" s="110"/>
    </row>
    <row r="26586" spans="106:107">
      <c r="DB26586" s="110"/>
      <c r="DC26586" s="110"/>
    </row>
    <row r="26587" spans="106:107">
      <c r="DB26587" s="110"/>
      <c r="DC26587" s="110"/>
    </row>
    <row r="26588" spans="106:107">
      <c r="DB26588" s="110"/>
      <c r="DC26588" s="110"/>
    </row>
    <row r="26589" spans="106:107">
      <c r="DB26589" s="110"/>
      <c r="DC26589" s="110"/>
    </row>
    <row r="26590" spans="106:107">
      <c r="DB26590" s="110"/>
      <c r="DC26590" s="110"/>
    </row>
    <row r="26591" spans="106:107">
      <c r="DB26591" s="110"/>
      <c r="DC26591" s="110"/>
    </row>
    <row r="26592" spans="106:107">
      <c r="DB26592" s="110"/>
      <c r="DC26592" s="110"/>
    </row>
    <row r="26593" spans="106:107">
      <c r="DB26593" s="110"/>
      <c r="DC26593" s="110"/>
    </row>
    <row r="26594" spans="106:107">
      <c r="DB26594" s="110"/>
      <c r="DC26594" s="110"/>
    </row>
    <row r="26595" spans="106:107">
      <c r="DB26595" s="110"/>
      <c r="DC26595" s="110"/>
    </row>
    <row r="26596" spans="106:107">
      <c r="DB26596" s="110"/>
      <c r="DC26596" s="110"/>
    </row>
    <row r="26597" spans="106:107">
      <c r="DB26597" s="110"/>
      <c r="DC26597" s="110"/>
    </row>
    <row r="26598" spans="106:107">
      <c r="DB26598" s="110"/>
      <c r="DC26598" s="110"/>
    </row>
    <row r="26599" spans="106:107">
      <c r="DB26599" s="110"/>
      <c r="DC26599" s="110"/>
    </row>
    <row r="26600" spans="106:107">
      <c r="DB26600" s="110"/>
      <c r="DC26600" s="110"/>
    </row>
    <row r="26601" spans="106:107">
      <c r="DB26601" s="110"/>
      <c r="DC26601" s="110"/>
    </row>
    <row r="26602" spans="106:107">
      <c r="DB26602" s="110"/>
      <c r="DC26602" s="110"/>
    </row>
    <row r="26603" spans="106:107">
      <c r="DB26603" s="110"/>
      <c r="DC26603" s="110"/>
    </row>
    <row r="26604" spans="106:107">
      <c r="DB26604" s="110"/>
      <c r="DC26604" s="110"/>
    </row>
    <row r="26605" spans="106:107">
      <c r="DB26605" s="110"/>
      <c r="DC26605" s="110"/>
    </row>
    <row r="26606" spans="106:107">
      <c r="DB26606" s="110"/>
      <c r="DC26606" s="110"/>
    </row>
    <row r="26607" spans="106:107">
      <c r="DB26607" s="110"/>
      <c r="DC26607" s="110"/>
    </row>
    <row r="26608" spans="106:107">
      <c r="DB26608" s="110"/>
      <c r="DC26608" s="110"/>
    </row>
    <row r="26609" spans="106:107">
      <c r="DB26609" s="110"/>
      <c r="DC26609" s="110"/>
    </row>
    <row r="26610" spans="106:107">
      <c r="DB26610" s="110"/>
      <c r="DC26610" s="110"/>
    </row>
    <row r="26611" spans="106:107">
      <c r="DB26611" s="110"/>
      <c r="DC26611" s="110"/>
    </row>
    <row r="26612" spans="106:107">
      <c r="DB26612" s="110"/>
      <c r="DC26612" s="110"/>
    </row>
    <row r="26613" spans="106:107">
      <c r="DB26613" s="110"/>
      <c r="DC26613" s="110"/>
    </row>
    <row r="26614" spans="106:107">
      <c r="DB26614" s="110"/>
      <c r="DC26614" s="110"/>
    </row>
    <row r="26615" spans="106:107">
      <c r="DB26615" s="110"/>
      <c r="DC26615" s="110"/>
    </row>
    <row r="26616" spans="106:107">
      <c r="DB26616" s="110"/>
      <c r="DC26616" s="110"/>
    </row>
    <row r="26617" spans="106:107">
      <c r="DB26617" s="110"/>
      <c r="DC26617" s="110"/>
    </row>
    <row r="26618" spans="106:107">
      <c r="DB26618" s="110"/>
      <c r="DC26618" s="110"/>
    </row>
    <row r="26619" spans="106:107">
      <c r="DB26619" s="110"/>
      <c r="DC26619" s="110"/>
    </row>
    <row r="26620" spans="106:107">
      <c r="DB26620" s="110"/>
      <c r="DC26620" s="110"/>
    </row>
    <row r="26621" spans="106:107">
      <c r="DB26621" s="110"/>
      <c r="DC26621" s="110"/>
    </row>
    <row r="26622" spans="106:107">
      <c r="DB26622" s="110"/>
      <c r="DC26622" s="110"/>
    </row>
    <row r="26623" spans="106:107">
      <c r="DB26623" s="110"/>
      <c r="DC26623" s="110"/>
    </row>
    <row r="26624" spans="106:107">
      <c r="DB26624" s="110"/>
      <c r="DC26624" s="110"/>
    </row>
    <row r="26625" spans="106:107">
      <c r="DB26625" s="110"/>
      <c r="DC26625" s="110"/>
    </row>
    <row r="26626" spans="106:107">
      <c r="DB26626" s="110"/>
      <c r="DC26626" s="110"/>
    </row>
    <row r="26627" spans="106:107">
      <c r="DB26627" s="110"/>
      <c r="DC26627" s="110"/>
    </row>
    <row r="26628" spans="106:107">
      <c r="DB26628" s="110"/>
      <c r="DC26628" s="110"/>
    </row>
    <row r="26629" spans="106:107">
      <c r="DB26629" s="110"/>
      <c r="DC26629" s="110"/>
    </row>
    <row r="26630" spans="106:107">
      <c r="DB26630" s="110"/>
      <c r="DC26630" s="110"/>
    </row>
    <row r="26631" spans="106:107">
      <c r="DB26631" s="110"/>
      <c r="DC26631" s="110"/>
    </row>
    <row r="26632" spans="106:107">
      <c r="DB26632" s="110"/>
      <c r="DC26632" s="110"/>
    </row>
    <row r="26633" spans="106:107">
      <c r="DB26633" s="110"/>
      <c r="DC26633" s="110"/>
    </row>
    <row r="26634" spans="106:107">
      <c r="DB26634" s="110"/>
      <c r="DC26634" s="110"/>
    </row>
    <row r="26635" spans="106:107">
      <c r="DB26635" s="110"/>
      <c r="DC26635" s="110"/>
    </row>
    <row r="26636" spans="106:107">
      <c r="DB26636" s="110"/>
      <c r="DC26636" s="110"/>
    </row>
    <row r="26637" spans="106:107">
      <c r="DB26637" s="110"/>
      <c r="DC26637" s="110"/>
    </row>
    <row r="26638" spans="106:107">
      <c r="DB26638" s="110"/>
      <c r="DC26638" s="110"/>
    </row>
    <row r="26639" spans="106:107">
      <c r="DB26639" s="110"/>
      <c r="DC26639" s="110"/>
    </row>
    <row r="26640" spans="106:107">
      <c r="DB26640" s="110"/>
      <c r="DC26640" s="110"/>
    </row>
    <row r="26641" spans="106:107">
      <c r="DB26641" s="110"/>
      <c r="DC26641" s="110"/>
    </row>
    <row r="26642" spans="106:107">
      <c r="DB26642" s="110"/>
      <c r="DC26642" s="110"/>
    </row>
    <row r="26643" spans="106:107">
      <c r="DB26643" s="110"/>
      <c r="DC26643" s="110"/>
    </row>
    <row r="26644" spans="106:107">
      <c r="DB26644" s="110"/>
      <c r="DC26644" s="110"/>
    </row>
    <row r="26645" spans="106:107">
      <c r="DB26645" s="110"/>
      <c r="DC26645" s="110"/>
    </row>
    <row r="26646" spans="106:107">
      <c r="DB26646" s="110"/>
      <c r="DC26646" s="110"/>
    </row>
    <row r="26647" spans="106:107">
      <c r="DB26647" s="110"/>
      <c r="DC26647" s="110"/>
    </row>
    <row r="26648" spans="106:107">
      <c r="DB26648" s="110"/>
      <c r="DC26648" s="110"/>
    </row>
    <row r="26649" spans="106:107">
      <c r="DB26649" s="110"/>
      <c r="DC26649" s="110"/>
    </row>
    <row r="26650" spans="106:107">
      <c r="DB26650" s="110"/>
      <c r="DC26650" s="110"/>
    </row>
    <row r="26651" spans="106:107">
      <c r="DB26651" s="110"/>
      <c r="DC26651" s="110"/>
    </row>
    <row r="26652" spans="106:107">
      <c r="DB26652" s="110"/>
      <c r="DC26652" s="110"/>
    </row>
    <row r="26653" spans="106:107">
      <c r="DB26653" s="110"/>
      <c r="DC26653" s="110"/>
    </row>
    <row r="26654" spans="106:107">
      <c r="DB26654" s="110"/>
      <c r="DC26654" s="110"/>
    </row>
    <row r="26655" spans="106:107">
      <c r="DB26655" s="110"/>
      <c r="DC26655" s="110"/>
    </row>
    <row r="26656" spans="106:107">
      <c r="DB26656" s="110"/>
      <c r="DC26656" s="110"/>
    </row>
    <row r="26657" spans="106:107">
      <c r="DB26657" s="110"/>
      <c r="DC26657" s="110"/>
    </row>
    <row r="26658" spans="106:107">
      <c r="DB26658" s="110"/>
      <c r="DC26658" s="110"/>
    </row>
    <row r="26659" spans="106:107">
      <c r="DB26659" s="110"/>
      <c r="DC26659" s="110"/>
    </row>
    <row r="26660" spans="106:107">
      <c r="DB26660" s="110"/>
      <c r="DC26660" s="110"/>
    </row>
    <row r="26661" spans="106:107">
      <c r="DB26661" s="110"/>
      <c r="DC26661" s="110"/>
    </row>
    <row r="26662" spans="106:107">
      <c r="DB26662" s="110"/>
      <c r="DC26662" s="110"/>
    </row>
    <row r="26663" spans="106:107">
      <c r="DB26663" s="110"/>
      <c r="DC26663" s="110"/>
    </row>
    <row r="26664" spans="106:107">
      <c r="DB26664" s="110"/>
      <c r="DC26664" s="110"/>
    </row>
    <row r="26665" spans="106:107">
      <c r="DB26665" s="110"/>
      <c r="DC26665" s="110"/>
    </row>
    <row r="26666" spans="106:107">
      <c r="DB26666" s="110"/>
      <c r="DC26666" s="110"/>
    </row>
    <row r="26667" spans="106:107">
      <c r="DB26667" s="110"/>
      <c r="DC26667" s="110"/>
    </row>
    <row r="26668" spans="106:107">
      <c r="DB26668" s="110"/>
      <c r="DC26668" s="110"/>
    </row>
    <row r="26669" spans="106:107">
      <c r="DB26669" s="110"/>
      <c r="DC26669" s="110"/>
    </row>
    <row r="26670" spans="106:107">
      <c r="DB26670" s="110"/>
      <c r="DC26670" s="110"/>
    </row>
    <row r="26671" spans="106:107">
      <c r="DB26671" s="110"/>
      <c r="DC26671" s="110"/>
    </row>
    <row r="26672" spans="106:107">
      <c r="DB26672" s="110"/>
      <c r="DC26672" s="110"/>
    </row>
    <row r="26673" spans="106:107">
      <c r="DB26673" s="110"/>
      <c r="DC26673" s="110"/>
    </row>
    <row r="26674" spans="106:107">
      <c r="DB26674" s="110"/>
      <c r="DC26674" s="110"/>
    </row>
    <row r="26675" spans="106:107">
      <c r="DB26675" s="110"/>
      <c r="DC26675" s="110"/>
    </row>
    <row r="26676" spans="106:107">
      <c r="DB26676" s="110"/>
      <c r="DC26676" s="110"/>
    </row>
    <row r="26677" spans="106:107">
      <c r="DB26677" s="110"/>
      <c r="DC26677" s="110"/>
    </row>
    <row r="26678" spans="106:107">
      <c r="DB26678" s="110"/>
      <c r="DC26678" s="110"/>
    </row>
    <row r="26679" spans="106:107">
      <c r="DB26679" s="110"/>
      <c r="DC26679" s="110"/>
    </row>
    <row r="26680" spans="106:107">
      <c r="DB26680" s="110"/>
      <c r="DC26680" s="110"/>
    </row>
    <row r="26681" spans="106:107">
      <c r="DB26681" s="110"/>
      <c r="DC26681" s="110"/>
    </row>
    <row r="26682" spans="106:107">
      <c r="DB26682" s="110"/>
      <c r="DC26682" s="110"/>
    </row>
    <row r="26683" spans="106:107">
      <c r="DB26683" s="110"/>
      <c r="DC26683" s="110"/>
    </row>
    <row r="26684" spans="106:107">
      <c r="DB26684" s="110"/>
      <c r="DC26684" s="110"/>
    </row>
    <row r="26685" spans="106:107">
      <c r="DB26685" s="110"/>
      <c r="DC26685" s="110"/>
    </row>
    <row r="26686" spans="106:107">
      <c r="DB26686" s="110"/>
      <c r="DC26686" s="110"/>
    </row>
    <row r="26687" spans="106:107">
      <c r="DB26687" s="110"/>
      <c r="DC26687" s="110"/>
    </row>
    <row r="26688" spans="106:107">
      <c r="DB26688" s="110"/>
      <c r="DC26688" s="110"/>
    </row>
    <row r="26689" spans="106:107">
      <c r="DB26689" s="110"/>
      <c r="DC26689" s="110"/>
    </row>
    <row r="26690" spans="106:107">
      <c r="DB26690" s="110"/>
      <c r="DC26690" s="110"/>
    </row>
    <row r="26691" spans="106:107">
      <c r="DB26691" s="110"/>
      <c r="DC26691" s="110"/>
    </row>
    <row r="26692" spans="106:107">
      <c r="DB26692" s="110"/>
      <c r="DC26692" s="110"/>
    </row>
    <row r="26693" spans="106:107">
      <c r="DB26693" s="110"/>
      <c r="DC26693" s="110"/>
    </row>
    <row r="26694" spans="106:107">
      <c r="DB26694" s="110"/>
      <c r="DC26694" s="110"/>
    </row>
    <row r="26695" spans="106:107">
      <c r="DB26695" s="110"/>
      <c r="DC26695" s="110"/>
    </row>
    <row r="26696" spans="106:107">
      <c r="DB26696" s="110"/>
      <c r="DC26696" s="110"/>
    </row>
    <row r="26697" spans="106:107">
      <c r="DB26697" s="110"/>
      <c r="DC26697" s="110"/>
    </row>
    <row r="26698" spans="106:107">
      <c r="DB26698" s="110"/>
      <c r="DC26698" s="110"/>
    </row>
    <row r="26699" spans="106:107">
      <c r="DB26699" s="110"/>
      <c r="DC26699" s="110"/>
    </row>
    <row r="26700" spans="106:107">
      <c r="DB26700" s="110"/>
      <c r="DC26700" s="110"/>
    </row>
    <row r="26701" spans="106:107">
      <c r="DB26701" s="110"/>
      <c r="DC26701" s="110"/>
    </row>
    <row r="26702" spans="106:107">
      <c r="DB26702" s="110"/>
      <c r="DC26702" s="110"/>
    </row>
    <row r="26703" spans="106:107">
      <c r="DB26703" s="110"/>
      <c r="DC26703" s="110"/>
    </row>
    <row r="26704" spans="106:107">
      <c r="DB26704" s="110"/>
      <c r="DC26704" s="110"/>
    </row>
    <row r="26705" spans="106:107">
      <c r="DB26705" s="110"/>
      <c r="DC26705" s="110"/>
    </row>
    <row r="26706" spans="106:107">
      <c r="DB26706" s="110"/>
      <c r="DC26706" s="110"/>
    </row>
    <row r="26707" spans="106:107">
      <c r="DB26707" s="110"/>
      <c r="DC26707" s="110"/>
    </row>
    <row r="26708" spans="106:107">
      <c r="DB26708" s="110"/>
      <c r="DC26708" s="110"/>
    </row>
    <row r="26709" spans="106:107">
      <c r="DB26709" s="110"/>
      <c r="DC26709" s="110"/>
    </row>
    <row r="26710" spans="106:107">
      <c r="DB26710" s="110"/>
      <c r="DC26710" s="110"/>
    </row>
    <row r="26711" spans="106:107">
      <c r="DB26711" s="110"/>
      <c r="DC26711" s="110"/>
    </row>
    <row r="26712" spans="106:107">
      <c r="DB26712" s="110"/>
      <c r="DC26712" s="110"/>
    </row>
    <row r="26713" spans="106:107">
      <c r="DB26713" s="110"/>
      <c r="DC26713" s="110"/>
    </row>
    <row r="26714" spans="106:107">
      <c r="DB26714" s="110"/>
      <c r="DC26714" s="110"/>
    </row>
    <row r="26715" spans="106:107">
      <c r="DB26715" s="110"/>
      <c r="DC26715" s="110"/>
    </row>
    <row r="26716" spans="106:107">
      <c r="DB26716" s="110"/>
      <c r="DC26716" s="110"/>
    </row>
    <row r="26717" spans="106:107">
      <c r="DB26717" s="110"/>
      <c r="DC26717" s="110"/>
    </row>
    <row r="26718" spans="106:107">
      <c r="DB26718" s="110"/>
      <c r="DC26718" s="110"/>
    </row>
    <row r="26719" spans="106:107">
      <c r="DB26719" s="110"/>
      <c r="DC26719" s="110"/>
    </row>
    <row r="26720" spans="106:107">
      <c r="DB26720" s="110"/>
      <c r="DC26720" s="110"/>
    </row>
    <row r="26721" spans="106:107">
      <c r="DB26721" s="110"/>
      <c r="DC26721" s="110"/>
    </row>
    <row r="26722" spans="106:107">
      <c r="DB26722" s="110"/>
      <c r="DC26722" s="110"/>
    </row>
    <row r="26723" spans="106:107">
      <c r="DB26723" s="110"/>
      <c r="DC26723" s="110"/>
    </row>
    <row r="26724" spans="106:107">
      <c r="DB26724" s="110"/>
      <c r="DC26724" s="110"/>
    </row>
    <row r="26725" spans="106:107">
      <c r="DB26725" s="110"/>
      <c r="DC26725" s="110"/>
    </row>
    <row r="26726" spans="106:107">
      <c r="DB26726" s="110"/>
      <c r="DC26726" s="110"/>
    </row>
    <row r="26727" spans="106:107">
      <c r="DB26727" s="110"/>
      <c r="DC26727" s="110"/>
    </row>
    <row r="26728" spans="106:107">
      <c r="DB26728" s="110"/>
      <c r="DC26728" s="110"/>
    </row>
    <row r="26729" spans="106:107">
      <c r="DB26729" s="110"/>
      <c r="DC26729" s="110"/>
    </row>
    <row r="26730" spans="106:107">
      <c r="DB26730" s="110"/>
      <c r="DC26730" s="110"/>
    </row>
    <row r="26731" spans="106:107">
      <c r="DB26731" s="110"/>
      <c r="DC26731" s="110"/>
    </row>
    <row r="26732" spans="106:107">
      <c r="DB26732" s="110"/>
      <c r="DC26732" s="110"/>
    </row>
    <row r="26733" spans="106:107">
      <c r="DB26733" s="110"/>
      <c r="DC26733" s="110"/>
    </row>
    <row r="26734" spans="106:107">
      <c r="DB26734" s="110"/>
      <c r="DC26734" s="110"/>
    </row>
    <row r="26735" spans="106:107">
      <c r="DB26735" s="110"/>
      <c r="DC26735" s="110"/>
    </row>
    <row r="26736" spans="106:107">
      <c r="DB26736" s="110"/>
      <c r="DC26736" s="110"/>
    </row>
    <row r="26737" spans="106:107">
      <c r="DB26737" s="110"/>
      <c r="DC26737" s="110"/>
    </row>
    <row r="26738" spans="106:107">
      <c r="DB26738" s="110"/>
      <c r="DC26738" s="110"/>
    </row>
    <row r="26739" spans="106:107">
      <c r="DB26739" s="110"/>
      <c r="DC26739" s="110"/>
    </row>
    <row r="26740" spans="106:107">
      <c r="DB26740" s="110"/>
      <c r="DC26740" s="110"/>
    </row>
    <row r="26741" spans="106:107">
      <c r="DB26741" s="110"/>
      <c r="DC26741" s="110"/>
    </row>
    <row r="26742" spans="106:107">
      <c r="DB26742" s="110"/>
      <c r="DC26742" s="110"/>
    </row>
    <row r="26743" spans="106:107">
      <c r="DB26743" s="110"/>
      <c r="DC26743" s="110"/>
    </row>
    <row r="26744" spans="106:107">
      <c r="DB26744" s="110"/>
      <c r="DC26744" s="110"/>
    </row>
    <row r="26745" spans="106:107">
      <c r="DB26745" s="110"/>
      <c r="DC26745" s="110"/>
    </row>
    <row r="26746" spans="106:107">
      <c r="DB26746" s="110"/>
      <c r="DC26746" s="110"/>
    </row>
    <row r="26747" spans="106:107">
      <c r="DB26747" s="110"/>
      <c r="DC26747" s="110"/>
    </row>
    <row r="26748" spans="106:107">
      <c r="DB26748" s="110"/>
      <c r="DC26748" s="110"/>
    </row>
    <row r="26749" spans="106:107">
      <c r="DB26749" s="110"/>
      <c r="DC26749" s="110"/>
    </row>
    <row r="26750" spans="106:107">
      <c r="DB26750" s="110"/>
      <c r="DC26750" s="110"/>
    </row>
    <row r="26751" spans="106:107">
      <c r="DB26751" s="110"/>
      <c r="DC26751" s="110"/>
    </row>
    <row r="26752" spans="106:107">
      <c r="DB26752" s="110"/>
      <c r="DC26752" s="110"/>
    </row>
    <row r="26753" spans="106:107">
      <c r="DB26753" s="110"/>
      <c r="DC26753" s="110"/>
    </row>
    <row r="26754" spans="106:107">
      <c r="DB26754" s="110"/>
      <c r="DC26754" s="110"/>
    </row>
    <row r="26755" spans="106:107">
      <c r="DB26755" s="110"/>
      <c r="DC26755" s="110"/>
    </row>
    <row r="26756" spans="106:107">
      <c r="DB26756" s="110"/>
      <c r="DC26756" s="110"/>
    </row>
    <row r="26757" spans="106:107">
      <c r="DB26757" s="110"/>
      <c r="DC26757" s="110"/>
    </row>
    <row r="26758" spans="106:107">
      <c r="DB26758" s="110"/>
      <c r="DC26758" s="110"/>
    </row>
    <row r="26759" spans="106:107">
      <c r="DB26759" s="110"/>
      <c r="DC26759" s="110"/>
    </row>
    <row r="26760" spans="106:107">
      <c r="DB26760" s="110"/>
      <c r="DC26760" s="110"/>
    </row>
    <row r="26761" spans="106:107">
      <c r="DB26761" s="110"/>
      <c r="DC26761" s="110"/>
    </row>
    <row r="26762" spans="106:107">
      <c r="DB26762" s="110"/>
      <c r="DC26762" s="110"/>
    </row>
    <row r="26763" spans="106:107">
      <c r="DB26763" s="110"/>
      <c r="DC26763" s="110"/>
    </row>
    <row r="26764" spans="106:107">
      <c r="DB26764" s="110"/>
      <c r="DC26764" s="110"/>
    </row>
    <row r="26765" spans="106:107">
      <c r="DB26765" s="110"/>
      <c r="DC26765" s="110"/>
    </row>
    <row r="26766" spans="106:107">
      <c r="DB26766" s="110"/>
      <c r="DC26766" s="110"/>
    </row>
    <row r="26767" spans="106:107">
      <c r="DB26767" s="110"/>
      <c r="DC26767" s="110"/>
    </row>
    <row r="26768" spans="106:107">
      <c r="DB26768" s="110"/>
      <c r="DC26768" s="110"/>
    </row>
    <row r="26769" spans="106:107">
      <c r="DB26769" s="110"/>
      <c r="DC26769" s="110"/>
    </row>
    <row r="26770" spans="106:107">
      <c r="DB26770" s="110"/>
      <c r="DC26770" s="110"/>
    </row>
    <row r="26771" spans="106:107">
      <c r="DB26771" s="110"/>
      <c r="DC26771" s="110"/>
    </row>
    <row r="26772" spans="106:107">
      <c r="DB26772" s="110"/>
      <c r="DC26772" s="110"/>
    </row>
    <row r="26773" spans="106:107">
      <c r="DB26773" s="110"/>
      <c r="DC26773" s="110"/>
    </row>
    <row r="26774" spans="106:107">
      <c r="DB26774" s="110"/>
      <c r="DC26774" s="110"/>
    </row>
    <row r="26775" spans="106:107">
      <c r="DB26775" s="110"/>
      <c r="DC26775" s="110"/>
    </row>
    <row r="26776" spans="106:107">
      <c r="DB26776" s="110"/>
      <c r="DC26776" s="110"/>
    </row>
    <row r="26777" spans="106:107">
      <c r="DB26777" s="110"/>
      <c r="DC26777" s="110"/>
    </row>
    <row r="26778" spans="106:107">
      <c r="DB26778" s="110"/>
      <c r="DC26778" s="110"/>
    </row>
    <row r="26779" spans="106:107">
      <c r="DB26779" s="110"/>
      <c r="DC26779" s="110"/>
    </row>
    <row r="26780" spans="106:107">
      <c r="DB26780" s="110"/>
      <c r="DC26780" s="110"/>
    </row>
    <row r="26781" spans="106:107">
      <c r="DB26781" s="110"/>
      <c r="DC26781" s="110"/>
    </row>
    <row r="26782" spans="106:107">
      <c r="DB26782" s="110"/>
      <c r="DC26782" s="110"/>
    </row>
    <row r="26783" spans="106:107">
      <c r="DB26783" s="110"/>
      <c r="DC26783" s="110"/>
    </row>
    <row r="26784" spans="106:107">
      <c r="DB26784" s="110"/>
      <c r="DC26784" s="110"/>
    </row>
    <row r="26785" spans="106:107">
      <c r="DB26785" s="110"/>
      <c r="DC26785" s="110"/>
    </row>
    <row r="26786" spans="106:107">
      <c r="DB26786" s="110"/>
      <c r="DC26786" s="110"/>
    </row>
    <row r="26787" spans="106:107">
      <c r="DB26787" s="110"/>
      <c r="DC26787" s="110"/>
    </row>
    <row r="26788" spans="106:107">
      <c r="DB26788" s="110"/>
      <c r="DC26788" s="110"/>
    </row>
    <row r="26789" spans="106:107">
      <c r="DB26789" s="110"/>
      <c r="DC26789" s="110"/>
    </row>
    <row r="26790" spans="106:107">
      <c r="DB26790" s="110"/>
      <c r="DC26790" s="110"/>
    </row>
    <row r="26791" spans="106:107">
      <c r="DB26791" s="110"/>
      <c r="DC26791" s="110"/>
    </row>
    <row r="26792" spans="106:107">
      <c r="DB26792" s="110"/>
      <c r="DC26792" s="110"/>
    </row>
    <row r="26793" spans="106:107">
      <c r="DB26793" s="110"/>
      <c r="DC26793" s="110"/>
    </row>
    <row r="26794" spans="106:107">
      <c r="DB26794" s="110"/>
      <c r="DC26794" s="110"/>
    </row>
    <row r="26795" spans="106:107">
      <c r="DB26795" s="110"/>
      <c r="DC26795" s="110"/>
    </row>
    <row r="26796" spans="106:107">
      <c r="DB26796" s="110"/>
      <c r="DC26796" s="110"/>
    </row>
    <row r="26797" spans="106:107">
      <c r="DB26797" s="110"/>
      <c r="DC26797" s="110"/>
    </row>
    <row r="26798" spans="106:107">
      <c r="DB26798" s="110"/>
      <c r="DC26798" s="110"/>
    </row>
    <row r="26799" spans="106:107">
      <c r="DB26799" s="110"/>
      <c r="DC26799" s="110"/>
    </row>
    <row r="26800" spans="106:107">
      <c r="DB26800" s="110"/>
      <c r="DC26800" s="110"/>
    </row>
    <row r="26801" spans="106:107">
      <c r="DB26801" s="110"/>
      <c r="DC26801" s="110"/>
    </row>
    <row r="26802" spans="106:107">
      <c r="DB26802" s="110"/>
      <c r="DC26802" s="110"/>
    </row>
    <row r="26803" spans="106:107">
      <c r="DB26803" s="110"/>
      <c r="DC26803" s="110"/>
    </row>
    <row r="26804" spans="106:107">
      <c r="DB26804" s="110"/>
      <c r="DC26804" s="110"/>
    </row>
    <row r="26805" spans="106:107">
      <c r="DB26805" s="110"/>
      <c r="DC26805" s="110"/>
    </row>
    <row r="26806" spans="106:107">
      <c r="DB26806" s="110"/>
      <c r="DC26806" s="110"/>
    </row>
    <row r="26807" spans="106:107">
      <c r="DB26807" s="110"/>
      <c r="DC26807" s="110"/>
    </row>
    <row r="26808" spans="106:107">
      <c r="DB26808" s="110"/>
      <c r="DC26808" s="110"/>
    </row>
    <row r="26809" spans="106:107">
      <c r="DB26809" s="110"/>
      <c r="DC26809" s="110"/>
    </row>
    <row r="26810" spans="106:107">
      <c r="DB26810" s="110"/>
      <c r="DC26810" s="110"/>
    </row>
    <row r="26811" spans="106:107">
      <c r="DB26811" s="110"/>
      <c r="DC26811" s="110"/>
    </row>
    <row r="26812" spans="106:107">
      <c r="DB26812" s="110"/>
      <c r="DC26812" s="110"/>
    </row>
    <row r="26813" spans="106:107">
      <c r="DB26813" s="110"/>
      <c r="DC26813" s="110"/>
    </row>
    <row r="26814" spans="106:107">
      <c r="DB26814" s="110"/>
      <c r="DC26814" s="110"/>
    </row>
    <row r="26815" spans="106:107">
      <c r="DB26815" s="110"/>
      <c r="DC26815" s="110"/>
    </row>
    <row r="26816" spans="106:107">
      <c r="DB26816" s="110"/>
      <c r="DC26816" s="110"/>
    </row>
    <row r="26817" spans="106:107">
      <c r="DB26817" s="110"/>
      <c r="DC26817" s="110"/>
    </row>
    <row r="26818" spans="106:107">
      <c r="DB26818" s="110"/>
      <c r="DC26818" s="110"/>
    </row>
    <row r="26819" spans="106:107">
      <c r="DB26819" s="110"/>
      <c r="DC26819" s="110"/>
    </row>
    <row r="26820" spans="106:107">
      <c r="DB26820" s="110"/>
      <c r="DC26820" s="110"/>
    </row>
    <row r="26821" spans="106:107">
      <c r="DB26821" s="110"/>
      <c r="DC26821" s="110"/>
    </row>
    <row r="26822" spans="106:107">
      <c r="DB26822" s="110"/>
      <c r="DC26822" s="110"/>
    </row>
    <row r="26823" spans="106:107">
      <c r="DB26823" s="110"/>
      <c r="DC26823" s="110"/>
    </row>
    <row r="26824" spans="106:107">
      <c r="DB26824" s="110"/>
      <c r="DC26824" s="110"/>
    </row>
    <row r="26825" spans="106:107">
      <c r="DB26825" s="110"/>
      <c r="DC26825" s="110"/>
    </row>
    <row r="26826" spans="106:107">
      <c r="DB26826" s="110"/>
      <c r="DC26826" s="110"/>
    </row>
    <row r="26827" spans="106:107">
      <c r="DB26827" s="110"/>
      <c r="DC26827" s="110"/>
    </row>
    <row r="26828" spans="106:107">
      <c r="DB26828" s="110"/>
      <c r="DC26828" s="110"/>
    </row>
    <row r="26829" spans="106:107">
      <c r="DB26829" s="110"/>
      <c r="DC26829" s="110"/>
    </row>
    <row r="26830" spans="106:107">
      <c r="DB26830" s="110"/>
      <c r="DC26830" s="110"/>
    </row>
    <row r="26831" spans="106:107">
      <c r="DB26831" s="110"/>
      <c r="DC26831" s="110"/>
    </row>
    <row r="26832" spans="106:107">
      <c r="DB26832" s="110"/>
      <c r="DC26832" s="110"/>
    </row>
    <row r="26833" spans="106:107">
      <c r="DB26833" s="110"/>
      <c r="DC26833" s="110"/>
    </row>
    <row r="26834" spans="106:107">
      <c r="DB26834" s="110"/>
      <c r="DC26834" s="110"/>
    </row>
    <row r="26835" spans="106:107">
      <c r="DB26835" s="110"/>
      <c r="DC26835" s="110"/>
    </row>
    <row r="26836" spans="106:107">
      <c r="DB26836" s="110"/>
      <c r="DC26836" s="110"/>
    </row>
    <row r="26837" spans="106:107">
      <c r="DB26837" s="110"/>
      <c r="DC26837" s="110"/>
    </row>
    <row r="26838" spans="106:107">
      <c r="DB26838" s="110"/>
      <c r="DC26838" s="110"/>
    </row>
    <row r="26839" spans="106:107">
      <c r="DB26839" s="110"/>
      <c r="DC26839" s="110"/>
    </row>
    <row r="26840" spans="106:107">
      <c r="DB26840" s="110"/>
      <c r="DC26840" s="110"/>
    </row>
    <row r="26841" spans="106:107">
      <c r="DB26841" s="110"/>
      <c r="DC26841" s="110"/>
    </row>
    <row r="26842" spans="106:107">
      <c r="DB26842" s="110"/>
      <c r="DC26842" s="110"/>
    </row>
    <row r="26843" spans="106:107">
      <c r="DB26843" s="110"/>
      <c r="DC26843" s="110"/>
    </row>
    <row r="26844" spans="106:107">
      <c r="DB26844" s="110"/>
      <c r="DC26844" s="110"/>
    </row>
    <row r="26845" spans="106:107">
      <c r="DB26845" s="110"/>
      <c r="DC26845" s="110"/>
    </row>
    <row r="26846" spans="106:107">
      <c r="DB26846" s="110"/>
      <c r="DC26846" s="110"/>
    </row>
    <row r="26847" spans="106:107">
      <c r="DB26847" s="110"/>
      <c r="DC26847" s="110"/>
    </row>
    <row r="26848" spans="106:107">
      <c r="DB26848" s="110"/>
      <c r="DC26848" s="110"/>
    </row>
    <row r="26849" spans="106:107">
      <c r="DB26849" s="110"/>
      <c r="DC26849" s="110"/>
    </row>
    <row r="26850" spans="106:107">
      <c r="DB26850" s="110"/>
      <c r="DC26850" s="110"/>
    </row>
    <row r="26851" spans="106:107">
      <c r="DB26851" s="110"/>
      <c r="DC26851" s="110"/>
    </row>
    <row r="26852" spans="106:107">
      <c r="DB26852" s="110"/>
      <c r="DC26852" s="110"/>
    </row>
    <row r="26853" spans="106:107">
      <c r="DB26853" s="110"/>
      <c r="DC26853" s="110"/>
    </row>
    <row r="26854" spans="106:107">
      <c r="DB26854" s="110"/>
      <c r="DC26854" s="110"/>
    </row>
    <row r="26855" spans="106:107">
      <c r="DB26855" s="110"/>
      <c r="DC26855" s="110"/>
    </row>
    <row r="26856" spans="106:107">
      <c r="DB26856" s="110"/>
      <c r="DC26856" s="110"/>
    </row>
    <row r="26857" spans="106:107">
      <c r="DB26857" s="110"/>
      <c r="DC26857" s="110"/>
    </row>
    <row r="26858" spans="106:107">
      <c r="DB26858" s="110"/>
      <c r="DC26858" s="110"/>
    </row>
    <row r="26859" spans="106:107">
      <c r="DB26859" s="110"/>
      <c r="DC26859" s="110"/>
    </row>
    <row r="26860" spans="106:107">
      <c r="DB26860" s="110"/>
      <c r="DC26860" s="110"/>
    </row>
    <row r="26861" spans="106:107">
      <c r="DB26861" s="110"/>
      <c r="DC26861" s="110"/>
    </row>
    <row r="26862" spans="106:107">
      <c r="DB26862" s="110"/>
      <c r="DC26862" s="110"/>
    </row>
    <row r="26863" spans="106:107">
      <c r="DB26863" s="110"/>
      <c r="DC26863" s="110"/>
    </row>
    <row r="26864" spans="106:107">
      <c r="DB26864" s="110"/>
      <c r="DC26864" s="110"/>
    </row>
    <row r="26865" spans="106:107">
      <c r="DB26865" s="110"/>
      <c r="DC26865" s="110"/>
    </row>
    <row r="26866" spans="106:107">
      <c r="DB26866" s="110"/>
      <c r="DC26866" s="110"/>
    </row>
    <row r="26867" spans="106:107">
      <c r="DB26867" s="110"/>
      <c r="DC26867" s="110"/>
    </row>
    <row r="26868" spans="106:107">
      <c r="DB26868" s="110"/>
      <c r="DC26868" s="110"/>
    </row>
    <row r="26869" spans="106:107">
      <c r="DB26869" s="110"/>
      <c r="DC26869" s="110"/>
    </row>
    <row r="26870" spans="106:107">
      <c r="DB26870" s="110"/>
      <c r="DC26870" s="110"/>
    </row>
    <row r="26871" spans="106:107">
      <c r="DB26871" s="110"/>
      <c r="DC26871" s="110"/>
    </row>
    <row r="26872" spans="106:107">
      <c r="DB26872" s="110"/>
      <c r="DC26872" s="110"/>
    </row>
    <row r="26873" spans="106:107">
      <c r="DB26873" s="110"/>
      <c r="DC26873" s="110"/>
    </row>
    <row r="26874" spans="106:107">
      <c r="DB26874" s="110"/>
      <c r="DC26874" s="110"/>
    </row>
    <row r="26875" spans="106:107">
      <c r="DB26875" s="110"/>
      <c r="DC26875" s="110"/>
    </row>
    <row r="26876" spans="106:107">
      <c r="DB26876" s="110"/>
      <c r="DC26876" s="110"/>
    </row>
    <row r="26877" spans="106:107">
      <c r="DB26877" s="110"/>
      <c r="DC26877" s="110"/>
    </row>
    <row r="26878" spans="106:107">
      <c r="DB26878" s="110"/>
      <c r="DC26878" s="110"/>
    </row>
    <row r="26879" spans="106:107">
      <c r="DB26879" s="110"/>
      <c r="DC26879" s="110"/>
    </row>
    <row r="26880" spans="106:107">
      <c r="DB26880" s="110"/>
      <c r="DC26880" s="110"/>
    </row>
    <row r="26881" spans="106:107">
      <c r="DB26881" s="110"/>
      <c r="DC26881" s="110"/>
    </row>
    <row r="26882" spans="106:107">
      <c r="DB26882" s="110"/>
      <c r="DC26882" s="110"/>
    </row>
    <row r="26883" spans="106:107">
      <c r="DB26883" s="110"/>
      <c r="DC26883" s="110"/>
    </row>
    <row r="26884" spans="106:107">
      <c r="DB26884" s="110"/>
      <c r="DC26884" s="110"/>
    </row>
    <row r="26885" spans="106:107">
      <c r="DB26885" s="110"/>
      <c r="DC26885" s="110"/>
    </row>
    <row r="26886" spans="106:107">
      <c r="DB26886" s="110"/>
      <c r="DC26886" s="110"/>
    </row>
    <row r="26887" spans="106:107">
      <c r="DB26887" s="110"/>
      <c r="DC26887" s="110"/>
    </row>
    <row r="26888" spans="106:107">
      <c r="DB26888" s="110"/>
      <c r="DC26888" s="110"/>
    </row>
    <row r="26889" spans="106:107">
      <c r="DB26889" s="110"/>
      <c r="DC26889" s="110"/>
    </row>
    <row r="26890" spans="106:107">
      <c r="DB26890" s="110"/>
      <c r="DC26890" s="110"/>
    </row>
    <row r="26891" spans="106:107">
      <c r="DB26891" s="110"/>
      <c r="DC26891" s="110"/>
    </row>
    <row r="26892" spans="106:107">
      <c r="DB26892" s="110"/>
      <c r="DC26892" s="110"/>
    </row>
    <row r="26893" spans="106:107">
      <c r="DB26893" s="110"/>
      <c r="DC26893" s="110"/>
    </row>
    <row r="26894" spans="106:107">
      <c r="DB26894" s="110"/>
      <c r="DC26894" s="110"/>
    </row>
    <row r="26895" spans="106:107">
      <c r="DB26895" s="110"/>
      <c r="DC26895" s="110"/>
    </row>
    <row r="26896" spans="106:107">
      <c r="DB26896" s="110"/>
      <c r="DC26896" s="110"/>
    </row>
    <row r="26897" spans="106:107">
      <c r="DB26897" s="110"/>
      <c r="DC26897" s="110"/>
    </row>
    <row r="26898" spans="106:107">
      <c r="DB26898" s="110"/>
      <c r="DC26898" s="110"/>
    </row>
    <row r="26899" spans="106:107">
      <c r="DB26899" s="110"/>
      <c r="DC26899" s="110"/>
    </row>
    <row r="26900" spans="106:107">
      <c r="DB26900" s="110"/>
      <c r="DC26900" s="110"/>
    </row>
    <row r="26901" spans="106:107">
      <c r="DB26901" s="110"/>
      <c r="DC26901" s="110"/>
    </row>
    <row r="26902" spans="106:107">
      <c r="DB26902" s="110"/>
      <c r="DC26902" s="110"/>
    </row>
    <row r="26903" spans="106:107">
      <c r="DB26903" s="110"/>
      <c r="DC26903" s="110"/>
    </row>
    <row r="26904" spans="106:107">
      <c r="DB26904" s="110"/>
      <c r="DC26904" s="110"/>
    </row>
    <row r="26905" spans="106:107">
      <c r="DB26905" s="110"/>
      <c r="DC26905" s="110"/>
    </row>
    <row r="26906" spans="106:107">
      <c r="DB26906" s="110"/>
      <c r="DC26906" s="110"/>
    </row>
    <row r="26907" spans="106:107">
      <c r="DB26907" s="110"/>
      <c r="DC26907" s="110"/>
    </row>
    <row r="26908" spans="106:107">
      <c r="DB26908" s="110"/>
      <c r="DC26908" s="110"/>
    </row>
    <row r="26909" spans="106:107">
      <c r="DB26909" s="110"/>
      <c r="DC26909" s="110"/>
    </row>
    <row r="26910" spans="106:107">
      <c r="DB26910" s="110"/>
      <c r="DC26910" s="110"/>
    </row>
    <row r="26911" spans="106:107">
      <c r="DB26911" s="110"/>
      <c r="DC26911" s="110"/>
    </row>
    <row r="26912" spans="106:107">
      <c r="DB26912" s="110"/>
      <c r="DC26912" s="110"/>
    </row>
    <row r="26913" spans="106:107">
      <c r="DB26913" s="110"/>
      <c r="DC26913" s="110"/>
    </row>
    <row r="26914" spans="106:107">
      <c r="DB26914" s="110"/>
      <c r="DC26914" s="110"/>
    </row>
    <row r="26915" spans="106:107">
      <c r="DB26915" s="110"/>
      <c r="DC26915" s="110"/>
    </row>
    <row r="26916" spans="106:107">
      <c r="DB26916" s="110"/>
      <c r="DC26916" s="110"/>
    </row>
    <row r="26917" spans="106:107">
      <c r="DB26917" s="110"/>
      <c r="DC26917" s="110"/>
    </row>
    <row r="26918" spans="106:107">
      <c r="DB26918" s="110"/>
      <c r="DC26918" s="110"/>
    </row>
    <row r="26919" spans="106:107">
      <c r="DB26919" s="110"/>
      <c r="DC26919" s="110"/>
    </row>
    <row r="26920" spans="106:107">
      <c r="DB26920" s="110"/>
      <c r="DC26920" s="110"/>
    </row>
    <row r="26921" spans="106:107">
      <c r="DB26921" s="110"/>
      <c r="DC26921" s="110"/>
    </row>
    <row r="26922" spans="106:107">
      <c r="DB26922" s="110"/>
      <c r="DC26922" s="110"/>
    </row>
    <row r="26923" spans="106:107">
      <c r="DB26923" s="110"/>
      <c r="DC26923" s="110"/>
    </row>
    <row r="26924" spans="106:107">
      <c r="DB26924" s="110"/>
      <c r="DC26924" s="110"/>
    </row>
    <row r="26925" spans="106:107">
      <c r="DB26925" s="110"/>
      <c r="DC26925" s="110"/>
    </row>
    <row r="26926" spans="106:107">
      <c r="DB26926" s="110"/>
      <c r="DC26926" s="110"/>
    </row>
    <row r="26927" spans="106:107">
      <c r="DB26927" s="110"/>
      <c r="DC26927" s="110"/>
    </row>
    <row r="26928" spans="106:107">
      <c r="DB26928" s="110"/>
      <c r="DC26928" s="110"/>
    </row>
    <row r="26929" spans="106:107">
      <c r="DB26929" s="110"/>
      <c r="DC26929" s="110"/>
    </row>
    <row r="26930" spans="106:107">
      <c r="DB26930" s="110"/>
      <c r="DC26930" s="110"/>
    </row>
    <row r="26931" spans="106:107">
      <c r="DB26931" s="110"/>
      <c r="DC26931" s="110"/>
    </row>
    <row r="26932" spans="106:107">
      <c r="DB26932" s="110"/>
      <c r="DC26932" s="110"/>
    </row>
    <row r="26933" spans="106:107">
      <c r="DB26933" s="110"/>
      <c r="DC26933" s="110"/>
    </row>
    <row r="26934" spans="106:107">
      <c r="DB26934" s="110"/>
      <c r="DC26934" s="110"/>
    </row>
    <row r="26935" spans="106:107">
      <c r="DB26935" s="110"/>
      <c r="DC26935" s="110"/>
    </row>
    <row r="26936" spans="106:107">
      <c r="DB26936" s="110"/>
      <c r="DC26936" s="110"/>
    </row>
    <row r="26937" spans="106:107">
      <c r="DB26937" s="110"/>
      <c r="DC26937" s="110"/>
    </row>
    <row r="26938" spans="106:107">
      <c r="DB26938" s="110"/>
      <c r="DC26938" s="110"/>
    </row>
    <row r="26939" spans="106:107">
      <c r="DB26939" s="110"/>
      <c r="DC26939" s="110"/>
    </row>
    <row r="26940" spans="106:107">
      <c r="DB26940" s="110"/>
      <c r="DC26940" s="110"/>
    </row>
    <row r="26941" spans="106:107">
      <c r="DB26941" s="110"/>
      <c r="DC26941" s="110"/>
    </row>
    <row r="26942" spans="106:107">
      <c r="DB26942" s="110"/>
      <c r="DC26942" s="110"/>
    </row>
    <row r="26943" spans="106:107">
      <c r="DB26943" s="110"/>
      <c r="DC26943" s="110"/>
    </row>
    <row r="26944" spans="106:107">
      <c r="DB26944" s="110"/>
      <c r="DC26944" s="110"/>
    </row>
    <row r="26945" spans="106:107">
      <c r="DB26945" s="110"/>
      <c r="DC26945" s="110"/>
    </row>
    <row r="26946" spans="106:107">
      <c r="DB26946" s="110"/>
      <c r="DC26946" s="110"/>
    </row>
    <row r="26947" spans="106:107">
      <c r="DB26947" s="110"/>
      <c r="DC26947" s="110"/>
    </row>
    <row r="26948" spans="106:107">
      <c r="DB26948" s="110"/>
      <c r="DC26948" s="110"/>
    </row>
    <row r="26949" spans="106:107">
      <c r="DB26949" s="110"/>
      <c r="DC26949" s="110"/>
    </row>
    <row r="26950" spans="106:107">
      <c r="DB26950" s="110"/>
      <c r="DC26950" s="110"/>
    </row>
    <row r="26951" spans="106:107">
      <c r="DB26951" s="110"/>
      <c r="DC26951" s="110"/>
    </row>
    <row r="26952" spans="106:107">
      <c r="DB26952" s="110"/>
      <c r="DC26952" s="110"/>
    </row>
    <row r="26953" spans="106:107">
      <c r="DB26953" s="110"/>
      <c r="DC26953" s="110"/>
    </row>
    <row r="26954" spans="106:107">
      <c r="DB26954" s="110"/>
      <c r="DC26954" s="110"/>
    </row>
    <row r="26955" spans="106:107">
      <c r="DB26955" s="110"/>
      <c r="DC26955" s="110"/>
    </row>
    <row r="26956" spans="106:107">
      <c r="DB26956" s="110"/>
      <c r="DC26956" s="110"/>
    </row>
    <row r="26957" spans="106:107">
      <c r="DB26957" s="110"/>
      <c r="DC26957" s="110"/>
    </row>
    <row r="26958" spans="106:107">
      <c r="DB26958" s="110"/>
      <c r="DC26958" s="110"/>
    </row>
    <row r="26959" spans="106:107">
      <c r="DB26959" s="110"/>
      <c r="DC26959" s="110"/>
    </row>
    <row r="26960" spans="106:107">
      <c r="DB26960" s="110"/>
      <c r="DC26960" s="110"/>
    </row>
    <row r="26961" spans="106:107">
      <c r="DB26961" s="110"/>
      <c r="DC26961" s="110"/>
    </row>
    <row r="26962" spans="106:107">
      <c r="DB26962" s="110"/>
      <c r="DC26962" s="110"/>
    </row>
    <row r="26963" spans="106:107">
      <c r="DB26963" s="110"/>
      <c r="DC26963" s="110"/>
    </row>
    <row r="26964" spans="106:107">
      <c r="DB26964" s="110"/>
      <c r="DC26964" s="110"/>
    </row>
    <row r="26965" spans="106:107">
      <c r="DB26965" s="110"/>
      <c r="DC26965" s="110"/>
    </row>
    <row r="26966" spans="106:107">
      <c r="DB26966" s="110"/>
      <c r="DC26966" s="110"/>
    </row>
    <row r="26967" spans="106:107">
      <c r="DB26967" s="110"/>
      <c r="DC26967" s="110"/>
    </row>
    <row r="26968" spans="106:107">
      <c r="DB26968" s="110"/>
      <c r="DC26968" s="110"/>
    </row>
    <row r="26969" spans="106:107">
      <c r="DB26969" s="110"/>
      <c r="DC26969" s="110"/>
    </row>
    <row r="26970" spans="106:107">
      <c r="DB26970" s="110"/>
      <c r="DC26970" s="110"/>
    </row>
    <row r="26971" spans="106:107">
      <c r="DB26971" s="110"/>
      <c r="DC26971" s="110"/>
    </row>
    <row r="26972" spans="106:107">
      <c r="DB26972" s="110"/>
      <c r="DC26972" s="110"/>
    </row>
    <row r="26973" spans="106:107">
      <c r="DB26973" s="110"/>
      <c r="DC26973" s="110"/>
    </row>
    <row r="26974" spans="106:107">
      <c r="DB26974" s="110"/>
      <c r="DC26974" s="110"/>
    </row>
    <row r="26975" spans="106:107">
      <c r="DB26975" s="110"/>
      <c r="DC26975" s="110"/>
    </row>
    <row r="26976" spans="106:107">
      <c r="DB26976" s="110"/>
      <c r="DC26976" s="110"/>
    </row>
    <row r="26977" spans="106:107">
      <c r="DB26977" s="110"/>
      <c r="DC26977" s="110"/>
    </row>
    <row r="26978" spans="106:107">
      <c r="DB26978" s="110"/>
      <c r="DC26978" s="110"/>
    </row>
    <row r="26979" spans="106:107">
      <c r="DB26979" s="110"/>
      <c r="DC26979" s="110"/>
    </row>
    <row r="26980" spans="106:107">
      <c r="DB26980" s="110"/>
      <c r="DC26980" s="110"/>
    </row>
    <row r="26981" spans="106:107">
      <c r="DB26981" s="110"/>
      <c r="DC26981" s="110"/>
    </row>
    <row r="26982" spans="106:107">
      <c r="DB26982" s="110"/>
      <c r="DC26982" s="110"/>
    </row>
    <row r="26983" spans="106:107">
      <c r="DB26983" s="110"/>
      <c r="DC26983" s="110"/>
    </row>
    <row r="26984" spans="106:107">
      <c r="DB26984" s="110"/>
      <c r="DC26984" s="110"/>
    </row>
    <row r="26985" spans="106:107">
      <c r="DB26985" s="110"/>
      <c r="DC26985" s="110"/>
    </row>
    <row r="26986" spans="106:107">
      <c r="DB26986" s="110"/>
      <c r="DC26986" s="110"/>
    </row>
    <row r="26987" spans="106:107">
      <c r="DB26987" s="110"/>
      <c r="DC26987" s="110"/>
    </row>
    <row r="26988" spans="106:107">
      <c r="DB26988" s="110"/>
      <c r="DC26988" s="110"/>
    </row>
    <row r="26989" spans="106:107">
      <c r="DB26989" s="110"/>
      <c r="DC26989" s="110"/>
    </row>
    <row r="26990" spans="106:107">
      <c r="DB26990" s="110"/>
      <c r="DC26990" s="110"/>
    </row>
    <row r="26991" spans="106:107">
      <c r="DB26991" s="110"/>
      <c r="DC26991" s="110"/>
    </row>
    <row r="26992" spans="106:107">
      <c r="DB26992" s="110"/>
      <c r="DC26992" s="110"/>
    </row>
    <row r="26993" spans="106:107">
      <c r="DB26993" s="110"/>
      <c r="DC26993" s="110"/>
    </row>
    <row r="26994" spans="106:107">
      <c r="DB26994" s="110"/>
      <c r="DC26994" s="110"/>
    </row>
    <row r="26995" spans="106:107">
      <c r="DB26995" s="110"/>
      <c r="DC26995" s="110"/>
    </row>
    <row r="26996" spans="106:107">
      <c r="DB26996" s="110"/>
      <c r="DC26996" s="110"/>
    </row>
    <row r="26997" spans="106:107">
      <c r="DB26997" s="110"/>
      <c r="DC26997" s="110"/>
    </row>
    <row r="26998" spans="106:107">
      <c r="DB26998" s="110"/>
      <c r="DC26998" s="110"/>
    </row>
    <row r="26999" spans="106:107">
      <c r="DB26999" s="110"/>
      <c r="DC26999" s="110"/>
    </row>
    <row r="27000" spans="106:107">
      <c r="DB27000" s="110"/>
      <c r="DC27000" s="110"/>
    </row>
    <row r="27001" spans="106:107">
      <c r="DB27001" s="110"/>
      <c r="DC27001" s="110"/>
    </row>
    <row r="27002" spans="106:107">
      <c r="DB27002" s="110"/>
      <c r="DC27002" s="110"/>
    </row>
    <row r="27003" spans="106:107">
      <c r="DB27003" s="110"/>
      <c r="DC27003" s="110"/>
    </row>
    <row r="27004" spans="106:107">
      <c r="DB27004" s="110"/>
      <c r="DC27004" s="110"/>
    </row>
    <row r="27005" spans="106:107">
      <c r="DB27005" s="110"/>
      <c r="DC27005" s="110"/>
    </row>
    <row r="27006" spans="106:107">
      <c r="DB27006" s="110"/>
      <c r="DC27006" s="110"/>
    </row>
    <row r="27007" spans="106:107">
      <c r="DB27007" s="110"/>
      <c r="DC27007" s="110"/>
    </row>
    <row r="27008" spans="106:107">
      <c r="DB27008" s="110"/>
      <c r="DC27008" s="110"/>
    </row>
    <row r="27009" spans="106:107">
      <c r="DB27009" s="110"/>
      <c r="DC27009" s="110"/>
    </row>
    <row r="27010" spans="106:107">
      <c r="DB27010" s="110"/>
      <c r="DC27010" s="110"/>
    </row>
    <row r="27011" spans="106:107">
      <c r="DB27011" s="110"/>
      <c r="DC27011" s="110"/>
    </row>
    <row r="27012" spans="106:107">
      <c r="DB27012" s="110"/>
      <c r="DC27012" s="110"/>
    </row>
    <row r="27013" spans="106:107">
      <c r="DB27013" s="110"/>
      <c r="DC27013" s="110"/>
    </row>
    <row r="27014" spans="106:107">
      <c r="DB27014" s="110"/>
      <c r="DC27014" s="110"/>
    </row>
    <row r="27015" spans="106:107">
      <c r="DB27015" s="110"/>
      <c r="DC27015" s="110"/>
    </row>
    <row r="27016" spans="106:107">
      <c r="DB27016" s="110"/>
      <c r="DC27016" s="110"/>
    </row>
    <row r="27017" spans="106:107">
      <c r="DB27017" s="110"/>
      <c r="DC27017" s="110"/>
    </row>
    <row r="27018" spans="106:107">
      <c r="DB27018" s="110"/>
      <c r="DC27018" s="110"/>
    </row>
    <row r="27019" spans="106:107">
      <c r="DB27019" s="110"/>
      <c r="DC27019" s="110"/>
    </row>
    <row r="27020" spans="106:107">
      <c r="DB27020" s="110"/>
      <c r="DC27020" s="110"/>
    </row>
    <row r="27021" spans="106:107">
      <c r="DB27021" s="110"/>
      <c r="DC27021" s="110"/>
    </row>
    <row r="27022" spans="106:107">
      <c r="DB27022" s="110"/>
      <c r="DC27022" s="110"/>
    </row>
    <row r="27023" spans="106:107">
      <c r="DB27023" s="110"/>
      <c r="DC27023" s="110"/>
    </row>
    <row r="27024" spans="106:107">
      <c r="DB27024" s="110"/>
      <c r="DC27024" s="110"/>
    </row>
    <row r="27025" spans="106:107">
      <c r="DB27025" s="110"/>
      <c r="DC27025" s="110"/>
    </row>
    <row r="27026" spans="106:107">
      <c r="DB27026" s="110"/>
      <c r="DC27026" s="110"/>
    </row>
    <row r="27027" spans="106:107">
      <c r="DB27027" s="110"/>
      <c r="DC27027" s="110"/>
    </row>
    <row r="27028" spans="106:107">
      <c r="DB27028" s="110"/>
      <c r="DC27028" s="110"/>
    </row>
    <row r="27029" spans="106:107">
      <c r="DB27029" s="110"/>
      <c r="DC27029" s="110"/>
    </row>
    <row r="27030" spans="106:107">
      <c r="DB27030" s="110"/>
      <c r="DC27030" s="110"/>
    </row>
    <row r="27031" spans="106:107">
      <c r="DB27031" s="110"/>
      <c r="DC27031" s="110"/>
    </row>
    <row r="27032" spans="106:107">
      <c r="DB27032" s="110"/>
      <c r="DC27032" s="110"/>
    </row>
    <row r="27033" spans="106:107">
      <c r="DB27033" s="110"/>
      <c r="DC27033" s="110"/>
    </row>
    <row r="27034" spans="106:107">
      <c r="DB27034" s="110"/>
      <c r="DC27034" s="110"/>
    </row>
    <row r="27035" spans="106:107">
      <c r="DB27035" s="110"/>
      <c r="DC27035" s="110"/>
    </row>
    <row r="27036" spans="106:107">
      <c r="DB27036" s="110"/>
      <c r="DC27036" s="110"/>
    </row>
    <row r="27037" spans="106:107">
      <c r="DB27037" s="110"/>
      <c r="DC27037" s="110"/>
    </row>
    <row r="27038" spans="106:107">
      <c r="DB27038" s="110"/>
      <c r="DC27038" s="110"/>
    </row>
    <row r="27039" spans="106:107">
      <c r="DB27039" s="110"/>
      <c r="DC27039" s="110"/>
    </row>
    <row r="27040" spans="106:107">
      <c r="DB27040" s="110"/>
      <c r="DC27040" s="110"/>
    </row>
    <row r="27041" spans="106:107">
      <c r="DB27041" s="110"/>
      <c r="DC27041" s="110"/>
    </row>
    <row r="27042" spans="106:107">
      <c r="DB27042" s="110"/>
      <c r="DC27042" s="110"/>
    </row>
    <row r="27043" spans="106:107">
      <c r="DB27043" s="110"/>
      <c r="DC27043" s="110"/>
    </row>
    <row r="27044" spans="106:107">
      <c r="DB27044" s="110"/>
      <c r="DC27044" s="110"/>
    </row>
    <row r="27045" spans="106:107">
      <c r="DB27045" s="110"/>
      <c r="DC27045" s="110"/>
    </row>
    <row r="27046" spans="106:107">
      <c r="DB27046" s="110"/>
      <c r="DC27046" s="110"/>
    </row>
    <row r="27047" spans="106:107">
      <c r="DB27047" s="110"/>
      <c r="DC27047" s="110"/>
    </row>
    <row r="27048" spans="106:107">
      <c r="DB27048" s="110"/>
      <c r="DC27048" s="110"/>
    </row>
    <row r="27049" spans="106:107">
      <c r="DB27049" s="110"/>
      <c r="DC27049" s="110"/>
    </row>
    <row r="27050" spans="106:107">
      <c r="DB27050" s="110"/>
      <c r="DC27050" s="110"/>
    </row>
    <row r="27051" spans="106:107">
      <c r="DB27051" s="110"/>
      <c r="DC27051" s="110"/>
    </row>
    <row r="27052" spans="106:107">
      <c r="DB27052" s="110"/>
      <c r="DC27052" s="110"/>
    </row>
    <row r="27053" spans="106:107">
      <c r="DB27053" s="110"/>
      <c r="DC27053" s="110"/>
    </row>
    <row r="27054" spans="106:107">
      <c r="DB27054" s="110"/>
      <c r="DC27054" s="110"/>
    </row>
    <row r="27055" spans="106:107">
      <c r="DB27055" s="110"/>
      <c r="DC27055" s="110"/>
    </row>
    <row r="27056" spans="106:107">
      <c r="DB27056" s="110"/>
      <c r="DC27056" s="110"/>
    </row>
    <row r="27057" spans="106:107">
      <c r="DB27057" s="110"/>
      <c r="DC27057" s="110"/>
    </row>
    <row r="27058" spans="106:107">
      <c r="DB27058" s="110"/>
      <c r="DC27058" s="110"/>
    </row>
    <row r="27059" spans="106:107">
      <c r="DB27059" s="110"/>
      <c r="DC27059" s="110"/>
    </row>
    <row r="27060" spans="106:107">
      <c r="DB27060" s="110"/>
      <c r="DC27060" s="110"/>
    </row>
    <row r="27061" spans="106:107">
      <c r="DB27061" s="110"/>
      <c r="DC27061" s="110"/>
    </row>
    <row r="27062" spans="106:107">
      <c r="DB27062" s="110"/>
      <c r="DC27062" s="110"/>
    </row>
    <row r="27063" spans="106:107">
      <c r="DB27063" s="110"/>
      <c r="DC27063" s="110"/>
    </row>
    <row r="27064" spans="106:107">
      <c r="DB27064" s="110"/>
      <c r="DC27064" s="110"/>
    </row>
    <row r="27065" spans="106:107">
      <c r="DB27065" s="110"/>
      <c r="DC27065" s="110"/>
    </row>
    <row r="27066" spans="106:107">
      <c r="DB27066" s="110"/>
      <c r="DC27066" s="110"/>
    </row>
    <row r="27067" spans="106:107">
      <c r="DB27067" s="110"/>
      <c r="DC27067" s="110"/>
    </row>
    <row r="27068" spans="106:107">
      <c r="DB27068" s="110"/>
      <c r="DC27068" s="110"/>
    </row>
    <row r="27069" spans="106:107">
      <c r="DB27069" s="110"/>
      <c r="DC27069" s="110"/>
    </row>
    <row r="27070" spans="106:107">
      <c r="DB27070" s="110"/>
      <c r="DC27070" s="110"/>
    </row>
    <row r="27071" spans="106:107">
      <c r="DB27071" s="110"/>
      <c r="DC27071" s="110"/>
    </row>
    <row r="27072" spans="106:107">
      <c r="DB27072" s="110"/>
      <c r="DC27072" s="110"/>
    </row>
    <row r="27073" spans="106:107">
      <c r="DB27073" s="110"/>
      <c r="DC27073" s="110"/>
    </row>
    <row r="27074" spans="106:107">
      <c r="DB27074" s="110"/>
      <c r="DC27074" s="110"/>
    </row>
    <row r="27075" spans="106:107">
      <c r="DB27075" s="110"/>
      <c r="DC27075" s="110"/>
    </row>
    <row r="27076" spans="106:107">
      <c r="DB27076" s="110"/>
      <c r="DC27076" s="110"/>
    </row>
    <row r="27077" spans="106:107">
      <c r="DB27077" s="110"/>
      <c r="DC27077" s="110"/>
    </row>
    <row r="27078" spans="106:107">
      <c r="DB27078" s="110"/>
      <c r="DC27078" s="110"/>
    </row>
    <row r="27079" spans="106:107">
      <c r="DB27079" s="110"/>
      <c r="DC27079" s="110"/>
    </row>
    <row r="27080" spans="106:107">
      <c r="DB27080" s="110"/>
      <c r="DC27080" s="110"/>
    </row>
    <row r="27081" spans="106:107">
      <c r="DB27081" s="110"/>
      <c r="DC27081" s="110"/>
    </row>
    <row r="27082" spans="106:107">
      <c r="DB27082" s="110"/>
      <c r="DC27082" s="110"/>
    </row>
    <row r="27083" spans="106:107">
      <c r="DB27083" s="110"/>
      <c r="DC27083" s="110"/>
    </row>
    <row r="27084" spans="106:107">
      <c r="DB27084" s="110"/>
      <c r="DC27084" s="110"/>
    </row>
    <row r="27085" spans="106:107">
      <c r="DB27085" s="110"/>
      <c r="DC27085" s="110"/>
    </row>
    <row r="27086" spans="106:107">
      <c r="DB27086" s="110"/>
      <c r="DC27086" s="110"/>
    </row>
    <row r="27087" spans="106:107">
      <c r="DB27087" s="110"/>
      <c r="DC27087" s="110"/>
    </row>
    <row r="27088" spans="106:107">
      <c r="DB27088" s="110"/>
      <c r="DC27088" s="110"/>
    </row>
    <row r="27089" spans="106:107">
      <c r="DB27089" s="110"/>
      <c r="DC27089" s="110"/>
    </row>
    <row r="27090" spans="106:107">
      <c r="DB27090" s="110"/>
      <c r="DC27090" s="110"/>
    </row>
    <row r="27091" spans="106:107">
      <c r="DB27091" s="110"/>
      <c r="DC27091" s="110"/>
    </row>
    <row r="27092" spans="106:107">
      <c r="DB27092" s="110"/>
      <c r="DC27092" s="110"/>
    </row>
    <row r="27093" spans="106:107">
      <c r="DB27093" s="110"/>
      <c r="DC27093" s="110"/>
    </row>
    <row r="27094" spans="106:107">
      <c r="DB27094" s="110"/>
      <c r="DC27094" s="110"/>
    </row>
    <row r="27095" spans="106:107">
      <c r="DB27095" s="110"/>
      <c r="DC27095" s="110"/>
    </row>
    <row r="27096" spans="106:107">
      <c r="DB27096" s="110"/>
      <c r="DC27096" s="110"/>
    </row>
    <row r="27097" spans="106:107">
      <c r="DB27097" s="110"/>
      <c r="DC27097" s="110"/>
    </row>
    <row r="27098" spans="106:107">
      <c r="DB27098" s="110"/>
      <c r="DC27098" s="110"/>
    </row>
    <row r="27099" spans="106:107">
      <c r="DB27099" s="110"/>
      <c r="DC27099" s="110"/>
    </row>
    <row r="27100" spans="106:107">
      <c r="DB27100" s="110"/>
      <c r="DC27100" s="110"/>
    </row>
    <row r="27101" spans="106:107">
      <c r="DB27101" s="110"/>
      <c r="DC27101" s="110"/>
    </row>
    <row r="27102" spans="106:107">
      <c r="DB27102" s="110"/>
      <c r="DC27102" s="110"/>
    </row>
    <row r="27103" spans="106:107">
      <c r="DB27103" s="110"/>
      <c r="DC27103" s="110"/>
    </row>
    <row r="27104" spans="106:107">
      <c r="DB27104" s="110"/>
      <c r="DC27104" s="110"/>
    </row>
    <row r="27105" spans="106:107">
      <c r="DB27105" s="110"/>
      <c r="DC27105" s="110"/>
    </row>
    <row r="27106" spans="106:107">
      <c r="DB27106" s="110"/>
      <c r="DC27106" s="110"/>
    </row>
    <row r="27107" spans="106:107">
      <c r="DB27107" s="110"/>
      <c r="DC27107" s="110"/>
    </row>
    <row r="27108" spans="106:107">
      <c r="DB27108" s="110"/>
      <c r="DC27108" s="110"/>
    </row>
    <row r="27109" spans="106:107">
      <c r="DB27109" s="110"/>
      <c r="DC27109" s="110"/>
    </row>
    <row r="27110" spans="106:107">
      <c r="DB27110" s="110"/>
      <c r="DC27110" s="110"/>
    </row>
    <row r="27111" spans="106:107">
      <c r="DB27111" s="110"/>
      <c r="DC27111" s="110"/>
    </row>
    <row r="27112" spans="106:107">
      <c r="DB27112" s="110"/>
      <c r="DC27112" s="110"/>
    </row>
    <row r="27113" spans="106:107">
      <c r="DB27113" s="110"/>
      <c r="DC27113" s="110"/>
    </row>
    <row r="27114" spans="106:107">
      <c r="DB27114" s="110"/>
      <c r="DC27114" s="110"/>
    </row>
    <row r="27115" spans="106:107">
      <c r="DB27115" s="110"/>
      <c r="DC27115" s="110"/>
    </row>
    <row r="27116" spans="106:107">
      <c r="DB27116" s="110"/>
      <c r="DC27116" s="110"/>
    </row>
    <row r="27117" spans="106:107">
      <c r="DB27117" s="110"/>
      <c r="DC27117" s="110"/>
    </row>
    <row r="27118" spans="106:107">
      <c r="DB27118" s="110"/>
      <c r="DC27118" s="110"/>
    </row>
    <row r="27119" spans="106:107">
      <c r="DB27119" s="110"/>
      <c r="DC27119" s="110"/>
    </row>
    <row r="27120" spans="106:107">
      <c r="DB27120" s="110"/>
      <c r="DC27120" s="110"/>
    </row>
    <row r="27121" spans="106:107">
      <c r="DB27121" s="110"/>
      <c r="DC27121" s="110"/>
    </row>
    <row r="27122" spans="106:107">
      <c r="DB27122" s="110"/>
      <c r="DC27122" s="110"/>
    </row>
    <row r="27123" spans="106:107">
      <c r="DB27123" s="110"/>
      <c r="DC27123" s="110"/>
    </row>
    <row r="27124" spans="106:107">
      <c r="DB27124" s="110"/>
      <c r="DC27124" s="110"/>
    </row>
    <row r="27125" spans="106:107">
      <c r="DB27125" s="110"/>
      <c r="DC27125" s="110"/>
    </row>
    <row r="27126" spans="106:107">
      <c r="DB27126" s="110"/>
      <c r="DC27126" s="110"/>
    </row>
    <row r="27127" spans="106:107">
      <c r="DB27127" s="110"/>
      <c r="DC27127" s="110"/>
    </row>
    <row r="27128" spans="106:107">
      <c r="DB27128" s="110"/>
      <c r="DC27128" s="110"/>
    </row>
    <row r="27129" spans="106:107">
      <c r="DB27129" s="110"/>
      <c r="DC27129" s="110"/>
    </row>
    <row r="27130" spans="106:107">
      <c r="DB27130" s="110"/>
      <c r="DC27130" s="110"/>
    </row>
    <row r="27131" spans="106:107">
      <c r="DB27131" s="110"/>
      <c r="DC27131" s="110"/>
    </row>
    <row r="27132" spans="106:107">
      <c r="DB27132" s="110"/>
      <c r="DC27132" s="110"/>
    </row>
    <row r="27133" spans="106:107">
      <c r="DB27133" s="110"/>
      <c r="DC27133" s="110"/>
    </row>
    <row r="27134" spans="106:107">
      <c r="DB27134" s="110"/>
      <c r="DC27134" s="110"/>
    </row>
    <row r="27135" spans="106:107">
      <c r="DB27135" s="110"/>
      <c r="DC27135" s="110"/>
    </row>
    <row r="27136" spans="106:107">
      <c r="DB27136" s="110"/>
      <c r="DC27136" s="110"/>
    </row>
    <row r="27137" spans="106:107">
      <c r="DB27137" s="110"/>
      <c r="DC27137" s="110"/>
    </row>
    <row r="27138" spans="106:107">
      <c r="DB27138" s="110"/>
      <c r="DC27138" s="110"/>
    </row>
    <row r="27139" spans="106:107">
      <c r="DB27139" s="110"/>
      <c r="DC27139" s="110"/>
    </row>
    <row r="27140" spans="106:107">
      <c r="DB27140" s="110"/>
      <c r="DC27140" s="110"/>
    </row>
    <row r="27141" spans="106:107">
      <c r="DB27141" s="110"/>
      <c r="DC27141" s="110"/>
    </row>
    <row r="27142" spans="106:107">
      <c r="DB27142" s="110"/>
      <c r="DC27142" s="110"/>
    </row>
    <row r="27143" spans="106:107">
      <c r="DB27143" s="110"/>
      <c r="DC27143" s="110"/>
    </row>
    <row r="27144" spans="106:107">
      <c r="DB27144" s="110"/>
      <c r="DC27144" s="110"/>
    </row>
    <row r="27145" spans="106:107">
      <c r="DB27145" s="110"/>
      <c r="DC27145" s="110"/>
    </row>
    <row r="27146" spans="106:107">
      <c r="DB27146" s="110"/>
      <c r="DC27146" s="110"/>
    </row>
    <row r="27147" spans="106:107">
      <c r="DB27147" s="110"/>
      <c r="DC27147" s="110"/>
    </row>
    <row r="27148" spans="106:107">
      <c r="DB27148" s="110"/>
      <c r="DC27148" s="110"/>
    </row>
    <row r="27149" spans="106:107">
      <c r="DB27149" s="110"/>
      <c r="DC27149" s="110"/>
    </row>
    <row r="27150" spans="106:107">
      <c r="DB27150" s="110"/>
      <c r="DC27150" s="110"/>
    </row>
    <row r="27151" spans="106:107">
      <c r="DB27151" s="110"/>
      <c r="DC27151" s="110"/>
    </row>
    <row r="27152" spans="106:107">
      <c r="DB27152" s="110"/>
      <c r="DC27152" s="110"/>
    </row>
    <row r="27153" spans="106:107">
      <c r="DB27153" s="110"/>
      <c r="DC27153" s="110"/>
    </row>
    <row r="27154" spans="106:107">
      <c r="DB27154" s="110"/>
      <c r="DC27154" s="110"/>
    </row>
    <row r="27155" spans="106:107">
      <c r="DB27155" s="110"/>
      <c r="DC27155" s="110"/>
    </row>
    <row r="27156" spans="106:107">
      <c r="DB27156" s="110"/>
      <c r="DC27156" s="110"/>
    </row>
    <row r="27157" spans="106:107">
      <c r="DB27157" s="110"/>
      <c r="DC27157" s="110"/>
    </row>
    <row r="27158" spans="106:107">
      <c r="DB27158" s="110"/>
      <c r="DC27158" s="110"/>
    </row>
    <row r="27159" spans="106:107">
      <c r="DB27159" s="110"/>
      <c r="DC27159" s="110"/>
    </row>
    <row r="27160" spans="106:107">
      <c r="DB27160" s="110"/>
      <c r="DC27160" s="110"/>
    </row>
    <row r="27161" spans="106:107">
      <c r="DB27161" s="110"/>
      <c r="DC27161" s="110"/>
    </row>
    <row r="27162" spans="106:107">
      <c r="DB27162" s="110"/>
      <c r="DC27162" s="110"/>
    </row>
    <row r="27163" spans="106:107">
      <c r="DB27163" s="110"/>
      <c r="DC27163" s="110"/>
    </row>
    <row r="27164" spans="106:107">
      <c r="DB27164" s="110"/>
      <c r="DC27164" s="110"/>
    </row>
    <row r="27165" spans="106:107">
      <c r="DB27165" s="110"/>
      <c r="DC27165" s="110"/>
    </row>
    <row r="27166" spans="106:107">
      <c r="DB27166" s="110"/>
      <c r="DC27166" s="110"/>
    </row>
    <row r="27167" spans="106:107">
      <c r="DB27167" s="110"/>
      <c r="DC27167" s="110"/>
    </row>
    <row r="27168" spans="106:107">
      <c r="DB27168" s="110"/>
      <c r="DC27168" s="110"/>
    </row>
    <row r="27169" spans="106:107">
      <c r="DB27169" s="110"/>
      <c r="DC27169" s="110"/>
    </row>
    <row r="27170" spans="106:107">
      <c r="DB27170" s="110"/>
      <c r="DC27170" s="110"/>
    </row>
    <row r="27171" spans="106:107">
      <c r="DB27171" s="110"/>
      <c r="DC27171" s="110"/>
    </row>
    <row r="27172" spans="106:107">
      <c r="DB27172" s="110"/>
      <c r="DC27172" s="110"/>
    </row>
    <row r="27173" spans="106:107">
      <c r="DB27173" s="110"/>
      <c r="DC27173" s="110"/>
    </row>
    <row r="27174" spans="106:107">
      <c r="DB27174" s="110"/>
      <c r="DC27174" s="110"/>
    </row>
    <row r="27175" spans="106:107">
      <c r="DB27175" s="110"/>
      <c r="DC27175" s="110"/>
    </row>
    <row r="27176" spans="106:107">
      <c r="DB27176" s="110"/>
      <c r="DC27176" s="110"/>
    </row>
    <row r="27177" spans="106:107">
      <c r="DB27177" s="110"/>
      <c r="DC27177" s="110"/>
    </row>
    <row r="27178" spans="106:107">
      <c r="DB27178" s="110"/>
      <c r="DC27178" s="110"/>
    </row>
    <row r="27179" spans="106:107">
      <c r="DB27179" s="110"/>
      <c r="DC27179" s="110"/>
    </row>
    <row r="27180" spans="106:107">
      <c r="DB27180" s="110"/>
      <c r="DC27180" s="110"/>
    </row>
    <row r="27181" spans="106:107">
      <c r="DB27181" s="110"/>
      <c r="DC27181" s="110"/>
    </row>
    <row r="27182" spans="106:107">
      <c r="DB27182" s="110"/>
      <c r="DC27182" s="110"/>
    </row>
    <row r="27183" spans="106:107">
      <c r="DB27183" s="110"/>
      <c r="DC27183" s="110"/>
    </row>
    <row r="27184" spans="106:107">
      <c r="DB27184" s="110"/>
      <c r="DC27184" s="110"/>
    </row>
    <row r="27185" spans="106:107">
      <c r="DB27185" s="110"/>
      <c r="DC27185" s="110"/>
    </row>
    <row r="27186" spans="106:107">
      <c r="DB27186" s="110"/>
      <c r="DC27186" s="110"/>
    </row>
    <row r="27187" spans="106:107">
      <c r="DB27187" s="110"/>
      <c r="DC27187" s="110"/>
    </row>
    <row r="27188" spans="106:107">
      <c r="DB27188" s="110"/>
      <c r="DC27188" s="110"/>
    </row>
    <row r="27189" spans="106:107">
      <c r="DB27189" s="110"/>
      <c r="DC27189" s="110"/>
    </row>
    <row r="27190" spans="106:107">
      <c r="DB27190" s="110"/>
      <c r="DC27190" s="110"/>
    </row>
    <row r="27191" spans="106:107">
      <c r="DB27191" s="110"/>
      <c r="DC27191" s="110"/>
    </row>
    <row r="27192" spans="106:107">
      <c r="DB27192" s="110"/>
      <c r="DC27192" s="110"/>
    </row>
    <row r="27193" spans="106:107">
      <c r="DB27193" s="110"/>
      <c r="DC27193" s="110"/>
    </row>
    <row r="27194" spans="106:107">
      <c r="DB27194" s="110"/>
      <c r="DC27194" s="110"/>
    </row>
    <row r="27195" spans="106:107">
      <c r="DB27195" s="110"/>
      <c r="DC27195" s="110"/>
    </row>
    <row r="27196" spans="106:107">
      <c r="DB27196" s="110"/>
      <c r="DC27196" s="110"/>
    </row>
    <row r="27197" spans="106:107">
      <c r="DB27197" s="110"/>
      <c r="DC27197" s="110"/>
    </row>
    <row r="27198" spans="106:107">
      <c r="DB27198" s="110"/>
      <c r="DC27198" s="110"/>
    </row>
    <row r="27199" spans="106:107">
      <c r="DB27199" s="110"/>
      <c r="DC27199" s="110"/>
    </row>
    <row r="27200" spans="106:107">
      <c r="DB27200" s="110"/>
      <c r="DC27200" s="110"/>
    </row>
    <row r="27201" spans="106:107">
      <c r="DB27201" s="110"/>
      <c r="DC27201" s="110"/>
    </row>
    <row r="27202" spans="106:107">
      <c r="DB27202" s="110"/>
      <c r="DC27202" s="110"/>
    </row>
    <row r="27203" spans="106:107">
      <c r="DB27203" s="110"/>
      <c r="DC27203" s="110"/>
    </row>
    <row r="27204" spans="106:107">
      <c r="DB27204" s="110"/>
      <c r="DC27204" s="110"/>
    </row>
    <row r="27205" spans="106:107">
      <c r="DB27205" s="110"/>
      <c r="DC27205" s="110"/>
    </row>
    <row r="27206" spans="106:107">
      <c r="DB27206" s="110"/>
      <c r="DC27206" s="110"/>
    </row>
    <row r="27207" spans="106:107">
      <c r="DB27207" s="110"/>
      <c r="DC27207" s="110"/>
    </row>
    <row r="27208" spans="106:107">
      <c r="DB27208" s="110"/>
      <c r="DC27208" s="110"/>
    </row>
    <row r="27209" spans="106:107">
      <c r="DB27209" s="110"/>
      <c r="DC27209" s="110"/>
    </row>
    <row r="27210" spans="106:107">
      <c r="DB27210" s="110"/>
      <c r="DC27210" s="110"/>
    </row>
    <row r="27211" spans="106:107">
      <c r="DB27211" s="110"/>
      <c r="DC27211" s="110"/>
    </row>
    <row r="27212" spans="106:107">
      <c r="DB27212" s="110"/>
      <c r="DC27212" s="110"/>
    </row>
    <row r="27213" spans="106:107">
      <c r="DB27213" s="110"/>
      <c r="DC27213" s="110"/>
    </row>
    <row r="27214" spans="106:107">
      <c r="DB27214" s="110"/>
      <c r="DC27214" s="110"/>
    </row>
    <row r="27215" spans="106:107">
      <c r="DB27215" s="110"/>
      <c r="DC27215" s="110"/>
    </row>
    <row r="27216" spans="106:107">
      <c r="DB27216" s="110"/>
      <c r="DC27216" s="110"/>
    </row>
    <row r="27217" spans="106:107">
      <c r="DB27217" s="110"/>
      <c r="DC27217" s="110"/>
    </row>
    <row r="27218" spans="106:107">
      <c r="DB27218" s="110"/>
      <c r="DC27218" s="110"/>
    </row>
    <row r="27219" spans="106:107">
      <c r="DB27219" s="110"/>
      <c r="DC27219" s="110"/>
    </row>
    <row r="27220" spans="106:107">
      <c r="DB27220" s="110"/>
      <c r="DC27220" s="110"/>
    </row>
    <row r="27221" spans="106:107">
      <c r="DB27221" s="110"/>
      <c r="DC27221" s="110"/>
    </row>
    <row r="27222" spans="106:107">
      <c r="DB27222" s="110"/>
      <c r="DC27222" s="110"/>
    </row>
    <row r="27223" spans="106:107">
      <c r="DB27223" s="110"/>
      <c r="DC27223" s="110"/>
    </row>
    <row r="27224" spans="106:107">
      <c r="DB27224" s="110"/>
      <c r="DC27224" s="110"/>
    </row>
    <row r="27225" spans="106:107">
      <c r="DB27225" s="110"/>
      <c r="DC27225" s="110"/>
    </row>
    <row r="27226" spans="106:107">
      <c r="DB27226" s="110"/>
      <c r="DC27226" s="110"/>
    </row>
    <row r="27227" spans="106:107">
      <c r="DB27227" s="110"/>
      <c r="DC27227" s="110"/>
    </row>
    <row r="27228" spans="106:107">
      <c r="DB27228" s="110"/>
      <c r="DC27228" s="110"/>
    </row>
    <row r="27229" spans="106:107">
      <c r="DB27229" s="110"/>
      <c r="DC27229" s="110"/>
    </row>
    <row r="27230" spans="106:107">
      <c r="DB27230" s="110"/>
      <c r="DC27230" s="110"/>
    </row>
    <row r="27231" spans="106:107">
      <c r="DB27231" s="110"/>
      <c r="DC27231" s="110"/>
    </row>
    <row r="27232" spans="106:107">
      <c r="DB27232" s="110"/>
      <c r="DC27232" s="110"/>
    </row>
    <row r="27233" spans="106:107">
      <c r="DB27233" s="110"/>
      <c r="DC27233" s="110"/>
    </row>
    <row r="27234" spans="106:107">
      <c r="DB27234" s="110"/>
      <c r="DC27234" s="110"/>
    </row>
    <row r="27235" spans="106:107">
      <c r="DB27235" s="110"/>
      <c r="DC27235" s="110"/>
    </row>
    <row r="27236" spans="106:107">
      <c r="DB27236" s="110"/>
      <c r="DC27236" s="110"/>
    </row>
    <row r="27237" spans="106:107">
      <c r="DB27237" s="110"/>
      <c r="DC27237" s="110"/>
    </row>
    <row r="27238" spans="106:107">
      <c r="DB27238" s="110"/>
      <c r="DC27238" s="110"/>
    </row>
    <row r="27239" spans="106:107">
      <c r="DB27239" s="110"/>
      <c r="DC27239" s="110"/>
    </row>
    <row r="27240" spans="106:107">
      <c r="DB27240" s="110"/>
      <c r="DC27240" s="110"/>
    </row>
    <row r="27241" spans="106:107">
      <c r="DB27241" s="110"/>
      <c r="DC27241" s="110"/>
    </row>
    <row r="27242" spans="106:107">
      <c r="DB27242" s="110"/>
      <c r="DC27242" s="110"/>
    </row>
    <row r="27243" spans="106:107">
      <c r="DB27243" s="110"/>
      <c r="DC27243" s="110"/>
    </row>
    <row r="27244" spans="106:107">
      <c r="DB27244" s="110"/>
      <c r="DC27244" s="110"/>
    </row>
    <row r="27245" spans="106:107">
      <c r="DB27245" s="110"/>
      <c r="DC27245" s="110"/>
    </row>
    <row r="27246" spans="106:107">
      <c r="DB27246" s="110"/>
      <c r="DC27246" s="110"/>
    </row>
    <row r="27247" spans="106:107">
      <c r="DB27247" s="110"/>
      <c r="DC27247" s="110"/>
    </row>
    <row r="27248" spans="106:107">
      <c r="DB27248" s="110"/>
      <c r="DC27248" s="110"/>
    </row>
    <row r="27249" spans="106:107">
      <c r="DB27249" s="110"/>
      <c r="DC27249" s="110"/>
    </row>
    <row r="27250" spans="106:107">
      <c r="DB27250" s="110"/>
      <c r="DC27250" s="110"/>
    </row>
    <row r="27251" spans="106:107">
      <c r="DB27251" s="110"/>
      <c r="DC27251" s="110"/>
    </row>
    <row r="27252" spans="106:107">
      <c r="DB27252" s="110"/>
      <c r="DC27252" s="110"/>
    </row>
    <row r="27253" spans="106:107">
      <c r="DB27253" s="110"/>
      <c r="DC27253" s="110"/>
    </row>
    <row r="27254" spans="106:107">
      <c r="DB27254" s="110"/>
      <c r="DC27254" s="110"/>
    </row>
    <row r="27255" spans="106:107">
      <c r="DB27255" s="110"/>
      <c r="DC27255" s="110"/>
    </row>
    <row r="27256" spans="106:107">
      <c r="DB27256" s="110"/>
      <c r="DC27256" s="110"/>
    </row>
    <row r="27257" spans="106:107">
      <c r="DB27257" s="110"/>
      <c r="DC27257" s="110"/>
    </row>
    <row r="27258" spans="106:107">
      <c r="DB27258" s="110"/>
      <c r="DC27258" s="110"/>
    </row>
    <row r="27259" spans="106:107">
      <c r="DB27259" s="110"/>
      <c r="DC27259" s="110"/>
    </row>
    <row r="27260" spans="106:107">
      <c r="DB27260" s="110"/>
      <c r="DC27260" s="110"/>
    </row>
    <row r="27261" spans="106:107">
      <c r="DB27261" s="110"/>
      <c r="DC27261" s="110"/>
    </row>
    <row r="27262" spans="106:107">
      <c r="DB27262" s="110"/>
      <c r="DC27262" s="110"/>
    </row>
    <row r="27263" spans="106:107">
      <c r="DB27263" s="110"/>
      <c r="DC27263" s="110"/>
    </row>
    <row r="27264" spans="106:107">
      <c r="DB27264" s="110"/>
      <c r="DC27264" s="110"/>
    </row>
    <row r="27265" spans="106:107">
      <c r="DB27265" s="110"/>
      <c r="DC27265" s="110"/>
    </row>
    <row r="27266" spans="106:107">
      <c r="DB27266" s="110"/>
      <c r="DC27266" s="110"/>
    </row>
    <row r="27267" spans="106:107">
      <c r="DB27267" s="110"/>
      <c r="DC27267" s="110"/>
    </row>
    <row r="27268" spans="106:107">
      <c r="DB27268" s="110"/>
      <c r="DC27268" s="110"/>
    </row>
    <row r="27269" spans="106:107">
      <c r="DB27269" s="110"/>
      <c r="DC27269" s="110"/>
    </row>
    <row r="27270" spans="106:107">
      <c r="DB27270" s="110"/>
      <c r="DC27270" s="110"/>
    </row>
    <row r="27271" spans="106:107">
      <c r="DB27271" s="110"/>
      <c r="DC27271" s="110"/>
    </row>
    <row r="27272" spans="106:107">
      <c r="DB27272" s="110"/>
      <c r="DC27272" s="110"/>
    </row>
    <row r="27273" spans="106:107">
      <c r="DB27273" s="110"/>
      <c r="DC27273" s="110"/>
    </row>
    <row r="27274" spans="106:107">
      <c r="DB27274" s="110"/>
      <c r="DC27274" s="110"/>
    </row>
    <row r="27275" spans="106:107">
      <c r="DB27275" s="110"/>
      <c r="DC27275" s="110"/>
    </row>
    <row r="27276" spans="106:107">
      <c r="DB27276" s="110"/>
      <c r="DC27276" s="110"/>
    </row>
    <row r="27277" spans="106:107">
      <c r="DB27277" s="110"/>
      <c r="DC27277" s="110"/>
    </row>
    <row r="27278" spans="106:107">
      <c r="DB27278" s="110"/>
      <c r="DC27278" s="110"/>
    </row>
    <row r="27279" spans="106:107">
      <c r="DB27279" s="110"/>
      <c r="DC27279" s="110"/>
    </row>
    <row r="27280" spans="106:107">
      <c r="DB27280" s="110"/>
      <c r="DC27280" s="110"/>
    </row>
    <row r="27281" spans="106:107">
      <c r="DB27281" s="110"/>
      <c r="DC27281" s="110"/>
    </row>
    <row r="27282" spans="106:107">
      <c r="DB27282" s="110"/>
      <c r="DC27282" s="110"/>
    </row>
    <row r="27283" spans="106:107">
      <c r="DB27283" s="110"/>
      <c r="DC27283" s="110"/>
    </row>
    <row r="27284" spans="106:107">
      <c r="DB27284" s="110"/>
      <c r="DC27284" s="110"/>
    </row>
    <row r="27285" spans="106:107">
      <c r="DB27285" s="110"/>
      <c r="DC27285" s="110"/>
    </row>
    <row r="27286" spans="106:107">
      <c r="DB27286" s="110"/>
      <c r="DC27286" s="110"/>
    </row>
    <row r="27287" spans="106:107">
      <c r="DB27287" s="110"/>
      <c r="DC27287" s="110"/>
    </row>
    <row r="27288" spans="106:107">
      <c r="DB27288" s="110"/>
      <c r="DC27288" s="110"/>
    </row>
    <row r="27289" spans="106:107">
      <c r="DB27289" s="110"/>
      <c r="DC27289" s="110"/>
    </row>
    <row r="27290" spans="106:107">
      <c r="DB27290" s="110"/>
      <c r="DC27290" s="110"/>
    </row>
    <row r="27291" spans="106:107">
      <c r="DB27291" s="110"/>
      <c r="DC27291" s="110"/>
    </row>
    <row r="27292" spans="106:107">
      <c r="DB27292" s="110"/>
      <c r="DC27292" s="110"/>
    </row>
    <row r="27293" spans="106:107">
      <c r="DB27293" s="110"/>
      <c r="DC27293" s="110"/>
    </row>
    <row r="27294" spans="106:107">
      <c r="DB27294" s="110"/>
      <c r="DC27294" s="110"/>
    </row>
    <row r="27295" spans="106:107">
      <c r="DB27295" s="110"/>
      <c r="DC27295" s="110"/>
    </row>
    <row r="27296" spans="106:107">
      <c r="DB27296" s="110"/>
      <c r="DC27296" s="110"/>
    </row>
    <row r="27297" spans="106:107">
      <c r="DB27297" s="110"/>
      <c r="DC27297" s="110"/>
    </row>
    <row r="27298" spans="106:107">
      <c r="DB27298" s="110"/>
      <c r="DC27298" s="110"/>
    </row>
    <row r="27299" spans="106:107">
      <c r="DB27299" s="110"/>
      <c r="DC27299" s="110"/>
    </row>
    <row r="27300" spans="106:107">
      <c r="DB27300" s="110"/>
      <c r="DC27300" s="110"/>
    </row>
    <row r="27301" spans="106:107">
      <c r="DB27301" s="110"/>
      <c r="DC27301" s="110"/>
    </row>
    <row r="27302" spans="106:107">
      <c r="DB27302" s="110"/>
      <c r="DC27302" s="110"/>
    </row>
    <row r="27303" spans="106:107">
      <c r="DB27303" s="110"/>
      <c r="DC27303" s="110"/>
    </row>
    <row r="27304" spans="106:107">
      <c r="DB27304" s="110"/>
      <c r="DC27304" s="110"/>
    </row>
    <row r="27305" spans="106:107">
      <c r="DB27305" s="110"/>
      <c r="DC27305" s="110"/>
    </row>
    <row r="27306" spans="106:107">
      <c r="DB27306" s="110"/>
      <c r="DC27306" s="110"/>
    </row>
    <row r="27307" spans="106:107">
      <c r="DB27307" s="110"/>
      <c r="DC27307" s="110"/>
    </row>
    <row r="27308" spans="106:107">
      <c r="DB27308" s="110"/>
      <c r="DC27308" s="110"/>
    </row>
    <row r="27309" spans="106:107">
      <c r="DB27309" s="110"/>
      <c r="DC27309" s="110"/>
    </row>
    <row r="27310" spans="106:107">
      <c r="DB27310" s="110"/>
      <c r="DC27310" s="110"/>
    </row>
    <row r="27311" spans="106:107">
      <c r="DB27311" s="110"/>
      <c r="DC27311" s="110"/>
    </row>
    <row r="27312" spans="106:107">
      <c r="DB27312" s="110"/>
      <c r="DC27312" s="110"/>
    </row>
    <row r="27313" spans="106:107">
      <c r="DB27313" s="110"/>
      <c r="DC27313" s="110"/>
    </row>
    <row r="27314" spans="106:107">
      <c r="DB27314" s="110"/>
      <c r="DC27314" s="110"/>
    </row>
    <row r="27315" spans="106:107">
      <c r="DB27315" s="110"/>
      <c r="DC27315" s="110"/>
    </row>
    <row r="27316" spans="106:107">
      <c r="DB27316" s="110"/>
      <c r="DC27316" s="110"/>
    </row>
    <row r="27317" spans="106:107">
      <c r="DB27317" s="110"/>
      <c r="DC27317" s="110"/>
    </row>
    <row r="27318" spans="106:107">
      <c r="DB27318" s="110"/>
      <c r="DC27318" s="110"/>
    </row>
    <row r="27319" spans="106:107">
      <c r="DB27319" s="110"/>
      <c r="DC27319" s="110"/>
    </row>
    <row r="27320" spans="106:107">
      <c r="DB27320" s="110"/>
      <c r="DC27320" s="110"/>
    </row>
    <row r="27321" spans="106:107">
      <c r="DB27321" s="110"/>
      <c r="DC27321" s="110"/>
    </row>
    <row r="27322" spans="106:107">
      <c r="DB27322" s="110"/>
      <c r="DC27322" s="110"/>
    </row>
    <row r="27323" spans="106:107">
      <c r="DB27323" s="110"/>
      <c r="DC27323" s="110"/>
    </row>
    <row r="27324" spans="106:107">
      <c r="DB27324" s="110"/>
      <c r="DC27324" s="110"/>
    </row>
    <row r="27325" spans="106:107">
      <c r="DB27325" s="110"/>
      <c r="DC27325" s="110"/>
    </row>
    <row r="27326" spans="106:107">
      <c r="DB27326" s="110"/>
      <c r="DC27326" s="110"/>
    </row>
    <row r="27327" spans="106:107">
      <c r="DB27327" s="110"/>
      <c r="DC27327" s="110"/>
    </row>
    <row r="27328" spans="106:107">
      <c r="DB27328" s="110"/>
      <c r="DC27328" s="110"/>
    </row>
    <row r="27329" spans="106:107">
      <c r="DB27329" s="110"/>
      <c r="DC27329" s="110"/>
    </row>
    <row r="27330" spans="106:107">
      <c r="DB27330" s="110"/>
      <c r="DC27330" s="110"/>
    </row>
    <row r="27331" spans="106:107">
      <c r="DB27331" s="110"/>
      <c r="DC27331" s="110"/>
    </row>
    <row r="27332" spans="106:107">
      <c r="DB27332" s="110"/>
      <c r="DC27332" s="110"/>
    </row>
    <row r="27333" spans="106:107">
      <c r="DB27333" s="110"/>
      <c r="DC27333" s="110"/>
    </row>
    <row r="27334" spans="106:107">
      <c r="DB27334" s="110"/>
      <c r="DC27334" s="110"/>
    </row>
    <row r="27335" spans="106:107">
      <c r="DB27335" s="110"/>
      <c r="DC27335" s="110"/>
    </row>
    <row r="27336" spans="106:107">
      <c r="DB27336" s="110"/>
      <c r="DC27336" s="110"/>
    </row>
    <row r="27337" spans="106:107">
      <c r="DB27337" s="110"/>
      <c r="DC27337" s="110"/>
    </row>
    <row r="27338" spans="106:107">
      <c r="DB27338" s="110"/>
      <c r="DC27338" s="110"/>
    </row>
    <row r="27339" spans="106:107">
      <c r="DB27339" s="110"/>
      <c r="DC27339" s="110"/>
    </row>
    <row r="27340" spans="106:107">
      <c r="DB27340" s="110"/>
      <c r="DC27340" s="110"/>
    </row>
    <row r="27341" spans="106:107">
      <c r="DB27341" s="110"/>
      <c r="DC27341" s="110"/>
    </row>
    <row r="27342" spans="106:107">
      <c r="DB27342" s="110"/>
      <c r="DC27342" s="110"/>
    </row>
    <row r="27343" spans="106:107">
      <c r="DB27343" s="110"/>
      <c r="DC27343" s="110"/>
    </row>
    <row r="27344" spans="106:107">
      <c r="DB27344" s="110"/>
      <c r="DC27344" s="110"/>
    </row>
    <row r="27345" spans="106:107">
      <c r="DB27345" s="110"/>
      <c r="DC27345" s="110"/>
    </row>
    <row r="27346" spans="106:107">
      <c r="DB27346" s="110"/>
      <c r="DC27346" s="110"/>
    </row>
    <row r="27347" spans="106:107">
      <c r="DB27347" s="110"/>
      <c r="DC27347" s="110"/>
    </row>
    <row r="27348" spans="106:107">
      <c r="DB27348" s="110"/>
      <c r="DC27348" s="110"/>
    </row>
    <row r="27349" spans="106:107">
      <c r="DB27349" s="110"/>
      <c r="DC27349" s="110"/>
    </row>
    <row r="27350" spans="106:107">
      <c r="DB27350" s="110"/>
      <c r="DC27350" s="110"/>
    </row>
    <row r="27351" spans="106:107">
      <c r="DB27351" s="110"/>
      <c r="DC27351" s="110"/>
    </row>
    <row r="27352" spans="106:107">
      <c r="DB27352" s="110"/>
      <c r="DC27352" s="110"/>
    </row>
    <row r="27353" spans="106:107">
      <c r="DB27353" s="110"/>
      <c r="DC27353" s="110"/>
    </row>
    <row r="27354" spans="106:107">
      <c r="DB27354" s="110"/>
      <c r="DC27354" s="110"/>
    </row>
    <row r="27355" spans="106:107">
      <c r="DB27355" s="110"/>
      <c r="DC27355" s="110"/>
    </row>
    <row r="27356" spans="106:107">
      <c r="DB27356" s="110"/>
      <c r="DC27356" s="110"/>
    </row>
    <row r="27357" spans="106:107">
      <c r="DB27357" s="110"/>
      <c r="DC27357" s="110"/>
    </row>
    <row r="27358" spans="106:107">
      <c r="DB27358" s="110"/>
      <c r="DC27358" s="110"/>
    </row>
    <row r="27359" spans="106:107">
      <c r="DB27359" s="110"/>
      <c r="DC27359" s="110"/>
    </row>
    <row r="27360" spans="106:107">
      <c r="DB27360" s="110"/>
      <c r="DC27360" s="110"/>
    </row>
    <row r="27361" spans="106:107">
      <c r="DB27361" s="110"/>
      <c r="DC27361" s="110"/>
    </row>
    <row r="27362" spans="106:107">
      <c r="DB27362" s="110"/>
      <c r="DC27362" s="110"/>
    </row>
    <row r="27363" spans="106:107">
      <c r="DB27363" s="110"/>
      <c r="DC27363" s="110"/>
    </row>
    <row r="27364" spans="106:107">
      <c r="DB27364" s="110"/>
      <c r="DC27364" s="110"/>
    </row>
    <row r="27365" spans="106:107">
      <c r="DB27365" s="110"/>
      <c r="DC27365" s="110"/>
    </row>
    <row r="27366" spans="106:107">
      <c r="DB27366" s="110"/>
      <c r="DC27366" s="110"/>
    </row>
    <row r="27367" spans="106:107">
      <c r="DB27367" s="110"/>
      <c r="DC27367" s="110"/>
    </row>
    <row r="27368" spans="106:107">
      <c r="DB27368" s="110"/>
      <c r="DC27368" s="110"/>
    </row>
    <row r="27369" spans="106:107">
      <c r="DB27369" s="110"/>
      <c r="DC27369" s="110"/>
    </row>
    <row r="27370" spans="106:107">
      <c r="DB27370" s="110"/>
      <c r="DC27370" s="110"/>
    </row>
    <row r="27371" spans="106:107">
      <c r="DB27371" s="110"/>
      <c r="DC27371" s="110"/>
    </row>
    <row r="27372" spans="106:107">
      <c r="DB27372" s="110"/>
      <c r="DC27372" s="110"/>
    </row>
    <row r="27373" spans="106:107">
      <c r="DB27373" s="110"/>
      <c r="DC27373" s="110"/>
    </row>
    <row r="27374" spans="106:107">
      <c r="DB27374" s="110"/>
      <c r="DC27374" s="110"/>
    </row>
    <row r="27375" spans="106:107">
      <c r="DB27375" s="110"/>
      <c r="DC27375" s="110"/>
    </row>
    <row r="27376" spans="106:107">
      <c r="DB27376" s="110"/>
      <c r="DC27376" s="110"/>
    </row>
    <row r="27377" spans="106:107">
      <c r="DB27377" s="110"/>
      <c r="DC27377" s="110"/>
    </row>
    <row r="27378" spans="106:107">
      <c r="DB27378" s="110"/>
      <c r="DC27378" s="110"/>
    </row>
    <row r="27379" spans="106:107">
      <c r="DB27379" s="110"/>
      <c r="DC27379" s="110"/>
    </row>
    <row r="27380" spans="106:107">
      <c r="DB27380" s="110"/>
      <c r="DC27380" s="110"/>
    </row>
    <row r="27381" spans="106:107">
      <c r="DB27381" s="110"/>
      <c r="DC27381" s="110"/>
    </row>
    <row r="27382" spans="106:107">
      <c r="DB27382" s="110"/>
      <c r="DC27382" s="110"/>
    </row>
    <row r="27383" spans="106:107">
      <c r="DB27383" s="110"/>
      <c r="DC27383" s="110"/>
    </row>
    <row r="27384" spans="106:107">
      <c r="DB27384" s="110"/>
      <c r="DC27384" s="110"/>
    </row>
    <row r="27385" spans="106:107">
      <c r="DB27385" s="110"/>
      <c r="DC27385" s="110"/>
    </row>
    <row r="27386" spans="106:107">
      <c r="DB27386" s="110"/>
      <c r="DC27386" s="110"/>
    </row>
    <row r="27387" spans="106:107">
      <c r="DB27387" s="110"/>
      <c r="DC27387" s="110"/>
    </row>
    <row r="27388" spans="106:107">
      <c r="DB27388" s="110"/>
      <c r="DC27388" s="110"/>
    </row>
    <row r="27389" spans="106:107">
      <c r="DB27389" s="110"/>
      <c r="DC27389" s="110"/>
    </row>
    <row r="27390" spans="106:107">
      <c r="DB27390" s="110"/>
      <c r="DC27390" s="110"/>
    </row>
    <row r="27391" spans="106:107">
      <c r="DB27391" s="110"/>
      <c r="DC27391" s="110"/>
    </row>
    <row r="27392" spans="106:107">
      <c r="DB27392" s="110"/>
      <c r="DC27392" s="110"/>
    </row>
    <row r="27393" spans="106:107">
      <c r="DB27393" s="110"/>
      <c r="DC27393" s="110"/>
    </row>
    <row r="27394" spans="106:107">
      <c r="DB27394" s="110"/>
      <c r="DC27394" s="110"/>
    </row>
    <row r="27395" spans="106:107">
      <c r="DB27395" s="110"/>
      <c r="DC27395" s="110"/>
    </row>
    <row r="27396" spans="106:107">
      <c r="DB27396" s="110"/>
      <c r="DC27396" s="110"/>
    </row>
    <row r="27397" spans="106:107">
      <c r="DB27397" s="110"/>
      <c r="DC27397" s="110"/>
    </row>
    <row r="27398" spans="106:107">
      <c r="DB27398" s="110"/>
      <c r="DC27398" s="110"/>
    </row>
    <row r="27399" spans="106:107">
      <c r="DB27399" s="110"/>
      <c r="DC27399" s="110"/>
    </row>
    <row r="27400" spans="106:107">
      <c r="DB27400" s="110"/>
      <c r="DC27400" s="110"/>
    </row>
    <row r="27401" spans="106:107">
      <c r="DB27401" s="110"/>
      <c r="DC27401" s="110"/>
    </row>
    <row r="27402" spans="106:107">
      <c r="DB27402" s="110"/>
      <c r="DC27402" s="110"/>
    </row>
    <row r="27403" spans="106:107">
      <c r="DB27403" s="110"/>
      <c r="DC27403" s="110"/>
    </row>
    <row r="27404" spans="106:107">
      <c r="DB27404" s="110"/>
      <c r="DC27404" s="110"/>
    </row>
    <row r="27405" spans="106:107">
      <c r="DB27405" s="110"/>
      <c r="DC27405" s="110"/>
    </row>
    <row r="27406" spans="106:107">
      <c r="DB27406" s="110"/>
      <c r="DC27406" s="110"/>
    </row>
    <row r="27407" spans="106:107">
      <c r="DB27407" s="110"/>
      <c r="DC27407" s="110"/>
    </row>
    <row r="27408" spans="106:107">
      <c r="DB27408" s="110"/>
      <c r="DC27408" s="110"/>
    </row>
    <row r="27409" spans="106:107">
      <c r="DB27409" s="110"/>
      <c r="DC27409" s="110"/>
    </row>
    <row r="27410" spans="106:107">
      <c r="DB27410" s="110"/>
      <c r="DC27410" s="110"/>
    </row>
    <row r="27411" spans="106:107">
      <c r="DB27411" s="110"/>
      <c r="DC27411" s="110"/>
    </row>
    <row r="27412" spans="106:107">
      <c r="DB27412" s="110"/>
      <c r="DC27412" s="110"/>
    </row>
    <row r="27413" spans="106:107">
      <c r="DB27413" s="110"/>
      <c r="DC27413" s="110"/>
    </row>
    <row r="27414" spans="106:107">
      <c r="DB27414" s="110"/>
      <c r="DC27414" s="110"/>
    </row>
    <row r="27415" spans="106:107">
      <c r="DB27415" s="110"/>
      <c r="DC27415" s="110"/>
    </row>
    <row r="27416" spans="106:107">
      <c r="DB27416" s="110"/>
      <c r="DC27416" s="110"/>
    </row>
    <row r="27417" spans="106:107">
      <c r="DB27417" s="110"/>
      <c r="DC27417" s="110"/>
    </row>
    <row r="27418" spans="106:107">
      <c r="DB27418" s="110"/>
      <c r="DC27418" s="110"/>
    </row>
    <row r="27419" spans="106:107">
      <c r="DB27419" s="110"/>
      <c r="DC27419" s="110"/>
    </row>
    <row r="27420" spans="106:107">
      <c r="DB27420" s="110"/>
      <c r="DC27420" s="110"/>
    </row>
    <row r="27421" spans="106:107">
      <c r="DB27421" s="110"/>
      <c r="DC27421" s="110"/>
    </row>
    <row r="27422" spans="106:107">
      <c r="DB27422" s="110"/>
      <c r="DC27422" s="110"/>
    </row>
    <row r="27423" spans="106:107">
      <c r="DB27423" s="110"/>
      <c r="DC27423" s="110"/>
    </row>
    <row r="27424" spans="106:107">
      <c r="DB27424" s="110"/>
      <c r="DC27424" s="110"/>
    </row>
    <row r="27425" spans="106:107">
      <c r="DB27425" s="110"/>
      <c r="DC27425" s="110"/>
    </row>
    <row r="27426" spans="106:107">
      <c r="DB27426" s="110"/>
      <c r="DC27426" s="110"/>
    </row>
    <row r="27427" spans="106:107">
      <c r="DB27427" s="110"/>
      <c r="DC27427" s="110"/>
    </row>
    <row r="27428" spans="106:107">
      <c r="DB27428" s="110"/>
      <c r="DC27428" s="110"/>
    </row>
    <row r="27429" spans="106:107">
      <c r="DB27429" s="110"/>
      <c r="DC27429" s="110"/>
    </row>
    <row r="27430" spans="106:107">
      <c r="DB27430" s="110"/>
      <c r="DC27430" s="110"/>
    </row>
    <row r="27431" spans="106:107">
      <c r="DB27431" s="110"/>
      <c r="DC27431" s="110"/>
    </row>
    <row r="27432" spans="106:107">
      <c r="DB27432" s="110"/>
      <c r="DC27432" s="110"/>
    </row>
    <row r="27433" spans="106:107">
      <c r="DB27433" s="110"/>
      <c r="DC27433" s="110"/>
    </row>
    <row r="27434" spans="106:107">
      <c r="DB27434" s="110"/>
      <c r="DC27434" s="110"/>
    </row>
    <row r="27435" spans="106:107">
      <c r="DB27435" s="110"/>
      <c r="DC27435" s="110"/>
    </row>
    <row r="27436" spans="106:107">
      <c r="DB27436" s="110"/>
      <c r="DC27436" s="110"/>
    </row>
    <row r="27437" spans="106:107">
      <c r="DB27437" s="110"/>
      <c r="DC27437" s="110"/>
    </row>
    <row r="27438" spans="106:107">
      <c r="DB27438" s="110"/>
      <c r="DC27438" s="110"/>
    </row>
    <row r="27439" spans="106:107">
      <c r="DB27439" s="110"/>
      <c r="DC27439" s="110"/>
    </row>
    <row r="27440" spans="106:107">
      <c r="DB27440" s="110"/>
      <c r="DC27440" s="110"/>
    </row>
    <row r="27441" spans="106:107">
      <c r="DB27441" s="110"/>
      <c r="DC27441" s="110"/>
    </row>
    <row r="27442" spans="106:107">
      <c r="DB27442" s="110"/>
      <c r="DC27442" s="110"/>
    </row>
    <row r="27443" spans="106:107">
      <c r="DB27443" s="110"/>
      <c r="DC27443" s="110"/>
    </row>
    <row r="27444" spans="106:107">
      <c r="DB27444" s="110"/>
      <c r="DC27444" s="110"/>
    </row>
    <row r="27445" spans="106:107">
      <c r="DB27445" s="110"/>
      <c r="DC27445" s="110"/>
    </row>
    <row r="27446" spans="106:107">
      <c r="DB27446" s="110"/>
      <c r="DC27446" s="110"/>
    </row>
    <row r="27447" spans="106:107">
      <c r="DB27447" s="110"/>
      <c r="DC27447" s="110"/>
    </row>
    <row r="27448" spans="106:107">
      <c r="DB27448" s="110"/>
      <c r="DC27448" s="110"/>
    </row>
    <row r="27449" spans="106:107">
      <c r="DB27449" s="110"/>
      <c r="DC27449" s="110"/>
    </row>
    <row r="27450" spans="106:107">
      <c r="DB27450" s="110"/>
      <c r="DC27450" s="110"/>
    </row>
    <row r="27451" spans="106:107">
      <c r="DB27451" s="110"/>
      <c r="DC27451" s="110"/>
    </row>
    <row r="27452" spans="106:107">
      <c r="DB27452" s="110"/>
      <c r="DC27452" s="110"/>
    </row>
    <row r="27453" spans="106:107">
      <c r="DB27453" s="110"/>
      <c r="DC27453" s="110"/>
    </row>
    <row r="27454" spans="106:107">
      <c r="DB27454" s="110"/>
      <c r="DC27454" s="110"/>
    </row>
    <row r="27455" spans="106:107">
      <c r="DB27455" s="110"/>
      <c r="DC27455" s="110"/>
    </row>
    <row r="27456" spans="106:107">
      <c r="DB27456" s="110"/>
      <c r="DC27456" s="110"/>
    </row>
    <row r="27457" spans="106:107">
      <c r="DB27457" s="110"/>
      <c r="DC27457" s="110"/>
    </row>
    <row r="27458" spans="106:107">
      <c r="DB27458" s="110"/>
      <c r="DC27458" s="110"/>
    </row>
    <row r="27459" spans="106:107">
      <c r="DB27459" s="110"/>
      <c r="DC27459" s="110"/>
    </row>
    <row r="27460" spans="106:107">
      <c r="DB27460" s="110"/>
      <c r="DC27460" s="110"/>
    </row>
    <row r="27461" spans="106:107">
      <c r="DB27461" s="110"/>
      <c r="DC27461" s="110"/>
    </row>
    <row r="27462" spans="106:107">
      <c r="DB27462" s="110"/>
      <c r="DC27462" s="110"/>
    </row>
    <row r="27463" spans="106:107">
      <c r="DB27463" s="110"/>
      <c r="DC27463" s="110"/>
    </row>
    <row r="27464" spans="106:107">
      <c r="DB27464" s="110"/>
      <c r="DC27464" s="110"/>
    </row>
    <row r="27465" spans="106:107">
      <c r="DB27465" s="110"/>
      <c r="DC27465" s="110"/>
    </row>
    <row r="27466" spans="106:107">
      <c r="DB27466" s="110"/>
      <c r="DC27466" s="110"/>
    </row>
    <row r="27467" spans="106:107">
      <c r="DB27467" s="110"/>
      <c r="DC27467" s="110"/>
    </row>
    <row r="27468" spans="106:107">
      <c r="DB27468" s="110"/>
      <c r="DC27468" s="110"/>
    </row>
    <row r="27469" spans="106:107">
      <c r="DB27469" s="110"/>
      <c r="DC27469" s="110"/>
    </row>
    <row r="27470" spans="106:107">
      <c r="DB27470" s="110"/>
      <c r="DC27470" s="110"/>
    </row>
    <row r="27471" spans="106:107">
      <c r="DB27471" s="110"/>
      <c r="DC27471" s="110"/>
    </row>
    <row r="27472" spans="106:107">
      <c r="DB27472" s="110"/>
      <c r="DC27472" s="110"/>
    </row>
    <row r="27473" spans="106:107">
      <c r="DB27473" s="110"/>
      <c r="DC27473" s="110"/>
    </row>
    <row r="27474" spans="106:107">
      <c r="DB27474" s="110"/>
      <c r="DC27474" s="110"/>
    </row>
    <row r="27475" spans="106:107">
      <c r="DB27475" s="110"/>
      <c r="DC27475" s="110"/>
    </row>
    <row r="27476" spans="106:107">
      <c r="DB27476" s="110"/>
      <c r="DC27476" s="110"/>
    </row>
    <row r="27477" spans="106:107">
      <c r="DB27477" s="110"/>
      <c r="DC27477" s="110"/>
    </row>
    <row r="27478" spans="106:107">
      <c r="DB27478" s="110"/>
      <c r="DC27478" s="110"/>
    </row>
    <row r="27479" spans="106:107">
      <c r="DB27479" s="110"/>
      <c r="DC27479" s="110"/>
    </row>
    <row r="27480" spans="106:107">
      <c r="DB27480" s="110"/>
      <c r="DC27480" s="110"/>
    </row>
    <row r="27481" spans="106:107">
      <c r="DB27481" s="110"/>
      <c r="DC27481" s="110"/>
    </row>
    <row r="27482" spans="106:107">
      <c r="DB27482" s="110"/>
      <c r="DC27482" s="110"/>
    </row>
    <row r="27483" spans="106:107">
      <c r="DB27483" s="110"/>
      <c r="DC27483" s="110"/>
    </row>
    <row r="27484" spans="106:107">
      <c r="DB27484" s="110"/>
      <c r="DC27484" s="110"/>
    </row>
    <row r="27485" spans="106:107">
      <c r="DB27485" s="110"/>
      <c r="DC27485" s="110"/>
    </row>
    <row r="27486" spans="106:107">
      <c r="DB27486" s="110"/>
      <c r="DC27486" s="110"/>
    </row>
    <row r="27487" spans="106:107">
      <c r="DB27487" s="110"/>
      <c r="DC27487" s="110"/>
    </row>
    <row r="27488" spans="106:107">
      <c r="DB27488" s="110"/>
      <c r="DC27488" s="110"/>
    </row>
    <row r="27489" spans="106:107">
      <c r="DB27489" s="110"/>
      <c r="DC27489" s="110"/>
    </row>
    <row r="27490" spans="106:107">
      <c r="DB27490" s="110"/>
      <c r="DC27490" s="110"/>
    </row>
    <row r="27491" spans="106:107">
      <c r="DB27491" s="110"/>
      <c r="DC27491" s="110"/>
    </row>
    <row r="27492" spans="106:107">
      <c r="DB27492" s="110"/>
      <c r="DC27492" s="110"/>
    </row>
    <row r="27493" spans="106:107">
      <c r="DB27493" s="110"/>
      <c r="DC27493" s="110"/>
    </row>
    <row r="27494" spans="106:107">
      <c r="DB27494" s="110"/>
      <c r="DC27494" s="110"/>
    </row>
    <row r="27495" spans="106:107">
      <c r="DB27495" s="110"/>
      <c r="DC27495" s="110"/>
    </row>
    <row r="27496" spans="106:107">
      <c r="DB27496" s="110"/>
      <c r="DC27496" s="110"/>
    </row>
    <row r="27497" spans="106:107">
      <c r="DB27497" s="110"/>
      <c r="DC27497" s="110"/>
    </row>
    <row r="27498" spans="106:107">
      <c r="DB27498" s="110"/>
      <c r="DC27498" s="110"/>
    </row>
    <row r="27499" spans="106:107">
      <c r="DB27499" s="110"/>
      <c r="DC27499" s="110"/>
    </row>
    <row r="27500" spans="106:107">
      <c r="DB27500" s="110"/>
      <c r="DC27500" s="110"/>
    </row>
    <row r="27501" spans="106:107">
      <c r="DB27501" s="110"/>
      <c r="DC27501" s="110"/>
    </row>
    <row r="27502" spans="106:107">
      <c r="DB27502" s="110"/>
      <c r="DC27502" s="110"/>
    </row>
    <row r="27503" spans="106:107">
      <c r="DB27503" s="110"/>
      <c r="DC27503" s="110"/>
    </row>
    <row r="27504" spans="106:107">
      <c r="DB27504" s="110"/>
      <c r="DC27504" s="110"/>
    </row>
    <row r="27505" spans="106:107">
      <c r="DB27505" s="110"/>
      <c r="DC27505" s="110"/>
    </row>
    <row r="27506" spans="106:107">
      <c r="DB27506" s="110"/>
      <c r="DC27506" s="110"/>
    </row>
    <row r="27507" spans="106:107">
      <c r="DB27507" s="110"/>
      <c r="DC27507" s="110"/>
    </row>
    <row r="27508" spans="106:107">
      <c r="DB27508" s="110"/>
      <c r="DC27508" s="110"/>
    </row>
    <row r="27509" spans="106:107">
      <c r="DB27509" s="110"/>
      <c r="DC27509" s="110"/>
    </row>
    <row r="27510" spans="106:107">
      <c r="DB27510" s="110"/>
      <c r="DC27510" s="110"/>
    </row>
    <row r="27511" spans="106:107">
      <c r="DB27511" s="110"/>
      <c r="DC27511" s="110"/>
    </row>
    <row r="27512" spans="106:107">
      <c r="DB27512" s="110"/>
      <c r="DC27512" s="110"/>
    </row>
    <row r="27513" spans="106:107">
      <c r="DB27513" s="110"/>
      <c r="DC27513" s="110"/>
    </row>
    <row r="27514" spans="106:107">
      <c r="DB27514" s="110"/>
      <c r="DC27514" s="110"/>
    </row>
    <row r="27515" spans="106:107">
      <c r="DB27515" s="110"/>
      <c r="DC27515" s="110"/>
    </row>
    <row r="27516" spans="106:107">
      <c r="DB27516" s="110"/>
      <c r="DC27516" s="110"/>
    </row>
    <row r="27517" spans="106:107">
      <c r="DB27517" s="110"/>
      <c r="DC27517" s="110"/>
    </row>
    <row r="27518" spans="106:107">
      <c r="DB27518" s="110"/>
      <c r="DC27518" s="110"/>
    </row>
    <row r="27519" spans="106:107">
      <c r="DB27519" s="110"/>
      <c r="DC27519" s="110"/>
    </row>
    <row r="27520" spans="106:107">
      <c r="DB27520" s="110"/>
      <c r="DC27520" s="110"/>
    </row>
    <row r="27521" spans="106:107">
      <c r="DB27521" s="110"/>
      <c r="DC27521" s="110"/>
    </row>
    <row r="27522" spans="106:107">
      <c r="DB27522" s="110"/>
      <c r="DC27522" s="110"/>
    </row>
    <row r="27523" spans="106:107">
      <c r="DB27523" s="110"/>
      <c r="DC27523" s="110"/>
    </row>
    <row r="27524" spans="106:107">
      <c r="DB27524" s="110"/>
      <c r="DC27524" s="110"/>
    </row>
    <row r="27525" spans="106:107">
      <c r="DB27525" s="110"/>
      <c r="DC27525" s="110"/>
    </row>
    <row r="27526" spans="106:107">
      <c r="DB27526" s="110"/>
      <c r="DC27526" s="110"/>
    </row>
    <row r="27527" spans="106:107">
      <c r="DB27527" s="110"/>
      <c r="DC27527" s="110"/>
    </row>
    <row r="27528" spans="106:107">
      <c r="DB27528" s="110"/>
      <c r="DC27528" s="110"/>
    </row>
    <row r="27529" spans="106:107">
      <c r="DB27529" s="110"/>
      <c r="DC27529" s="110"/>
    </row>
    <row r="27530" spans="106:107">
      <c r="DB27530" s="110"/>
      <c r="DC27530" s="110"/>
    </row>
    <row r="27531" spans="106:107">
      <c r="DB27531" s="110"/>
      <c r="DC27531" s="110"/>
    </row>
    <row r="27532" spans="106:107">
      <c r="DB27532" s="110"/>
      <c r="DC27532" s="110"/>
    </row>
    <row r="27533" spans="106:107">
      <c r="DB27533" s="110"/>
      <c r="DC27533" s="110"/>
    </row>
    <row r="27534" spans="106:107">
      <c r="DB27534" s="110"/>
      <c r="DC27534" s="110"/>
    </row>
    <row r="27535" spans="106:107">
      <c r="DB27535" s="110"/>
      <c r="DC27535" s="110"/>
    </row>
    <row r="27536" spans="106:107">
      <c r="DB27536" s="110"/>
      <c r="DC27536" s="110"/>
    </row>
    <row r="27537" spans="106:107">
      <c r="DB27537" s="110"/>
      <c r="DC27537" s="110"/>
    </row>
    <row r="27538" spans="106:107">
      <c r="DB27538" s="110"/>
      <c r="DC27538" s="110"/>
    </row>
    <row r="27539" spans="106:107">
      <c r="DB27539" s="110"/>
      <c r="DC27539" s="110"/>
    </row>
    <row r="27540" spans="106:107">
      <c r="DB27540" s="110"/>
      <c r="DC27540" s="110"/>
    </row>
    <row r="27541" spans="106:107">
      <c r="DB27541" s="110"/>
      <c r="DC27541" s="110"/>
    </row>
    <row r="27542" spans="106:107">
      <c r="DB27542" s="110"/>
      <c r="DC27542" s="110"/>
    </row>
    <row r="27543" spans="106:107">
      <c r="DB27543" s="110"/>
      <c r="DC27543" s="110"/>
    </row>
    <row r="27544" spans="106:107">
      <c r="DB27544" s="110"/>
      <c r="DC27544" s="110"/>
    </row>
    <row r="27545" spans="106:107">
      <c r="DB27545" s="110"/>
      <c r="DC27545" s="110"/>
    </row>
    <row r="27546" spans="106:107">
      <c r="DB27546" s="110"/>
      <c r="DC27546" s="110"/>
    </row>
    <row r="27547" spans="106:107">
      <c r="DB27547" s="110"/>
      <c r="DC27547" s="110"/>
    </row>
    <row r="27548" spans="106:107">
      <c r="DB27548" s="110"/>
      <c r="DC27548" s="110"/>
    </row>
    <row r="27549" spans="106:107">
      <c r="DB27549" s="110"/>
      <c r="DC27549" s="110"/>
    </row>
    <row r="27550" spans="106:107">
      <c r="DB27550" s="110"/>
      <c r="DC27550" s="110"/>
    </row>
    <row r="27551" spans="106:107">
      <c r="DB27551" s="110"/>
      <c r="DC27551" s="110"/>
    </row>
    <row r="27552" spans="106:107">
      <c r="DB27552" s="110"/>
      <c r="DC27552" s="110"/>
    </row>
    <row r="27553" spans="106:107">
      <c r="DB27553" s="110"/>
      <c r="DC27553" s="110"/>
    </row>
    <row r="27554" spans="106:107">
      <c r="DB27554" s="110"/>
      <c r="DC27554" s="110"/>
    </row>
    <row r="27555" spans="106:107">
      <c r="DB27555" s="110"/>
      <c r="DC27555" s="110"/>
    </row>
    <row r="27556" spans="106:107">
      <c r="DB27556" s="110"/>
      <c r="DC27556" s="110"/>
    </row>
    <row r="27557" spans="106:107">
      <c r="DB27557" s="110"/>
      <c r="DC27557" s="110"/>
    </row>
    <row r="27558" spans="106:107">
      <c r="DB27558" s="110"/>
      <c r="DC27558" s="110"/>
    </row>
    <row r="27559" spans="106:107">
      <c r="DB27559" s="110"/>
      <c r="DC27559" s="110"/>
    </row>
    <row r="27560" spans="106:107">
      <c r="DB27560" s="110"/>
      <c r="DC27560" s="110"/>
    </row>
    <row r="27561" spans="106:107">
      <c r="DB27561" s="110"/>
      <c r="DC27561" s="110"/>
    </row>
    <row r="27562" spans="106:107">
      <c r="DB27562" s="110"/>
      <c r="DC27562" s="110"/>
    </row>
    <row r="27563" spans="106:107">
      <c r="DB27563" s="110"/>
      <c r="DC27563" s="110"/>
    </row>
    <row r="27564" spans="106:107">
      <c r="DB27564" s="110"/>
      <c r="DC27564" s="110"/>
    </row>
    <row r="27565" spans="106:107">
      <c r="DB27565" s="110"/>
      <c r="DC27565" s="110"/>
    </row>
    <row r="27566" spans="106:107">
      <c r="DB27566" s="110"/>
      <c r="DC27566" s="110"/>
    </row>
    <row r="27567" spans="106:107">
      <c r="DB27567" s="110"/>
      <c r="DC27567" s="110"/>
    </row>
    <row r="27568" spans="106:107">
      <c r="DB27568" s="110"/>
      <c r="DC27568" s="110"/>
    </row>
    <row r="27569" spans="106:107">
      <c r="DB27569" s="110"/>
      <c r="DC27569" s="110"/>
    </row>
    <row r="27570" spans="106:107">
      <c r="DB27570" s="110"/>
      <c r="DC27570" s="110"/>
    </row>
    <row r="27571" spans="106:107">
      <c r="DB27571" s="110"/>
      <c r="DC27571" s="110"/>
    </row>
    <row r="27572" spans="106:107">
      <c r="DB27572" s="110"/>
      <c r="DC27572" s="110"/>
    </row>
    <row r="27573" spans="106:107">
      <c r="DB27573" s="110"/>
      <c r="DC27573" s="110"/>
    </row>
    <row r="27574" spans="106:107">
      <c r="DB27574" s="110"/>
      <c r="DC27574" s="110"/>
    </row>
    <row r="27575" spans="106:107">
      <c r="DB27575" s="110"/>
      <c r="DC27575" s="110"/>
    </row>
    <row r="27576" spans="106:107">
      <c r="DB27576" s="110"/>
      <c r="DC27576" s="110"/>
    </row>
    <row r="27577" spans="106:107">
      <c r="DB27577" s="110"/>
      <c r="DC27577" s="110"/>
    </row>
    <row r="27578" spans="106:107">
      <c r="DB27578" s="110"/>
      <c r="DC27578" s="110"/>
    </row>
    <row r="27579" spans="106:107">
      <c r="DB27579" s="110"/>
      <c r="DC27579" s="110"/>
    </row>
    <row r="27580" spans="106:107">
      <c r="DB27580" s="110"/>
      <c r="DC27580" s="110"/>
    </row>
    <row r="27581" spans="106:107">
      <c r="DB27581" s="110"/>
      <c r="DC27581" s="110"/>
    </row>
    <row r="27582" spans="106:107">
      <c r="DB27582" s="110"/>
      <c r="DC27582" s="110"/>
    </row>
    <row r="27583" spans="106:107">
      <c r="DB27583" s="110"/>
      <c r="DC27583" s="110"/>
    </row>
    <row r="27584" spans="106:107">
      <c r="DB27584" s="110"/>
      <c r="DC27584" s="110"/>
    </row>
    <row r="27585" spans="106:107">
      <c r="DB27585" s="110"/>
      <c r="DC27585" s="110"/>
    </row>
    <row r="27586" spans="106:107">
      <c r="DB27586" s="110"/>
      <c r="DC27586" s="110"/>
    </row>
    <row r="27587" spans="106:107">
      <c r="DB27587" s="110"/>
      <c r="DC27587" s="110"/>
    </row>
    <row r="27588" spans="106:107">
      <c r="DB27588" s="110"/>
      <c r="DC27588" s="110"/>
    </row>
    <row r="27589" spans="106:107">
      <c r="DB27589" s="110"/>
      <c r="DC27589" s="110"/>
    </row>
    <row r="27590" spans="106:107">
      <c r="DB27590" s="110"/>
      <c r="DC27590" s="110"/>
    </row>
    <row r="27591" spans="106:107">
      <c r="DB27591" s="110"/>
      <c r="DC27591" s="110"/>
    </row>
    <row r="27592" spans="106:107">
      <c r="DB27592" s="110"/>
      <c r="DC27592" s="110"/>
    </row>
    <row r="27593" spans="106:107">
      <c r="DB27593" s="110"/>
      <c r="DC27593" s="110"/>
    </row>
    <row r="27594" spans="106:107">
      <c r="DB27594" s="110"/>
      <c r="DC27594" s="110"/>
    </row>
    <row r="27595" spans="106:107">
      <c r="DB27595" s="110"/>
      <c r="DC27595" s="110"/>
    </row>
    <row r="27596" spans="106:107">
      <c r="DB27596" s="110"/>
      <c r="DC27596" s="110"/>
    </row>
    <row r="27597" spans="106:107">
      <c r="DB27597" s="110"/>
      <c r="DC27597" s="110"/>
    </row>
    <row r="27598" spans="106:107">
      <c r="DB27598" s="110"/>
      <c r="DC27598" s="110"/>
    </row>
    <row r="27599" spans="106:107">
      <c r="DB27599" s="110"/>
      <c r="DC27599" s="110"/>
    </row>
    <row r="27600" spans="106:107">
      <c r="DB27600" s="110"/>
      <c r="DC27600" s="110"/>
    </row>
    <row r="27601" spans="106:107">
      <c r="DB27601" s="110"/>
      <c r="DC27601" s="110"/>
    </row>
    <row r="27602" spans="106:107">
      <c r="DB27602" s="110"/>
      <c r="DC27602" s="110"/>
    </row>
    <row r="27603" spans="106:107">
      <c r="DB27603" s="110"/>
      <c r="DC27603" s="110"/>
    </row>
    <row r="27604" spans="106:107">
      <c r="DB27604" s="110"/>
      <c r="DC27604" s="110"/>
    </row>
    <row r="27605" spans="106:107">
      <c r="DB27605" s="110"/>
      <c r="DC27605" s="110"/>
    </row>
    <row r="27606" spans="106:107">
      <c r="DB27606" s="110"/>
      <c r="DC27606" s="110"/>
    </row>
    <row r="27607" spans="106:107">
      <c r="DB27607" s="110"/>
      <c r="DC27607" s="110"/>
    </row>
    <row r="27608" spans="106:107">
      <c r="DB27608" s="110"/>
      <c r="DC27608" s="110"/>
    </row>
    <row r="27609" spans="106:107">
      <c r="DB27609" s="110"/>
      <c r="DC27609" s="110"/>
    </row>
    <row r="27610" spans="106:107">
      <c r="DB27610" s="110"/>
      <c r="DC27610" s="110"/>
    </row>
    <row r="27611" spans="106:107">
      <c r="DB27611" s="110"/>
      <c r="DC27611" s="110"/>
    </row>
    <row r="27612" spans="106:107">
      <c r="DB27612" s="110"/>
      <c r="DC27612" s="110"/>
    </row>
    <row r="27613" spans="106:107">
      <c r="DB27613" s="110"/>
      <c r="DC27613" s="110"/>
    </row>
    <row r="27614" spans="106:107">
      <c r="DB27614" s="110"/>
      <c r="DC27614" s="110"/>
    </row>
    <row r="27615" spans="106:107">
      <c r="DB27615" s="110"/>
      <c r="DC27615" s="110"/>
    </row>
    <row r="27616" spans="106:107">
      <c r="DB27616" s="110"/>
      <c r="DC27616" s="110"/>
    </row>
    <row r="27617" spans="106:107">
      <c r="DB27617" s="110"/>
      <c r="DC27617" s="110"/>
    </row>
    <row r="27618" spans="106:107">
      <c r="DB27618" s="110"/>
      <c r="DC27618" s="110"/>
    </row>
    <row r="27619" spans="106:107">
      <c r="DB27619" s="110"/>
      <c r="DC27619" s="110"/>
    </row>
    <row r="27620" spans="106:107">
      <c r="DB27620" s="110"/>
      <c r="DC27620" s="110"/>
    </row>
    <row r="27621" spans="106:107">
      <c r="DB27621" s="110"/>
      <c r="DC27621" s="110"/>
    </row>
    <row r="27622" spans="106:107">
      <c r="DB27622" s="110"/>
      <c r="DC27622" s="110"/>
    </row>
    <row r="27623" spans="106:107">
      <c r="DB27623" s="110"/>
      <c r="DC27623" s="110"/>
    </row>
    <row r="27624" spans="106:107">
      <c r="DB27624" s="110"/>
      <c r="DC27624" s="110"/>
    </row>
    <row r="27625" spans="106:107">
      <c r="DB27625" s="110"/>
      <c r="DC27625" s="110"/>
    </row>
    <row r="27626" spans="106:107">
      <c r="DB27626" s="110"/>
      <c r="DC27626" s="110"/>
    </row>
    <row r="27627" spans="106:107">
      <c r="DB27627" s="110"/>
      <c r="DC27627" s="110"/>
    </row>
    <row r="27628" spans="106:107">
      <c r="DB27628" s="110"/>
      <c r="DC27628" s="110"/>
    </row>
    <row r="27629" spans="106:107">
      <c r="DB27629" s="110"/>
      <c r="DC27629" s="110"/>
    </row>
    <row r="27630" spans="106:107">
      <c r="DB27630" s="110"/>
      <c r="DC27630" s="110"/>
    </row>
    <row r="27631" spans="106:107">
      <c r="DB27631" s="110"/>
      <c r="DC27631" s="110"/>
    </row>
    <row r="27632" spans="106:107">
      <c r="DB27632" s="110"/>
      <c r="DC27632" s="110"/>
    </row>
    <row r="27633" spans="106:107">
      <c r="DB27633" s="110"/>
      <c r="DC27633" s="110"/>
    </row>
    <row r="27634" spans="106:107">
      <c r="DB27634" s="110"/>
      <c r="DC27634" s="110"/>
    </row>
    <row r="27635" spans="106:107">
      <c r="DB27635" s="110"/>
      <c r="DC27635" s="110"/>
    </row>
    <row r="27636" spans="106:107">
      <c r="DB27636" s="110"/>
      <c r="DC27636" s="110"/>
    </row>
    <row r="27637" spans="106:107">
      <c r="DB27637" s="110"/>
      <c r="DC27637" s="110"/>
    </row>
    <row r="27638" spans="106:107">
      <c r="DB27638" s="110"/>
      <c r="DC27638" s="110"/>
    </row>
    <row r="27639" spans="106:107">
      <c r="DB27639" s="110"/>
      <c r="DC27639" s="110"/>
    </row>
    <row r="27640" spans="106:107">
      <c r="DB27640" s="110"/>
      <c r="DC27640" s="110"/>
    </row>
    <row r="27641" spans="106:107">
      <c r="DB27641" s="110"/>
      <c r="DC27641" s="110"/>
    </row>
    <row r="27642" spans="106:107">
      <c r="DB27642" s="110"/>
      <c r="DC27642" s="110"/>
    </row>
    <row r="27643" spans="106:107">
      <c r="DB27643" s="110"/>
      <c r="DC27643" s="110"/>
    </row>
    <row r="27644" spans="106:107">
      <c r="DB27644" s="110"/>
      <c r="DC27644" s="110"/>
    </row>
    <row r="27645" spans="106:107">
      <c r="DB27645" s="110"/>
      <c r="DC27645" s="110"/>
    </row>
    <row r="27646" spans="106:107">
      <c r="DB27646" s="110"/>
      <c r="DC27646" s="110"/>
    </row>
    <row r="27647" spans="106:107">
      <c r="DB27647" s="110"/>
      <c r="DC27647" s="110"/>
    </row>
    <row r="27648" spans="106:107">
      <c r="DB27648" s="110"/>
      <c r="DC27648" s="110"/>
    </row>
    <row r="27649" spans="106:107">
      <c r="DB27649" s="110"/>
      <c r="DC27649" s="110"/>
    </row>
    <row r="27650" spans="106:107">
      <c r="DB27650" s="110"/>
      <c r="DC27650" s="110"/>
    </row>
    <row r="27651" spans="106:107">
      <c r="DB27651" s="110"/>
      <c r="DC27651" s="110"/>
    </row>
    <row r="27652" spans="106:107">
      <c r="DB27652" s="110"/>
      <c r="DC27652" s="110"/>
    </row>
    <row r="27653" spans="106:107">
      <c r="DB27653" s="110"/>
      <c r="DC27653" s="110"/>
    </row>
    <row r="27654" spans="106:107">
      <c r="DB27654" s="110"/>
      <c r="DC27654" s="110"/>
    </row>
    <row r="27655" spans="106:107">
      <c r="DB27655" s="110"/>
      <c r="DC27655" s="110"/>
    </row>
    <row r="27656" spans="106:107">
      <c r="DB27656" s="110"/>
      <c r="DC27656" s="110"/>
    </row>
    <row r="27657" spans="106:107">
      <c r="DB27657" s="110"/>
      <c r="DC27657" s="110"/>
    </row>
    <row r="27658" spans="106:107">
      <c r="DB27658" s="110"/>
      <c r="DC27658" s="110"/>
    </row>
    <row r="27659" spans="106:107">
      <c r="DB27659" s="110"/>
      <c r="DC27659" s="110"/>
    </row>
    <row r="27660" spans="106:107">
      <c r="DB27660" s="110"/>
      <c r="DC27660" s="110"/>
    </row>
    <row r="27661" spans="106:107">
      <c r="DB27661" s="110"/>
      <c r="DC27661" s="110"/>
    </row>
    <row r="27662" spans="106:107">
      <c r="DB27662" s="110"/>
      <c r="DC27662" s="110"/>
    </row>
    <row r="27663" spans="106:107">
      <c r="DB27663" s="110"/>
      <c r="DC27663" s="110"/>
    </row>
    <row r="27664" spans="106:107">
      <c r="DB27664" s="110"/>
      <c r="DC27664" s="110"/>
    </row>
    <row r="27665" spans="106:107">
      <c r="DB27665" s="110"/>
      <c r="DC27665" s="110"/>
    </row>
    <row r="27666" spans="106:107">
      <c r="DB27666" s="110"/>
      <c r="DC27666" s="110"/>
    </row>
    <row r="27667" spans="106:107">
      <c r="DB27667" s="110"/>
      <c r="DC27667" s="110"/>
    </row>
    <row r="27668" spans="106:107">
      <c r="DB27668" s="110"/>
      <c r="DC27668" s="110"/>
    </row>
    <row r="27669" spans="106:107">
      <c r="DB27669" s="110"/>
      <c r="DC27669" s="110"/>
    </row>
    <row r="27670" spans="106:107">
      <c r="DB27670" s="110"/>
      <c r="DC27670" s="110"/>
    </row>
    <row r="27671" spans="106:107">
      <c r="DB27671" s="110"/>
      <c r="DC27671" s="110"/>
    </row>
    <row r="27672" spans="106:107">
      <c r="DB27672" s="110"/>
      <c r="DC27672" s="110"/>
    </row>
    <row r="27673" spans="106:107">
      <c r="DB27673" s="110"/>
      <c r="DC27673" s="110"/>
    </row>
    <row r="27674" spans="106:107">
      <c r="DB27674" s="110"/>
      <c r="DC27674" s="110"/>
    </row>
    <row r="27675" spans="106:107">
      <c r="DB27675" s="110"/>
      <c r="DC27675" s="110"/>
    </row>
    <row r="27676" spans="106:107">
      <c r="DB27676" s="110"/>
      <c r="DC27676" s="110"/>
    </row>
    <row r="27677" spans="106:107">
      <c r="DB27677" s="110"/>
      <c r="DC27677" s="110"/>
    </row>
    <row r="27678" spans="106:107">
      <c r="DB27678" s="110"/>
      <c r="DC27678" s="110"/>
    </row>
    <row r="27679" spans="106:107">
      <c r="DB27679" s="110"/>
      <c r="DC27679" s="110"/>
    </row>
    <row r="27680" spans="106:107">
      <c r="DB27680" s="110"/>
      <c r="DC27680" s="110"/>
    </row>
    <row r="27681" spans="106:107">
      <c r="DB27681" s="110"/>
      <c r="DC27681" s="110"/>
    </row>
    <row r="27682" spans="106:107">
      <c r="DB27682" s="110"/>
      <c r="DC27682" s="110"/>
    </row>
    <row r="27683" spans="106:107">
      <c r="DB27683" s="110"/>
      <c r="DC27683" s="110"/>
    </row>
    <row r="27684" spans="106:107">
      <c r="DB27684" s="110"/>
      <c r="DC27684" s="110"/>
    </row>
    <row r="27685" spans="106:107">
      <c r="DB27685" s="110"/>
      <c r="DC27685" s="110"/>
    </row>
    <row r="27686" spans="106:107">
      <c r="DB27686" s="110"/>
      <c r="DC27686" s="110"/>
    </row>
    <row r="27687" spans="106:107">
      <c r="DB27687" s="110"/>
      <c r="DC27687" s="110"/>
    </row>
    <row r="27688" spans="106:107">
      <c r="DB27688" s="110"/>
      <c r="DC27688" s="110"/>
    </row>
    <row r="27689" spans="106:107">
      <c r="DB27689" s="110"/>
      <c r="DC27689" s="110"/>
    </row>
    <row r="27690" spans="106:107">
      <c r="DB27690" s="110"/>
      <c r="DC27690" s="110"/>
    </row>
    <row r="27691" spans="106:107">
      <c r="DB27691" s="110"/>
      <c r="DC27691" s="110"/>
    </row>
    <row r="27692" spans="106:107">
      <c r="DB27692" s="110"/>
      <c r="DC27692" s="110"/>
    </row>
    <row r="27693" spans="106:107">
      <c r="DB27693" s="110"/>
      <c r="DC27693" s="110"/>
    </row>
    <row r="27694" spans="106:107">
      <c r="DB27694" s="110"/>
      <c r="DC27694" s="110"/>
    </row>
    <row r="27695" spans="106:107">
      <c r="DB27695" s="110"/>
      <c r="DC27695" s="110"/>
    </row>
    <row r="27696" spans="106:107">
      <c r="DB27696" s="110"/>
      <c r="DC27696" s="110"/>
    </row>
    <row r="27697" spans="106:107">
      <c r="DB27697" s="110"/>
      <c r="DC27697" s="110"/>
    </row>
    <row r="27698" spans="106:107">
      <c r="DB27698" s="110"/>
      <c r="DC27698" s="110"/>
    </row>
    <row r="27699" spans="106:107">
      <c r="DB27699" s="110"/>
      <c r="DC27699" s="110"/>
    </row>
    <row r="27700" spans="106:107">
      <c r="DB27700" s="110"/>
      <c r="DC27700" s="110"/>
    </row>
    <row r="27701" spans="106:107">
      <c r="DB27701" s="110"/>
      <c r="DC27701" s="110"/>
    </row>
    <row r="27702" spans="106:107">
      <c r="DB27702" s="110"/>
      <c r="DC27702" s="110"/>
    </row>
    <row r="27703" spans="106:107">
      <c r="DB27703" s="110"/>
      <c r="DC27703" s="110"/>
    </row>
    <row r="27704" spans="106:107">
      <c r="DB27704" s="110"/>
      <c r="DC27704" s="110"/>
    </row>
    <row r="27705" spans="106:107">
      <c r="DB27705" s="110"/>
      <c r="DC27705" s="110"/>
    </row>
    <row r="27706" spans="106:107">
      <c r="DB27706" s="110"/>
      <c r="DC27706" s="110"/>
    </row>
    <row r="27707" spans="106:107">
      <c r="DB27707" s="110"/>
      <c r="DC27707" s="110"/>
    </row>
    <row r="27708" spans="106:107">
      <c r="DB27708" s="110"/>
      <c r="DC27708" s="110"/>
    </row>
    <row r="27709" spans="106:107">
      <c r="DB27709" s="110"/>
      <c r="DC27709" s="110"/>
    </row>
    <row r="27710" spans="106:107">
      <c r="DB27710" s="110"/>
      <c r="DC27710" s="110"/>
    </row>
    <row r="27711" spans="106:107">
      <c r="DB27711" s="110"/>
      <c r="DC27711" s="110"/>
    </row>
    <row r="27712" spans="106:107">
      <c r="DB27712" s="110"/>
      <c r="DC27712" s="110"/>
    </row>
    <row r="27713" spans="106:107">
      <c r="DB27713" s="110"/>
      <c r="DC27713" s="110"/>
    </row>
    <row r="27714" spans="106:107">
      <c r="DB27714" s="110"/>
      <c r="DC27714" s="110"/>
    </row>
    <row r="27715" spans="106:107">
      <c r="DB27715" s="110"/>
      <c r="DC27715" s="110"/>
    </row>
    <row r="27716" spans="106:107">
      <c r="DB27716" s="110"/>
      <c r="DC27716" s="110"/>
    </row>
    <row r="27717" spans="106:107">
      <c r="DB27717" s="110"/>
      <c r="DC27717" s="110"/>
    </row>
    <row r="27718" spans="106:107">
      <c r="DB27718" s="110"/>
      <c r="DC27718" s="110"/>
    </row>
    <row r="27719" spans="106:107">
      <c r="DB27719" s="110"/>
      <c r="DC27719" s="110"/>
    </row>
    <row r="27720" spans="106:107">
      <c r="DB27720" s="110"/>
      <c r="DC27720" s="110"/>
    </row>
    <row r="27721" spans="106:107">
      <c r="DB27721" s="110"/>
      <c r="DC27721" s="110"/>
    </row>
    <row r="27722" spans="106:107">
      <c r="DB27722" s="110"/>
      <c r="DC27722" s="110"/>
    </row>
    <row r="27723" spans="106:107">
      <c r="DB27723" s="110"/>
      <c r="DC27723" s="110"/>
    </row>
    <row r="27724" spans="106:107">
      <c r="DB27724" s="110"/>
      <c r="DC27724" s="110"/>
    </row>
    <row r="27725" spans="106:107">
      <c r="DB27725" s="110"/>
      <c r="DC27725" s="110"/>
    </row>
    <row r="27726" spans="106:107">
      <c r="DB27726" s="110"/>
      <c r="DC27726" s="110"/>
    </row>
    <row r="27727" spans="106:107">
      <c r="DB27727" s="110"/>
      <c r="DC27727" s="110"/>
    </row>
    <row r="27728" spans="106:107">
      <c r="DB27728" s="110"/>
      <c r="DC27728" s="110"/>
    </row>
    <row r="27729" spans="106:107">
      <c r="DB27729" s="110"/>
      <c r="DC27729" s="110"/>
    </row>
    <row r="27730" spans="106:107">
      <c r="DB27730" s="110"/>
      <c r="DC27730" s="110"/>
    </row>
    <row r="27731" spans="106:107">
      <c r="DB27731" s="110"/>
      <c r="DC27731" s="110"/>
    </row>
    <row r="27732" spans="106:107">
      <c r="DB27732" s="110"/>
      <c r="DC27732" s="110"/>
    </row>
    <row r="27733" spans="106:107">
      <c r="DB27733" s="110"/>
      <c r="DC27733" s="110"/>
    </row>
    <row r="27734" spans="106:107">
      <c r="DB27734" s="110"/>
      <c r="DC27734" s="110"/>
    </row>
    <row r="27735" spans="106:107">
      <c r="DB27735" s="110"/>
      <c r="DC27735" s="110"/>
    </row>
    <row r="27736" spans="106:107">
      <c r="DB27736" s="110"/>
      <c r="DC27736" s="110"/>
    </row>
    <row r="27737" spans="106:107">
      <c r="DB27737" s="110"/>
      <c r="DC27737" s="110"/>
    </row>
    <row r="27738" spans="106:107">
      <c r="DB27738" s="110"/>
      <c r="DC27738" s="110"/>
    </row>
    <row r="27739" spans="106:107">
      <c r="DB27739" s="110"/>
      <c r="DC27739" s="110"/>
    </row>
    <row r="27740" spans="106:107">
      <c r="DB27740" s="110"/>
      <c r="DC27740" s="110"/>
    </row>
    <row r="27741" spans="106:107">
      <c r="DB27741" s="110"/>
      <c r="DC27741" s="110"/>
    </row>
    <row r="27742" spans="106:107">
      <c r="DB27742" s="110"/>
      <c r="DC27742" s="110"/>
    </row>
    <row r="27743" spans="106:107">
      <c r="DB27743" s="110"/>
      <c r="DC27743" s="110"/>
    </row>
    <row r="27744" spans="106:107">
      <c r="DB27744" s="110"/>
      <c r="DC27744" s="110"/>
    </row>
    <row r="27745" spans="106:107">
      <c r="DB27745" s="110"/>
      <c r="DC27745" s="110"/>
    </row>
    <row r="27746" spans="106:107">
      <c r="DB27746" s="110"/>
      <c r="DC27746" s="110"/>
    </row>
    <row r="27747" spans="106:107">
      <c r="DB27747" s="110"/>
      <c r="DC27747" s="110"/>
    </row>
    <row r="27748" spans="106:107">
      <c r="DB27748" s="110"/>
      <c r="DC27748" s="110"/>
    </row>
    <row r="27749" spans="106:107">
      <c r="DB27749" s="110"/>
      <c r="DC27749" s="110"/>
    </row>
    <row r="27750" spans="106:107">
      <c r="DB27750" s="110"/>
      <c r="DC27750" s="110"/>
    </row>
    <row r="27751" spans="106:107">
      <c r="DB27751" s="110"/>
      <c r="DC27751" s="110"/>
    </row>
    <row r="27752" spans="106:107">
      <c r="DB27752" s="110"/>
      <c r="DC27752" s="110"/>
    </row>
    <row r="27753" spans="106:107">
      <c r="DB27753" s="110"/>
      <c r="DC27753" s="110"/>
    </row>
    <row r="27754" spans="106:107">
      <c r="DB27754" s="110"/>
      <c r="DC27754" s="110"/>
    </row>
    <row r="27755" spans="106:107">
      <c r="DB27755" s="110"/>
      <c r="DC27755" s="110"/>
    </row>
    <row r="27756" spans="106:107">
      <c r="DB27756" s="110"/>
      <c r="DC27756" s="110"/>
    </row>
    <row r="27757" spans="106:107">
      <c r="DB27757" s="110"/>
      <c r="DC27757" s="110"/>
    </row>
    <row r="27758" spans="106:107">
      <c r="DB27758" s="110"/>
      <c r="DC27758" s="110"/>
    </row>
    <row r="27759" spans="106:107">
      <c r="DB27759" s="110"/>
      <c r="DC27759" s="110"/>
    </row>
    <row r="27760" spans="106:107">
      <c r="DB27760" s="110"/>
      <c r="DC27760" s="110"/>
    </row>
    <row r="27761" spans="106:107">
      <c r="DB27761" s="110"/>
      <c r="DC27761" s="110"/>
    </row>
    <row r="27762" spans="106:107">
      <c r="DB27762" s="110"/>
      <c r="DC27762" s="110"/>
    </row>
    <row r="27763" spans="106:107">
      <c r="DB27763" s="110"/>
      <c r="DC27763" s="110"/>
    </row>
    <row r="27764" spans="106:107">
      <c r="DB27764" s="110"/>
      <c r="DC27764" s="110"/>
    </row>
    <row r="27765" spans="106:107">
      <c r="DB27765" s="110"/>
      <c r="DC27765" s="110"/>
    </row>
    <row r="27766" spans="106:107">
      <c r="DB27766" s="110"/>
      <c r="DC27766" s="110"/>
    </row>
    <row r="27767" spans="106:107">
      <c r="DB27767" s="110"/>
      <c r="DC27767" s="110"/>
    </row>
    <row r="27768" spans="106:107">
      <c r="DB27768" s="110"/>
      <c r="DC27768" s="110"/>
    </row>
    <row r="27769" spans="106:107">
      <c r="DB27769" s="110"/>
      <c r="DC27769" s="110"/>
    </row>
    <row r="27770" spans="106:107">
      <c r="DB27770" s="110"/>
      <c r="DC27770" s="110"/>
    </row>
    <row r="27771" spans="106:107">
      <c r="DB27771" s="110"/>
      <c r="DC27771" s="110"/>
    </row>
    <row r="27772" spans="106:107">
      <c r="DB27772" s="110"/>
      <c r="DC27772" s="110"/>
    </row>
    <row r="27773" spans="106:107">
      <c r="DB27773" s="110"/>
      <c r="DC27773" s="110"/>
    </row>
    <row r="27774" spans="106:107">
      <c r="DB27774" s="110"/>
      <c r="DC27774" s="110"/>
    </row>
    <row r="27775" spans="106:107">
      <c r="DB27775" s="110"/>
      <c r="DC27775" s="110"/>
    </row>
    <row r="27776" spans="106:107">
      <c r="DB27776" s="110"/>
      <c r="DC27776" s="110"/>
    </row>
    <row r="27777" spans="106:107">
      <c r="DB27777" s="110"/>
      <c r="DC27777" s="110"/>
    </row>
    <row r="27778" spans="106:107">
      <c r="DB27778" s="110"/>
      <c r="DC27778" s="110"/>
    </row>
    <row r="27779" spans="106:107">
      <c r="DB27779" s="110"/>
      <c r="DC27779" s="110"/>
    </row>
    <row r="27780" spans="106:107">
      <c r="DB27780" s="110"/>
      <c r="DC27780" s="110"/>
    </row>
    <row r="27781" spans="106:107">
      <c r="DB27781" s="110"/>
      <c r="DC27781" s="110"/>
    </row>
    <row r="27782" spans="106:107">
      <c r="DB27782" s="110"/>
      <c r="DC27782" s="110"/>
    </row>
    <row r="27783" spans="106:107">
      <c r="DB27783" s="110"/>
      <c r="DC27783" s="110"/>
    </row>
    <row r="27784" spans="106:107">
      <c r="DB27784" s="110"/>
      <c r="DC27784" s="110"/>
    </row>
    <row r="27785" spans="106:107">
      <c r="DB27785" s="110"/>
      <c r="DC27785" s="110"/>
    </row>
    <row r="27786" spans="106:107">
      <c r="DB27786" s="110"/>
      <c r="DC27786" s="110"/>
    </row>
    <row r="27787" spans="106:107">
      <c r="DB27787" s="110"/>
      <c r="DC27787" s="110"/>
    </row>
    <row r="27788" spans="106:107">
      <c r="DB27788" s="110"/>
      <c r="DC27788" s="110"/>
    </row>
    <row r="27789" spans="106:107">
      <c r="DB27789" s="110"/>
      <c r="DC27789" s="110"/>
    </row>
    <row r="27790" spans="106:107">
      <c r="DB27790" s="110"/>
      <c r="DC27790" s="110"/>
    </row>
    <row r="27791" spans="106:107">
      <c r="DB27791" s="110"/>
      <c r="DC27791" s="110"/>
    </row>
    <row r="27792" spans="106:107">
      <c r="DB27792" s="110"/>
      <c r="DC27792" s="110"/>
    </row>
    <row r="27793" spans="106:107">
      <c r="DB27793" s="110"/>
      <c r="DC27793" s="110"/>
    </row>
    <row r="27794" spans="106:107">
      <c r="DB27794" s="110"/>
      <c r="DC27794" s="110"/>
    </row>
    <row r="27795" spans="106:107">
      <c r="DB27795" s="110"/>
      <c r="DC27795" s="110"/>
    </row>
    <row r="27796" spans="106:107">
      <c r="DB27796" s="110"/>
      <c r="DC27796" s="110"/>
    </row>
    <row r="27797" spans="106:107">
      <c r="DB27797" s="110"/>
      <c r="DC27797" s="110"/>
    </row>
    <row r="27798" spans="106:107">
      <c r="DB27798" s="110"/>
      <c r="DC27798" s="110"/>
    </row>
    <row r="27799" spans="106:107">
      <c r="DB27799" s="110"/>
      <c r="DC27799" s="110"/>
    </row>
    <row r="27800" spans="106:107">
      <c r="DB27800" s="110"/>
      <c r="DC27800" s="110"/>
    </row>
    <row r="27801" spans="106:107">
      <c r="DB27801" s="110"/>
      <c r="DC27801" s="110"/>
    </row>
    <row r="27802" spans="106:107">
      <c r="DB27802" s="110"/>
      <c r="DC27802" s="110"/>
    </row>
    <row r="27803" spans="106:107">
      <c r="DB27803" s="110"/>
      <c r="DC27803" s="110"/>
    </row>
    <row r="27804" spans="106:107">
      <c r="DB27804" s="110"/>
      <c r="DC27804" s="110"/>
    </row>
    <row r="27805" spans="106:107">
      <c r="DB27805" s="110"/>
      <c r="DC27805" s="110"/>
    </row>
    <row r="27806" spans="106:107">
      <c r="DB27806" s="110"/>
      <c r="DC27806" s="110"/>
    </row>
    <row r="27807" spans="106:107">
      <c r="DB27807" s="110"/>
      <c r="DC27807" s="110"/>
    </row>
    <row r="27808" spans="106:107">
      <c r="DB27808" s="110"/>
      <c r="DC27808" s="110"/>
    </row>
    <row r="27809" spans="106:107">
      <c r="DB27809" s="110"/>
      <c r="DC27809" s="110"/>
    </row>
    <row r="27810" spans="106:107">
      <c r="DB27810" s="110"/>
      <c r="DC27810" s="110"/>
    </row>
    <row r="27811" spans="106:107">
      <c r="DB27811" s="110"/>
      <c r="DC27811" s="110"/>
    </row>
    <row r="27812" spans="106:107">
      <c r="DB27812" s="110"/>
      <c r="DC27812" s="110"/>
    </row>
    <row r="27813" spans="106:107">
      <c r="DB27813" s="110"/>
      <c r="DC27813" s="110"/>
    </row>
    <row r="27814" spans="106:107">
      <c r="DB27814" s="110"/>
      <c r="DC27814" s="110"/>
    </row>
    <row r="27815" spans="106:107">
      <c r="DB27815" s="110"/>
      <c r="DC27815" s="110"/>
    </row>
    <row r="27816" spans="106:107">
      <c r="DB27816" s="110"/>
      <c r="DC27816" s="110"/>
    </row>
    <row r="27817" spans="106:107">
      <c r="DB27817" s="110"/>
      <c r="DC27817" s="110"/>
    </row>
    <row r="27818" spans="106:107">
      <c r="DB27818" s="110"/>
      <c r="DC27818" s="110"/>
    </row>
    <row r="27819" spans="106:107">
      <c r="DB27819" s="110"/>
      <c r="DC27819" s="110"/>
    </row>
    <row r="27820" spans="106:107">
      <c r="DB27820" s="110"/>
      <c r="DC27820" s="110"/>
    </row>
    <row r="27821" spans="106:107">
      <c r="DB27821" s="110"/>
      <c r="DC27821" s="110"/>
    </row>
    <row r="27822" spans="106:107">
      <c r="DB27822" s="110"/>
      <c r="DC27822" s="110"/>
    </row>
    <row r="27823" spans="106:107">
      <c r="DB27823" s="110"/>
      <c r="DC27823" s="110"/>
    </row>
    <row r="27824" spans="106:107">
      <c r="DB27824" s="110"/>
      <c r="DC27824" s="110"/>
    </row>
    <row r="27825" spans="106:107">
      <c r="DB27825" s="110"/>
      <c r="DC27825" s="110"/>
    </row>
    <row r="27826" spans="106:107">
      <c r="DB27826" s="110"/>
      <c r="DC27826" s="110"/>
    </row>
    <row r="27827" spans="106:107">
      <c r="DB27827" s="110"/>
      <c r="DC27827" s="110"/>
    </row>
    <row r="27828" spans="106:107">
      <c r="DB27828" s="110"/>
      <c r="DC27828" s="110"/>
    </row>
    <row r="27829" spans="106:107">
      <c r="DB27829" s="110"/>
      <c r="DC27829" s="110"/>
    </row>
    <row r="27830" spans="106:107">
      <c r="DB27830" s="110"/>
      <c r="DC27830" s="110"/>
    </row>
    <row r="27831" spans="106:107">
      <c r="DB27831" s="110"/>
      <c r="DC27831" s="110"/>
    </row>
    <row r="27832" spans="106:107">
      <c r="DB27832" s="110"/>
      <c r="DC27832" s="110"/>
    </row>
    <row r="27833" spans="106:107">
      <c r="DB27833" s="110"/>
      <c r="DC27833" s="110"/>
    </row>
    <row r="27834" spans="106:107">
      <c r="DB27834" s="110"/>
      <c r="DC27834" s="110"/>
    </row>
    <row r="27835" spans="106:107">
      <c r="DB27835" s="110"/>
      <c r="DC27835" s="110"/>
    </row>
    <row r="27836" spans="106:107">
      <c r="DB27836" s="110"/>
      <c r="DC27836" s="110"/>
    </row>
    <row r="27837" spans="106:107">
      <c r="DB27837" s="110"/>
      <c r="DC27837" s="110"/>
    </row>
    <row r="27838" spans="106:107">
      <c r="DB27838" s="110"/>
      <c r="DC27838" s="110"/>
    </row>
    <row r="27839" spans="106:107">
      <c r="DB27839" s="110"/>
      <c r="DC27839" s="110"/>
    </row>
    <row r="27840" spans="106:107">
      <c r="DB27840" s="110"/>
      <c r="DC27840" s="110"/>
    </row>
    <row r="27841" spans="106:107">
      <c r="DB27841" s="110"/>
      <c r="DC27841" s="110"/>
    </row>
    <row r="27842" spans="106:107">
      <c r="DB27842" s="110"/>
      <c r="DC27842" s="110"/>
    </row>
    <row r="27843" spans="106:107">
      <c r="DB27843" s="110"/>
      <c r="DC27843" s="110"/>
    </row>
    <row r="27844" spans="106:107">
      <c r="DB27844" s="110"/>
      <c r="DC27844" s="110"/>
    </row>
    <row r="27845" spans="106:107">
      <c r="DB27845" s="110"/>
      <c r="DC27845" s="110"/>
    </row>
    <row r="27846" spans="106:107">
      <c r="DB27846" s="110"/>
      <c r="DC27846" s="110"/>
    </row>
    <row r="27847" spans="106:107">
      <c r="DB27847" s="110"/>
      <c r="DC27847" s="110"/>
    </row>
    <row r="27848" spans="106:107">
      <c r="DB27848" s="110"/>
      <c r="DC27848" s="110"/>
    </row>
    <row r="27849" spans="106:107">
      <c r="DB27849" s="110"/>
      <c r="DC27849" s="110"/>
    </row>
    <row r="27850" spans="106:107">
      <c r="DB27850" s="110"/>
      <c r="DC27850" s="110"/>
    </row>
    <row r="27851" spans="106:107">
      <c r="DB27851" s="110"/>
      <c r="DC27851" s="110"/>
    </row>
    <row r="27852" spans="106:107">
      <c r="DB27852" s="110"/>
      <c r="DC27852" s="110"/>
    </row>
    <row r="27853" spans="106:107">
      <c r="DB27853" s="110"/>
      <c r="DC27853" s="110"/>
    </row>
    <row r="27854" spans="106:107">
      <c r="DB27854" s="110"/>
      <c r="DC27854" s="110"/>
    </row>
    <row r="27855" spans="106:107">
      <c r="DB27855" s="110"/>
      <c r="DC27855" s="110"/>
    </row>
    <row r="27856" spans="106:107">
      <c r="DB27856" s="110"/>
      <c r="DC27856" s="110"/>
    </row>
    <row r="27857" spans="106:107">
      <c r="DB27857" s="110"/>
      <c r="DC27857" s="110"/>
    </row>
    <row r="27858" spans="106:107">
      <c r="DB27858" s="110"/>
      <c r="DC27858" s="110"/>
    </row>
    <row r="27859" spans="106:107">
      <c r="DB27859" s="110"/>
      <c r="DC27859" s="110"/>
    </row>
    <row r="27860" spans="106:107">
      <c r="DB27860" s="110"/>
      <c r="DC27860" s="110"/>
    </row>
    <row r="27861" spans="106:107">
      <c r="DB27861" s="110"/>
      <c r="DC27861" s="110"/>
    </row>
    <row r="27862" spans="106:107">
      <c r="DB27862" s="110"/>
      <c r="DC27862" s="110"/>
    </row>
    <row r="27863" spans="106:107">
      <c r="DB27863" s="110"/>
      <c r="DC27863" s="110"/>
    </row>
    <row r="27864" spans="106:107">
      <c r="DB27864" s="110"/>
      <c r="DC27864" s="110"/>
    </row>
    <row r="27865" spans="106:107">
      <c r="DB27865" s="110"/>
      <c r="DC27865" s="110"/>
    </row>
    <row r="27866" spans="106:107">
      <c r="DB27866" s="110"/>
      <c r="DC27866" s="110"/>
    </row>
    <row r="27867" spans="106:107">
      <c r="DB27867" s="110"/>
      <c r="DC27867" s="110"/>
    </row>
    <row r="27868" spans="106:107">
      <c r="DB27868" s="110"/>
      <c r="DC27868" s="110"/>
    </row>
    <row r="27869" spans="106:107">
      <c r="DB27869" s="110"/>
      <c r="DC27869" s="110"/>
    </row>
    <row r="27870" spans="106:107">
      <c r="DB27870" s="110"/>
      <c r="DC27870" s="110"/>
    </row>
    <row r="27871" spans="106:107">
      <c r="DB27871" s="110"/>
      <c r="DC27871" s="110"/>
    </row>
    <row r="27872" spans="106:107">
      <c r="DB27872" s="110"/>
      <c r="DC27872" s="110"/>
    </row>
    <row r="27873" spans="106:107">
      <c r="DB27873" s="110"/>
      <c r="DC27873" s="110"/>
    </row>
    <row r="27874" spans="106:107">
      <c r="DB27874" s="110"/>
      <c r="DC27874" s="110"/>
    </row>
    <row r="27875" spans="106:107">
      <c r="DB27875" s="110"/>
      <c r="DC27875" s="110"/>
    </row>
    <row r="27876" spans="106:107">
      <c r="DB27876" s="110"/>
      <c r="DC27876" s="110"/>
    </row>
    <row r="27877" spans="106:107">
      <c r="DB27877" s="110"/>
      <c r="DC27877" s="110"/>
    </row>
    <row r="27878" spans="106:107">
      <c r="DB27878" s="110"/>
      <c r="DC27878" s="110"/>
    </row>
    <row r="27879" spans="106:107">
      <c r="DB27879" s="110"/>
      <c r="DC27879" s="110"/>
    </row>
    <row r="27880" spans="106:107">
      <c r="DB27880" s="110"/>
      <c r="DC27880" s="110"/>
    </row>
    <row r="27881" spans="106:107">
      <c r="DB27881" s="110"/>
      <c r="DC27881" s="110"/>
    </row>
    <row r="27882" spans="106:107">
      <c r="DB27882" s="110"/>
      <c r="DC27882" s="110"/>
    </row>
    <row r="27883" spans="106:107">
      <c r="DB27883" s="110"/>
      <c r="DC27883" s="110"/>
    </row>
    <row r="27884" spans="106:107">
      <c r="DB27884" s="110"/>
      <c r="DC27884" s="110"/>
    </row>
    <row r="27885" spans="106:107">
      <c r="DB27885" s="110"/>
      <c r="DC27885" s="110"/>
    </row>
    <row r="27886" spans="106:107">
      <c r="DB27886" s="110"/>
      <c r="DC27886" s="110"/>
    </row>
    <row r="27887" spans="106:107">
      <c r="DB27887" s="110"/>
      <c r="DC27887" s="110"/>
    </row>
    <row r="27888" spans="106:107">
      <c r="DB27888" s="110"/>
      <c r="DC27888" s="110"/>
    </row>
    <row r="27889" spans="106:107">
      <c r="DB27889" s="110"/>
      <c r="DC27889" s="110"/>
    </row>
    <row r="27890" spans="106:107">
      <c r="DB27890" s="110"/>
      <c r="DC27890" s="110"/>
    </row>
    <row r="27891" spans="106:107">
      <c r="DB27891" s="110"/>
      <c r="DC27891" s="110"/>
    </row>
    <row r="27892" spans="106:107">
      <c r="DB27892" s="110"/>
      <c r="DC27892" s="110"/>
    </row>
    <row r="27893" spans="106:107">
      <c r="DB27893" s="110"/>
      <c r="DC27893" s="110"/>
    </row>
    <row r="27894" spans="106:107">
      <c r="DB27894" s="110"/>
      <c r="DC27894" s="110"/>
    </row>
    <row r="27895" spans="106:107">
      <c r="DB27895" s="110"/>
      <c r="DC27895" s="110"/>
    </row>
    <row r="27896" spans="106:107">
      <c r="DB27896" s="110"/>
      <c r="DC27896" s="110"/>
    </row>
    <row r="27897" spans="106:107">
      <c r="DB27897" s="110"/>
      <c r="DC27897" s="110"/>
    </row>
    <row r="27898" spans="106:107">
      <c r="DB27898" s="110"/>
      <c r="DC27898" s="110"/>
    </row>
    <row r="27899" spans="106:107">
      <c r="DB27899" s="110"/>
      <c r="DC27899" s="110"/>
    </row>
    <row r="27900" spans="106:107">
      <c r="DB27900" s="110"/>
      <c r="DC27900" s="110"/>
    </row>
    <row r="27901" spans="106:107">
      <c r="DB27901" s="110"/>
      <c r="DC27901" s="110"/>
    </row>
    <row r="27902" spans="106:107">
      <c r="DB27902" s="110"/>
      <c r="DC27902" s="110"/>
    </row>
    <row r="27903" spans="106:107">
      <c r="DB27903" s="110"/>
      <c r="DC27903" s="110"/>
    </row>
    <row r="27904" spans="106:107">
      <c r="DB27904" s="110"/>
      <c r="DC27904" s="110"/>
    </row>
    <row r="27905" spans="106:107">
      <c r="DB27905" s="110"/>
      <c r="DC27905" s="110"/>
    </row>
    <row r="27906" spans="106:107">
      <c r="DB27906" s="110"/>
      <c r="DC27906" s="110"/>
    </row>
    <row r="27907" spans="106:107">
      <c r="DB27907" s="110"/>
      <c r="DC27907" s="110"/>
    </row>
    <row r="27908" spans="106:107">
      <c r="DB27908" s="110"/>
      <c r="DC27908" s="110"/>
    </row>
    <row r="27909" spans="106:107">
      <c r="DB27909" s="110"/>
      <c r="DC27909" s="110"/>
    </row>
    <row r="27910" spans="106:107">
      <c r="DB27910" s="110"/>
      <c r="DC27910" s="110"/>
    </row>
    <row r="27911" spans="106:107">
      <c r="DB27911" s="110"/>
      <c r="DC27911" s="110"/>
    </row>
    <row r="27912" spans="106:107">
      <c r="DB27912" s="110"/>
      <c r="DC27912" s="110"/>
    </row>
    <row r="27913" spans="106:107">
      <c r="DB27913" s="110"/>
      <c r="DC27913" s="110"/>
    </row>
    <row r="27914" spans="106:107">
      <c r="DB27914" s="110"/>
      <c r="DC27914" s="110"/>
    </row>
    <row r="27915" spans="106:107">
      <c r="DB27915" s="110"/>
      <c r="DC27915" s="110"/>
    </row>
    <row r="27916" spans="106:107">
      <c r="DB27916" s="110"/>
      <c r="DC27916" s="110"/>
    </row>
    <row r="27917" spans="106:107">
      <c r="DB27917" s="110"/>
      <c r="DC27917" s="110"/>
    </row>
    <row r="27918" spans="106:107">
      <c r="DB27918" s="110"/>
      <c r="DC27918" s="110"/>
    </row>
    <row r="27919" spans="106:107">
      <c r="DB27919" s="110"/>
      <c r="DC27919" s="110"/>
    </row>
    <row r="27920" spans="106:107">
      <c r="DB27920" s="110"/>
      <c r="DC27920" s="110"/>
    </row>
    <row r="27921" spans="106:107">
      <c r="DB27921" s="110"/>
      <c r="DC27921" s="110"/>
    </row>
    <row r="27922" spans="106:107">
      <c r="DB27922" s="110"/>
      <c r="DC27922" s="110"/>
    </row>
    <row r="27923" spans="106:107">
      <c r="DB27923" s="110"/>
      <c r="DC27923" s="110"/>
    </row>
    <row r="27924" spans="106:107">
      <c r="DB27924" s="110"/>
      <c r="DC27924" s="110"/>
    </row>
    <row r="27925" spans="106:107">
      <c r="DB27925" s="110"/>
      <c r="DC27925" s="110"/>
    </row>
    <row r="27926" spans="106:107">
      <c r="DB27926" s="110"/>
      <c r="DC27926" s="110"/>
    </row>
    <row r="27927" spans="106:107">
      <c r="DB27927" s="110"/>
      <c r="DC27927" s="110"/>
    </row>
    <row r="27928" spans="106:107">
      <c r="DB27928" s="110"/>
      <c r="DC27928" s="110"/>
    </row>
    <row r="27929" spans="106:107">
      <c r="DB27929" s="110"/>
      <c r="DC27929" s="110"/>
    </row>
    <row r="27930" spans="106:107">
      <c r="DB27930" s="110"/>
      <c r="DC27930" s="110"/>
    </row>
    <row r="27931" spans="106:107">
      <c r="DB27931" s="110"/>
      <c r="DC27931" s="110"/>
    </row>
    <row r="27932" spans="106:107">
      <c r="DB27932" s="110"/>
      <c r="DC27932" s="110"/>
    </row>
    <row r="27933" spans="106:107">
      <c r="DB27933" s="110"/>
      <c r="DC27933" s="110"/>
    </row>
    <row r="27934" spans="106:107">
      <c r="DB27934" s="110"/>
      <c r="DC27934" s="110"/>
    </row>
    <row r="27935" spans="106:107">
      <c r="DB27935" s="110"/>
      <c r="DC27935" s="110"/>
    </row>
    <row r="27936" spans="106:107">
      <c r="DB27936" s="110"/>
      <c r="DC27936" s="110"/>
    </row>
    <row r="27937" spans="106:107">
      <c r="DB27937" s="110"/>
      <c r="DC27937" s="110"/>
    </row>
    <row r="27938" spans="106:107">
      <c r="DB27938" s="110"/>
      <c r="DC27938" s="110"/>
    </row>
    <row r="27939" spans="106:107">
      <c r="DB27939" s="110"/>
      <c r="DC27939" s="110"/>
    </row>
    <row r="27940" spans="106:107">
      <c r="DB27940" s="110"/>
      <c r="DC27940" s="110"/>
    </row>
    <row r="27941" spans="106:107">
      <c r="DB27941" s="110"/>
      <c r="DC27941" s="110"/>
    </row>
    <row r="27942" spans="106:107">
      <c r="DB27942" s="110"/>
      <c r="DC27942" s="110"/>
    </row>
    <row r="27943" spans="106:107">
      <c r="DB27943" s="110"/>
      <c r="DC27943" s="110"/>
    </row>
    <row r="27944" spans="106:107">
      <c r="DB27944" s="110"/>
      <c r="DC27944" s="110"/>
    </row>
    <row r="27945" spans="106:107">
      <c r="DB27945" s="110"/>
      <c r="DC27945" s="110"/>
    </row>
    <row r="27946" spans="106:107">
      <c r="DB27946" s="110"/>
      <c r="DC27946" s="110"/>
    </row>
    <row r="27947" spans="106:107">
      <c r="DB27947" s="110"/>
      <c r="DC27947" s="110"/>
    </row>
    <row r="27948" spans="106:107">
      <c r="DB27948" s="110"/>
      <c r="DC27948" s="110"/>
    </row>
    <row r="27949" spans="106:107">
      <c r="DB27949" s="110"/>
      <c r="DC27949" s="110"/>
    </row>
    <row r="27950" spans="106:107">
      <c r="DB27950" s="110"/>
      <c r="DC27950" s="110"/>
    </row>
    <row r="27951" spans="106:107">
      <c r="DB27951" s="110"/>
      <c r="DC27951" s="110"/>
    </row>
    <row r="27952" spans="106:107">
      <c r="DB27952" s="110"/>
      <c r="DC27952" s="110"/>
    </row>
    <row r="27953" spans="106:107">
      <c r="DB27953" s="110"/>
      <c r="DC27953" s="110"/>
    </row>
    <row r="27954" spans="106:107">
      <c r="DB27954" s="110"/>
      <c r="DC27954" s="110"/>
    </row>
    <row r="27955" spans="106:107">
      <c r="DB27955" s="110"/>
      <c r="DC27955" s="110"/>
    </row>
    <row r="27956" spans="106:107">
      <c r="DB27956" s="110"/>
      <c r="DC27956" s="110"/>
    </row>
    <row r="27957" spans="106:107">
      <c r="DB27957" s="110"/>
      <c r="DC27957" s="110"/>
    </row>
    <row r="27958" spans="106:107">
      <c r="DB27958" s="110"/>
      <c r="DC27958" s="110"/>
    </row>
    <row r="27959" spans="106:107">
      <c r="DB27959" s="110"/>
      <c r="DC27959" s="110"/>
    </row>
    <row r="27960" spans="106:107">
      <c r="DB27960" s="110"/>
      <c r="DC27960" s="110"/>
    </row>
    <row r="27961" spans="106:107">
      <c r="DB27961" s="110"/>
      <c r="DC27961" s="110"/>
    </row>
    <row r="27962" spans="106:107">
      <c r="DB27962" s="110"/>
      <c r="DC27962" s="110"/>
    </row>
    <row r="27963" spans="106:107">
      <c r="DB27963" s="110"/>
      <c r="DC27963" s="110"/>
    </row>
    <row r="27964" spans="106:107">
      <c r="DB27964" s="110"/>
      <c r="DC27964" s="110"/>
    </row>
    <row r="27965" spans="106:107">
      <c r="DB27965" s="110"/>
      <c r="DC27965" s="110"/>
    </row>
    <row r="27966" spans="106:107">
      <c r="DB27966" s="110"/>
      <c r="DC27966" s="110"/>
    </row>
    <row r="27967" spans="106:107">
      <c r="DB27967" s="110"/>
      <c r="DC27967" s="110"/>
    </row>
    <row r="27968" spans="106:107">
      <c r="DB27968" s="110"/>
      <c r="DC27968" s="110"/>
    </row>
    <row r="27969" spans="106:107">
      <c r="DB27969" s="110"/>
      <c r="DC27969" s="110"/>
    </row>
    <row r="27970" spans="106:107">
      <c r="DB27970" s="110"/>
      <c r="DC27970" s="110"/>
    </row>
    <row r="27971" spans="106:107">
      <c r="DB27971" s="110"/>
      <c r="DC27971" s="110"/>
    </row>
    <row r="27972" spans="106:107">
      <c r="DB27972" s="110"/>
      <c r="DC27972" s="110"/>
    </row>
    <row r="27973" spans="106:107">
      <c r="DB27973" s="110"/>
      <c r="DC27973" s="110"/>
    </row>
    <row r="27974" spans="106:107">
      <c r="DB27974" s="110"/>
      <c r="DC27974" s="110"/>
    </row>
    <row r="27975" spans="106:107">
      <c r="DB27975" s="110"/>
      <c r="DC27975" s="110"/>
    </row>
    <row r="27976" spans="106:107">
      <c r="DB27976" s="110"/>
      <c r="DC27976" s="110"/>
    </row>
    <row r="27977" spans="106:107">
      <c r="DB27977" s="110"/>
      <c r="DC27977" s="110"/>
    </row>
    <row r="27978" spans="106:107">
      <c r="DB27978" s="110"/>
      <c r="DC27978" s="110"/>
    </row>
    <row r="27979" spans="106:107">
      <c r="DB27979" s="110"/>
      <c r="DC27979" s="110"/>
    </row>
    <row r="27980" spans="106:107">
      <c r="DB27980" s="110"/>
      <c r="DC27980" s="110"/>
    </row>
    <row r="27981" spans="106:107">
      <c r="DB27981" s="110"/>
      <c r="DC27981" s="110"/>
    </row>
    <row r="27982" spans="106:107">
      <c r="DB27982" s="110"/>
      <c r="DC27982" s="110"/>
    </row>
    <row r="27983" spans="106:107">
      <c r="DB27983" s="110"/>
      <c r="DC27983" s="110"/>
    </row>
    <row r="27984" spans="106:107">
      <c r="DB27984" s="110"/>
      <c r="DC27984" s="110"/>
    </row>
    <row r="27985" spans="106:107">
      <c r="DB27985" s="110"/>
      <c r="DC27985" s="110"/>
    </row>
    <row r="27986" spans="106:107">
      <c r="DB27986" s="110"/>
      <c r="DC27986" s="110"/>
    </row>
    <row r="27987" spans="106:107">
      <c r="DB27987" s="110"/>
      <c r="DC27987" s="110"/>
    </row>
    <row r="27988" spans="106:107">
      <c r="DB27988" s="110"/>
      <c r="DC27988" s="110"/>
    </row>
    <row r="27989" spans="106:107">
      <c r="DB27989" s="110"/>
      <c r="DC27989" s="110"/>
    </row>
    <row r="27990" spans="106:107">
      <c r="DB27990" s="110"/>
      <c r="DC27990" s="110"/>
    </row>
    <row r="27991" spans="106:107">
      <c r="DB27991" s="110"/>
      <c r="DC27991" s="110"/>
    </row>
    <row r="27992" spans="106:107">
      <c r="DB27992" s="110"/>
      <c r="DC27992" s="110"/>
    </row>
    <row r="27993" spans="106:107">
      <c r="DB27993" s="110"/>
      <c r="DC27993" s="110"/>
    </row>
    <row r="27994" spans="106:107">
      <c r="DB27994" s="110"/>
      <c r="DC27994" s="110"/>
    </row>
    <row r="27995" spans="106:107">
      <c r="DB27995" s="110"/>
      <c r="DC27995" s="110"/>
    </row>
    <row r="27996" spans="106:107">
      <c r="DB27996" s="110"/>
      <c r="DC27996" s="110"/>
    </row>
    <row r="27997" spans="106:107">
      <c r="DB27997" s="110"/>
      <c r="DC27997" s="110"/>
    </row>
    <row r="27998" spans="106:107">
      <c r="DB27998" s="110"/>
      <c r="DC27998" s="110"/>
    </row>
    <row r="27999" spans="106:107">
      <c r="DB27999" s="110"/>
      <c r="DC27999" s="110"/>
    </row>
    <row r="28000" spans="106:107">
      <c r="DB28000" s="110"/>
      <c r="DC28000" s="110"/>
    </row>
    <row r="28001" spans="106:107">
      <c r="DB28001" s="110"/>
      <c r="DC28001" s="110"/>
    </row>
    <row r="28002" spans="106:107">
      <c r="DB28002" s="110"/>
      <c r="DC28002" s="110"/>
    </row>
    <row r="28003" spans="106:107">
      <c r="DB28003" s="110"/>
      <c r="DC28003" s="110"/>
    </row>
    <row r="28004" spans="106:107">
      <c r="DB28004" s="110"/>
      <c r="DC28004" s="110"/>
    </row>
    <row r="28005" spans="106:107">
      <c r="DB28005" s="110"/>
      <c r="DC28005" s="110"/>
    </row>
    <row r="28006" spans="106:107">
      <c r="DB28006" s="110"/>
      <c r="DC28006" s="110"/>
    </row>
    <row r="28007" spans="106:107">
      <c r="DB28007" s="110"/>
      <c r="DC28007" s="110"/>
    </row>
    <row r="28008" spans="106:107">
      <c r="DB28008" s="110"/>
      <c r="DC28008" s="110"/>
    </row>
    <row r="28009" spans="106:107">
      <c r="DB28009" s="110"/>
      <c r="DC28009" s="110"/>
    </row>
    <row r="28010" spans="106:107">
      <c r="DB28010" s="110"/>
      <c r="DC28010" s="110"/>
    </row>
    <row r="28011" spans="106:107">
      <c r="DB28011" s="110"/>
      <c r="DC28011" s="110"/>
    </row>
    <row r="28012" spans="106:107">
      <c r="DB28012" s="110"/>
      <c r="DC28012" s="110"/>
    </row>
    <row r="28013" spans="106:107">
      <c r="DB28013" s="110"/>
      <c r="DC28013" s="110"/>
    </row>
    <row r="28014" spans="106:107">
      <c r="DB28014" s="110"/>
      <c r="DC28014" s="110"/>
    </row>
    <row r="28015" spans="106:107">
      <c r="DB28015" s="110"/>
      <c r="DC28015" s="110"/>
    </row>
    <row r="28016" spans="106:107">
      <c r="DB28016" s="110"/>
      <c r="DC28016" s="110"/>
    </row>
    <row r="28017" spans="106:107">
      <c r="DB28017" s="110"/>
      <c r="DC28017" s="110"/>
    </row>
    <row r="28018" spans="106:107">
      <c r="DB28018" s="110"/>
      <c r="DC28018" s="110"/>
    </row>
    <row r="28019" spans="106:107">
      <c r="DB28019" s="110"/>
      <c r="DC28019" s="110"/>
    </row>
    <row r="28020" spans="106:107">
      <c r="DB28020" s="110"/>
      <c r="DC28020" s="110"/>
    </row>
    <row r="28021" spans="106:107">
      <c r="DB28021" s="110"/>
      <c r="DC28021" s="110"/>
    </row>
    <row r="28022" spans="106:107">
      <c r="DB28022" s="110"/>
      <c r="DC28022" s="110"/>
    </row>
    <row r="28023" spans="106:107">
      <c r="DB28023" s="110"/>
      <c r="DC28023" s="110"/>
    </row>
    <row r="28024" spans="106:107">
      <c r="DB28024" s="110"/>
      <c r="DC28024" s="110"/>
    </row>
    <row r="28025" spans="106:107">
      <c r="DB28025" s="110"/>
      <c r="DC28025" s="110"/>
    </row>
    <row r="28026" spans="106:107">
      <c r="DB28026" s="110"/>
      <c r="DC28026" s="110"/>
    </row>
    <row r="28027" spans="106:107">
      <c r="DB28027" s="110"/>
      <c r="DC28027" s="110"/>
    </row>
    <row r="28028" spans="106:107">
      <c r="DB28028" s="110"/>
      <c r="DC28028" s="110"/>
    </row>
    <row r="28029" spans="106:107">
      <c r="DB28029" s="110"/>
      <c r="DC28029" s="110"/>
    </row>
    <row r="28030" spans="106:107">
      <c r="DB28030" s="110"/>
      <c r="DC28030" s="110"/>
    </row>
    <row r="28031" spans="106:107">
      <c r="DB28031" s="110"/>
      <c r="DC28031" s="110"/>
    </row>
    <row r="28032" spans="106:107">
      <c r="DB28032" s="110"/>
      <c r="DC28032" s="110"/>
    </row>
    <row r="28033" spans="106:107">
      <c r="DB28033" s="110"/>
      <c r="DC28033" s="110"/>
    </row>
    <row r="28034" spans="106:107">
      <c r="DB28034" s="110"/>
      <c r="DC28034" s="110"/>
    </row>
    <row r="28035" spans="106:107">
      <c r="DB28035" s="110"/>
      <c r="DC28035" s="110"/>
    </row>
    <row r="28036" spans="106:107">
      <c r="DB28036" s="110"/>
      <c r="DC28036" s="110"/>
    </row>
    <row r="28037" spans="106:107">
      <c r="DB28037" s="110"/>
      <c r="DC28037" s="110"/>
    </row>
    <row r="28038" spans="106:107">
      <c r="DB28038" s="110"/>
      <c r="DC28038" s="110"/>
    </row>
    <row r="28039" spans="106:107">
      <c r="DB28039" s="110"/>
      <c r="DC28039" s="110"/>
    </row>
    <row r="28040" spans="106:107">
      <c r="DB28040" s="110"/>
      <c r="DC28040" s="110"/>
    </row>
    <row r="28041" spans="106:107">
      <c r="DB28041" s="110"/>
      <c r="DC28041" s="110"/>
    </row>
    <row r="28042" spans="106:107">
      <c r="DB28042" s="110"/>
      <c r="DC28042" s="110"/>
    </row>
    <row r="28043" spans="106:107">
      <c r="DB28043" s="110"/>
      <c r="DC28043" s="110"/>
    </row>
    <row r="28044" spans="106:107">
      <c r="DB28044" s="110"/>
      <c r="DC28044" s="110"/>
    </row>
    <row r="28045" spans="106:107">
      <c r="DB28045" s="110"/>
      <c r="DC28045" s="110"/>
    </row>
    <row r="28046" spans="106:107">
      <c r="DB28046" s="110"/>
      <c r="DC28046" s="110"/>
    </row>
    <row r="28047" spans="106:107">
      <c r="DB28047" s="110"/>
      <c r="DC28047" s="110"/>
    </row>
    <row r="28048" spans="106:107">
      <c r="DB28048" s="110"/>
      <c r="DC28048" s="110"/>
    </row>
    <row r="28049" spans="106:107">
      <c r="DB28049" s="110"/>
      <c r="DC28049" s="110"/>
    </row>
    <row r="28050" spans="106:107">
      <c r="DB28050" s="110"/>
      <c r="DC28050" s="110"/>
    </row>
    <row r="28051" spans="106:107">
      <c r="DB28051" s="110"/>
      <c r="DC28051" s="110"/>
    </row>
    <row r="28052" spans="106:107">
      <c r="DB28052" s="110"/>
      <c r="DC28052" s="110"/>
    </row>
    <row r="28053" spans="106:107">
      <c r="DB28053" s="110"/>
      <c r="DC28053" s="110"/>
    </row>
    <row r="28054" spans="106:107">
      <c r="DB28054" s="110"/>
      <c r="DC28054" s="110"/>
    </row>
    <row r="28055" spans="106:107">
      <c r="DB28055" s="110"/>
      <c r="DC28055" s="110"/>
    </row>
    <row r="28056" spans="106:107">
      <c r="DB28056" s="110"/>
      <c r="DC28056" s="110"/>
    </row>
    <row r="28057" spans="106:107">
      <c r="DB28057" s="110"/>
      <c r="DC28057" s="110"/>
    </row>
    <row r="28058" spans="106:107">
      <c r="DB28058" s="110"/>
      <c r="DC28058" s="110"/>
    </row>
    <row r="28059" spans="106:107">
      <c r="DB28059" s="110"/>
      <c r="DC28059" s="110"/>
    </row>
    <row r="28060" spans="106:107">
      <c r="DB28060" s="110"/>
      <c r="DC28060" s="110"/>
    </row>
    <row r="28061" spans="106:107">
      <c r="DB28061" s="110"/>
      <c r="DC28061" s="110"/>
    </row>
    <row r="28062" spans="106:107">
      <c r="DB28062" s="110"/>
      <c r="DC28062" s="110"/>
    </row>
    <row r="28063" spans="106:107">
      <c r="DB28063" s="110"/>
      <c r="DC28063" s="110"/>
    </row>
    <row r="28064" spans="106:107">
      <c r="DB28064" s="110"/>
      <c r="DC28064" s="110"/>
    </row>
    <row r="28065" spans="106:107">
      <c r="DB28065" s="110"/>
      <c r="DC28065" s="110"/>
    </row>
    <row r="28066" spans="106:107">
      <c r="DB28066" s="110"/>
      <c r="DC28066" s="110"/>
    </row>
    <row r="28067" spans="106:107">
      <c r="DB28067" s="110"/>
      <c r="DC28067" s="110"/>
    </row>
    <row r="28068" spans="106:107">
      <c r="DB28068" s="110"/>
      <c r="DC28068" s="110"/>
    </row>
    <row r="28069" spans="106:107">
      <c r="DB28069" s="110"/>
      <c r="DC28069" s="110"/>
    </row>
    <row r="28070" spans="106:107">
      <c r="DB28070" s="110"/>
      <c r="DC28070" s="110"/>
    </row>
    <row r="28071" spans="106:107">
      <c r="DB28071" s="110"/>
      <c r="DC28071" s="110"/>
    </row>
    <row r="28072" spans="106:107">
      <c r="DB28072" s="110"/>
      <c r="DC28072" s="110"/>
    </row>
    <row r="28073" spans="106:107">
      <c r="DB28073" s="110"/>
      <c r="DC28073" s="110"/>
    </row>
    <row r="28074" spans="106:107">
      <c r="DB28074" s="110"/>
      <c r="DC28074" s="110"/>
    </row>
    <row r="28075" spans="106:107">
      <c r="DB28075" s="110"/>
      <c r="DC28075" s="110"/>
    </row>
    <row r="28076" spans="106:107">
      <c r="DB28076" s="110"/>
      <c r="DC28076" s="110"/>
    </row>
    <row r="28077" spans="106:107">
      <c r="DB28077" s="110"/>
      <c r="DC28077" s="110"/>
    </row>
    <row r="28078" spans="106:107">
      <c r="DB28078" s="110"/>
      <c r="DC28078" s="110"/>
    </row>
    <row r="28079" spans="106:107">
      <c r="DB28079" s="110"/>
      <c r="DC28079" s="110"/>
    </row>
    <row r="28080" spans="106:107">
      <c r="DB28080" s="110"/>
      <c r="DC28080" s="110"/>
    </row>
    <row r="28081" spans="106:107">
      <c r="DB28081" s="110"/>
      <c r="DC28081" s="110"/>
    </row>
    <row r="28082" spans="106:107">
      <c r="DB28082" s="110"/>
      <c r="DC28082" s="110"/>
    </row>
    <row r="28083" spans="106:107">
      <c r="DB28083" s="110"/>
      <c r="DC28083" s="110"/>
    </row>
    <row r="28084" spans="106:107">
      <c r="DB28084" s="110"/>
      <c r="DC28084" s="110"/>
    </row>
    <row r="28085" spans="106:107">
      <c r="DB28085" s="110"/>
      <c r="DC28085" s="110"/>
    </row>
    <row r="28086" spans="106:107">
      <c r="DB28086" s="110"/>
      <c r="DC28086" s="110"/>
    </row>
    <row r="28087" spans="106:107">
      <c r="DB28087" s="110"/>
      <c r="DC28087" s="110"/>
    </row>
    <row r="28088" spans="106:107">
      <c r="DB28088" s="110"/>
      <c r="DC28088" s="110"/>
    </row>
    <row r="28089" spans="106:107">
      <c r="DB28089" s="110"/>
      <c r="DC28089" s="110"/>
    </row>
    <row r="28090" spans="106:107">
      <c r="DB28090" s="110"/>
      <c r="DC28090" s="110"/>
    </row>
    <row r="28091" spans="106:107">
      <c r="DB28091" s="110"/>
      <c r="DC28091" s="110"/>
    </row>
    <row r="28092" spans="106:107">
      <c r="DB28092" s="110"/>
      <c r="DC28092" s="110"/>
    </row>
    <row r="28093" spans="106:107">
      <c r="DB28093" s="110"/>
      <c r="DC28093" s="110"/>
    </row>
    <row r="28094" spans="106:107">
      <c r="DB28094" s="110"/>
      <c r="DC28094" s="110"/>
    </row>
    <row r="28095" spans="106:107">
      <c r="DB28095" s="110"/>
      <c r="DC28095" s="110"/>
    </row>
    <row r="28096" spans="106:107">
      <c r="DB28096" s="110"/>
      <c r="DC28096" s="110"/>
    </row>
    <row r="28097" spans="106:107">
      <c r="DB28097" s="110"/>
      <c r="DC28097" s="110"/>
    </row>
    <row r="28098" spans="106:107">
      <c r="DB28098" s="110"/>
      <c r="DC28098" s="110"/>
    </row>
    <row r="28099" spans="106:107">
      <c r="DB28099" s="110"/>
      <c r="DC28099" s="110"/>
    </row>
    <row r="28100" spans="106:107">
      <c r="DB28100" s="110"/>
      <c r="DC28100" s="110"/>
    </row>
    <row r="28101" spans="106:107">
      <c r="DB28101" s="110"/>
      <c r="DC28101" s="110"/>
    </row>
    <row r="28102" spans="106:107">
      <c r="DB28102" s="110"/>
      <c r="DC28102" s="110"/>
    </row>
    <row r="28103" spans="106:107">
      <c r="DB28103" s="110"/>
      <c r="DC28103" s="110"/>
    </row>
    <row r="28104" spans="106:107">
      <c r="DB28104" s="110"/>
      <c r="DC28104" s="110"/>
    </row>
    <row r="28105" spans="106:107">
      <c r="DB28105" s="110"/>
      <c r="DC28105" s="110"/>
    </row>
    <row r="28106" spans="106:107">
      <c r="DB28106" s="110"/>
      <c r="DC28106" s="110"/>
    </row>
    <row r="28107" spans="106:107">
      <c r="DB28107" s="110"/>
      <c r="DC28107" s="110"/>
    </row>
    <row r="28108" spans="106:107">
      <c r="DB28108" s="110"/>
      <c r="DC28108" s="110"/>
    </row>
    <row r="28109" spans="106:107">
      <c r="DB28109" s="110"/>
      <c r="DC28109" s="110"/>
    </row>
    <row r="28110" spans="106:107">
      <c r="DB28110" s="110"/>
      <c r="DC28110" s="110"/>
    </row>
    <row r="28111" spans="106:107">
      <c r="DB28111" s="110"/>
      <c r="DC28111" s="110"/>
    </row>
    <row r="28112" spans="106:107">
      <c r="DB28112" s="110"/>
      <c r="DC28112" s="110"/>
    </row>
    <row r="28113" spans="106:107">
      <c r="DB28113" s="110"/>
      <c r="DC28113" s="110"/>
    </row>
    <row r="28114" spans="106:107">
      <c r="DB28114" s="110"/>
      <c r="DC28114" s="110"/>
    </row>
    <row r="28115" spans="106:107">
      <c r="DB28115" s="110"/>
      <c r="DC28115" s="110"/>
    </row>
    <row r="28116" spans="106:107">
      <c r="DB28116" s="110"/>
      <c r="DC28116" s="110"/>
    </row>
    <row r="28117" spans="106:107">
      <c r="DB28117" s="110"/>
      <c r="DC28117" s="110"/>
    </row>
    <row r="28118" spans="106:107">
      <c r="DB28118" s="110"/>
      <c r="DC28118" s="110"/>
    </row>
    <row r="28119" spans="106:107">
      <c r="DB28119" s="110"/>
      <c r="DC28119" s="110"/>
    </row>
    <row r="28120" spans="106:107">
      <c r="DB28120" s="110"/>
      <c r="DC28120" s="110"/>
    </row>
    <row r="28121" spans="106:107">
      <c r="DB28121" s="110"/>
      <c r="DC28121" s="110"/>
    </row>
    <row r="28122" spans="106:107">
      <c r="DB28122" s="110"/>
      <c r="DC28122" s="110"/>
    </row>
    <row r="28123" spans="106:107">
      <c r="DB28123" s="110"/>
      <c r="DC28123" s="110"/>
    </row>
    <row r="28124" spans="106:107">
      <c r="DB28124" s="110"/>
      <c r="DC28124" s="110"/>
    </row>
    <row r="28125" spans="106:107">
      <c r="DB28125" s="110"/>
      <c r="DC28125" s="110"/>
    </row>
    <row r="28126" spans="106:107">
      <c r="DB28126" s="110"/>
      <c r="DC28126" s="110"/>
    </row>
    <row r="28127" spans="106:107">
      <c r="DB28127" s="110"/>
      <c r="DC28127" s="110"/>
    </row>
    <row r="28128" spans="106:107">
      <c r="DB28128" s="110"/>
      <c r="DC28128" s="110"/>
    </row>
    <row r="28129" spans="106:107">
      <c r="DB28129" s="110"/>
      <c r="DC28129" s="110"/>
    </row>
    <row r="28130" spans="106:107">
      <c r="DB28130" s="110"/>
      <c r="DC28130" s="110"/>
    </row>
    <row r="28131" spans="106:107">
      <c r="DB28131" s="110"/>
      <c r="DC28131" s="110"/>
    </row>
    <row r="28132" spans="106:107">
      <c r="DB28132" s="110"/>
      <c r="DC28132" s="110"/>
    </row>
    <row r="28133" spans="106:107">
      <c r="DB28133" s="110"/>
      <c r="DC28133" s="110"/>
    </row>
    <row r="28134" spans="106:107">
      <c r="DB28134" s="110"/>
      <c r="DC28134" s="110"/>
    </row>
    <row r="28135" spans="106:107">
      <c r="DB28135" s="110"/>
      <c r="DC28135" s="110"/>
    </row>
    <row r="28136" spans="106:107">
      <c r="DB28136" s="110"/>
      <c r="DC28136" s="110"/>
    </row>
    <row r="28137" spans="106:107">
      <c r="DB28137" s="110"/>
      <c r="DC28137" s="110"/>
    </row>
    <row r="28138" spans="106:107">
      <c r="DB28138" s="110"/>
      <c r="DC28138" s="110"/>
    </row>
    <row r="28139" spans="106:107">
      <c r="DB28139" s="110"/>
      <c r="DC28139" s="110"/>
    </row>
    <row r="28140" spans="106:107">
      <c r="DB28140" s="110"/>
      <c r="DC28140" s="110"/>
    </row>
    <row r="28141" spans="106:107">
      <c r="DB28141" s="110"/>
      <c r="DC28141" s="110"/>
    </row>
    <row r="28142" spans="106:107">
      <c r="DB28142" s="110"/>
      <c r="DC28142" s="110"/>
    </row>
    <row r="28143" spans="106:107">
      <c r="DB28143" s="110"/>
      <c r="DC28143" s="110"/>
    </row>
    <row r="28144" spans="106:107">
      <c r="DB28144" s="110"/>
      <c r="DC28144" s="110"/>
    </row>
    <row r="28145" spans="106:107">
      <c r="DB28145" s="110"/>
      <c r="DC28145" s="110"/>
    </row>
    <row r="28146" spans="106:107">
      <c r="DB28146" s="110"/>
      <c r="DC28146" s="110"/>
    </row>
    <row r="28147" spans="106:107">
      <c r="DB28147" s="110"/>
      <c r="DC28147" s="110"/>
    </row>
    <row r="28148" spans="106:107">
      <c r="DB28148" s="110"/>
      <c r="DC28148" s="110"/>
    </row>
    <row r="28149" spans="106:107">
      <c r="DB28149" s="110"/>
      <c r="DC28149" s="110"/>
    </row>
    <row r="28150" spans="106:107">
      <c r="DB28150" s="110"/>
      <c r="DC28150" s="110"/>
    </row>
    <row r="28151" spans="106:107">
      <c r="DB28151" s="110"/>
      <c r="DC28151" s="110"/>
    </row>
    <row r="28152" spans="106:107">
      <c r="DB28152" s="110"/>
      <c r="DC28152" s="110"/>
    </row>
    <row r="28153" spans="106:107">
      <c r="DB28153" s="110"/>
      <c r="DC28153" s="110"/>
    </row>
    <row r="28154" spans="106:107">
      <c r="DB28154" s="110"/>
      <c r="DC28154" s="110"/>
    </row>
    <row r="28155" spans="106:107">
      <c r="DB28155" s="110"/>
      <c r="DC28155" s="110"/>
    </row>
    <row r="28156" spans="106:107">
      <c r="DB28156" s="110"/>
      <c r="DC28156" s="110"/>
    </row>
    <row r="28157" spans="106:107">
      <c r="DB28157" s="110"/>
      <c r="DC28157" s="110"/>
    </row>
    <row r="28158" spans="106:107">
      <c r="DB28158" s="110"/>
      <c r="DC28158" s="110"/>
    </row>
    <row r="28159" spans="106:107">
      <c r="DB28159" s="110"/>
      <c r="DC28159" s="110"/>
    </row>
    <row r="28160" spans="106:107">
      <c r="DB28160" s="110"/>
      <c r="DC28160" s="110"/>
    </row>
    <row r="28161" spans="106:107">
      <c r="DB28161" s="110"/>
      <c r="DC28161" s="110"/>
    </row>
    <row r="28162" spans="106:107">
      <c r="DB28162" s="110"/>
      <c r="DC28162" s="110"/>
    </row>
    <row r="28163" spans="106:107">
      <c r="DB28163" s="110"/>
      <c r="DC28163" s="110"/>
    </row>
    <row r="28164" spans="106:107">
      <c r="DB28164" s="110"/>
      <c r="DC28164" s="110"/>
    </row>
    <row r="28165" spans="106:107">
      <c r="DB28165" s="110"/>
      <c r="DC28165" s="110"/>
    </row>
    <row r="28166" spans="106:107">
      <c r="DB28166" s="110"/>
      <c r="DC28166" s="110"/>
    </row>
    <row r="28167" spans="106:107">
      <c r="DB28167" s="110"/>
      <c r="DC28167" s="110"/>
    </row>
    <row r="28168" spans="106:107">
      <c r="DB28168" s="110"/>
      <c r="DC28168" s="110"/>
    </row>
    <row r="28169" spans="106:107">
      <c r="DB28169" s="110"/>
      <c r="DC28169" s="110"/>
    </row>
    <row r="28170" spans="106:107">
      <c r="DB28170" s="110"/>
      <c r="DC28170" s="110"/>
    </row>
    <row r="28171" spans="106:107">
      <c r="DB28171" s="110"/>
      <c r="DC28171" s="110"/>
    </row>
    <row r="28172" spans="106:107">
      <c r="DB28172" s="110"/>
      <c r="DC28172" s="110"/>
    </row>
    <row r="28173" spans="106:107">
      <c r="DB28173" s="110"/>
      <c r="DC28173" s="110"/>
    </row>
    <row r="28174" spans="106:107">
      <c r="DB28174" s="110"/>
      <c r="DC28174" s="110"/>
    </row>
    <row r="28175" spans="106:107">
      <c r="DB28175" s="110"/>
      <c r="DC28175" s="110"/>
    </row>
    <row r="28176" spans="106:107">
      <c r="DB28176" s="110"/>
      <c r="DC28176" s="110"/>
    </row>
    <row r="28177" spans="106:107">
      <c r="DB28177" s="110"/>
      <c r="DC28177" s="110"/>
    </row>
    <row r="28178" spans="106:107">
      <c r="DB28178" s="110"/>
      <c r="DC28178" s="110"/>
    </row>
    <row r="28179" spans="106:107">
      <c r="DB28179" s="110"/>
      <c r="DC28179" s="110"/>
    </row>
    <row r="28180" spans="106:107">
      <c r="DB28180" s="110"/>
      <c r="DC28180" s="110"/>
    </row>
    <row r="28181" spans="106:107">
      <c r="DB28181" s="110"/>
      <c r="DC28181" s="110"/>
    </row>
    <row r="28182" spans="106:107">
      <c r="DB28182" s="110"/>
      <c r="DC28182" s="110"/>
    </row>
    <row r="28183" spans="106:107">
      <c r="DB28183" s="110"/>
      <c r="DC28183" s="110"/>
    </row>
    <row r="28184" spans="106:107">
      <c r="DB28184" s="110"/>
      <c r="DC28184" s="110"/>
    </row>
    <row r="28185" spans="106:107">
      <c r="DB28185" s="110"/>
      <c r="DC28185" s="110"/>
    </row>
    <row r="28186" spans="106:107">
      <c r="DB28186" s="110"/>
      <c r="DC28186" s="110"/>
    </row>
    <row r="28187" spans="106:107">
      <c r="DB28187" s="110"/>
      <c r="DC28187" s="110"/>
    </row>
    <row r="28188" spans="106:107">
      <c r="DB28188" s="110"/>
      <c r="DC28188" s="110"/>
    </row>
    <row r="28189" spans="106:107">
      <c r="DB28189" s="110"/>
      <c r="DC28189" s="110"/>
    </row>
    <row r="28190" spans="106:107">
      <c r="DB28190" s="110"/>
      <c r="DC28190" s="110"/>
    </row>
    <row r="28191" spans="106:107">
      <c r="DB28191" s="110"/>
      <c r="DC28191" s="110"/>
    </row>
    <row r="28192" spans="106:107">
      <c r="DB28192" s="110"/>
      <c r="DC28192" s="110"/>
    </row>
    <row r="28193" spans="106:107">
      <c r="DB28193" s="110"/>
      <c r="DC28193" s="110"/>
    </row>
    <row r="28194" spans="106:107">
      <c r="DB28194" s="110"/>
      <c r="DC28194" s="110"/>
    </row>
    <row r="28195" spans="106:107">
      <c r="DB28195" s="110"/>
      <c r="DC28195" s="110"/>
    </row>
    <row r="28196" spans="106:107">
      <c r="DB28196" s="110"/>
      <c r="DC28196" s="110"/>
    </row>
    <row r="28197" spans="106:107">
      <c r="DB28197" s="110"/>
      <c r="DC28197" s="110"/>
    </row>
    <row r="28198" spans="106:107">
      <c r="DB28198" s="110"/>
      <c r="DC28198" s="110"/>
    </row>
    <row r="28199" spans="106:107">
      <c r="DB28199" s="110"/>
      <c r="DC28199" s="110"/>
    </row>
    <row r="28200" spans="106:107">
      <c r="DB28200" s="110"/>
      <c r="DC28200" s="110"/>
    </row>
    <row r="28201" spans="106:107">
      <c r="DB28201" s="110"/>
      <c r="DC28201" s="110"/>
    </row>
    <row r="28202" spans="106:107">
      <c r="DB28202" s="110"/>
      <c r="DC28202" s="110"/>
    </row>
    <row r="28203" spans="106:107">
      <c r="DB28203" s="110"/>
      <c r="DC28203" s="110"/>
    </row>
    <row r="28204" spans="106:107">
      <c r="DB28204" s="110"/>
      <c r="DC28204" s="110"/>
    </row>
    <row r="28205" spans="106:107">
      <c r="DB28205" s="110"/>
      <c r="DC28205" s="110"/>
    </row>
    <row r="28206" spans="106:107">
      <c r="DB28206" s="110"/>
      <c r="DC28206" s="110"/>
    </row>
    <row r="28207" spans="106:107">
      <c r="DB28207" s="110"/>
      <c r="DC28207" s="110"/>
    </row>
    <row r="28208" spans="106:107">
      <c r="DB28208" s="110"/>
      <c r="DC28208" s="110"/>
    </row>
    <row r="28209" spans="106:107">
      <c r="DB28209" s="110"/>
      <c r="DC28209" s="110"/>
    </row>
    <row r="28210" spans="106:107">
      <c r="DB28210" s="110"/>
      <c r="DC28210" s="110"/>
    </row>
    <row r="28211" spans="106:107">
      <c r="DB28211" s="110"/>
      <c r="DC28211" s="110"/>
    </row>
    <row r="28212" spans="106:107">
      <c r="DB28212" s="110"/>
      <c r="DC28212" s="110"/>
    </row>
    <row r="28213" spans="106:107">
      <c r="DB28213" s="110"/>
      <c r="DC28213" s="110"/>
    </row>
    <row r="28214" spans="106:107">
      <c r="DB28214" s="110"/>
      <c r="DC28214" s="110"/>
    </row>
    <row r="28215" spans="106:107">
      <c r="DB28215" s="110"/>
      <c r="DC28215" s="110"/>
    </row>
    <row r="28216" spans="106:107">
      <c r="DB28216" s="110"/>
      <c r="DC28216" s="110"/>
    </row>
    <row r="28217" spans="106:107">
      <c r="DB28217" s="110"/>
      <c r="DC28217" s="110"/>
    </row>
    <row r="28218" spans="106:107">
      <c r="DB28218" s="110"/>
      <c r="DC28218" s="110"/>
    </row>
    <row r="28219" spans="106:107">
      <c r="DB28219" s="110"/>
      <c r="DC28219" s="110"/>
    </row>
    <row r="28220" spans="106:107">
      <c r="DB28220" s="110"/>
      <c r="DC28220" s="110"/>
    </row>
    <row r="28221" spans="106:107">
      <c r="DB28221" s="110"/>
      <c r="DC28221" s="110"/>
    </row>
    <row r="28222" spans="106:107">
      <c r="DB28222" s="110"/>
      <c r="DC28222" s="110"/>
    </row>
    <row r="28223" spans="106:107">
      <c r="DB28223" s="110"/>
      <c r="DC28223" s="110"/>
    </row>
    <row r="28224" spans="106:107">
      <c r="DB28224" s="110"/>
      <c r="DC28224" s="110"/>
    </row>
    <row r="28225" spans="106:107">
      <c r="DB28225" s="110"/>
      <c r="DC28225" s="110"/>
    </row>
    <row r="28226" spans="106:107">
      <c r="DB28226" s="110"/>
      <c r="DC28226" s="110"/>
    </row>
    <row r="28227" spans="106:107">
      <c r="DB28227" s="110"/>
      <c r="DC28227" s="110"/>
    </row>
    <row r="28228" spans="106:107">
      <c r="DB28228" s="110"/>
      <c r="DC28228" s="110"/>
    </row>
    <row r="28229" spans="106:107">
      <c r="DB28229" s="110"/>
      <c r="DC28229" s="110"/>
    </row>
    <row r="28230" spans="106:107">
      <c r="DB28230" s="110"/>
      <c r="DC28230" s="110"/>
    </row>
    <row r="28231" spans="106:107">
      <c r="DB28231" s="110"/>
      <c r="DC28231" s="110"/>
    </row>
    <row r="28232" spans="106:107">
      <c r="DB28232" s="110"/>
      <c r="DC28232" s="110"/>
    </row>
    <row r="28233" spans="106:107">
      <c r="DB28233" s="110"/>
      <c r="DC28233" s="110"/>
    </row>
    <row r="28234" spans="106:107">
      <c r="DB28234" s="110"/>
      <c r="DC28234" s="110"/>
    </row>
    <row r="28235" spans="106:107">
      <c r="DB28235" s="110"/>
      <c r="DC28235" s="110"/>
    </row>
    <row r="28236" spans="106:107">
      <c r="DB28236" s="110"/>
      <c r="DC28236" s="110"/>
    </row>
    <row r="28237" spans="106:107">
      <c r="DB28237" s="110"/>
      <c r="DC28237" s="110"/>
    </row>
    <row r="28238" spans="106:107">
      <c r="DB28238" s="110"/>
      <c r="DC28238" s="110"/>
    </row>
    <row r="28239" spans="106:107">
      <c r="DB28239" s="110"/>
      <c r="DC28239" s="110"/>
    </row>
    <row r="28240" spans="106:107">
      <c r="DB28240" s="110"/>
      <c r="DC28240" s="110"/>
    </row>
    <row r="28241" spans="106:107">
      <c r="DB28241" s="110"/>
      <c r="DC28241" s="110"/>
    </row>
    <row r="28242" spans="106:107">
      <c r="DB28242" s="110"/>
      <c r="DC28242" s="110"/>
    </row>
    <row r="28243" spans="106:107">
      <c r="DB28243" s="110"/>
      <c r="DC28243" s="110"/>
    </row>
    <row r="28244" spans="106:107">
      <c r="DB28244" s="110"/>
      <c r="DC28244" s="110"/>
    </row>
    <row r="28245" spans="106:107">
      <c r="DB28245" s="110"/>
      <c r="DC28245" s="110"/>
    </row>
    <row r="28246" spans="106:107">
      <c r="DB28246" s="110"/>
      <c r="DC28246" s="110"/>
    </row>
    <row r="28247" spans="106:107">
      <c r="DB28247" s="110"/>
      <c r="DC28247" s="110"/>
    </row>
    <row r="28248" spans="106:107">
      <c r="DB28248" s="110"/>
      <c r="DC28248" s="110"/>
    </row>
    <row r="28249" spans="106:107">
      <c r="DB28249" s="110"/>
      <c r="DC28249" s="110"/>
    </row>
    <row r="28250" spans="106:107">
      <c r="DB28250" s="110"/>
      <c r="DC28250" s="110"/>
    </row>
    <row r="28251" spans="106:107">
      <c r="DB28251" s="110"/>
      <c r="DC28251" s="110"/>
    </row>
    <row r="28252" spans="106:107">
      <c r="DB28252" s="110"/>
      <c r="DC28252" s="110"/>
    </row>
    <row r="28253" spans="106:107">
      <c r="DB28253" s="110"/>
      <c r="DC28253" s="110"/>
    </row>
    <row r="28254" spans="106:107">
      <c r="DB28254" s="110"/>
      <c r="DC28254" s="110"/>
    </row>
    <row r="28255" spans="106:107">
      <c r="DB28255" s="110"/>
      <c r="DC28255" s="110"/>
    </row>
    <row r="28256" spans="106:107">
      <c r="DB28256" s="110"/>
      <c r="DC28256" s="110"/>
    </row>
    <row r="28257" spans="106:107">
      <c r="DB28257" s="110"/>
      <c r="DC28257" s="110"/>
    </row>
    <row r="28258" spans="106:107">
      <c r="DB28258" s="110"/>
      <c r="DC28258" s="110"/>
    </row>
    <row r="28259" spans="106:107">
      <c r="DB28259" s="110"/>
      <c r="DC28259" s="110"/>
    </row>
    <row r="28260" spans="106:107">
      <c r="DB28260" s="110"/>
      <c r="DC28260" s="110"/>
    </row>
    <row r="28261" spans="106:107">
      <c r="DB28261" s="110"/>
      <c r="DC28261" s="110"/>
    </row>
    <row r="28262" spans="106:107">
      <c r="DB28262" s="110"/>
      <c r="DC28262" s="110"/>
    </row>
    <row r="28263" spans="106:107">
      <c r="DB28263" s="110"/>
      <c r="DC28263" s="110"/>
    </row>
    <row r="28264" spans="106:107">
      <c r="DB28264" s="110"/>
      <c r="DC28264" s="110"/>
    </row>
    <row r="28265" spans="106:107">
      <c r="DB28265" s="110"/>
      <c r="DC28265" s="110"/>
    </row>
    <row r="28266" spans="106:107">
      <c r="DB28266" s="110"/>
      <c r="DC28266" s="110"/>
    </row>
    <row r="28267" spans="106:107">
      <c r="DB28267" s="110"/>
      <c r="DC28267" s="110"/>
    </row>
    <row r="28268" spans="106:107">
      <c r="DB28268" s="110"/>
      <c r="DC28268" s="110"/>
    </row>
    <row r="28269" spans="106:107">
      <c r="DB28269" s="110"/>
      <c r="DC28269" s="110"/>
    </row>
    <row r="28270" spans="106:107">
      <c r="DB28270" s="110"/>
      <c r="DC28270" s="110"/>
    </row>
    <row r="28271" spans="106:107">
      <c r="DB28271" s="110"/>
      <c r="DC28271" s="110"/>
    </row>
    <row r="28272" spans="106:107">
      <c r="DB28272" s="110"/>
      <c r="DC28272" s="110"/>
    </row>
    <row r="28273" spans="106:107">
      <c r="DB28273" s="110"/>
      <c r="DC28273" s="110"/>
    </row>
    <row r="28274" spans="106:107">
      <c r="DB28274" s="110"/>
      <c r="DC28274" s="110"/>
    </row>
    <row r="28275" spans="106:107">
      <c r="DB28275" s="110"/>
      <c r="DC28275" s="110"/>
    </row>
    <row r="28276" spans="106:107">
      <c r="DB28276" s="110"/>
      <c r="DC28276" s="110"/>
    </row>
    <row r="28277" spans="106:107">
      <c r="DB28277" s="110"/>
      <c r="DC28277" s="110"/>
    </row>
    <row r="28278" spans="106:107">
      <c r="DB28278" s="110"/>
      <c r="DC28278" s="110"/>
    </row>
    <row r="28279" spans="106:107">
      <c r="DB28279" s="110"/>
      <c r="DC28279" s="110"/>
    </row>
    <row r="28280" spans="106:107">
      <c r="DB28280" s="110"/>
      <c r="DC28280" s="110"/>
    </row>
    <row r="28281" spans="106:107">
      <c r="DB28281" s="110"/>
      <c r="DC28281" s="110"/>
    </row>
    <row r="28282" spans="106:107">
      <c r="DB28282" s="110"/>
      <c r="DC28282" s="110"/>
    </row>
    <row r="28283" spans="106:107">
      <c r="DB28283" s="110"/>
      <c r="DC28283" s="110"/>
    </row>
    <row r="28284" spans="106:107">
      <c r="DB28284" s="110"/>
      <c r="DC28284" s="110"/>
    </row>
    <row r="28285" spans="106:107">
      <c r="DB28285" s="110"/>
      <c r="DC28285" s="110"/>
    </row>
    <row r="28286" spans="106:107">
      <c r="DB28286" s="110"/>
      <c r="DC28286" s="110"/>
    </row>
    <row r="28287" spans="106:107">
      <c r="DB28287" s="110"/>
      <c r="DC28287" s="110"/>
    </row>
    <row r="28288" spans="106:107">
      <c r="DB28288" s="110"/>
      <c r="DC28288" s="110"/>
    </row>
    <row r="28289" spans="106:107">
      <c r="DB28289" s="110"/>
      <c r="DC28289" s="110"/>
    </row>
    <row r="28290" spans="106:107">
      <c r="DB28290" s="110"/>
      <c r="DC28290" s="110"/>
    </row>
    <row r="28291" spans="106:107">
      <c r="DB28291" s="110"/>
      <c r="DC28291" s="110"/>
    </row>
    <row r="28292" spans="106:107">
      <c r="DB28292" s="110"/>
      <c r="DC28292" s="110"/>
    </row>
    <row r="28293" spans="106:107">
      <c r="DB28293" s="110"/>
      <c r="DC28293" s="110"/>
    </row>
    <row r="28294" spans="106:107">
      <c r="DB28294" s="110"/>
      <c r="DC28294" s="110"/>
    </row>
    <row r="28295" spans="106:107">
      <c r="DB28295" s="110"/>
      <c r="DC28295" s="110"/>
    </row>
    <row r="28296" spans="106:107">
      <c r="DB28296" s="110"/>
      <c r="DC28296" s="110"/>
    </row>
    <row r="28297" spans="106:107">
      <c r="DB28297" s="110"/>
      <c r="DC28297" s="110"/>
    </row>
    <row r="28298" spans="106:107">
      <c r="DB28298" s="110"/>
      <c r="DC28298" s="110"/>
    </row>
    <row r="28299" spans="106:107">
      <c r="DB28299" s="110"/>
      <c r="DC28299" s="110"/>
    </row>
    <row r="28300" spans="106:107">
      <c r="DB28300" s="110"/>
      <c r="DC28300" s="110"/>
    </row>
    <row r="28301" spans="106:107">
      <c r="DB28301" s="110"/>
      <c r="DC28301" s="110"/>
    </row>
    <row r="28302" spans="106:107">
      <c r="DB28302" s="110"/>
      <c r="DC28302" s="110"/>
    </row>
    <row r="28303" spans="106:107">
      <c r="DB28303" s="110"/>
      <c r="DC28303" s="110"/>
    </row>
    <row r="28304" spans="106:107">
      <c r="DB28304" s="110"/>
      <c r="DC28304" s="110"/>
    </row>
    <row r="28305" spans="106:107">
      <c r="DB28305" s="110"/>
      <c r="DC28305" s="110"/>
    </row>
    <row r="28306" spans="106:107">
      <c r="DB28306" s="110"/>
      <c r="DC28306" s="110"/>
    </row>
    <row r="28307" spans="106:107">
      <c r="DB28307" s="110"/>
      <c r="DC28307" s="110"/>
    </row>
    <row r="28308" spans="106:107">
      <c r="DB28308" s="110"/>
      <c r="DC28308" s="110"/>
    </row>
    <row r="28309" spans="106:107">
      <c r="DB28309" s="110"/>
      <c r="DC28309" s="110"/>
    </row>
    <row r="28310" spans="106:107">
      <c r="DB28310" s="110"/>
      <c r="DC28310" s="110"/>
    </row>
    <row r="28311" spans="106:107">
      <c r="DB28311" s="110"/>
      <c r="DC28311" s="110"/>
    </row>
    <row r="28312" spans="106:107">
      <c r="DB28312" s="110"/>
      <c r="DC28312" s="110"/>
    </row>
    <row r="28313" spans="106:107">
      <c r="DB28313" s="110"/>
      <c r="DC28313" s="110"/>
    </row>
    <row r="28314" spans="106:107">
      <c r="DB28314" s="110"/>
      <c r="DC28314" s="110"/>
    </row>
    <row r="28315" spans="106:107">
      <c r="DB28315" s="110"/>
      <c r="DC28315" s="110"/>
    </row>
    <row r="28316" spans="106:107">
      <c r="DB28316" s="110"/>
      <c r="DC28316" s="110"/>
    </row>
    <row r="28317" spans="106:107">
      <c r="DB28317" s="110"/>
      <c r="DC28317" s="110"/>
    </row>
    <row r="28318" spans="106:107">
      <c r="DB28318" s="110"/>
      <c r="DC28318" s="110"/>
    </row>
    <row r="28319" spans="106:107">
      <c r="DB28319" s="110"/>
      <c r="DC28319" s="110"/>
    </row>
    <row r="28320" spans="106:107">
      <c r="DB28320" s="110"/>
      <c r="DC28320" s="110"/>
    </row>
    <row r="28321" spans="106:107">
      <c r="DB28321" s="110"/>
      <c r="DC28321" s="110"/>
    </row>
    <row r="28322" spans="106:107">
      <c r="DB28322" s="110"/>
      <c r="DC28322" s="110"/>
    </row>
    <row r="28323" spans="106:107">
      <c r="DB28323" s="110"/>
      <c r="DC28323" s="110"/>
    </row>
    <row r="28324" spans="106:107">
      <c r="DB28324" s="110"/>
      <c r="DC28324" s="110"/>
    </row>
    <row r="28325" spans="106:107">
      <c r="DB28325" s="110"/>
      <c r="DC28325" s="110"/>
    </row>
    <row r="28326" spans="106:107">
      <c r="DB28326" s="110"/>
      <c r="DC28326" s="110"/>
    </row>
    <row r="28327" spans="106:107">
      <c r="DB28327" s="110"/>
      <c r="DC28327" s="110"/>
    </row>
    <row r="28328" spans="106:107">
      <c r="DB28328" s="110"/>
      <c r="DC28328" s="110"/>
    </row>
    <row r="28329" spans="106:107">
      <c r="DB28329" s="110"/>
      <c r="DC28329" s="110"/>
    </row>
    <row r="28330" spans="106:107">
      <c r="DB28330" s="110"/>
      <c r="DC28330" s="110"/>
    </row>
    <row r="28331" spans="106:107">
      <c r="DB28331" s="110"/>
      <c r="DC28331" s="110"/>
    </row>
    <row r="28332" spans="106:107">
      <c r="DB28332" s="110"/>
      <c r="DC28332" s="110"/>
    </row>
    <row r="28333" spans="106:107">
      <c r="DB28333" s="110"/>
      <c r="DC28333" s="110"/>
    </row>
    <row r="28334" spans="106:107">
      <c r="DB28334" s="110"/>
      <c r="DC28334" s="110"/>
    </row>
    <row r="28335" spans="106:107">
      <c r="DB28335" s="110"/>
      <c r="DC28335" s="110"/>
    </row>
    <row r="28336" spans="106:107">
      <c r="DB28336" s="110"/>
      <c r="DC28336" s="110"/>
    </row>
    <row r="28337" spans="106:107">
      <c r="DB28337" s="110"/>
      <c r="DC28337" s="110"/>
    </row>
    <row r="28338" spans="106:107">
      <c r="DB28338" s="110"/>
      <c r="DC28338" s="110"/>
    </row>
    <row r="28339" spans="106:107">
      <c r="DB28339" s="110"/>
      <c r="DC28339" s="110"/>
    </row>
    <row r="28340" spans="106:107">
      <c r="DB28340" s="110"/>
      <c r="DC28340" s="110"/>
    </row>
    <row r="28341" spans="106:107">
      <c r="DB28341" s="110"/>
      <c r="DC28341" s="110"/>
    </row>
    <row r="28342" spans="106:107">
      <c r="DB28342" s="110"/>
      <c r="DC28342" s="110"/>
    </row>
    <row r="28343" spans="106:107">
      <c r="DB28343" s="110"/>
      <c r="DC28343" s="110"/>
    </row>
    <row r="28344" spans="106:107">
      <c r="DB28344" s="110"/>
      <c r="DC28344" s="110"/>
    </row>
    <row r="28345" spans="106:107">
      <c r="DB28345" s="110"/>
      <c r="DC28345" s="110"/>
    </row>
    <row r="28346" spans="106:107">
      <c r="DB28346" s="110"/>
      <c r="DC28346" s="110"/>
    </row>
    <row r="28347" spans="106:107">
      <c r="DB28347" s="110"/>
      <c r="DC28347" s="110"/>
    </row>
    <row r="28348" spans="106:107">
      <c r="DB28348" s="110"/>
      <c r="DC28348" s="110"/>
    </row>
    <row r="28349" spans="106:107">
      <c r="DB28349" s="110"/>
      <c r="DC28349" s="110"/>
    </row>
    <row r="28350" spans="106:107">
      <c r="DB28350" s="110"/>
      <c r="DC28350" s="110"/>
    </row>
    <row r="28351" spans="106:107">
      <c r="DB28351" s="110"/>
      <c r="DC28351" s="110"/>
    </row>
    <row r="28352" spans="106:107">
      <c r="DB28352" s="110"/>
      <c r="DC28352" s="110"/>
    </row>
    <row r="28353" spans="106:107">
      <c r="DB28353" s="110"/>
      <c r="DC28353" s="110"/>
    </row>
    <row r="28354" spans="106:107">
      <c r="DB28354" s="110"/>
      <c r="DC28354" s="110"/>
    </row>
    <row r="28355" spans="106:107">
      <c r="DB28355" s="110"/>
      <c r="DC28355" s="110"/>
    </row>
    <row r="28356" spans="106:107">
      <c r="DB28356" s="110"/>
      <c r="DC28356" s="110"/>
    </row>
    <row r="28357" spans="106:107">
      <c r="DB28357" s="110"/>
      <c r="DC28357" s="110"/>
    </row>
    <row r="28358" spans="106:107">
      <c r="DB28358" s="110"/>
      <c r="DC28358" s="110"/>
    </row>
    <row r="28359" spans="106:107">
      <c r="DB28359" s="110"/>
      <c r="DC28359" s="110"/>
    </row>
    <row r="28360" spans="106:107">
      <c r="DB28360" s="110"/>
      <c r="DC28360" s="110"/>
    </row>
    <row r="28361" spans="106:107">
      <c r="DB28361" s="110"/>
      <c r="DC28361" s="110"/>
    </row>
    <row r="28362" spans="106:107">
      <c r="DB28362" s="110"/>
      <c r="DC28362" s="110"/>
    </row>
    <row r="28363" spans="106:107">
      <c r="DB28363" s="110"/>
      <c r="DC28363" s="110"/>
    </row>
    <row r="28364" spans="106:107">
      <c r="DB28364" s="110"/>
      <c r="DC28364" s="110"/>
    </row>
    <row r="28365" spans="106:107">
      <c r="DB28365" s="110"/>
      <c r="DC28365" s="110"/>
    </row>
    <row r="28366" spans="106:107">
      <c r="DB28366" s="110"/>
      <c r="DC28366" s="110"/>
    </row>
    <row r="28367" spans="106:107">
      <c r="DB28367" s="110"/>
      <c r="DC28367" s="110"/>
    </row>
    <row r="28368" spans="106:107">
      <c r="DB28368" s="110"/>
      <c r="DC28368" s="110"/>
    </row>
    <row r="28369" spans="106:107">
      <c r="DB28369" s="110"/>
      <c r="DC28369" s="110"/>
    </row>
    <row r="28370" spans="106:107">
      <c r="DB28370" s="110"/>
      <c r="DC28370" s="110"/>
    </row>
    <row r="28371" spans="106:107">
      <c r="DB28371" s="110"/>
      <c r="DC28371" s="110"/>
    </row>
    <row r="28372" spans="106:107">
      <c r="DB28372" s="110"/>
      <c r="DC28372" s="110"/>
    </row>
    <row r="28373" spans="106:107">
      <c r="DB28373" s="110"/>
      <c r="DC28373" s="110"/>
    </row>
    <row r="28374" spans="106:107">
      <c r="DB28374" s="110"/>
      <c r="DC28374" s="110"/>
    </row>
    <row r="28375" spans="106:107">
      <c r="DB28375" s="110"/>
      <c r="DC28375" s="110"/>
    </row>
    <row r="28376" spans="106:107">
      <c r="DB28376" s="110"/>
      <c r="DC28376" s="110"/>
    </row>
    <row r="28377" spans="106:107">
      <c r="DB28377" s="110"/>
      <c r="DC28377" s="110"/>
    </row>
    <row r="28378" spans="106:107">
      <c r="DB28378" s="110"/>
      <c r="DC28378" s="110"/>
    </row>
    <row r="28379" spans="106:107">
      <c r="DB28379" s="110"/>
      <c r="DC28379" s="110"/>
    </row>
    <row r="28380" spans="106:107">
      <c r="DB28380" s="110"/>
      <c r="DC28380" s="110"/>
    </row>
    <row r="28381" spans="106:107">
      <c r="DB28381" s="110"/>
      <c r="DC28381" s="110"/>
    </row>
    <row r="28382" spans="106:107">
      <c r="DB28382" s="110"/>
      <c r="DC28382" s="110"/>
    </row>
    <row r="28383" spans="106:107">
      <c r="DB28383" s="110"/>
      <c r="DC28383" s="110"/>
    </row>
    <row r="28384" spans="106:107">
      <c r="DB28384" s="110"/>
      <c r="DC28384" s="110"/>
    </row>
    <row r="28385" spans="106:107">
      <c r="DB28385" s="110"/>
      <c r="DC28385" s="110"/>
    </row>
    <row r="28386" spans="106:107">
      <c r="DB28386" s="110"/>
      <c r="DC28386" s="110"/>
    </row>
    <row r="28387" spans="106:107">
      <c r="DB28387" s="110"/>
      <c r="DC28387" s="110"/>
    </row>
    <row r="28388" spans="106:107">
      <c r="DB28388" s="110"/>
      <c r="DC28388" s="110"/>
    </row>
    <row r="28389" spans="106:107">
      <c r="DB28389" s="110"/>
      <c r="DC28389" s="110"/>
    </row>
    <row r="28390" spans="106:107">
      <c r="DB28390" s="110"/>
      <c r="DC28390" s="110"/>
    </row>
    <row r="28391" spans="106:107">
      <c r="DB28391" s="110"/>
      <c r="DC28391" s="110"/>
    </row>
    <row r="28392" spans="106:107">
      <c r="DB28392" s="110"/>
      <c r="DC28392" s="110"/>
    </row>
    <row r="28393" spans="106:107">
      <c r="DB28393" s="110"/>
      <c r="DC28393" s="110"/>
    </row>
    <row r="28394" spans="106:107">
      <c r="DB28394" s="110"/>
      <c r="DC28394" s="110"/>
    </row>
    <row r="28395" spans="106:107">
      <c r="DB28395" s="110"/>
      <c r="DC28395" s="110"/>
    </row>
    <row r="28396" spans="106:107">
      <c r="DB28396" s="110"/>
      <c r="DC28396" s="110"/>
    </row>
    <row r="28397" spans="106:107">
      <c r="DB28397" s="110"/>
      <c r="DC28397" s="110"/>
    </row>
    <row r="28398" spans="106:107">
      <c r="DB28398" s="110"/>
      <c r="DC28398" s="110"/>
    </row>
    <row r="28399" spans="106:107">
      <c r="DB28399" s="110"/>
      <c r="DC28399" s="110"/>
    </row>
    <row r="28400" spans="106:107">
      <c r="DB28400" s="110"/>
      <c r="DC28400" s="110"/>
    </row>
    <row r="28401" spans="106:107">
      <c r="DB28401" s="110"/>
      <c r="DC28401" s="110"/>
    </row>
    <row r="28402" spans="106:107">
      <c r="DB28402" s="110"/>
      <c r="DC28402" s="110"/>
    </row>
    <row r="28403" spans="106:107">
      <c r="DB28403" s="110"/>
      <c r="DC28403" s="110"/>
    </row>
    <row r="28404" spans="106:107">
      <c r="DB28404" s="110"/>
      <c r="DC28404" s="110"/>
    </row>
    <row r="28405" spans="106:107">
      <c r="DB28405" s="110"/>
      <c r="DC28405" s="110"/>
    </row>
    <row r="28406" spans="106:107">
      <c r="DB28406" s="110"/>
      <c r="DC28406" s="110"/>
    </row>
    <row r="28407" spans="106:107">
      <c r="DB28407" s="110"/>
      <c r="DC28407" s="110"/>
    </row>
    <row r="28408" spans="106:107">
      <c r="DB28408" s="110"/>
      <c r="DC28408" s="110"/>
    </row>
    <row r="28409" spans="106:107">
      <c r="DB28409" s="110"/>
      <c r="DC28409" s="110"/>
    </row>
    <row r="28410" spans="106:107">
      <c r="DB28410" s="110"/>
      <c r="DC28410" s="110"/>
    </row>
    <row r="28411" spans="106:107">
      <c r="DB28411" s="110"/>
      <c r="DC28411" s="110"/>
    </row>
    <row r="28412" spans="106:107">
      <c r="DB28412" s="110"/>
      <c r="DC28412" s="110"/>
    </row>
    <row r="28413" spans="106:107">
      <c r="DB28413" s="110"/>
      <c r="DC28413" s="110"/>
    </row>
    <row r="28414" spans="106:107">
      <c r="DB28414" s="110"/>
      <c r="DC28414" s="110"/>
    </row>
    <row r="28415" spans="106:107">
      <c r="DB28415" s="110"/>
      <c r="DC28415" s="110"/>
    </row>
    <row r="28416" spans="106:107">
      <c r="DB28416" s="110"/>
      <c r="DC28416" s="110"/>
    </row>
    <row r="28417" spans="106:107">
      <c r="DB28417" s="110"/>
      <c r="DC28417" s="110"/>
    </row>
    <row r="28418" spans="106:107">
      <c r="DB28418" s="110"/>
      <c r="DC28418" s="110"/>
    </row>
    <row r="28419" spans="106:107">
      <c r="DB28419" s="110"/>
      <c r="DC28419" s="110"/>
    </row>
    <row r="28420" spans="106:107">
      <c r="DB28420" s="110"/>
      <c r="DC28420" s="110"/>
    </row>
    <row r="28421" spans="106:107">
      <c r="DB28421" s="110"/>
      <c r="DC28421" s="110"/>
    </row>
    <row r="28422" spans="106:107">
      <c r="DB28422" s="110"/>
      <c r="DC28422" s="110"/>
    </row>
    <row r="28423" spans="106:107">
      <c r="DB28423" s="110"/>
      <c r="DC28423" s="110"/>
    </row>
    <row r="28424" spans="106:107">
      <c r="DB28424" s="110"/>
      <c r="DC28424" s="110"/>
    </row>
    <row r="28425" spans="106:107">
      <c r="DB28425" s="110"/>
      <c r="DC28425" s="110"/>
    </row>
    <row r="28426" spans="106:107">
      <c r="DB28426" s="110"/>
      <c r="DC28426" s="110"/>
    </row>
    <row r="28427" spans="106:107">
      <c r="DB28427" s="110"/>
      <c r="DC28427" s="110"/>
    </row>
    <row r="28428" spans="106:107">
      <c r="DB28428" s="110"/>
      <c r="DC28428" s="110"/>
    </row>
    <row r="28429" spans="106:107">
      <c r="DB28429" s="110"/>
      <c r="DC28429" s="110"/>
    </row>
    <row r="28430" spans="106:107">
      <c r="DB28430" s="110"/>
      <c r="DC28430" s="110"/>
    </row>
    <row r="28431" spans="106:107">
      <c r="DB28431" s="110"/>
      <c r="DC28431" s="110"/>
    </row>
    <row r="28432" spans="106:107">
      <c r="DB28432" s="110"/>
      <c r="DC28432" s="110"/>
    </row>
    <row r="28433" spans="106:107">
      <c r="DB28433" s="110"/>
      <c r="DC28433" s="110"/>
    </row>
    <row r="28434" spans="106:107">
      <c r="DB28434" s="110"/>
      <c r="DC28434" s="110"/>
    </row>
    <row r="28435" spans="106:107">
      <c r="DB28435" s="110"/>
      <c r="DC28435" s="110"/>
    </row>
    <row r="28436" spans="106:107">
      <c r="DB28436" s="110"/>
      <c r="DC28436" s="110"/>
    </row>
    <row r="28437" spans="106:107">
      <c r="DB28437" s="110"/>
      <c r="DC28437" s="110"/>
    </row>
    <row r="28438" spans="106:107">
      <c r="DB28438" s="110"/>
      <c r="DC28438" s="110"/>
    </row>
    <row r="28439" spans="106:107">
      <c r="DB28439" s="110"/>
      <c r="DC28439" s="110"/>
    </row>
    <row r="28440" spans="106:107">
      <c r="DB28440" s="110"/>
      <c r="DC28440" s="110"/>
    </row>
    <row r="28441" spans="106:107">
      <c r="DB28441" s="110"/>
      <c r="DC28441" s="110"/>
    </row>
    <row r="28442" spans="106:107">
      <c r="DB28442" s="110"/>
      <c r="DC28442" s="110"/>
    </row>
    <row r="28443" spans="106:107">
      <c r="DB28443" s="110"/>
      <c r="DC28443" s="110"/>
    </row>
    <row r="28444" spans="106:107">
      <c r="DB28444" s="110"/>
      <c r="DC28444" s="110"/>
    </row>
    <row r="28445" spans="106:107">
      <c r="DB28445" s="110"/>
      <c r="DC28445" s="110"/>
    </row>
    <row r="28446" spans="106:107">
      <c r="DB28446" s="110"/>
      <c r="DC28446" s="110"/>
    </row>
    <row r="28447" spans="106:107">
      <c r="DB28447" s="110"/>
      <c r="DC28447" s="110"/>
    </row>
    <row r="28448" spans="106:107">
      <c r="DB28448" s="110"/>
      <c r="DC28448" s="110"/>
    </row>
    <row r="28449" spans="106:107">
      <c r="DB28449" s="110"/>
      <c r="DC28449" s="110"/>
    </row>
    <row r="28450" spans="106:107">
      <c r="DB28450" s="110"/>
      <c r="DC28450" s="110"/>
    </row>
    <row r="28451" spans="106:107">
      <c r="DB28451" s="110"/>
      <c r="DC28451" s="110"/>
    </row>
    <row r="28452" spans="106:107">
      <c r="DB28452" s="110"/>
      <c r="DC28452" s="110"/>
    </row>
    <row r="28453" spans="106:107">
      <c r="DB28453" s="110"/>
      <c r="DC28453" s="110"/>
    </row>
    <row r="28454" spans="106:107">
      <c r="DB28454" s="110"/>
      <c r="DC28454" s="110"/>
    </row>
    <row r="28455" spans="106:107">
      <c r="DB28455" s="110"/>
      <c r="DC28455" s="110"/>
    </row>
    <row r="28456" spans="106:107">
      <c r="DB28456" s="110"/>
      <c r="DC28456" s="110"/>
    </row>
    <row r="28457" spans="106:107">
      <c r="DB28457" s="110"/>
      <c r="DC28457" s="110"/>
    </row>
    <row r="28458" spans="106:107">
      <c r="DB28458" s="110"/>
      <c r="DC28458" s="110"/>
    </row>
    <row r="28459" spans="106:107">
      <c r="DB28459" s="110"/>
      <c r="DC28459" s="110"/>
    </row>
    <row r="28460" spans="106:107">
      <c r="DB28460" s="110"/>
      <c r="DC28460" s="110"/>
    </row>
    <row r="28461" spans="106:107">
      <c r="DB28461" s="110"/>
      <c r="DC28461" s="110"/>
    </row>
    <row r="28462" spans="106:107">
      <c r="DB28462" s="110"/>
      <c r="DC28462" s="110"/>
    </row>
    <row r="28463" spans="106:107">
      <c r="DB28463" s="110"/>
      <c r="DC28463" s="110"/>
    </row>
    <row r="28464" spans="106:107">
      <c r="DB28464" s="110"/>
      <c r="DC28464" s="110"/>
    </row>
    <row r="28465" spans="106:107">
      <c r="DB28465" s="110"/>
      <c r="DC28465" s="110"/>
    </row>
    <row r="28466" spans="106:107">
      <c r="DB28466" s="110"/>
      <c r="DC28466" s="110"/>
    </row>
    <row r="28467" spans="106:107">
      <c r="DB28467" s="110"/>
      <c r="DC28467" s="110"/>
    </row>
    <row r="28468" spans="106:107">
      <c r="DB28468" s="110"/>
      <c r="DC28468" s="110"/>
    </row>
    <row r="28469" spans="106:107">
      <c r="DB28469" s="110"/>
      <c r="DC28469" s="110"/>
    </row>
    <row r="28470" spans="106:107">
      <c r="DB28470" s="110"/>
      <c r="DC28470" s="110"/>
    </row>
    <row r="28471" spans="106:107">
      <c r="DB28471" s="110"/>
      <c r="DC28471" s="110"/>
    </row>
    <row r="28472" spans="106:107">
      <c r="DB28472" s="110"/>
      <c r="DC28472" s="110"/>
    </row>
    <row r="28473" spans="106:107">
      <c r="DB28473" s="110"/>
      <c r="DC28473" s="110"/>
    </row>
    <row r="28474" spans="106:107">
      <c r="DB28474" s="110"/>
      <c r="DC28474" s="110"/>
    </row>
    <row r="28475" spans="106:107">
      <c r="DB28475" s="110"/>
      <c r="DC28475" s="110"/>
    </row>
    <row r="28476" spans="106:107">
      <c r="DB28476" s="110"/>
      <c r="DC28476" s="110"/>
    </row>
    <row r="28477" spans="106:107">
      <c r="DB28477" s="110"/>
      <c r="DC28477" s="110"/>
    </row>
    <row r="28478" spans="106:107">
      <c r="DB28478" s="110"/>
      <c r="DC28478" s="110"/>
    </row>
    <row r="28479" spans="106:107">
      <c r="DB28479" s="110"/>
      <c r="DC28479" s="110"/>
    </row>
    <row r="28480" spans="106:107">
      <c r="DB28480" s="110"/>
      <c r="DC28480" s="110"/>
    </row>
    <row r="28481" spans="106:107">
      <c r="DB28481" s="110"/>
      <c r="DC28481" s="110"/>
    </row>
    <row r="28482" spans="106:107">
      <c r="DB28482" s="110"/>
      <c r="DC28482" s="110"/>
    </row>
    <row r="28483" spans="106:107">
      <c r="DB28483" s="110"/>
      <c r="DC28483" s="110"/>
    </row>
    <row r="28484" spans="106:107">
      <c r="DB28484" s="110"/>
      <c r="DC28484" s="110"/>
    </row>
    <row r="28485" spans="106:107">
      <c r="DB28485" s="110"/>
      <c r="DC28485" s="110"/>
    </row>
    <row r="28486" spans="106:107">
      <c r="DB28486" s="110"/>
      <c r="DC28486" s="110"/>
    </row>
    <row r="28487" spans="106:107">
      <c r="DB28487" s="110"/>
      <c r="DC28487" s="110"/>
    </row>
    <row r="28488" spans="106:107">
      <c r="DB28488" s="110"/>
      <c r="DC28488" s="110"/>
    </row>
    <row r="28489" spans="106:107">
      <c r="DB28489" s="110"/>
      <c r="DC28489" s="110"/>
    </row>
    <row r="28490" spans="106:107">
      <c r="DB28490" s="110"/>
      <c r="DC28490" s="110"/>
    </row>
    <row r="28491" spans="106:107">
      <c r="DB28491" s="110"/>
      <c r="DC28491" s="110"/>
    </row>
    <row r="28492" spans="106:107">
      <c r="DB28492" s="110"/>
      <c r="DC28492" s="110"/>
    </row>
    <row r="28493" spans="106:107">
      <c r="DB28493" s="110"/>
      <c r="DC28493" s="110"/>
    </row>
    <row r="28494" spans="106:107">
      <c r="DB28494" s="110"/>
      <c r="DC28494" s="110"/>
    </row>
    <row r="28495" spans="106:107">
      <c r="DB28495" s="110"/>
      <c r="DC28495" s="110"/>
    </row>
    <row r="28496" spans="106:107">
      <c r="DB28496" s="110"/>
      <c r="DC28496" s="110"/>
    </row>
    <row r="28497" spans="106:107">
      <c r="DB28497" s="110"/>
      <c r="DC28497" s="110"/>
    </row>
    <row r="28498" spans="106:107">
      <c r="DB28498" s="110"/>
      <c r="DC28498" s="110"/>
    </row>
    <row r="28499" spans="106:107">
      <c r="DB28499" s="110"/>
      <c r="DC28499" s="110"/>
    </row>
    <row r="28500" spans="106:107">
      <c r="DB28500" s="110"/>
      <c r="DC28500" s="110"/>
    </row>
    <row r="28501" spans="106:107">
      <c r="DB28501" s="110"/>
      <c r="DC28501" s="110"/>
    </row>
    <row r="28502" spans="106:107">
      <c r="DB28502" s="110"/>
      <c r="DC28502" s="110"/>
    </row>
    <row r="28503" spans="106:107">
      <c r="DB28503" s="110"/>
      <c r="DC28503" s="110"/>
    </row>
    <row r="28504" spans="106:107">
      <c r="DB28504" s="110"/>
      <c r="DC28504" s="110"/>
    </row>
    <row r="28505" spans="106:107">
      <c r="DB28505" s="110"/>
      <c r="DC28505" s="110"/>
    </row>
    <row r="28506" spans="106:107">
      <c r="DB28506" s="110"/>
      <c r="DC28506" s="110"/>
    </row>
    <row r="28507" spans="106:107">
      <c r="DB28507" s="110"/>
      <c r="DC28507" s="110"/>
    </row>
    <row r="28508" spans="106:107">
      <c r="DB28508" s="110"/>
      <c r="DC28508" s="110"/>
    </row>
    <row r="28509" spans="106:107">
      <c r="DB28509" s="110"/>
      <c r="DC28509" s="110"/>
    </row>
    <row r="28510" spans="106:107">
      <c r="DB28510" s="110"/>
      <c r="DC28510" s="110"/>
    </row>
    <row r="28511" spans="106:107">
      <c r="DB28511" s="110"/>
      <c r="DC28511" s="110"/>
    </row>
    <row r="28512" spans="106:107">
      <c r="DB28512" s="110"/>
      <c r="DC28512" s="110"/>
    </row>
    <row r="28513" spans="106:107">
      <c r="DB28513" s="110"/>
      <c r="DC28513" s="110"/>
    </row>
    <row r="28514" spans="106:107">
      <c r="DB28514" s="110"/>
      <c r="DC28514" s="110"/>
    </row>
    <row r="28515" spans="106:107">
      <c r="DB28515" s="110"/>
      <c r="DC28515" s="110"/>
    </row>
    <row r="28516" spans="106:107">
      <c r="DB28516" s="110"/>
      <c r="DC28516" s="110"/>
    </row>
    <row r="28517" spans="106:107">
      <c r="DB28517" s="110"/>
      <c r="DC28517" s="110"/>
    </row>
    <row r="28518" spans="106:107">
      <c r="DB28518" s="110"/>
      <c r="DC28518" s="110"/>
    </row>
    <row r="28519" spans="106:107">
      <c r="DB28519" s="110"/>
      <c r="DC28519" s="110"/>
    </row>
    <row r="28520" spans="106:107">
      <c r="DB28520" s="110"/>
      <c r="DC28520" s="110"/>
    </row>
    <row r="28521" spans="106:107">
      <c r="DB28521" s="110"/>
      <c r="DC28521" s="110"/>
    </row>
    <row r="28522" spans="106:107">
      <c r="DB28522" s="110"/>
      <c r="DC28522" s="110"/>
    </row>
    <row r="28523" spans="106:107">
      <c r="DB28523" s="110"/>
      <c r="DC28523" s="110"/>
    </row>
    <row r="28524" spans="106:107">
      <c r="DB28524" s="110"/>
      <c r="DC28524" s="110"/>
    </row>
    <row r="28525" spans="106:107">
      <c r="DB28525" s="110"/>
      <c r="DC28525" s="110"/>
    </row>
    <row r="28526" spans="106:107">
      <c r="DB28526" s="110"/>
      <c r="DC28526" s="110"/>
    </row>
    <row r="28527" spans="106:107">
      <c r="DB28527" s="110"/>
      <c r="DC28527" s="110"/>
    </row>
    <row r="28528" spans="106:107">
      <c r="DB28528" s="110"/>
      <c r="DC28528" s="110"/>
    </row>
    <row r="28529" spans="106:107">
      <c r="DB28529" s="110"/>
      <c r="DC28529" s="110"/>
    </row>
    <row r="28530" spans="106:107">
      <c r="DB28530" s="110"/>
      <c r="DC28530" s="110"/>
    </row>
    <row r="28531" spans="106:107">
      <c r="DB28531" s="110"/>
      <c r="DC28531" s="110"/>
    </row>
    <row r="28532" spans="106:107">
      <c r="DB28532" s="110"/>
      <c r="DC28532" s="110"/>
    </row>
    <row r="28533" spans="106:107">
      <c r="DB28533" s="110"/>
      <c r="DC28533" s="110"/>
    </row>
    <row r="28534" spans="106:107">
      <c r="DB28534" s="110"/>
      <c r="DC28534" s="110"/>
    </row>
    <row r="28535" spans="106:107">
      <c r="DB28535" s="110"/>
      <c r="DC28535" s="110"/>
    </row>
    <row r="28536" spans="106:107">
      <c r="DB28536" s="110"/>
      <c r="DC28536" s="110"/>
    </row>
    <row r="28537" spans="106:107">
      <c r="DB28537" s="110"/>
      <c r="DC28537" s="110"/>
    </row>
    <row r="28538" spans="106:107">
      <c r="DB28538" s="110"/>
      <c r="DC28538" s="110"/>
    </row>
    <row r="28539" spans="106:107">
      <c r="DB28539" s="110"/>
      <c r="DC28539" s="110"/>
    </row>
    <row r="28540" spans="106:107">
      <c r="DB28540" s="110"/>
      <c r="DC28540" s="110"/>
    </row>
    <row r="28541" spans="106:107">
      <c r="DB28541" s="110"/>
      <c r="DC28541" s="110"/>
    </row>
    <row r="28542" spans="106:107">
      <c r="DB28542" s="110"/>
      <c r="DC28542" s="110"/>
    </row>
    <row r="28543" spans="106:107">
      <c r="DB28543" s="110"/>
      <c r="DC28543" s="110"/>
    </row>
    <row r="28544" spans="106:107">
      <c r="DB28544" s="110"/>
      <c r="DC28544" s="110"/>
    </row>
    <row r="28545" spans="106:107">
      <c r="DB28545" s="110"/>
      <c r="DC28545" s="110"/>
    </row>
    <row r="28546" spans="106:107">
      <c r="DB28546" s="110"/>
      <c r="DC28546" s="110"/>
    </row>
    <row r="28547" spans="106:107">
      <c r="DB28547" s="110"/>
      <c r="DC28547" s="110"/>
    </row>
    <row r="28548" spans="106:107">
      <c r="DB28548" s="110"/>
      <c r="DC28548" s="110"/>
    </row>
    <row r="28549" spans="106:107">
      <c r="DB28549" s="110"/>
      <c r="DC28549" s="110"/>
    </row>
    <row r="28550" spans="106:107">
      <c r="DB28550" s="110"/>
      <c r="DC28550" s="110"/>
    </row>
    <row r="28551" spans="106:107">
      <c r="DB28551" s="110"/>
      <c r="DC28551" s="110"/>
    </row>
    <row r="28552" spans="106:107">
      <c r="DB28552" s="110"/>
      <c r="DC28552" s="110"/>
    </row>
    <row r="28553" spans="106:107">
      <c r="DB28553" s="110"/>
      <c r="DC28553" s="110"/>
    </row>
    <row r="28554" spans="106:107">
      <c r="DB28554" s="110"/>
      <c r="DC28554" s="110"/>
    </row>
    <row r="28555" spans="106:107">
      <c r="DB28555" s="110"/>
      <c r="DC28555" s="110"/>
    </row>
    <row r="28556" spans="106:107">
      <c r="DB28556" s="110"/>
      <c r="DC28556" s="110"/>
    </row>
    <row r="28557" spans="106:107">
      <c r="DB28557" s="110"/>
      <c r="DC28557" s="110"/>
    </row>
    <row r="28558" spans="106:107">
      <c r="DB28558" s="110"/>
      <c r="DC28558" s="110"/>
    </row>
    <row r="28559" spans="106:107">
      <c r="DB28559" s="110"/>
      <c r="DC28559" s="110"/>
    </row>
    <row r="28560" spans="106:107">
      <c r="DB28560" s="110"/>
      <c r="DC28560" s="110"/>
    </row>
    <row r="28561" spans="106:107">
      <c r="DB28561" s="110"/>
      <c r="DC28561" s="110"/>
    </row>
    <row r="28562" spans="106:107">
      <c r="DB28562" s="110"/>
      <c r="DC28562" s="110"/>
    </row>
    <row r="28563" spans="106:107">
      <c r="DB28563" s="110"/>
      <c r="DC28563" s="110"/>
    </row>
    <row r="28564" spans="106:107">
      <c r="DB28564" s="110"/>
      <c r="DC28564" s="110"/>
    </row>
    <row r="28565" spans="106:107">
      <c r="DB28565" s="110"/>
      <c r="DC28565" s="110"/>
    </row>
    <row r="28566" spans="106:107">
      <c r="DB28566" s="110"/>
      <c r="DC28566" s="110"/>
    </row>
    <row r="28567" spans="106:107">
      <c r="DB28567" s="110"/>
      <c r="DC28567" s="110"/>
    </row>
    <row r="28568" spans="106:107">
      <c r="DB28568" s="110"/>
      <c r="DC28568" s="110"/>
    </row>
    <row r="28569" spans="106:107">
      <c r="DB28569" s="110"/>
      <c r="DC28569" s="110"/>
    </row>
    <row r="28570" spans="106:107">
      <c r="DB28570" s="110"/>
      <c r="DC28570" s="110"/>
    </row>
    <row r="28571" spans="106:107">
      <c r="DB28571" s="110"/>
      <c r="DC28571" s="110"/>
    </row>
    <row r="28572" spans="106:107">
      <c r="DB28572" s="110"/>
      <c r="DC28572" s="110"/>
    </row>
    <row r="28573" spans="106:107">
      <c r="DB28573" s="110"/>
      <c r="DC28573" s="110"/>
    </row>
    <row r="28574" spans="106:107">
      <c r="DB28574" s="110"/>
      <c r="DC28574" s="110"/>
    </row>
    <row r="28575" spans="106:107">
      <c r="DB28575" s="110"/>
      <c r="DC28575" s="110"/>
    </row>
    <row r="28576" spans="106:107">
      <c r="DB28576" s="110"/>
      <c r="DC28576" s="110"/>
    </row>
    <row r="28577" spans="106:107">
      <c r="DB28577" s="110"/>
      <c r="DC28577" s="110"/>
    </row>
    <row r="28578" spans="106:107">
      <c r="DB28578" s="110"/>
      <c r="DC28578" s="110"/>
    </row>
    <row r="28579" spans="106:107">
      <c r="DB28579" s="110"/>
      <c r="DC28579" s="110"/>
    </row>
    <row r="28580" spans="106:107">
      <c r="DB28580" s="110"/>
      <c r="DC28580" s="110"/>
    </row>
    <row r="28581" spans="106:107">
      <c r="DB28581" s="110"/>
      <c r="DC28581" s="110"/>
    </row>
    <row r="28582" spans="106:107">
      <c r="DB28582" s="110"/>
      <c r="DC28582" s="110"/>
    </row>
    <row r="28583" spans="106:107">
      <c r="DB28583" s="110"/>
      <c r="DC28583" s="110"/>
    </row>
    <row r="28584" spans="106:107">
      <c r="DB28584" s="110"/>
      <c r="DC28584" s="110"/>
    </row>
    <row r="28585" spans="106:107">
      <c r="DB28585" s="110"/>
      <c r="DC28585" s="110"/>
    </row>
    <row r="28586" spans="106:107">
      <c r="DB28586" s="110"/>
      <c r="DC28586" s="110"/>
    </row>
    <row r="28587" spans="106:107">
      <c r="DB28587" s="110"/>
      <c r="DC28587" s="110"/>
    </row>
    <row r="28588" spans="106:107">
      <c r="DB28588" s="110"/>
      <c r="DC28588" s="110"/>
    </row>
    <row r="28589" spans="106:107">
      <c r="DB28589" s="110"/>
      <c r="DC28589" s="110"/>
    </row>
    <row r="28590" spans="106:107">
      <c r="DB28590" s="110"/>
      <c r="DC28590" s="110"/>
    </row>
    <row r="28591" spans="106:107">
      <c r="DB28591" s="110"/>
      <c r="DC28591" s="110"/>
    </row>
    <row r="28592" spans="106:107">
      <c r="DB28592" s="110"/>
      <c r="DC28592" s="110"/>
    </row>
    <row r="28593" spans="106:107">
      <c r="DB28593" s="110"/>
      <c r="DC28593" s="110"/>
    </row>
    <row r="28594" spans="106:107">
      <c r="DB28594" s="110"/>
      <c r="DC28594" s="110"/>
    </row>
    <row r="28595" spans="106:107">
      <c r="DB28595" s="110"/>
      <c r="DC28595" s="110"/>
    </row>
    <row r="28596" spans="106:107">
      <c r="DB28596" s="110"/>
      <c r="DC28596" s="110"/>
    </row>
    <row r="28597" spans="106:107">
      <c r="DB28597" s="110"/>
      <c r="DC28597" s="110"/>
    </row>
    <row r="28598" spans="106:107">
      <c r="DB28598" s="110"/>
      <c r="DC28598" s="110"/>
    </row>
    <row r="28599" spans="106:107">
      <c r="DB28599" s="110"/>
      <c r="DC28599" s="110"/>
    </row>
    <row r="28600" spans="106:107">
      <c r="DB28600" s="110"/>
      <c r="DC28600" s="110"/>
    </row>
    <row r="28601" spans="106:107">
      <c r="DB28601" s="110"/>
      <c r="DC28601" s="110"/>
    </row>
    <row r="28602" spans="106:107">
      <c r="DB28602" s="110"/>
      <c r="DC28602" s="110"/>
    </row>
    <row r="28603" spans="106:107">
      <c r="DB28603" s="110"/>
      <c r="DC28603" s="110"/>
    </row>
    <row r="28604" spans="106:107">
      <c r="DB28604" s="110"/>
      <c r="DC28604" s="110"/>
    </row>
    <row r="28605" spans="106:107">
      <c r="DB28605" s="110"/>
      <c r="DC28605" s="110"/>
    </row>
    <row r="28606" spans="106:107">
      <c r="DB28606" s="110"/>
      <c r="DC28606" s="110"/>
    </row>
    <row r="28607" spans="106:107">
      <c r="DB28607" s="110"/>
      <c r="DC28607" s="110"/>
    </row>
    <row r="28608" spans="106:107">
      <c r="DB28608" s="110"/>
      <c r="DC28608" s="110"/>
    </row>
    <row r="28609" spans="106:107">
      <c r="DB28609" s="110"/>
      <c r="DC28609" s="110"/>
    </row>
    <row r="28610" spans="106:107">
      <c r="DB28610" s="110"/>
      <c r="DC28610" s="110"/>
    </row>
    <row r="28611" spans="106:107">
      <c r="DB28611" s="110"/>
      <c r="DC28611" s="110"/>
    </row>
    <row r="28612" spans="106:107">
      <c r="DB28612" s="110"/>
      <c r="DC28612" s="110"/>
    </row>
    <row r="28613" spans="106:107">
      <c r="DB28613" s="110"/>
      <c r="DC28613" s="110"/>
    </row>
    <row r="28614" spans="106:107">
      <c r="DB28614" s="110"/>
      <c r="DC28614" s="110"/>
    </row>
    <row r="28615" spans="106:107">
      <c r="DB28615" s="110"/>
      <c r="DC28615" s="110"/>
    </row>
    <row r="28616" spans="106:107">
      <c r="DB28616" s="110"/>
      <c r="DC28616" s="110"/>
    </row>
    <row r="28617" spans="106:107">
      <c r="DB28617" s="110"/>
      <c r="DC28617" s="110"/>
    </row>
    <row r="28618" spans="106:107">
      <c r="DB28618" s="110"/>
      <c r="DC28618" s="110"/>
    </row>
    <row r="28619" spans="106:107">
      <c r="DB28619" s="110"/>
      <c r="DC28619" s="110"/>
    </row>
    <row r="28620" spans="106:107">
      <c r="DB28620" s="110"/>
      <c r="DC28620" s="110"/>
    </row>
    <row r="28621" spans="106:107">
      <c r="DB28621" s="110"/>
      <c r="DC28621" s="110"/>
    </row>
    <row r="28622" spans="106:107">
      <c r="DB28622" s="110"/>
      <c r="DC28622" s="110"/>
    </row>
    <row r="28623" spans="106:107">
      <c r="DB28623" s="110"/>
      <c r="DC28623" s="110"/>
    </row>
    <row r="28624" spans="106:107">
      <c r="DB28624" s="110"/>
      <c r="DC28624" s="110"/>
    </row>
    <row r="28625" spans="106:107">
      <c r="DB28625" s="110"/>
      <c r="DC28625" s="110"/>
    </row>
    <row r="28626" spans="106:107">
      <c r="DB28626" s="110"/>
      <c r="DC28626" s="110"/>
    </row>
    <row r="28627" spans="106:107">
      <c r="DB28627" s="110"/>
      <c r="DC28627" s="110"/>
    </row>
    <row r="28628" spans="106:107">
      <c r="DB28628" s="110"/>
      <c r="DC28628" s="110"/>
    </row>
    <row r="28629" spans="106:107">
      <c r="DB28629" s="110"/>
      <c r="DC28629" s="110"/>
    </row>
    <row r="28630" spans="106:107">
      <c r="DB28630" s="110"/>
      <c r="DC28630" s="110"/>
    </row>
    <row r="28631" spans="106:107">
      <c r="DB28631" s="110"/>
      <c r="DC28631" s="110"/>
    </row>
    <row r="28632" spans="106:107">
      <c r="DB28632" s="110"/>
      <c r="DC28632" s="110"/>
    </row>
    <row r="28633" spans="106:107">
      <c r="DB28633" s="110"/>
      <c r="DC28633" s="110"/>
    </row>
    <row r="28634" spans="106:107">
      <c r="DB28634" s="110"/>
      <c r="DC28634" s="110"/>
    </row>
    <row r="28635" spans="106:107">
      <c r="DB28635" s="110"/>
      <c r="DC28635" s="110"/>
    </row>
    <row r="28636" spans="106:107">
      <c r="DB28636" s="110"/>
      <c r="DC28636" s="110"/>
    </row>
    <row r="28637" spans="106:107">
      <c r="DB28637" s="110"/>
      <c r="DC28637" s="110"/>
    </row>
    <row r="28638" spans="106:107">
      <c r="DB28638" s="110"/>
      <c r="DC28638" s="110"/>
    </row>
    <row r="28639" spans="106:107">
      <c r="DB28639" s="110"/>
      <c r="DC28639" s="110"/>
    </row>
    <row r="28640" spans="106:107">
      <c r="DB28640" s="110"/>
      <c r="DC28640" s="110"/>
    </row>
    <row r="28641" spans="106:107">
      <c r="DB28641" s="110"/>
      <c r="DC28641" s="110"/>
    </row>
    <row r="28642" spans="106:107">
      <c r="DB28642" s="110"/>
      <c r="DC28642" s="110"/>
    </row>
    <row r="28643" spans="106:107">
      <c r="DB28643" s="110"/>
      <c r="DC28643" s="110"/>
    </row>
    <row r="28644" spans="106:107">
      <c r="DB28644" s="110"/>
      <c r="DC28644" s="110"/>
    </row>
    <row r="28645" spans="106:107">
      <c r="DB28645" s="110"/>
      <c r="DC28645" s="110"/>
    </row>
    <row r="28646" spans="106:107">
      <c r="DB28646" s="110"/>
      <c r="DC28646" s="110"/>
    </row>
    <row r="28647" spans="106:107">
      <c r="DB28647" s="110"/>
      <c r="DC28647" s="110"/>
    </row>
    <row r="28648" spans="106:107">
      <c r="DB28648" s="110"/>
      <c r="DC28648" s="110"/>
    </row>
    <row r="28649" spans="106:107">
      <c r="DB28649" s="110"/>
      <c r="DC28649" s="110"/>
    </row>
    <row r="28650" spans="106:107">
      <c r="DB28650" s="110"/>
      <c r="DC28650" s="110"/>
    </row>
    <row r="28651" spans="106:107">
      <c r="DB28651" s="110"/>
      <c r="DC28651" s="110"/>
    </row>
    <row r="28652" spans="106:107">
      <c r="DB28652" s="110"/>
      <c r="DC28652" s="110"/>
    </row>
    <row r="28653" spans="106:107">
      <c r="DB28653" s="110"/>
      <c r="DC28653" s="110"/>
    </row>
    <row r="28654" spans="106:107">
      <c r="DB28654" s="110"/>
      <c r="DC28654" s="110"/>
    </row>
    <row r="28655" spans="106:107">
      <c r="DB28655" s="110"/>
      <c r="DC28655" s="110"/>
    </row>
    <row r="28656" spans="106:107">
      <c r="DB28656" s="110"/>
      <c r="DC28656" s="110"/>
    </row>
    <row r="28657" spans="106:107">
      <c r="DB28657" s="110"/>
      <c r="DC28657" s="110"/>
    </row>
    <row r="28658" spans="106:107">
      <c r="DB28658" s="110"/>
      <c r="DC28658" s="110"/>
    </row>
    <row r="28659" spans="106:107">
      <c r="DB28659" s="110"/>
      <c r="DC28659" s="110"/>
    </row>
    <row r="28660" spans="106:107">
      <c r="DB28660" s="110"/>
      <c r="DC28660" s="110"/>
    </row>
    <row r="28661" spans="106:107">
      <c r="DB28661" s="110"/>
      <c r="DC28661" s="110"/>
    </row>
    <row r="28662" spans="106:107">
      <c r="DB28662" s="110"/>
      <c r="DC28662" s="110"/>
    </row>
    <row r="28663" spans="106:107">
      <c r="DB28663" s="110"/>
      <c r="DC28663" s="110"/>
    </row>
    <row r="28664" spans="106:107">
      <c r="DB28664" s="110"/>
      <c r="DC28664" s="110"/>
    </row>
    <row r="28665" spans="106:107">
      <c r="DB28665" s="110"/>
      <c r="DC28665" s="110"/>
    </row>
    <row r="28666" spans="106:107">
      <c r="DB28666" s="110"/>
      <c r="DC28666" s="110"/>
    </row>
    <row r="28667" spans="106:107">
      <c r="DB28667" s="110"/>
      <c r="DC28667" s="110"/>
    </row>
    <row r="28668" spans="106:107">
      <c r="DB28668" s="110"/>
      <c r="DC28668" s="110"/>
    </row>
    <row r="28669" spans="106:107">
      <c r="DB28669" s="110"/>
      <c r="DC28669" s="110"/>
    </row>
    <row r="28670" spans="106:107">
      <c r="DB28670" s="110"/>
      <c r="DC28670" s="110"/>
    </row>
    <row r="28671" spans="106:107">
      <c r="DB28671" s="110"/>
      <c r="DC28671" s="110"/>
    </row>
    <row r="28672" spans="106:107">
      <c r="DB28672" s="110"/>
      <c r="DC28672" s="110"/>
    </row>
    <row r="28673" spans="106:107">
      <c r="DB28673" s="110"/>
      <c r="DC28673" s="110"/>
    </row>
    <row r="28674" spans="106:107">
      <c r="DB28674" s="110"/>
      <c r="DC28674" s="110"/>
    </row>
    <row r="28675" spans="106:107">
      <c r="DB28675" s="110"/>
      <c r="DC28675" s="110"/>
    </row>
    <row r="28676" spans="106:107">
      <c r="DB28676" s="110"/>
      <c r="DC28676" s="110"/>
    </row>
    <row r="28677" spans="106:107">
      <c r="DB28677" s="110"/>
      <c r="DC28677" s="110"/>
    </row>
    <row r="28678" spans="106:107">
      <c r="DB28678" s="110"/>
      <c r="DC28678" s="110"/>
    </row>
    <row r="28679" spans="106:107">
      <c r="DB28679" s="110"/>
      <c r="DC28679" s="110"/>
    </row>
    <row r="28680" spans="106:107">
      <c r="DB28680" s="110"/>
      <c r="DC28680" s="110"/>
    </row>
    <row r="28681" spans="106:107">
      <c r="DB28681" s="110"/>
      <c r="DC28681" s="110"/>
    </row>
    <row r="28682" spans="106:107">
      <c r="DB28682" s="110"/>
      <c r="DC28682" s="110"/>
    </row>
    <row r="28683" spans="106:107">
      <c r="DB28683" s="110"/>
      <c r="DC28683" s="110"/>
    </row>
    <row r="28684" spans="106:107">
      <c r="DB28684" s="110"/>
      <c r="DC28684" s="110"/>
    </row>
    <row r="28685" spans="106:107">
      <c r="DB28685" s="110"/>
      <c r="DC28685" s="110"/>
    </row>
    <row r="28686" spans="106:107">
      <c r="DB28686" s="110"/>
      <c r="DC28686" s="110"/>
    </row>
    <row r="28687" spans="106:107">
      <c r="DB28687" s="110"/>
      <c r="DC28687" s="110"/>
    </row>
    <row r="28688" spans="106:107">
      <c r="DB28688" s="110"/>
      <c r="DC28688" s="110"/>
    </row>
    <row r="28689" spans="106:107">
      <c r="DB28689" s="110"/>
      <c r="DC28689" s="110"/>
    </row>
    <row r="28690" spans="106:107">
      <c r="DB28690" s="110"/>
      <c r="DC28690" s="110"/>
    </row>
    <row r="28691" spans="106:107">
      <c r="DB28691" s="110"/>
      <c r="DC28691" s="110"/>
    </row>
    <row r="28692" spans="106:107">
      <c r="DB28692" s="110"/>
      <c r="DC28692" s="110"/>
    </row>
    <row r="28693" spans="106:107">
      <c r="DB28693" s="110"/>
      <c r="DC28693" s="110"/>
    </row>
    <row r="28694" spans="106:107">
      <c r="DB28694" s="110"/>
      <c r="DC28694" s="110"/>
    </row>
    <row r="28695" spans="106:107">
      <c r="DB28695" s="110"/>
      <c r="DC28695" s="110"/>
    </row>
    <row r="28696" spans="106:107">
      <c r="DB28696" s="110"/>
      <c r="DC28696" s="110"/>
    </row>
    <row r="28697" spans="106:107">
      <c r="DB28697" s="110"/>
      <c r="DC28697" s="110"/>
    </row>
    <row r="28698" spans="106:107">
      <c r="DB28698" s="110"/>
      <c r="DC28698" s="110"/>
    </row>
    <row r="28699" spans="106:107">
      <c r="DB28699" s="110"/>
      <c r="DC28699" s="110"/>
    </row>
    <row r="28700" spans="106:107">
      <c r="DB28700" s="110"/>
      <c r="DC28700" s="110"/>
    </row>
    <row r="28701" spans="106:107">
      <c r="DB28701" s="110"/>
      <c r="DC28701" s="110"/>
    </row>
    <row r="28702" spans="106:107">
      <c r="DB28702" s="110"/>
      <c r="DC28702" s="110"/>
    </row>
    <row r="28703" spans="106:107">
      <c r="DB28703" s="110"/>
      <c r="DC28703" s="110"/>
    </row>
    <row r="28704" spans="106:107">
      <c r="DB28704" s="110"/>
      <c r="DC28704" s="110"/>
    </row>
    <row r="28705" spans="106:107">
      <c r="DB28705" s="110"/>
      <c r="DC28705" s="110"/>
    </row>
    <row r="28706" spans="106:107">
      <c r="DB28706" s="110"/>
      <c r="DC28706" s="110"/>
    </row>
    <row r="28707" spans="106:107">
      <c r="DB28707" s="110"/>
      <c r="DC28707" s="110"/>
    </row>
    <row r="28708" spans="106:107">
      <c r="DB28708" s="110"/>
      <c r="DC28708" s="110"/>
    </row>
    <row r="28709" spans="106:107">
      <c r="DB28709" s="110"/>
      <c r="DC28709" s="110"/>
    </row>
    <row r="28710" spans="106:107">
      <c r="DB28710" s="110"/>
      <c r="DC28710" s="110"/>
    </row>
    <row r="28711" spans="106:107">
      <c r="DB28711" s="110"/>
      <c r="DC28711" s="110"/>
    </row>
    <row r="28712" spans="106:107">
      <c r="DB28712" s="110"/>
      <c r="DC28712" s="110"/>
    </row>
    <row r="28713" spans="106:107">
      <c r="DB28713" s="110"/>
      <c r="DC28713" s="110"/>
    </row>
    <row r="28714" spans="106:107">
      <c r="DB28714" s="110"/>
      <c r="DC28714" s="110"/>
    </row>
    <row r="28715" spans="106:107">
      <c r="DB28715" s="110"/>
      <c r="DC28715" s="110"/>
    </row>
    <row r="28716" spans="106:107">
      <c r="DB28716" s="110"/>
      <c r="DC28716" s="110"/>
    </row>
    <row r="28717" spans="106:107">
      <c r="DB28717" s="110"/>
      <c r="DC28717" s="110"/>
    </row>
    <row r="28718" spans="106:107">
      <c r="DB28718" s="110"/>
      <c r="DC28718" s="110"/>
    </row>
    <row r="28719" spans="106:107">
      <c r="DB28719" s="110"/>
      <c r="DC28719" s="110"/>
    </row>
    <row r="28720" spans="106:107">
      <c r="DB28720" s="110"/>
      <c r="DC28720" s="110"/>
    </row>
    <row r="28721" spans="106:107">
      <c r="DB28721" s="110"/>
      <c r="DC28721" s="110"/>
    </row>
    <row r="28722" spans="106:107">
      <c r="DB28722" s="110"/>
      <c r="DC28722" s="110"/>
    </row>
    <row r="28723" spans="106:107">
      <c r="DB28723" s="110"/>
      <c r="DC28723" s="110"/>
    </row>
    <row r="28724" spans="106:107">
      <c r="DB28724" s="110"/>
      <c r="DC28724" s="110"/>
    </row>
    <row r="28725" spans="106:107">
      <c r="DB28725" s="110"/>
      <c r="DC28725" s="110"/>
    </row>
    <row r="28726" spans="106:107">
      <c r="DB28726" s="110"/>
      <c r="DC28726" s="110"/>
    </row>
    <row r="28727" spans="106:107">
      <c r="DB28727" s="110"/>
      <c r="DC28727" s="110"/>
    </row>
    <row r="28728" spans="106:107">
      <c r="DB28728" s="110"/>
      <c r="DC28728" s="110"/>
    </row>
    <row r="28729" spans="106:107">
      <c r="DB28729" s="110"/>
      <c r="DC28729" s="110"/>
    </row>
    <row r="28730" spans="106:107">
      <c r="DB28730" s="110"/>
      <c r="DC28730" s="110"/>
    </row>
    <row r="28731" spans="106:107">
      <c r="DB28731" s="110"/>
      <c r="DC28731" s="110"/>
    </row>
    <row r="28732" spans="106:107">
      <c r="DB28732" s="110"/>
      <c r="DC28732" s="110"/>
    </row>
    <row r="28733" spans="106:107">
      <c r="DB28733" s="110"/>
      <c r="DC28733" s="110"/>
    </row>
    <row r="28734" spans="106:107">
      <c r="DB28734" s="110"/>
      <c r="DC28734" s="110"/>
    </row>
    <row r="28735" spans="106:107">
      <c r="DB28735" s="110"/>
      <c r="DC28735" s="110"/>
    </row>
    <row r="28736" spans="106:107">
      <c r="DB28736" s="110"/>
      <c r="DC28736" s="110"/>
    </row>
    <row r="28737" spans="106:107">
      <c r="DB28737" s="110"/>
      <c r="DC28737" s="110"/>
    </row>
    <row r="28738" spans="106:107">
      <c r="DB28738" s="110"/>
      <c r="DC28738" s="110"/>
    </row>
    <row r="28739" spans="106:107">
      <c r="DB28739" s="110"/>
      <c r="DC28739" s="110"/>
    </row>
    <row r="28740" spans="106:107">
      <c r="DB28740" s="110"/>
      <c r="DC28740" s="110"/>
    </row>
    <row r="28741" spans="106:107">
      <c r="DB28741" s="110"/>
      <c r="DC28741" s="110"/>
    </row>
    <row r="28742" spans="106:107">
      <c r="DB28742" s="110"/>
      <c r="DC28742" s="110"/>
    </row>
    <row r="28743" spans="106:107">
      <c r="DB28743" s="110"/>
      <c r="DC28743" s="110"/>
    </row>
    <row r="28744" spans="106:107">
      <c r="DB28744" s="110"/>
      <c r="DC28744" s="110"/>
    </row>
    <row r="28745" spans="106:107">
      <c r="DB28745" s="110"/>
      <c r="DC28745" s="110"/>
    </row>
    <row r="28746" spans="106:107">
      <c r="DB28746" s="110"/>
      <c r="DC28746" s="110"/>
    </row>
    <row r="28747" spans="106:107">
      <c r="DB28747" s="110"/>
      <c r="DC28747" s="110"/>
    </row>
    <row r="28748" spans="106:107">
      <c r="DB28748" s="110"/>
      <c r="DC28748" s="110"/>
    </row>
    <row r="28749" spans="106:107">
      <c r="DB28749" s="110"/>
      <c r="DC28749" s="110"/>
    </row>
    <row r="28750" spans="106:107">
      <c r="DB28750" s="110"/>
      <c r="DC28750" s="110"/>
    </row>
    <row r="28751" spans="106:107">
      <c r="DB28751" s="110"/>
      <c r="DC28751" s="110"/>
    </row>
    <row r="28752" spans="106:107">
      <c r="DB28752" s="110"/>
      <c r="DC28752" s="110"/>
    </row>
    <row r="28753" spans="106:107">
      <c r="DB28753" s="110"/>
      <c r="DC28753" s="110"/>
    </row>
    <row r="28754" spans="106:107">
      <c r="DB28754" s="110"/>
      <c r="DC28754" s="110"/>
    </row>
    <row r="28755" spans="106:107">
      <c r="DB28755" s="110"/>
      <c r="DC28755" s="110"/>
    </row>
    <row r="28756" spans="106:107">
      <c r="DB28756" s="110"/>
      <c r="DC28756" s="110"/>
    </row>
    <row r="28757" spans="106:107">
      <c r="DB28757" s="110"/>
      <c r="DC28757" s="110"/>
    </row>
    <row r="28758" spans="106:107">
      <c r="DB28758" s="110"/>
      <c r="DC28758" s="110"/>
    </row>
    <row r="28759" spans="106:107">
      <c r="DB28759" s="110"/>
      <c r="DC28759" s="110"/>
    </row>
    <row r="28760" spans="106:107">
      <c r="DB28760" s="110"/>
      <c r="DC28760" s="110"/>
    </row>
    <row r="28761" spans="106:107">
      <c r="DB28761" s="110"/>
      <c r="DC28761" s="110"/>
    </row>
    <row r="28762" spans="106:107">
      <c r="DB28762" s="110"/>
      <c r="DC28762" s="110"/>
    </row>
    <row r="28763" spans="106:107">
      <c r="DB28763" s="110"/>
      <c r="DC28763" s="110"/>
    </row>
    <row r="28764" spans="106:107">
      <c r="DB28764" s="110"/>
      <c r="DC28764" s="110"/>
    </row>
    <row r="28765" spans="106:107">
      <c r="DB28765" s="110"/>
      <c r="DC28765" s="110"/>
    </row>
    <row r="28766" spans="106:107">
      <c r="DB28766" s="110"/>
      <c r="DC28766" s="110"/>
    </row>
    <row r="28767" spans="106:107">
      <c r="DB28767" s="110"/>
      <c r="DC28767" s="110"/>
    </row>
    <row r="28768" spans="106:107">
      <c r="DB28768" s="110"/>
      <c r="DC28768" s="110"/>
    </row>
    <row r="28769" spans="106:107">
      <c r="DB28769" s="110"/>
      <c r="DC28769" s="110"/>
    </row>
    <row r="28770" spans="106:107">
      <c r="DB28770" s="110"/>
      <c r="DC28770" s="110"/>
    </row>
    <row r="28771" spans="106:107">
      <c r="DB28771" s="110"/>
      <c r="DC28771" s="110"/>
    </row>
    <row r="28772" spans="106:107">
      <c r="DB28772" s="110"/>
      <c r="DC28772" s="110"/>
    </row>
    <row r="28773" spans="106:107">
      <c r="DB28773" s="110"/>
      <c r="DC28773" s="110"/>
    </row>
    <row r="28774" spans="106:107">
      <c r="DB28774" s="110"/>
      <c r="DC28774" s="110"/>
    </row>
    <row r="28775" spans="106:107">
      <c r="DB28775" s="110"/>
      <c r="DC28775" s="110"/>
    </row>
    <row r="28776" spans="106:107">
      <c r="DB28776" s="110"/>
      <c r="DC28776" s="110"/>
    </row>
    <row r="28777" spans="106:107">
      <c r="DB28777" s="110"/>
      <c r="DC28777" s="110"/>
    </row>
    <row r="28778" spans="106:107">
      <c r="DB28778" s="110"/>
      <c r="DC28778" s="110"/>
    </row>
    <row r="28779" spans="106:107">
      <c r="DB28779" s="110"/>
      <c r="DC28779" s="110"/>
    </row>
    <row r="28780" spans="106:107">
      <c r="DB28780" s="110"/>
      <c r="DC28780" s="110"/>
    </row>
    <row r="28781" spans="106:107">
      <c r="DB28781" s="110"/>
      <c r="DC28781" s="110"/>
    </row>
    <row r="28782" spans="106:107">
      <c r="DB28782" s="110"/>
      <c r="DC28782" s="110"/>
    </row>
    <row r="28783" spans="106:107">
      <c r="DB28783" s="110"/>
      <c r="DC28783" s="110"/>
    </row>
    <row r="28784" spans="106:107">
      <c r="DB28784" s="110"/>
      <c r="DC28784" s="110"/>
    </row>
    <row r="28785" spans="106:107">
      <c r="DB28785" s="110"/>
      <c r="DC28785" s="110"/>
    </row>
    <row r="28786" spans="106:107">
      <c r="DB28786" s="110"/>
      <c r="DC28786" s="110"/>
    </row>
    <row r="28787" spans="106:107">
      <c r="DB28787" s="110"/>
      <c r="DC28787" s="110"/>
    </row>
    <row r="28788" spans="106:107">
      <c r="DB28788" s="110"/>
      <c r="DC28788" s="110"/>
    </row>
    <row r="28789" spans="106:107">
      <c r="DB28789" s="110"/>
      <c r="DC28789" s="110"/>
    </row>
    <row r="28790" spans="106:107">
      <c r="DB28790" s="110"/>
      <c r="DC28790" s="110"/>
    </row>
    <row r="28791" spans="106:107">
      <c r="DB28791" s="110"/>
      <c r="DC28791" s="110"/>
    </row>
    <row r="28792" spans="106:107">
      <c r="DB28792" s="110"/>
      <c r="DC28792" s="110"/>
    </row>
    <row r="28793" spans="106:107">
      <c r="DB28793" s="110"/>
      <c r="DC28793" s="110"/>
    </row>
    <row r="28794" spans="106:107">
      <c r="DB28794" s="110"/>
      <c r="DC28794" s="110"/>
    </row>
    <row r="28795" spans="106:107">
      <c r="DB28795" s="110"/>
      <c r="DC28795" s="110"/>
    </row>
    <row r="28796" spans="106:107">
      <c r="DB28796" s="110"/>
      <c r="DC28796" s="110"/>
    </row>
    <row r="28797" spans="106:107">
      <c r="DB28797" s="110"/>
      <c r="DC28797" s="110"/>
    </row>
    <row r="28798" spans="106:107">
      <c r="DB28798" s="110"/>
      <c r="DC28798" s="110"/>
    </row>
    <row r="28799" spans="106:107">
      <c r="DB28799" s="110"/>
      <c r="DC28799" s="110"/>
    </row>
    <row r="28800" spans="106:107">
      <c r="DB28800" s="110"/>
      <c r="DC28800" s="110"/>
    </row>
    <row r="28801" spans="106:107">
      <c r="DB28801" s="110"/>
      <c r="DC28801" s="110"/>
    </row>
    <row r="28802" spans="106:107">
      <c r="DB28802" s="110"/>
      <c r="DC28802" s="110"/>
    </row>
    <row r="28803" spans="106:107">
      <c r="DB28803" s="110"/>
      <c r="DC28803" s="110"/>
    </row>
    <row r="28804" spans="106:107">
      <c r="DB28804" s="110"/>
      <c r="DC28804" s="110"/>
    </row>
    <row r="28805" spans="106:107">
      <c r="DB28805" s="110"/>
      <c r="DC28805" s="110"/>
    </row>
    <row r="28806" spans="106:107">
      <c r="DB28806" s="110"/>
      <c r="DC28806" s="110"/>
    </row>
    <row r="28807" spans="106:107">
      <c r="DB28807" s="110"/>
      <c r="DC28807" s="110"/>
    </row>
    <row r="28808" spans="106:107">
      <c r="DB28808" s="110"/>
      <c r="DC28808" s="110"/>
    </row>
    <row r="28809" spans="106:107">
      <c r="DB28809" s="110"/>
      <c r="DC28809" s="110"/>
    </row>
    <row r="28810" spans="106:107">
      <c r="DB28810" s="110"/>
      <c r="DC28810" s="110"/>
    </row>
    <row r="28811" spans="106:107">
      <c r="DB28811" s="110"/>
      <c r="DC28811" s="110"/>
    </row>
    <row r="28812" spans="106:107">
      <c r="DB28812" s="110"/>
      <c r="DC28812" s="110"/>
    </row>
    <row r="28813" spans="106:107">
      <c r="DB28813" s="110"/>
      <c r="DC28813" s="110"/>
    </row>
    <row r="28814" spans="106:107">
      <c r="DB28814" s="110"/>
      <c r="DC28814" s="110"/>
    </row>
    <row r="28815" spans="106:107">
      <c r="DB28815" s="110"/>
      <c r="DC28815" s="110"/>
    </row>
    <row r="28816" spans="106:107">
      <c r="DB28816" s="110"/>
      <c r="DC28816" s="110"/>
    </row>
    <row r="28817" spans="106:107">
      <c r="DB28817" s="110"/>
      <c r="DC28817" s="110"/>
    </row>
    <row r="28818" spans="106:107">
      <c r="DB28818" s="110"/>
      <c r="DC28818" s="110"/>
    </row>
    <row r="28819" spans="106:107">
      <c r="DB28819" s="110"/>
      <c r="DC28819" s="110"/>
    </row>
    <row r="28820" spans="106:107">
      <c r="DB28820" s="110"/>
      <c r="DC28820" s="110"/>
    </row>
    <row r="28821" spans="106:107">
      <c r="DB28821" s="110"/>
      <c r="DC28821" s="110"/>
    </row>
    <row r="28822" spans="106:107">
      <c r="DB28822" s="110"/>
      <c r="DC28822" s="110"/>
    </row>
    <row r="28823" spans="106:107">
      <c r="DB28823" s="110"/>
      <c r="DC28823" s="110"/>
    </row>
    <row r="28824" spans="106:107">
      <c r="DB28824" s="110"/>
      <c r="DC28824" s="110"/>
    </row>
    <row r="28825" spans="106:107">
      <c r="DB28825" s="110"/>
      <c r="DC28825" s="110"/>
    </row>
    <row r="28826" spans="106:107">
      <c r="DB28826" s="110"/>
      <c r="DC28826" s="110"/>
    </row>
    <row r="28827" spans="106:107">
      <c r="DB28827" s="110"/>
      <c r="DC28827" s="110"/>
    </row>
    <row r="28828" spans="106:107">
      <c r="DB28828" s="110"/>
      <c r="DC28828" s="110"/>
    </row>
    <row r="28829" spans="106:107">
      <c r="DB28829" s="110"/>
      <c r="DC28829" s="110"/>
    </row>
    <row r="28830" spans="106:107">
      <c r="DB28830" s="110"/>
      <c r="DC28830" s="110"/>
    </row>
    <row r="28831" spans="106:107">
      <c r="DB28831" s="110"/>
      <c r="DC28831" s="110"/>
    </row>
    <row r="28832" spans="106:107">
      <c r="DB28832" s="110"/>
      <c r="DC28832" s="110"/>
    </row>
    <row r="28833" spans="106:107">
      <c r="DB28833" s="110"/>
      <c r="DC28833" s="110"/>
    </row>
    <row r="28834" spans="106:107">
      <c r="DB28834" s="110"/>
      <c r="DC28834" s="110"/>
    </row>
    <row r="28835" spans="106:107">
      <c r="DB28835" s="110"/>
      <c r="DC28835" s="110"/>
    </row>
    <row r="28836" spans="106:107">
      <c r="DB28836" s="110"/>
      <c r="DC28836" s="110"/>
    </row>
    <row r="28837" spans="106:107">
      <c r="DB28837" s="110"/>
      <c r="DC28837" s="110"/>
    </row>
    <row r="28838" spans="106:107">
      <c r="DB28838" s="110"/>
      <c r="DC28838" s="110"/>
    </row>
    <row r="28839" spans="106:107">
      <c r="DB28839" s="110"/>
      <c r="DC28839" s="110"/>
    </row>
    <row r="28840" spans="106:107">
      <c r="DB28840" s="110"/>
      <c r="DC28840" s="110"/>
    </row>
    <row r="28841" spans="106:107">
      <c r="DB28841" s="110"/>
      <c r="DC28841" s="110"/>
    </row>
    <row r="28842" spans="106:107">
      <c r="DB28842" s="110"/>
      <c r="DC28842" s="110"/>
    </row>
    <row r="28843" spans="106:107">
      <c r="DB28843" s="110"/>
      <c r="DC28843" s="110"/>
    </row>
    <row r="28844" spans="106:107">
      <c r="DB28844" s="110"/>
      <c r="DC28844" s="110"/>
    </row>
    <row r="28845" spans="106:107">
      <c r="DB28845" s="110"/>
      <c r="DC28845" s="110"/>
    </row>
    <row r="28846" spans="106:107">
      <c r="DB28846" s="110"/>
      <c r="DC28846" s="110"/>
    </row>
    <row r="28847" spans="106:107">
      <c r="DB28847" s="110"/>
      <c r="DC28847" s="110"/>
    </row>
    <row r="28848" spans="106:107">
      <c r="DB28848" s="110"/>
      <c r="DC28848" s="110"/>
    </row>
    <row r="28849" spans="106:107">
      <c r="DB28849" s="110"/>
      <c r="DC28849" s="110"/>
    </row>
    <row r="28850" spans="106:107">
      <c r="DB28850" s="110"/>
      <c r="DC28850" s="110"/>
    </row>
    <row r="28851" spans="106:107">
      <c r="DB28851" s="110"/>
      <c r="DC28851" s="110"/>
    </row>
    <row r="28852" spans="106:107">
      <c r="DB28852" s="110"/>
      <c r="DC28852" s="110"/>
    </row>
    <row r="28853" spans="106:107">
      <c r="DB28853" s="110"/>
      <c r="DC28853" s="110"/>
    </row>
    <row r="28854" spans="106:107">
      <c r="DB28854" s="110"/>
      <c r="DC28854" s="110"/>
    </row>
    <row r="28855" spans="106:107">
      <c r="DB28855" s="110"/>
      <c r="DC28855" s="110"/>
    </row>
    <row r="28856" spans="106:107">
      <c r="DB28856" s="110"/>
      <c r="DC28856" s="110"/>
    </row>
    <row r="28857" spans="106:107">
      <c r="DB28857" s="110"/>
      <c r="DC28857" s="110"/>
    </row>
    <row r="28858" spans="106:107">
      <c r="DB28858" s="110"/>
      <c r="DC28858" s="110"/>
    </row>
    <row r="28859" spans="106:107">
      <c r="DB28859" s="110"/>
      <c r="DC28859" s="110"/>
    </row>
    <row r="28860" spans="106:107">
      <c r="DB28860" s="110"/>
      <c r="DC28860" s="110"/>
    </row>
    <row r="28861" spans="106:107">
      <c r="DB28861" s="110"/>
      <c r="DC28861" s="110"/>
    </row>
    <row r="28862" spans="106:107">
      <c r="DB28862" s="110"/>
      <c r="DC28862" s="110"/>
    </row>
    <row r="28863" spans="106:107">
      <c r="DB28863" s="110"/>
      <c r="DC28863" s="110"/>
    </row>
    <row r="28864" spans="106:107">
      <c r="DB28864" s="110"/>
      <c r="DC28864" s="110"/>
    </row>
    <row r="28865" spans="106:107">
      <c r="DB28865" s="110"/>
      <c r="DC28865" s="110"/>
    </row>
    <row r="28866" spans="106:107">
      <c r="DB28866" s="110"/>
      <c r="DC28866" s="110"/>
    </row>
    <row r="28867" spans="106:107">
      <c r="DB28867" s="110"/>
      <c r="DC28867" s="110"/>
    </row>
    <row r="28868" spans="106:107">
      <c r="DB28868" s="110"/>
      <c r="DC28868" s="110"/>
    </row>
    <row r="28869" spans="106:107">
      <c r="DB28869" s="110"/>
      <c r="DC28869" s="110"/>
    </row>
    <row r="28870" spans="106:107">
      <c r="DB28870" s="110"/>
      <c r="DC28870" s="110"/>
    </row>
    <row r="28871" spans="106:107">
      <c r="DB28871" s="110"/>
      <c r="DC28871" s="110"/>
    </row>
    <row r="28872" spans="106:107">
      <c r="DB28872" s="110"/>
      <c r="DC28872" s="110"/>
    </row>
    <row r="28873" spans="106:107">
      <c r="DB28873" s="110"/>
      <c r="DC28873" s="110"/>
    </row>
    <row r="28874" spans="106:107">
      <c r="DB28874" s="110"/>
      <c r="DC28874" s="110"/>
    </row>
    <row r="28875" spans="106:107">
      <c r="DB28875" s="110"/>
      <c r="DC28875" s="110"/>
    </row>
    <row r="28876" spans="106:107">
      <c r="DB28876" s="110"/>
      <c r="DC28876" s="110"/>
    </row>
    <row r="28877" spans="106:107">
      <c r="DB28877" s="110"/>
      <c r="DC28877" s="110"/>
    </row>
    <row r="28878" spans="106:107">
      <c r="DB28878" s="110"/>
      <c r="DC28878" s="110"/>
    </row>
    <row r="28879" spans="106:107">
      <c r="DB28879" s="110"/>
      <c r="DC28879" s="110"/>
    </row>
    <row r="28880" spans="106:107">
      <c r="DB28880" s="110"/>
      <c r="DC28880" s="110"/>
    </row>
    <row r="28881" spans="106:107">
      <c r="DB28881" s="110"/>
      <c r="DC28881" s="110"/>
    </row>
    <row r="28882" spans="106:107">
      <c r="DB28882" s="110"/>
      <c r="DC28882" s="110"/>
    </row>
    <row r="28883" spans="106:107">
      <c r="DB28883" s="110"/>
      <c r="DC28883" s="110"/>
    </row>
    <row r="28884" spans="106:107">
      <c r="DB28884" s="110"/>
      <c r="DC28884" s="110"/>
    </row>
    <row r="28885" spans="106:107">
      <c r="DB28885" s="110"/>
      <c r="DC28885" s="110"/>
    </row>
    <row r="28886" spans="106:107">
      <c r="DB28886" s="110"/>
      <c r="DC28886" s="110"/>
    </row>
    <row r="28887" spans="106:107">
      <c r="DB28887" s="110"/>
      <c r="DC28887" s="110"/>
    </row>
    <row r="28888" spans="106:107">
      <c r="DB28888" s="110"/>
      <c r="DC28888" s="110"/>
    </row>
    <row r="28889" spans="106:107">
      <c r="DB28889" s="110"/>
      <c r="DC28889" s="110"/>
    </row>
    <row r="28890" spans="106:107">
      <c r="DB28890" s="110"/>
      <c r="DC28890" s="110"/>
    </row>
    <row r="28891" spans="106:107">
      <c r="DB28891" s="110"/>
      <c r="DC28891" s="110"/>
    </row>
    <row r="28892" spans="106:107">
      <c r="DB28892" s="110"/>
      <c r="DC28892" s="110"/>
    </row>
    <row r="28893" spans="106:107">
      <c r="DB28893" s="110"/>
      <c r="DC28893" s="110"/>
    </row>
    <row r="28894" spans="106:107">
      <c r="DB28894" s="110"/>
      <c r="DC28894" s="110"/>
    </row>
    <row r="28895" spans="106:107">
      <c r="DB28895" s="110"/>
      <c r="DC28895" s="110"/>
    </row>
    <row r="28896" spans="106:107">
      <c r="DB28896" s="110"/>
      <c r="DC28896" s="110"/>
    </row>
    <row r="28897" spans="106:107">
      <c r="DB28897" s="110"/>
      <c r="DC28897" s="110"/>
    </row>
    <row r="28898" spans="106:107">
      <c r="DB28898" s="110"/>
      <c r="DC28898" s="110"/>
    </row>
    <row r="28899" spans="106:107">
      <c r="DB28899" s="110"/>
      <c r="DC28899" s="110"/>
    </row>
    <row r="28900" spans="106:107">
      <c r="DB28900" s="110"/>
      <c r="DC28900" s="110"/>
    </row>
    <row r="28901" spans="106:107">
      <c r="DB28901" s="110"/>
      <c r="DC28901" s="110"/>
    </row>
    <row r="28902" spans="106:107">
      <c r="DB28902" s="110"/>
      <c r="DC28902" s="110"/>
    </row>
    <row r="28903" spans="106:107">
      <c r="DB28903" s="110"/>
      <c r="DC28903" s="110"/>
    </row>
    <row r="28904" spans="106:107">
      <c r="DB28904" s="110"/>
      <c r="DC28904" s="110"/>
    </row>
    <row r="28905" spans="106:107">
      <c r="DB28905" s="110"/>
      <c r="DC28905" s="110"/>
    </row>
    <row r="28906" spans="106:107">
      <c r="DB28906" s="110"/>
      <c r="DC28906" s="110"/>
    </row>
    <row r="28907" spans="106:107">
      <c r="DB28907" s="110"/>
      <c r="DC28907" s="110"/>
    </row>
    <row r="28908" spans="106:107">
      <c r="DB28908" s="110"/>
      <c r="DC28908" s="110"/>
    </row>
    <row r="28909" spans="106:107">
      <c r="DB28909" s="110"/>
      <c r="DC28909" s="110"/>
    </row>
    <row r="28910" spans="106:107">
      <c r="DB28910" s="110"/>
      <c r="DC28910" s="110"/>
    </row>
    <row r="28911" spans="106:107">
      <c r="DB28911" s="110"/>
      <c r="DC28911" s="110"/>
    </row>
    <row r="28912" spans="106:107">
      <c r="DB28912" s="110"/>
      <c r="DC28912" s="110"/>
    </row>
    <row r="28913" spans="106:107">
      <c r="DB28913" s="110"/>
      <c r="DC28913" s="110"/>
    </row>
    <row r="28914" spans="106:107">
      <c r="DB28914" s="110"/>
      <c r="DC28914" s="110"/>
    </row>
    <row r="28915" spans="106:107">
      <c r="DB28915" s="110"/>
      <c r="DC28915" s="110"/>
    </row>
    <row r="28916" spans="106:107">
      <c r="DB28916" s="110"/>
      <c r="DC28916" s="110"/>
    </row>
    <row r="28917" spans="106:107">
      <c r="DB28917" s="110"/>
      <c r="DC28917" s="110"/>
    </row>
    <row r="28918" spans="106:107">
      <c r="DB28918" s="110"/>
      <c r="DC28918" s="110"/>
    </row>
    <row r="28919" spans="106:107">
      <c r="DB28919" s="110"/>
      <c r="DC28919" s="110"/>
    </row>
    <row r="28920" spans="106:107">
      <c r="DB28920" s="110"/>
      <c r="DC28920" s="110"/>
    </row>
    <row r="28921" spans="106:107">
      <c r="DB28921" s="110"/>
      <c r="DC28921" s="110"/>
    </row>
    <row r="28922" spans="106:107">
      <c r="DB28922" s="110"/>
      <c r="DC28922" s="110"/>
    </row>
    <row r="28923" spans="106:107">
      <c r="DB28923" s="110"/>
      <c r="DC28923" s="110"/>
    </row>
    <row r="28924" spans="106:107">
      <c r="DB28924" s="110"/>
      <c r="DC28924" s="110"/>
    </row>
    <row r="28925" spans="106:107">
      <c r="DB28925" s="110"/>
      <c r="DC28925" s="110"/>
    </row>
    <row r="28926" spans="106:107">
      <c r="DB28926" s="110"/>
      <c r="DC28926" s="110"/>
    </row>
    <row r="28927" spans="106:107">
      <c r="DB28927" s="110"/>
      <c r="DC28927" s="110"/>
    </row>
    <row r="28928" spans="106:107">
      <c r="DB28928" s="110"/>
      <c r="DC28928" s="110"/>
    </row>
    <row r="28929" spans="106:107">
      <c r="DB28929" s="110"/>
      <c r="DC28929" s="110"/>
    </row>
    <row r="28930" spans="106:107">
      <c r="DB28930" s="110"/>
      <c r="DC28930" s="110"/>
    </row>
    <row r="28931" spans="106:107">
      <c r="DB28931" s="110"/>
      <c r="DC28931" s="110"/>
    </row>
    <row r="28932" spans="106:107">
      <c r="DB28932" s="110"/>
      <c r="DC28932" s="110"/>
    </row>
    <row r="28933" spans="106:107">
      <c r="DB28933" s="110"/>
      <c r="DC28933" s="110"/>
    </row>
    <row r="28934" spans="106:107">
      <c r="DB28934" s="110"/>
      <c r="DC28934" s="110"/>
    </row>
    <row r="28935" spans="106:107">
      <c r="DB28935" s="110"/>
      <c r="DC28935" s="110"/>
    </row>
    <row r="28936" spans="106:107">
      <c r="DB28936" s="110"/>
      <c r="DC28936" s="110"/>
    </row>
    <row r="28937" spans="106:107">
      <c r="DB28937" s="110"/>
      <c r="DC28937" s="110"/>
    </row>
    <row r="28938" spans="106:107">
      <c r="DB28938" s="110"/>
      <c r="DC28938" s="110"/>
    </row>
    <row r="28939" spans="106:107">
      <c r="DB28939" s="110"/>
      <c r="DC28939" s="110"/>
    </row>
    <row r="28940" spans="106:107">
      <c r="DB28940" s="110"/>
      <c r="DC28940" s="110"/>
    </row>
    <row r="28941" spans="106:107">
      <c r="DB28941" s="110"/>
      <c r="DC28941" s="110"/>
    </row>
    <row r="28942" spans="106:107">
      <c r="DB28942" s="110"/>
      <c r="DC28942" s="110"/>
    </row>
    <row r="28943" spans="106:107">
      <c r="DB28943" s="110"/>
      <c r="DC28943" s="110"/>
    </row>
    <row r="28944" spans="106:107">
      <c r="DB28944" s="110"/>
      <c r="DC28944" s="110"/>
    </row>
    <row r="28945" spans="106:107">
      <c r="DB28945" s="110"/>
      <c r="DC28945" s="110"/>
    </row>
    <row r="28946" spans="106:107">
      <c r="DB28946" s="110"/>
      <c r="DC28946" s="110"/>
    </row>
    <row r="28947" spans="106:107">
      <c r="DB28947" s="110"/>
      <c r="DC28947" s="110"/>
    </row>
    <row r="28948" spans="106:107">
      <c r="DB28948" s="110"/>
      <c r="DC28948" s="110"/>
    </row>
    <row r="28949" spans="106:107">
      <c r="DB28949" s="110"/>
      <c r="DC28949" s="110"/>
    </row>
    <row r="28950" spans="106:107">
      <c r="DB28950" s="110"/>
      <c r="DC28950" s="110"/>
    </row>
    <row r="28951" spans="106:107">
      <c r="DB28951" s="110"/>
      <c r="DC28951" s="110"/>
    </row>
    <row r="28952" spans="106:107">
      <c r="DB28952" s="110"/>
      <c r="DC28952" s="110"/>
    </row>
    <row r="28953" spans="106:107">
      <c r="DB28953" s="110"/>
      <c r="DC28953" s="110"/>
    </row>
    <row r="28954" spans="106:107">
      <c r="DB28954" s="110"/>
      <c r="DC28954" s="110"/>
    </row>
    <row r="28955" spans="106:107">
      <c r="DB28955" s="110"/>
      <c r="DC28955" s="110"/>
    </row>
    <row r="28956" spans="106:107">
      <c r="DB28956" s="110"/>
      <c r="DC28956" s="110"/>
    </row>
    <row r="28957" spans="106:107">
      <c r="DB28957" s="110"/>
      <c r="DC28957" s="110"/>
    </row>
    <row r="28958" spans="106:107">
      <c r="DB28958" s="110"/>
      <c r="DC28958" s="110"/>
    </row>
    <row r="28959" spans="106:107">
      <c r="DB28959" s="110"/>
      <c r="DC28959" s="110"/>
    </row>
    <row r="28960" spans="106:107">
      <c r="DB28960" s="110"/>
      <c r="DC28960" s="110"/>
    </row>
    <row r="28961" spans="106:107">
      <c r="DB28961" s="110"/>
      <c r="DC28961" s="110"/>
    </row>
    <row r="28962" spans="106:107">
      <c r="DB28962" s="110"/>
      <c r="DC28962" s="110"/>
    </row>
    <row r="28963" spans="106:107">
      <c r="DB28963" s="110"/>
      <c r="DC28963" s="110"/>
    </row>
    <row r="28964" spans="106:107">
      <c r="DB28964" s="110"/>
      <c r="DC28964" s="110"/>
    </row>
    <row r="28965" spans="106:107">
      <c r="DB28965" s="110"/>
      <c r="DC28965" s="110"/>
    </row>
    <row r="28966" spans="106:107">
      <c r="DB28966" s="110"/>
      <c r="DC28966" s="110"/>
    </row>
    <row r="28967" spans="106:107">
      <c r="DB28967" s="110"/>
      <c r="DC28967" s="110"/>
    </row>
    <row r="28968" spans="106:107">
      <c r="DB28968" s="110"/>
      <c r="DC28968" s="110"/>
    </row>
    <row r="28969" spans="106:107">
      <c r="DB28969" s="110"/>
      <c r="DC28969" s="110"/>
    </row>
    <row r="28970" spans="106:107">
      <c r="DB28970" s="110"/>
      <c r="DC28970" s="110"/>
    </row>
    <row r="28971" spans="106:107">
      <c r="DB28971" s="110"/>
      <c r="DC28971" s="110"/>
    </row>
    <row r="28972" spans="106:107">
      <c r="DB28972" s="110"/>
      <c r="DC28972" s="110"/>
    </row>
    <row r="28973" spans="106:107">
      <c r="DB28973" s="110"/>
      <c r="DC28973" s="110"/>
    </row>
    <row r="28974" spans="106:107">
      <c r="DB28974" s="110"/>
      <c r="DC28974" s="110"/>
    </row>
    <row r="28975" spans="106:107">
      <c r="DB28975" s="110"/>
      <c r="DC28975" s="110"/>
    </row>
    <row r="28976" spans="106:107">
      <c r="DB28976" s="110"/>
      <c r="DC28976" s="110"/>
    </row>
    <row r="28977" spans="106:107">
      <c r="DB28977" s="110"/>
      <c r="DC28977" s="110"/>
    </row>
    <row r="28978" spans="106:107">
      <c r="DB28978" s="110"/>
      <c r="DC28978" s="110"/>
    </row>
    <row r="28979" spans="106:107">
      <c r="DB28979" s="110"/>
      <c r="DC28979" s="110"/>
    </row>
    <row r="28980" spans="106:107">
      <c r="DB28980" s="110"/>
      <c r="DC28980" s="110"/>
    </row>
    <row r="28981" spans="106:107">
      <c r="DB28981" s="110"/>
      <c r="DC28981" s="110"/>
    </row>
    <row r="28982" spans="106:107">
      <c r="DB28982" s="110"/>
      <c r="DC28982" s="110"/>
    </row>
    <row r="28983" spans="106:107">
      <c r="DB28983" s="110"/>
      <c r="DC28983" s="110"/>
    </row>
    <row r="28984" spans="106:107">
      <c r="DB28984" s="110"/>
      <c r="DC28984" s="110"/>
    </row>
    <row r="28985" spans="106:107">
      <c r="DB28985" s="110"/>
      <c r="DC28985" s="110"/>
    </row>
    <row r="28986" spans="106:107">
      <c r="DB28986" s="110"/>
      <c r="DC28986" s="110"/>
    </row>
    <row r="28987" spans="106:107">
      <c r="DB28987" s="110"/>
      <c r="DC28987" s="110"/>
    </row>
    <row r="28988" spans="106:107">
      <c r="DB28988" s="110"/>
      <c r="DC28988" s="110"/>
    </row>
    <row r="28989" spans="106:107">
      <c r="DB28989" s="110"/>
      <c r="DC28989" s="110"/>
    </row>
    <row r="28990" spans="106:107">
      <c r="DB28990" s="110"/>
      <c r="DC28990" s="110"/>
    </row>
    <row r="28991" spans="106:107">
      <c r="DB28991" s="110"/>
      <c r="DC28991" s="110"/>
    </row>
    <row r="28992" spans="106:107">
      <c r="DB28992" s="110"/>
      <c r="DC28992" s="110"/>
    </row>
    <row r="28993" spans="106:107">
      <c r="DB28993" s="110"/>
      <c r="DC28993" s="110"/>
    </row>
    <row r="28994" spans="106:107">
      <c r="DB28994" s="110"/>
      <c r="DC28994" s="110"/>
    </row>
    <row r="28995" spans="106:107">
      <c r="DB28995" s="110"/>
      <c r="DC28995" s="110"/>
    </row>
    <row r="28996" spans="106:107">
      <c r="DB28996" s="110"/>
      <c r="DC28996" s="110"/>
    </row>
    <row r="28997" spans="106:107">
      <c r="DB28997" s="110"/>
      <c r="DC28997" s="110"/>
    </row>
    <row r="28998" spans="106:107">
      <c r="DB28998" s="110"/>
      <c r="DC28998" s="110"/>
    </row>
    <row r="28999" spans="106:107">
      <c r="DB28999" s="110"/>
      <c r="DC28999" s="110"/>
    </row>
    <row r="29000" spans="106:107">
      <c r="DB29000" s="110"/>
      <c r="DC29000" s="110"/>
    </row>
    <row r="29001" spans="106:107">
      <c r="DB29001" s="110"/>
      <c r="DC29001" s="110"/>
    </row>
    <row r="29002" spans="106:107">
      <c r="DB29002" s="110"/>
      <c r="DC29002" s="110"/>
    </row>
    <row r="29003" spans="106:107">
      <c r="DB29003" s="110"/>
      <c r="DC29003" s="110"/>
    </row>
    <row r="29004" spans="106:107">
      <c r="DB29004" s="110"/>
      <c r="DC29004" s="110"/>
    </row>
    <row r="29005" spans="106:107">
      <c r="DB29005" s="110"/>
      <c r="DC29005" s="110"/>
    </row>
    <row r="29006" spans="106:107">
      <c r="DB29006" s="110"/>
      <c r="DC29006" s="110"/>
    </row>
    <row r="29007" spans="106:107">
      <c r="DB29007" s="110"/>
      <c r="DC29007" s="110"/>
    </row>
    <row r="29008" spans="106:107">
      <c r="DB29008" s="110"/>
      <c r="DC29008" s="110"/>
    </row>
    <row r="29009" spans="106:107">
      <c r="DB29009" s="110"/>
      <c r="DC29009" s="110"/>
    </row>
    <row r="29010" spans="106:107">
      <c r="DB29010" s="110"/>
      <c r="DC29010" s="110"/>
    </row>
    <row r="29011" spans="106:107">
      <c r="DB29011" s="110"/>
      <c r="DC29011" s="110"/>
    </row>
    <row r="29012" spans="106:107">
      <c r="DB29012" s="110"/>
      <c r="DC29012" s="110"/>
    </row>
    <row r="29013" spans="106:107">
      <c r="DB29013" s="110"/>
      <c r="DC29013" s="110"/>
    </row>
    <row r="29014" spans="106:107">
      <c r="DB29014" s="110"/>
      <c r="DC29014" s="110"/>
    </row>
    <row r="29015" spans="106:107">
      <c r="DB29015" s="110"/>
      <c r="DC29015" s="110"/>
    </row>
    <row r="29016" spans="106:107">
      <c r="DB29016" s="110"/>
      <c r="DC29016" s="110"/>
    </row>
    <row r="29017" spans="106:107">
      <c r="DB29017" s="110"/>
      <c r="DC29017" s="110"/>
    </row>
    <row r="29018" spans="106:107">
      <c r="DB29018" s="110"/>
      <c r="DC29018" s="110"/>
    </row>
    <row r="29019" spans="106:107">
      <c r="DB29019" s="110"/>
      <c r="DC29019" s="110"/>
    </row>
    <row r="29020" spans="106:107">
      <c r="DB29020" s="110"/>
      <c r="DC29020" s="110"/>
    </row>
    <row r="29021" spans="106:107">
      <c r="DB29021" s="110"/>
      <c r="DC29021" s="110"/>
    </row>
    <row r="29022" spans="106:107">
      <c r="DB29022" s="110"/>
      <c r="DC29022" s="110"/>
    </row>
    <row r="29023" spans="106:107">
      <c r="DB29023" s="110"/>
      <c r="DC29023" s="110"/>
    </row>
    <row r="29024" spans="106:107">
      <c r="DB29024" s="110"/>
      <c r="DC29024" s="110"/>
    </row>
    <row r="29025" spans="106:107">
      <c r="DB29025" s="110"/>
      <c r="DC29025" s="110"/>
    </row>
    <row r="29026" spans="106:107">
      <c r="DB29026" s="110"/>
      <c r="DC29026" s="110"/>
    </row>
    <row r="29027" spans="106:107">
      <c r="DB29027" s="110"/>
      <c r="DC29027" s="110"/>
    </row>
    <row r="29028" spans="106:107">
      <c r="DB29028" s="110"/>
      <c r="DC29028" s="110"/>
    </row>
    <row r="29029" spans="106:107">
      <c r="DB29029" s="110"/>
      <c r="DC29029" s="110"/>
    </row>
    <row r="29030" spans="106:107">
      <c r="DB29030" s="110"/>
      <c r="DC29030" s="110"/>
    </row>
    <row r="29031" spans="106:107">
      <c r="DB29031" s="110"/>
      <c r="DC29031" s="110"/>
    </row>
    <row r="29032" spans="106:107">
      <c r="DB29032" s="110"/>
      <c r="DC29032" s="110"/>
    </row>
    <row r="29033" spans="106:107">
      <c r="DB29033" s="110"/>
      <c r="DC29033" s="110"/>
    </row>
    <row r="29034" spans="106:107">
      <c r="DB29034" s="110"/>
      <c r="DC29034" s="110"/>
    </row>
    <row r="29035" spans="106:107">
      <c r="DB29035" s="110"/>
      <c r="DC29035" s="110"/>
    </row>
    <row r="29036" spans="106:107">
      <c r="DB29036" s="110"/>
      <c r="DC29036" s="110"/>
    </row>
    <row r="29037" spans="106:107">
      <c r="DB29037" s="110"/>
      <c r="DC29037" s="110"/>
    </row>
    <row r="29038" spans="106:107">
      <c r="DB29038" s="110"/>
      <c r="DC29038" s="110"/>
    </row>
    <row r="29039" spans="106:107">
      <c r="DB29039" s="110"/>
      <c r="DC29039" s="110"/>
    </row>
    <row r="29040" spans="106:107">
      <c r="DB29040" s="110"/>
      <c r="DC29040" s="110"/>
    </row>
    <row r="29041" spans="106:107">
      <c r="DB29041" s="110"/>
      <c r="DC29041" s="110"/>
    </row>
    <row r="29042" spans="106:107">
      <c r="DB29042" s="110"/>
      <c r="DC29042" s="110"/>
    </row>
    <row r="29043" spans="106:107">
      <c r="DB29043" s="110"/>
      <c r="DC29043" s="110"/>
    </row>
    <row r="29044" spans="106:107">
      <c r="DB29044" s="110"/>
      <c r="DC29044" s="110"/>
    </row>
    <row r="29045" spans="106:107">
      <c r="DB29045" s="110"/>
      <c r="DC29045" s="110"/>
    </row>
    <row r="29046" spans="106:107">
      <c r="DB29046" s="110"/>
      <c r="DC29046" s="110"/>
    </row>
    <row r="29047" spans="106:107">
      <c r="DB29047" s="110"/>
      <c r="DC29047" s="110"/>
    </row>
    <row r="29048" spans="106:107">
      <c r="DB29048" s="110"/>
      <c r="DC29048" s="110"/>
    </row>
    <row r="29049" spans="106:107">
      <c r="DB29049" s="110"/>
      <c r="DC29049" s="110"/>
    </row>
    <row r="29050" spans="106:107">
      <c r="DB29050" s="110"/>
      <c r="DC29050" s="110"/>
    </row>
    <row r="29051" spans="106:107">
      <c r="DB29051" s="110"/>
      <c r="DC29051" s="110"/>
    </row>
    <row r="29052" spans="106:107">
      <c r="DB29052" s="110"/>
      <c r="DC29052" s="110"/>
    </row>
    <row r="29053" spans="106:107">
      <c r="DB29053" s="110"/>
      <c r="DC29053" s="110"/>
    </row>
    <row r="29054" spans="106:107">
      <c r="DB29054" s="110"/>
      <c r="DC29054" s="110"/>
    </row>
    <row r="29055" spans="106:107">
      <c r="DB29055" s="110"/>
      <c r="DC29055" s="110"/>
    </row>
    <row r="29056" spans="106:107">
      <c r="DB29056" s="110"/>
      <c r="DC29056" s="110"/>
    </row>
    <row r="29057" spans="106:107">
      <c r="DB29057" s="110"/>
      <c r="DC29057" s="110"/>
    </row>
    <row r="29058" spans="106:107">
      <c r="DB29058" s="110"/>
      <c r="DC29058" s="110"/>
    </row>
    <row r="29059" spans="106:107">
      <c r="DB29059" s="110"/>
      <c r="DC29059" s="110"/>
    </row>
    <row r="29060" spans="106:107">
      <c r="DB29060" s="110"/>
      <c r="DC29060" s="110"/>
    </row>
    <row r="29061" spans="106:107">
      <c r="DB29061" s="110"/>
      <c r="DC29061" s="110"/>
    </row>
    <row r="29062" spans="106:107">
      <c r="DB29062" s="110"/>
      <c r="DC29062" s="110"/>
    </row>
    <row r="29063" spans="106:107">
      <c r="DB29063" s="110"/>
      <c r="DC29063" s="110"/>
    </row>
    <row r="29064" spans="106:107">
      <c r="DB29064" s="110"/>
      <c r="DC29064" s="110"/>
    </row>
    <row r="29065" spans="106:107">
      <c r="DB29065" s="110"/>
      <c r="DC29065" s="110"/>
    </row>
    <row r="29066" spans="106:107">
      <c r="DB29066" s="110"/>
      <c r="DC29066" s="110"/>
    </row>
    <row r="29067" spans="106:107">
      <c r="DB29067" s="110"/>
      <c r="DC29067" s="110"/>
    </row>
    <row r="29068" spans="106:107">
      <c r="DB29068" s="110"/>
      <c r="DC29068" s="110"/>
    </row>
    <row r="29069" spans="106:107">
      <c r="DB29069" s="110"/>
      <c r="DC29069" s="110"/>
    </row>
    <row r="29070" spans="106:107">
      <c r="DB29070" s="110"/>
      <c r="DC29070" s="110"/>
    </row>
    <row r="29071" spans="106:107">
      <c r="DB29071" s="110"/>
      <c r="DC29071" s="110"/>
    </row>
    <row r="29072" spans="106:107">
      <c r="DB29072" s="110"/>
      <c r="DC29072" s="110"/>
    </row>
    <row r="29073" spans="106:107">
      <c r="DB29073" s="110"/>
      <c r="DC29073" s="110"/>
    </row>
    <row r="29074" spans="106:107">
      <c r="DB29074" s="110"/>
      <c r="DC29074" s="110"/>
    </row>
    <row r="29075" spans="106:107">
      <c r="DB29075" s="110"/>
      <c r="DC29075" s="110"/>
    </row>
    <row r="29076" spans="106:107">
      <c r="DB29076" s="110"/>
      <c r="DC29076" s="110"/>
    </row>
    <row r="29077" spans="106:107">
      <c r="DB29077" s="110"/>
      <c r="DC29077" s="110"/>
    </row>
    <row r="29078" spans="106:107">
      <c r="DB29078" s="110"/>
      <c r="DC29078" s="110"/>
    </row>
    <row r="29079" spans="106:107">
      <c r="DB29079" s="110"/>
      <c r="DC29079" s="110"/>
    </row>
    <row r="29080" spans="106:107">
      <c r="DB29080" s="110"/>
      <c r="DC29080" s="110"/>
    </row>
    <row r="29081" spans="106:107">
      <c r="DB29081" s="110"/>
      <c r="DC29081" s="110"/>
    </row>
    <row r="29082" spans="106:107">
      <c r="DB29082" s="110"/>
      <c r="DC29082" s="110"/>
    </row>
    <row r="29083" spans="106:107">
      <c r="DB29083" s="110"/>
      <c r="DC29083" s="110"/>
    </row>
    <row r="29084" spans="106:107">
      <c r="DB29084" s="110"/>
      <c r="DC29084" s="110"/>
    </row>
    <row r="29085" spans="106:107">
      <c r="DB29085" s="110"/>
      <c r="DC29085" s="110"/>
    </row>
    <row r="29086" spans="106:107">
      <c r="DB29086" s="110"/>
      <c r="DC29086" s="110"/>
    </row>
    <row r="29087" spans="106:107">
      <c r="DB29087" s="110"/>
      <c r="DC29087" s="110"/>
    </row>
    <row r="29088" spans="106:107">
      <c r="DB29088" s="110"/>
      <c r="DC29088" s="110"/>
    </row>
    <row r="29089" spans="106:107">
      <c r="DB29089" s="110"/>
      <c r="DC29089" s="110"/>
    </row>
    <row r="29090" spans="106:107">
      <c r="DB29090" s="110"/>
      <c r="DC29090" s="110"/>
    </row>
    <row r="29091" spans="106:107">
      <c r="DB29091" s="110"/>
      <c r="DC29091" s="110"/>
    </row>
    <row r="29092" spans="106:107">
      <c r="DB29092" s="110"/>
      <c r="DC29092" s="110"/>
    </row>
    <row r="29093" spans="106:107">
      <c r="DB29093" s="110"/>
      <c r="DC29093" s="110"/>
    </row>
    <row r="29094" spans="106:107">
      <c r="DB29094" s="110"/>
      <c r="DC29094" s="110"/>
    </row>
    <row r="29095" spans="106:107">
      <c r="DB29095" s="110"/>
      <c r="DC29095" s="110"/>
    </row>
    <row r="29096" spans="106:107">
      <c r="DB29096" s="110"/>
      <c r="DC29096" s="110"/>
    </row>
    <row r="29097" spans="106:107">
      <c r="DB29097" s="110"/>
      <c r="DC29097" s="110"/>
    </row>
    <row r="29098" spans="106:107">
      <c r="DB29098" s="110"/>
      <c r="DC29098" s="110"/>
    </row>
    <row r="29099" spans="106:107">
      <c r="DB29099" s="110"/>
      <c r="DC29099" s="110"/>
    </row>
    <row r="29100" spans="106:107">
      <c r="DB29100" s="110"/>
      <c r="DC29100" s="110"/>
    </row>
    <row r="29101" spans="106:107">
      <c r="DB29101" s="110"/>
      <c r="DC29101" s="110"/>
    </row>
    <row r="29102" spans="106:107">
      <c r="DB29102" s="110"/>
      <c r="DC29102" s="110"/>
    </row>
    <row r="29103" spans="106:107">
      <c r="DB29103" s="110"/>
      <c r="DC29103" s="110"/>
    </row>
    <row r="29104" spans="106:107">
      <c r="DB29104" s="110"/>
      <c r="DC29104" s="110"/>
    </row>
    <row r="29105" spans="106:107">
      <c r="DB29105" s="110"/>
      <c r="DC29105" s="110"/>
    </row>
    <row r="29106" spans="106:107">
      <c r="DB29106" s="110"/>
      <c r="DC29106" s="110"/>
    </row>
    <row r="29107" spans="106:107">
      <c r="DB29107" s="110"/>
      <c r="DC29107" s="110"/>
    </row>
    <row r="29108" spans="106:107">
      <c r="DB29108" s="110"/>
      <c r="DC29108" s="110"/>
    </row>
    <row r="29109" spans="106:107">
      <c r="DB29109" s="110"/>
      <c r="DC29109" s="110"/>
    </row>
    <row r="29110" spans="106:107">
      <c r="DB29110" s="110"/>
      <c r="DC29110" s="110"/>
    </row>
    <row r="29111" spans="106:107">
      <c r="DB29111" s="110"/>
      <c r="DC29111" s="110"/>
    </row>
    <row r="29112" spans="106:107">
      <c r="DB29112" s="110"/>
      <c r="DC29112" s="110"/>
    </row>
    <row r="29113" spans="106:107">
      <c r="DB29113" s="110"/>
      <c r="DC29113" s="110"/>
    </row>
    <row r="29114" spans="106:107">
      <c r="DB29114" s="110"/>
      <c r="DC29114" s="110"/>
    </row>
    <row r="29115" spans="106:107">
      <c r="DB29115" s="110"/>
      <c r="DC29115" s="110"/>
    </row>
    <row r="29116" spans="106:107">
      <c r="DB29116" s="110"/>
      <c r="DC29116" s="110"/>
    </row>
    <row r="29117" spans="106:107">
      <c r="DB29117" s="110"/>
      <c r="DC29117" s="110"/>
    </row>
    <row r="29118" spans="106:107">
      <c r="DB29118" s="110"/>
      <c r="DC29118" s="110"/>
    </row>
    <row r="29119" spans="106:107">
      <c r="DB29119" s="110"/>
      <c r="DC29119" s="110"/>
    </row>
    <row r="29120" spans="106:107">
      <c r="DB29120" s="110"/>
      <c r="DC29120" s="110"/>
    </row>
    <row r="29121" spans="106:107">
      <c r="DB29121" s="110"/>
      <c r="DC29121" s="110"/>
    </row>
    <row r="29122" spans="106:107">
      <c r="DB29122" s="110"/>
      <c r="DC29122" s="110"/>
    </row>
    <row r="29123" spans="106:107">
      <c r="DB29123" s="110"/>
      <c r="DC29123" s="110"/>
    </row>
    <row r="29124" spans="106:107">
      <c r="DB29124" s="110"/>
      <c r="DC29124" s="110"/>
    </row>
    <row r="29125" spans="106:107">
      <c r="DB29125" s="110"/>
      <c r="DC29125" s="110"/>
    </row>
    <row r="29126" spans="106:107">
      <c r="DB29126" s="110"/>
      <c r="DC29126" s="110"/>
    </row>
    <row r="29127" spans="106:107">
      <c r="DB29127" s="110"/>
      <c r="DC29127" s="110"/>
    </row>
    <row r="29128" spans="106:107">
      <c r="DB29128" s="110"/>
      <c r="DC29128" s="110"/>
    </row>
    <row r="29129" spans="106:107">
      <c r="DB29129" s="110"/>
      <c r="DC29129" s="110"/>
    </row>
    <row r="29130" spans="106:107">
      <c r="DB29130" s="110"/>
      <c r="DC29130" s="110"/>
    </row>
    <row r="29131" spans="106:107">
      <c r="DB29131" s="110"/>
      <c r="DC29131" s="110"/>
    </row>
    <row r="29132" spans="106:107">
      <c r="DB29132" s="110"/>
      <c r="DC29132" s="110"/>
    </row>
    <row r="29133" spans="106:107">
      <c r="DB29133" s="110"/>
      <c r="DC29133" s="110"/>
    </row>
    <row r="29134" spans="106:107">
      <c r="DB29134" s="110"/>
      <c r="DC29134" s="110"/>
    </row>
    <row r="29135" spans="106:107">
      <c r="DB29135" s="110"/>
      <c r="DC29135" s="110"/>
    </row>
    <row r="29136" spans="106:107">
      <c r="DB29136" s="110"/>
      <c r="DC29136" s="110"/>
    </row>
    <row r="29137" spans="106:107">
      <c r="DB29137" s="110"/>
      <c r="DC29137" s="110"/>
    </row>
    <row r="29138" spans="106:107">
      <c r="DB29138" s="110"/>
      <c r="DC29138" s="110"/>
    </row>
    <row r="29139" spans="106:107">
      <c r="DB29139" s="110"/>
      <c r="DC29139" s="110"/>
    </row>
    <row r="29140" spans="106:107">
      <c r="DB29140" s="110"/>
      <c r="DC29140" s="110"/>
    </row>
    <row r="29141" spans="106:107">
      <c r="DB29141" s="110"/>
      <c r="DC29141" s="110"/>
    </row>
    <row r="29142" spans="106:107">
      <c r="DB29142" s="110"/>
      <c r="DC29142" s="110"/>
    </row>
    <row r="29143" spans="106:107">
      <c r="DB29143" s="110"/>
      <c r="DC29143" s="110"/>
    </row>
    <row r="29144" spans="106:107">
      <c r="DB29144" s="110"/>
      <c r="DC29144" s="110"/>
    </row>
    <row r="29145" spans="106:107">
      <c r="DB29145" s="110"/>
      <c r="DC29145" s="110"/>
    </row>
    <row r="29146" spans="106:107">
      <c r="DB29146" s="110"/>
      <c r="DC29146" s="110"/>
    </row>
    <row r="29147" spans="106:107">
      <c r="DB29147" s="110"/>
      <c r="DC29147" s="110"/>
    </row>
    <row r="29148" spans="106:107">
      <c r="DB29148" s="110"/>
      <c r="DC29148" s="110"/>
    </row>
    <row r="29149" spans="106:107">
      <c r="DB29149" s="110"/>
      <c r="DC29149" s="110"/>
    </row>
    <row r="29150" spans="106:107">
      <c r="DB29150" s="110"/>
      <c r="DC29150" s="110"/>
    </row>
    <row r="29151" spans="106:107">
      <c r="DB29151" s="110"/>
      <c r="DC29151" s="110"/>
    </row>
    <row r="29152" spans="106:107">
      <c r="DB29152" s="110"/>
      <c r="DC29152" s="110"/>
    </row>
    <row r="29153" spans="106:107">
      <c r="DB29153" s="110"/>
      <c r="DC29153" s="110"/>
    </row>
    <row r="29154" spans="106:107">
      <c r="DB29154" s="110"/>
      <c r="DC29154" s="110"/>
    </row>
    <row r="29155" spans="106:107">
      <c r="DB29155" s="110"/>
      <c r="DC29155" s="110"/>
    </row>
    <row r="29156" spans="106:107">
      <c r="DB29156" s="110"/>
      <c r="DC29156" s="110"/>
    </row>
    <row r="29157" spans="106:107">
      <c r="DB29157" s="110"/>
      <c r="DC29157" s="110"/>
    </row>
    <row r="29158" spans="106:107">
      <c r="DB29158" s="110"/>
      <c r="DC29158" s="110"/>
    </row>
    <row r="29159" spans="106:107">
      <c r="DB29159" s="110"/>
      <c r="DC29159" s="110"/>
    </row>
    <row r="29160" spans="106:107">
      <c r="DB29160" s="110"/>
      <c r="DC29160" s="110"/>
    </row>
    <row r="29161" spans="106:107">
      <c r="DB29161" s="110"/>
      <c r="DC29161" s="110"/>
    </row>
    <row r="29162" spans="106:107">
      <c r="DB29162" s="110"/>
      <c r="DC29162" s="110"/>
    </row>
    <row r="29163" spans="106:107">
      <c r="DB29163" s="110"/>
      <c r="DC29163" s="110"/>
    </row>
    <row r="29164" spans="106:107">
      <c r="DB29164" s="110"/>
      <c r="DC29164" s="110"/>
    </row>
    <row r="29165" spans="106:107">
      <c r="DB29165" s="110"/>
      <c r="DC29165" s="110"/>
    </row>
    <row r="29166" spans="106:107">
      <c r="DB29166" s="110"/>
      <c r="DC29166" s="110"/>
    </row>
    <row r="29167" spans="106:107">
      <c r="DB29167" s="110"/>
      <c r="DC29167" s="110"/>
    </row>
    <row r="29168" spans="106:107">
      <c r="DB29168" s="110"/>
      <c r="DC29168" s="110"/>
    </row>
    <row r="29169" spans="106:107">
      <c r="DB29169" s="110"/>
      <c r="DC29169" s="110"/>
    </row>
    <row r="29170" spans="106:107">
      <c r="DB29170" s="110"/>
      <c r="DC29170" s="110"/>
    </row>
    <row r="29171" spans="106:107">
      <c r="DB29171" s="110"/>
      <c r="DC29171" s="110"/>
    </row>
    <row r="29172" spans="106:107">
      <c r="DB29172" s="110"/>
      <c r="DC29172" s="110"/>
    </row>
    <row r="29173" spans="106:107">
      <c r="DB29173" s="110"/>
      <c r="DC29173" s="110"/>
    </row>
    <row r="29174" spans="106:107">
      <c r="DB29174" s="110"/>
      <c r="DC29174" s="110"/>
    </row>
    <row r="29175" spans="106:107">
      <c r="DB29175" s="110"/>
      <c r="DC29175" s="110"/>
    </row>
    <row r="29176" spans="106:107">
      <c r="DB29176" s="110"/>
      <c r="DC29176" s="110"/>
    </row>
    <row r="29177" spans="106:107">
      <c r="DB29177" s="110"/>
      <c r="DC29177" s="110"/>
    </row>
    <row r="29178" spans="106:107">
      <c r="DB29178" s="110"/>
      <c r="DC29178" s="110"/>
    </row>
    <row r="29179" spans="106:107">
      <c r="DB29179" s="110"/>
      <c r="DC29179" s="110"/>
    </row>
    <row r="29180" spans="106:107">
      <c r="DB29180" s="110"/>
      <c r="DC29180" s="110"/>
    </row>
    <row r="29181" spans="106:107">
      <c r="DB29181" s="110"/>
      <c r="DC29181" s="110"/>
    </row>
    <row r="29182" spans="106:107">
      <c r="DB29182" s="110"/>
      <c r="DC29182" s="110"/>
    </row>
    <row r="29183" spans="106:107">
      <c r="DB29183" s="110"/>
      <c r="DC29183" s="110"/>
    </row>
    <row r="29184" spans="106:107">
      <c r="DB29184" s="110"/>
      <c r="DC29184" s="110"/>
    </row>
    <row r="29185" spans="106:107">
      <c r="DB29185" s="110"/>
      <c r="DC29185" s="110"/>
    </row>
    <row r="29186" spans="106:107">
      <c r="DB29186" s="110"/>
      <c r="DC29186" s="110"/>
    </row>
    <row r="29187" spans="106:107">
      <c r="DB29187" s="110"/>
      <c r="DC29187" s="110"/>
    </row>
    <row r="29188" spans="106:107">
      <c r="DB29188" s="110"/>
      <c r="DC29188" s="110"/>
    </row>
    <row r="29189" spans="106:107">
      <c r="DB29189" s="110"/>
      <c r="DC29189" s="110"/>
    </row>
    <row r="29190" spans="106:107">
      <c r="DB29190" s="110"/>
      <c r="DC29190" s="110"/>
    </row>
    <row r="29191" spans="106:107">
      <c r="DB29191" s="110"/>
      <c r="DC29191" s="110"/>
    </row>
    <row r="29192" spans="106:107">
      <c r="DB29192" s="110"/>
      <c r="DC29192" s="110"/>
    </row>
    <row r="29193" spans="106:107">
      <c r="DB29193" s="110"/>
      <c r="DC29193" s="110"/>
    </row>
    <row r="29194" spans="106:107">
      <c r="DB29194" s="110"/>
      <c r="DC29194" s="110"/>
    </row>
    <row r="29195" spans="106:107">
      <c r="DB29195" s="110"/>
      <c r="DC29195" s="110"/>
    </row>
    <row r="29196" spans="106:107">
      <c r="DB29196" s="110"/>
      <c r="DC29196" s="110"/>
    </row>
    <row r="29197" spans="106:107">
      <c r="DB29197" s="110"/>
      <c r="DC29197" s="110"/>
    </row>
    <row r="29198" spans="106:107">
      <c r="DB29198" s="110"/>
      <c r="DC29198" s="110"/>
    </row>
    <row r="29199" spans="106:107">
      <c r="DB29199" s="110"/>
      <c r="DC29199" s="110"/>
    </row>
    <row r="29200" spans="106:107">
      <c r="DB29200" s="110"/>
      <c r="DC29200" s="110"/>
    </row>
    <row r="29201" spans="106:107">
      <c r="DB29201" s="110"/>
      <c r="DC29201" s="110"/>
    </row>
    <row r="29202" spans="106:107">
      <c r="DB29202" s="110"/>
      <c r="DC29202" s="110"/>
    </row>
    <row r="29203" spans="106:107">
      <c r="DB29203" s="110"/>
      <c r="DC29203" s="110"/>
    </row>
    <row r="29204" spans="106:107">
      <c r="DB29204" s="110"/>
      <c r="DC29204" s="110"/>
    </row>
    <row r="29205" spans="106:107">
      <c r="DB29205" s="110"/>
      <c r="DC29205" s="110"/>
    </row>
    <row r="29206" spans="106:107">
      <c r="DB29206" s="110"/>
      <c r="DC29206" s="110"/>
    </row>
    <row r="29207" spans="106:107">
      <c r="DB29207" s="110"/>
      <c r="DC29207" s="110"/>
    </row>
    <row r="29208" spans="106:107">
      <c r="DB29208" s="110"/>
      <c r="DC29208" s="110"/>
    </row>
    <row r="29209" spans="106:107">
      <c r="DB29209" s="110"/>
      <c r="DC29209" s="110"/>
    </row>
    <row r="29210" spans="106:107">
      <c r="DB29210" s="110"/>
      <c r="DC29210" s="110"/>
    </row>
    <row r="29211" spans="106:107">
      <c r="DB29211" s="110"/>
      <c r="DC29211" s="110"/>
    </row>
    <row r="29212" spans="106:107">
      <c r="DB29212" s="110"/>
      <c r="DC29212" s="110"/>
    </row>
    <row r="29213" spans="106:107">
      <c r="DB29213" s="110"/>
      <c r="DC29213" s="110"/>
    </row>
    <row r="29214" spans="106:107">
      <c r="DB29214" s="110"/>
      <c r="DC29214" s="110"/>
    </row>
    <row r="29215" spans="106:107">
      <c r="DB29215" s="110"/>
      <c r="DC29215" s="110"/>
    </row>
    <row r="29216" spans="106:107">
      <c r="DB29216" s="110"/>
      <c r="DC29216" s="110"/>
    </row>
    <row r="29217" spans="106:107">
      <c r="DB29217" s="110"/>
      <c r="DC29217" s="110"/>
    </row>
    <row r="29218" spans="106:107">
      <c r="DB29218" s="110"/>
      <c r="DC29218" s="110"/>
    </row>
    <row r="29219" spans="106:107">
      <c r="DB29219" s="110"/>
      <c r="DC29219" s="110"/>
    </row>
    <row r="29220" spans="106:107">
      <c r="DB29220" s="110"/>
      <c r="DC29220" s="110"/>
    </row>
    <row r="29221" spans="106:107">
      <c r="DB29221" s="110"/>
      <c r="DC29221" s="110"/>
    </row>
    <row r="29222" spans="106:107">
      <c r="DB29222" s="110"/>
      <c r="DC29222" s="110"/>
    </row>
    <row r="29223" spans="106:107">
      <c r="DB29223" s="110"/>
      <c r="DC29223" s="110"/>
    </row>
    <row r="29224" spans="106:107">
      <c r="DB29224" s="110"/>
      <c r="DC29224" s="110"/>
    </row>
    <row r="29225" spans="106:107">
      <c r="DB29225" s="110"/>
      <c r="DC29225" s="110"/>
    </row>
    <row r="29226" spans="106:107">
      <c r="DB29226" s="110"/>
      <c r="DC29226" s="110"/>
    </row>
    <row r="29227" spans="106:107">
      <c r="DB29227" s="110"/>
      <c r="DC29227" s="110"/>
    </row>
    <row r="29228" spans="106:107">
      <c r="DB29228" s="110"/>
      <c r="DC29228" s="110"/>
    </row>
    <row r="29229" spans="106:107">
      <c r="DB29229" s="110"/>
      <c r="DC29229" s="110"/>
    </row>
    <row r="29230" spans="106:107">
      <c r="DB29230" s="110"/>
      <c r="DC29230" s="110"/>
    </row>
    <row r="29231" spans="106:107">
      <c r="DB29231" s="110"/>
      <c r="DC29231" s="110"/>
    </row>
    <row r="29232" spans="106:107">
      <c r="DB29232" s="110"/>
      <c r="DC29232" s="110"/>
    </row>
    <row r="29233" spans="106:107">
      <c r="DB29233" s="110"/>
      <c r="DC29233" s="110"/>
    </row>
    <row r="29234" spans="106:107">
      <c r="DB29234" s="110"/>
      <c r="DC29234" s="110"/>
    </row>
    <row r="29235" spans="106:107">
      <c r="DB29235" s="110"/>
      <c r="DC29235" s="110"/>
    </row>
    <row r="29236" spans="106:107">
      <c r="DB29236" s="110"/>
      <c r="DC29236" s="110"/>
    </row>
    <row r="29237" spans="106:107">
      <c r="DB29237" s="110"/>
      <c r="DC29237" s="110"/>
    </row>
    <row r="29238" spans="106:107">
      <c r="DB29238" s="110"/>
      <c r="DC29238" s="110"/>
    </row>
    <row r="29239" spans="106:107">
      <c r="DB29239" s="110"/>
      <c r="DC29239" s="110"/>
    </row>
    <row r="29240" spans="106:107">
      <c r="DB29240" s="110"/>
      <c r="DC29240" s="110"/>
    </row>
    <row r="29241" spans="106:107">
      <c r="DB29241" s="110"/>
      <c r="DC29241" s="110"/>
    </row>
    <row r="29242" spans="106:107">
      <c r="DB29242" s="110"/>
      <c r="DC29242" s="110"/>
    </row>
    <row r="29243" spans="106:107">
      <c r="DB29243" s="110"/>
      <c r="DC29243" s="110"/>
    </row>
    <row r="29244" spans="106:107">
      <c r="DB29244" s="110"/>
      <c r="DC29244" s="110"/>
    </row>
    <row r="29245" spans="106:107">
      <c r="DB29245" s="110"/>
      <c r="DC29245" s="110"/>
    </row>
    <row r="29246" spans="106:107">
      <c r="DB29246" s="110"/>
      <c r="DC29246" s="110"/>
    </row>
    <row r="29247" spans="106:107">
      <c r="DB29247" s="110"/>
      <c r="DC29247" s="110"/>
    </row>
    <row r="29248" spans="106:107">
      <c r="DB29248" s="110"/>
      <c r="DC29248" s="110"/>
    </row>
    <row r="29249" spans="106:107">
      <c r="DB29249" s="110"/>
      <c r="DC29249" s="110"/>
    </row>
    <row r="29250" spans="106:107">
      <c r="DB29250" s="110"/>
      <c r="DC29250" s="110"/>
    </row>
    <row r="29251" spans="106:107">
      <c r="DB29251" s="110"/>
      <c r="DC29251" s="110"/>
    </row>
    <row r="29252" spans="106:107">
      <c r="DB29252" s="110"/>
      <c r="DC29252" s="110"/>
    </row>
    <row r="29253" spans="106:107">
      <c r="DB29253" s="110"/>
      <c r="DC29253" s="110"/>
    </row>
    <row r="29254" spans="106:107">
      <c r="DB29254" s="110"/>
      <c r="DC29254" s="110"/>
    </row>
    <row r="29255" spans="106:107">
      <c r="DB29255" s="110"/>
      <c r="DC29255" s="110"/>
    </row>
    <row r="29256" spans="106:107">
      <c r="DB29256" s="110"/>
      <c r="DC29256" s="110"/>
    </row>
    <row r="29257" spans="106:107">
      <c r="DB29257" s="110"/>
      <c r="DC29257" s="110"/>
    </row>
    <row r="29258" spans="106:107">
      <c r="DB29258" s="110"/>
      <c r="DC29258" s="110"/>
    </row>
    <row r="29259" spans="106:107">
      <c r="DB29259" s="110"/>
      <c r="DC29259" s="110"/>
    </row>
    <row r="29260" spans="106:107">
      <c r="DB29260" s="110"/>
      <c r="DC29260" s="110"/>
    </row>
    <row r="29261" spans="106:107">
      <c r="DB29261" s="110"/>
      <c r="DC29261" s="110"/>
    </row>
    <row r="29262" spans="106:107">
      <c r="DB29262" s="110"/>
      <c r="DC29262" s="110"/>
    </row>
    <row r="29263" spans="106:107">
      <c r="DB29263" s="110"/>
      <c r="DC29263" s="110"/>
    </row>
    <row r="29264" spans="106:107">
      <c r="DB29264" s="110"/>
      <c r="DC29264" s="110"/>
    </row>
    <row r="29265" spans="106:107">
      <c r="DB29265" s="110"/>
      <c r="DC29265" s="110"/>
    </row>
    <row r="29266" spans="106:107">
      <c r="DB29266" s="110"/>
      <c r="DC29266" s="110"/>
    </row>
    <row r="29267" spans="106:107">
      <c r="DB29267" s="110"/>
      <c r="DC29267" s="110"/>
    </row>
    <row r="29268" spans="106:107">
      <c r="DB29268" s="110"/>
      <c r="DC29268" s="110"/>
    </row>
    <row r="29269" spans="106:107">
      <c r="DB29269" s="110"/>
      <c r="DC29269" s="110"/>
    </row>
    <row r="29270" spans="106:107">
      <c r="DB29270" s="110"/>
      <c r="DC29270" s="110"/>
    </row>
    <row r="29271" spans="106:107">
      <c r="DB29271" s="110"/>
      <c r="DC29271" s="110"/>
    </row>
    <row r="29272" spans="106:107">
      <c r="DB29272" s="110"/>
      <c r="DC29272" s="110"/>
    </row>
    <row r="29273" spans="106:107">
      <c r="DB29273" s="110"/>
      <c r="DC29273" s="110"/>
    </row>
    <row r="29274" spans="106:107">
      <c r="DB29274" s="110"/>
      <c r="DC29274" s="110"/>
    </row>
    <row r="29275" spans="106:107">
      <c r="DB29275" s="110"/>
      <c r="DC29275" s="110"/>
    </row>
    <row r="29276" spans="106:107">
      <c r="DB29276" s="110"/>
      <c r="DC29276" s="110"/>
    </row>
    <row r="29277" spans="106:107">
      <c r="DB29277" s="110"/>
      <c r="DC29277" s="110"/>
    </row>
    <row r="29278" spans="106:107">
      <c r="DB29278" s="110"/>
      <c r="DC29278" s="110"/>
    </row>
    <row r="29279" spans="106:107">
      <c r="DB29279" s="110"/>
      <c r="DC29279" s="110"/>
    </row>
    <row r="29280" spans="106:107">
      <c r="DB29280" s="110"/>
      <c r="DC29280" s="110"/>
    </row>
    <row r="29281" spans="106:107">
      <c r="DB29281" s="110"/>
      <c r="DC29281" s="110"/>
    </row>
    <row r="29282" spans="106:107">
      <c r="DB29282" s="110"/>
      <c r="DC29282" s="110"/>
    </row>
    <row r="29283" spans="106:107">
      <c r="DB29283" s="110"/>
      <c r="DC29283" s="110"/>
    </row>
    <row r="29284" spans="106:107">
      <c r="DB29284" s="110"/>
      <c r="DC29284" s="110"/>
    </row>
    <row r="29285" spans="106:107">
      <c r="DB29285" s="110"/>
      <c r="DC29285" s="110"/>
    </row>
    <row r="29286" spans="106:107">
      <c r="DB29286" s="110"/>
      <c r="DC29286" s="110"/>
    </row>
    <row r="29287" spans="106:107">
      <c r="DB29287" s="110"/>
      <c r="DC29287" s="110"/>
    </row>
    <row r="29288" spans="106:107">
      <c r="DB29288" s="110"/>
      <c r="DC29288" s="110"/>
    </row>
    <row r="29289" spans="106:107">
      <c r="DB29289" s="110"/>
      <c r="DC29289" s="110"/>
    </row>
    <row r="29290" spans="106:107">
      <c r="DB29290" s="110"/>
      <c r="DC29290" s="110"/>
    </row>
    <row r="29291" spans="106:107">
      <c r="DB29291" s="110"/>
      <c r="DC29291" s="110"/>
    </row>
    <row r="29292" spans="106:107">
      <c r="DB29292" s="110"/>
      <c r="DC29292" s="110"/>
    </row>
    <row r="29293" spans="106:107">
      <c r="DB29293" s="110"/>
      <c r="DC29293" s="110"/>
    </row>
    <row r="29294" spans="106:107">
      <c r="DB29294" s="110"/>
      <c r="DC29294" s="110"/>
    </row>
    <row r="29295" spans="106:107">
      <c r="DB29295" s="110"/>
      <c r="DC29295" s="110"/>
    </row>
    <row r="29296" spans="106:107">
      <c r="DB29296" s="110"/>
      <c r="DC29296" s="110"/>
    </row>
    <row r="29297" spans="106:107">
      <c r="DB29297" s="110"/>
      <c r="DC29297" s="110"/>
    </row>
    <row r="29298" spans="106:107">
      <c r="DB29298" s="110"/>
      <c r="DC29298" s="110"/>
    </row>
    <row r="29299" spans="106:107">
      <c r="DB29299" s="110"/>
      <c r="DC29299" s="110"/>
    </row>
    <row r="29300" spans="106:107">
      <c r="DB29300" s="110"/>
      <c r="DC29300" s="110"/>
    </row>
    <row r="29301" spans="106:107">
      <c r="DB29301" s="110"/>
      <c r="DC29301" s="110"/>
    </row>
    <row r="29302" spans="106:107">
      <c r="DB29302" s="110"/>
      <c r="DC29302" s="110"/>
    </row>
    <row r="29303" spans="106:107">
      <c r="DB29303" s="110"/>
      <c r="DC29303" s="110"/>
    </row>
    <row r="29304" spans="106:107">
      <c r="DB29304" s="110"/>
      <c r="DC29304" s="110"/>
    </row>
    <row r="29305" spans="106:107">
      <c r="DB29305" s="110"/>
      <c r="DC29305" s="110"/>
    </row>
    <row r="29306" spans="106:107">
      <c r="DB29306" s="110"/>
      <c r="DC29306" s="110"/>
    </row>
    <row r="29307" spans="106:107">
      <c r="DB29307" s="110"/>
      <c r="DC29307" s="110"/>
    </row>
    <row r="29308" spans="106:107">
      <c r="DB29308" s="110"/>
      <c r="DC29308" s="110"/>
    </row>
    <row r="29309" spans="106:107">
      <c r="DB29309" s="110"/>
      <c r="DC29309" s="110"/>
    </row>
    <row r="29310" spans="106:107">
      <c r="DB29310" s="110"/>
      <c r="DC29310" s="110"/>
    </row>
    <row r="29311" spans="106:107">
      <c r="DB29311" s="110"/>
      <c r="DC29311" s="110"/>
    </row>
    <row r="29312" spans="106:107">
      <c r="DB29312" s="110"/>
      <c r="DC29312" s="110"/>
    </row>
    <row r="29313" spans="106:107">
      <c r="DB29313" s="110"/>
      <c r="DC29313" s="110"/>
    </row>
    <row r="29314" spans="106:107">
      <c r="DB29314" s="110"/>
      <c r="DC29314" s="110"/>
    </row>
    <row r="29315" spans="106:107">
      <c r="DB29315" s="110"/>
      <c r="DC29315" s="110"/>
    </row>
    <row r="29316" spans="106:107">
      <c r="DB29316" s="110"/>
      <c r="DC29316" s="110"/>
    </row>
    <row r="29317" spans="106:107">
      <c r="DB29317" s="110"/>
      <c r="DC29317" s="110"/>
    </row>
    <row r="29318" spans="106:107">
      <c r="DB29318" s="110"/>
      <c r="DC29318" s="110"/>
    </row>
    <row r="29319" spans="106:107">
      <c r="DB29319" s="110"/>
      <c r="DC29319" s="110"/>
    </row>
    <row r="29320" spans="106:107">
      <c r="DB29320" s="110"/>
      <c r="DC29320" s="110"/>
    </row>
    <row r="29321" spans="106:107">
      <c r="DB29321" s="110"/>
      <c r="DC29321" s="110"/>
    </row>
    <row r="29322" spans="106:107">
      <c r="DB29322" s="110"/>
      <c r="DC29322" s="110"/>
    </row>
    <row r="29323" spans="106:107">
      <c r="DB29323" s="110"/>
      <c r="DC29323" s="110"/>
    </row>
    <row r="29324" spans="106:107">
      <c r="DB29324" s="110"/>
      <c r="DC29324" s="110"/>
    </row>
    <row r="29325" spans="106:107">
      <c r="DB29325" s="110"/>
      <c r="DC29325" s="110"/>
    </row>
    <row r="29326" spans="106:107">
      <c r="DB29326" s="110"/>
      <c r="DC29326" s="110"/>
    </row>
    <row r="29327" spans="106:107">
      <c r="DB29327" s="110"/>
      <c r="DC29327" s="110"/>
    </row>
    <row r="29328" spans="106:107">
      <c r="DB29328" s="110"/>
      <c r="DC29328" s="110"/>
    </row>
    <row r="29329" spans="106:107">
      <c r="DB29329" s="110"/>
      <c r="DC29329" s="110"/>
    </row>
    <row r="29330" spans="106:107">
      <c r="DB29330" s="110"/>
      <c r="DC29330" s="110"/>
    </row>
    <row r="29331" spans="106:107">
      <c r="DB29331" s="110"/>
      <c r="DC29331" s="110"/>
    </row>
    <row r="29332" spans="106:107">
      <c r="DB29332" s="110"/>
      <c r="DC29332" s="110"/>
    </row>
    <row r="29333" spans="106:107">
      <c r="DB29333" s="110"/>
      <c r="DC29333" s="110"/>
    </row>
    <row r="29334" spans="106:107">
      <c r="DB29334" s="110"/>
      <c r="DC29334" s="110"/>
    </row>
    <row r="29335" spans="106:107">
      <c r="DB29335" s="110"/>
      <c r="DC29335" s="110"/>
    </row>
    <row r="29336" spans="106:107">
      <c r="DB29336" s="110"/>
      <c r="DC29336" s="110"/>
    </row>
    <row r="29337" spans="106:107">
      <c r="DB29337" s="110"/>
      <c r="DC29337" s="110"/>
    </row>
    <row r="29338" spans="106:107">
      <c r="DB29338" s="110"/>
      <c r="DC29338" s="110"/>
    </row>
    <row r="29339" spans="106:107">
      <c r="DB29339" s="110"/>
      <c r="DC29339" s="110"/>
    </row>
    <row r="29340" spans="106:107">
      <c r="DB29340" s="110"/>
      <c r="DC29340" s="110"/>
    </row>
    <row r="29341" spans="106:107">
      <c r="DB29341" s="110"/>
      <c r="DC29341" s="110"/>
    </row>
    <row r="29342" spans="106:107">
      <c r="DB29342" s="110"/>
      <c r="DC29342" s="110"/>
    </row>
    <row r="29343" spans="106:107">
      <c r="DB29343" s="110"/>
      <c r="DC29343" s="110"/>
    </row>
    <row r="29344" spans="106:107">
      <c r="DB29344" s="110"/>
      <c r="DC29344" s="110"/>
    </row>
    <row r="29345" spans="106:107">
      <c r="DB29345" s="110"/>
      <c r="DC29345" s="110"/>
    </row>
    <row r="29346" spans="106:107">
      <c r="DB29346" s="110"/>
      <c r="DC29346" s="110"/>
    </row>
    <row r="29347" spans="106:107">
      <c r="DB29347" s="110"/>
      <c r="DC29347" s="110"/>
    </row>
    <row r="29348" spans="106:107">
      <c r="DB29348" s="110"/>
      <c r="DC29348" s="110"/>
    </row>
    <row r="29349" spans="106:107">
      <c r="DB29349" s="110"/>
      <c r="DC29349" s="110"/>
    </row>
    <row r="29350" spans="106:107">
      <c r="DB29350" s="110"/>
      <c r="DC29350" s="110"/>
    </row>
    <row r="29351" spans="106:107">
      <c r="DB29351" s="110"/>
      <c r="DC29351" s="110"/>
    </row>
    <row r="29352" spans="106:107">
      <c r="DB29352" s="110"/>
      <c r="DC29352" s="110"/>
    </row>
    <row r="29353" spans="106:107">
      <c r="DB29353" s="110"/>
      <c r="DC29353" s="110"/>
    </row>
    <row r="29354" spans="106:107">
      <c r="DB29354" s="110"/>
      <c r="DC29354" s="110"/>
    </row>
    <row r="29355" spans="106:107">
      <c r="DB29355" s="110"/>
      <c r="DC29355" s="110"/>
    </row>
    <row r="29356" spans="106:107">
      <c r="DB29356" s="110"/>
      <c r="DC29356" s="110"/>
    </row>
    <row r="29357" spans="106:107">
      <c r="DB29357" s="110"/>
      <c r="DC29357" s="110"/>
    </row>
    <row r="29358" spans="106:107">
      <c r="DB29358" s="110"/>
      <c r="DC29358" s="110"/>
    </row>
    <row r="29359" spans="106:107">
      <c r="DB29359" s="110"/>
      <c r="DC29359" s="110"/>
    </row>
    <row r="29360" spans="106:107">
      <c r="DB29360" s="110"/>
      <c r="DC29360" s="110"/>
    </row>
    <row r="29361" spans="106:107">
      <c r="DB29361" s="110"/>
      <c r="DC29361" s="110"/>
    </row>
    <row r="29362" spans="106:107">
      <c r="DB29362" s="110"/>
      <c r="DC29362" s="110"/>
    </row>
    <row r="29363" spans="106:107">
      <c r="DB29363" s="110"/>
      <c r="DC29363" s="110"/>
    </row>
    <row r="29364" spans="106:107">
      <c r="DB29364" s="110"/>
      <c r="DC29364" s="110"/>
    </row>
    <row r="29365" spans="106:107">
      <c r="DB29365" s="110"/>
      <c r="DC29365" s="110"/>
    </row>
    <row r="29366" spans="106:107">
      <c r="DB29366" s="110"/>
      <c r="DC29366" s="110"/>
    </row>
    <row r="29367" spans="106:107">
      <c r="DB29367" s="110"/>
      <c r="DC29367" s="110"/>
    </row>
    <row r="29368" spans="106:107">
      <c r="DB29368" s="110"/>
      <c r="DC29368" s="110"/>
    </row>
    <row r="29369" spans="106:107">
      <c r="DB29369" s="110"/>
      <c r="DC29369" s="110"/>
    </row>
    <row r="29370" spans="106:107">
      <c r="DB29370" s="110"/>
      <c r="DC29370" s="110"/>
    </row>
    <row r="29371" spans="106:107">
      <c r="DB29371" s="110"/>
      <c r="DC29371" s="110"/>
    </row>
    <row r="29372" spans="106:107">
      <c r="DB29372" s="110"/>
      <c r="DC29372" s="110"/>
    </row>
    <row r="29373" spans="106:107">
      <c r="DB29373" s="110"/>
      <c r="DC29373" s="110"/>
    </row>
    <row r="29374" spans="106:107">
      <c r="DB29374" s="110"/>
      <c r="DC29374" s="110"/>
    </row>
    <row r="29375" spans="106:107">
      <c r="DB29375" s="110"/>
      <c r="DC29375" s="110"/>
    </row>
    <row r="29376" spans="106:107">
      <c r="DB29376" s="110"/>
      <c r="DC29376" s="110"/>
    </row>
    <row r="29377" spans="106:107">
      <c r="DB29377" s="110"/>
      <c r="DC29377" s="110"/>
    </row>
    <row r="29378" spans="106:107">
      <c r="DB29378" s="110"/>
      <c r="DC29378" s="110"/>
    </row>
    <row r="29379" spans="106:107">
      <c r="DB29379" s="110"/>
      <c r="DC29379" s="110"/>
    </row>
    <row r="29380" spans="106:107">
      <c r="DB29380" s="110"/>
      <c r="DC29380" s="110"/>
    </row>
    <row r="29381" spans="106:107">
      <c r="DB29381" s="110"/>
      <c r="DC29381" s="110"/>
    </row>
    <row r="29382" spans="106:107">
      <c r="DB29382" s="110"/>
      <c r="DC29382" s="110"/>
    </row>
    <row r="29383" spans="106:107">
      <c r="DB29383" s="110"/>
      <c r="DC29383" s="110"/>
    </row>
    <row r="29384" spans="106:107">
      <c r="DB29384" s="110"/>
      <c r="DC29384" s="110"/>
    </row>
    <row r="29385" spans="106:107">
      <c r="DB29385" s="110"/>
      <c r="DC29385" s="110"/>
    </row>
    <row r="29386" spans="106:107">
      <c r="DB29386" s="110"/>
      <c r="DC29386" s="110"/>
    </row>
    <row r="29387" spans="106:107">
      <c r="DB29387" s="110"/>
      <c r="DC29387" s="110"/>
    </row>
    <row r="29388" spans="106:107">
      <c r="DB29388" s="110"/>
      <c r="DC29388" s="110"/>
    </row>
    <row r="29389" spans="106:107">
      <c r="DB29389" s="110"/>
      <c r="DC29389" s="110"/>
    </row>
    <row r="29390" spans="106:107">
      <c r="DB29390" s="110"/>
      <c r="DC29390" s="110"/>
    </row>
    <row r="29391" spans="106:107">
      <c r="DB29391" s="110"/>
      <c r="DC29391" s="110"/>
    </row>
    <row r="29392" spans="106:107">
      <c r="DB29392" s="110"/>
      <c r="DC29392" s="110"/>
    </row>
    <row r="29393" spans="106:107">
      <c r="DB29393" s="110"/>
      <c r="DC29393" s="110"/>
    </row>
    <row r="29394" spans="106:107">
      <c r="DB29394" s="110"/>
      <c r="DC29394" s="110"/>
    </row>
    <row r="29395" spans="106:107">
      <c r="DB29395" s="110"/>
      <c r="DC29395" s="110"/>
    </row>
    <row r="29396" spans="106:107">
      <c r="DB29396" s="110"/>
      <c r="DC29396" s="110"/>
    </row>
    <row r="29397" spans="106:107">
      <c r="DB29397" s="110"/>
      <c r="DC29397" s="110"/>
    </row>
    <row r="29398" spans="106:107">
      <c r="DB29398" s="110"/>
      <c r="DC29398" s="110"/>
    </row>
    <row r="29399" spans="106:107">
      <c r="DB29399" s="110"/>
      <c r="DC29399" s="110"/>
    </row>
    <row r="29400" spans="106:107">
      <c r="DB29400" s="110"/>
      <c r="DC29400" s="110"/>
    </row>
    <row r="29401" spans="106:107">
      <c r="DB29401" s="110"/>
      <c r="DC29401" s="110"/>
    </row>
    <row r="29402" spans="106:107">
      <c r="DB29402" s="110"/>
      <c r="DC29402" s="110"/>
    </row>
    <row r="29403" spans="106:107">
      <c r="DB29403" s="110"/>
      <c r="DC29403" s="110"/>
    </row>
    <row r="29404" spans="106:107">
      <c r="DB29404" s="110"/>
      <c r="DC29404" s="110"/>
    </row>
    <row r="29405" spans="106:107">
      <c r="DB29405" s="110"/>
      <c r="DC29405" s="110"/>
    </row>
    <row r="29406" spans="106:107">
      <c r="DB29406" s="110"/>
      <c r="DC29406" s="110"/>
    </row>
    <row r="29407" spans="106:107">
      <c r="DB29407" s="110"/>
      <c r="DC29407" s="110"/>
    </row>
    <row r="29408" spans="106:107">
      <c r="DB29408" s="110"/>
      <c r="DC29408" s="110"/>
    </row>
    <row r="29409" spans="106:107">
      <c r="DB29409" s="110"/>
      <c r="DC29409" s="110"/>
    </row>
    <row r="29410" spans="106:107">
      <c r="DB29410" s="110"/>
      <c r="DC29410" s="110"/>
    </row>
    <row r="29411" spans="106:107">
      <c r="DB29411" s="110"/>
      <c r="DC29411" s="110"/>
    </row>
    <row r="29412" spans="106:107">
      <c r="DB29412" s="110"/>
      <c r="DC29412" s="110"/>
    </row>
    <row r="29413" spans="106:107">
      <c r="DB29413" s="110"/>
      <c r="DC29413" s="110"/>
    </row>
    <row r="29414" spans="106:107">
      <c r="DB29414" s="110"/>
      <c r="DC29414" s="110"/>
    </row>
    <row r="29415" spans="106:107">
      <c r="DB29415" s="110"/>
      <c r="DC29415" s="110"/>
    </row>
    <row r="29416" spans="106:107">
      <c r="DB29416" s="110"/>
      <c r="DC29416" s="110"/>
    </row>
    <row r="29417" spans="106:107">
      <c r="DB29417" s="110"/>
      <c r="DC29417" s="110"/>
    </row>
    <row r="29418" spans="106:107">
      <c r="DB29418" s="110"/>
      <c r="DC29418" s="110"/>
    </row>
    <row r="29419" spans="106:107">
      <c r="DB29419" s="110"/>
      <c r="DC29419" s="110"/>
    </row>
    <row r="29420" spans="106:107">
      <c r="DB29420" s="110"/>
      <c r="DC29420" s="110"/>
    </row>
    <row r="29421" spans="106:107">
      <c r="DB29421" s="110"/>
      <c r="DC29421" s="110"/>
    </row>
    <row r="29422" spans="106:107">
      <c r="DB29422" s="110"/>
      <c r="DC29422" s="110"/>
    </row>
    <row r="29423" spans="106:107">
      <c r="DB29423" s="110"/>
      <c r="DC29423" s="110"/>
    </row>
    <row r="29424" spans="106:107">
      <c r="DB29424" s="110"/>
      <c r="DC29424" s="110"/>
    </row>
    <row r="29425" spans="106:107">
      <c r="DB29425" s="110"/>
      <c r="DC29425" s="110"/>
    </row>
    <row r="29426" spans="106:107">
      <c r="DB29426" s="110"/>
      <c r="DC29426" s="110"/>
    </row>
    <row r="29427" spans="106:107">
      <c r="DB29427" s="110"/>
      <c r="DC29427" s="110"/>
    </row>
    <row r="29428" spans="106:107">
      <c r="DB29428" s="110"/>
      <c r="DC29428" s="110"/>
    </row>
    <row r="29429" spans="106:107">
      <c r="DB29429" s="110"/>
      <c r="DC29429" s="110"/>
    </row>
    <row r="29430" spans="106:107">
      <c r="DB29430" s="110"/>
      <c r="DC29430" s="110"/>
    </row>
    <row r="29431" spans="106:107">
      <c r="DB29431" s="110"/>
      <c r="DC29431" s="110"/>
    </row>
    <row r="29432" spans="106:107">
      <c r="DB29432" s="110"/>
      <c r="DC29432" s="110"/>
    </row>
    <row r="29433" spans="106:107">
      <c r="DB29433" s="110"/>
      <c r="DC29433" s="110"/>
    </row>
    <row r="29434" spans="106:107">
      <c r="DB29434" s="110"/>
      <c r="DC29434" s="110"/>
    </row>
    <row r="29435" spans="106:107">
      <c r="DB29435" s="110"/>
      <c r="DC29435" s="110"/>
    </row>
    <row r="29436" spans="106:107">
      <c r="DB29436" s="110"/>
      <c r="DC29436" s="110"/>
    </row>
    <row r="29437" spans="106:107">
      <c r="DB29437" s="110"/>
      <c r="DC29437" s="110"/>
    </row>
    <row r="29438" spans="106:107">
      <c r="DB29438" s="110"/>
      <c r="DC29438" s="110"/>
    </row>
    <row r="29439" spans="106:107">
      <c r="DB29439" s="110"/>
      <c r="DC29439" s="110"/>
    </row>
    <row r="29440" spans="106:107">
      <c r="DB29440" s="110"/>
      <c r="DC29440" s="110"/>
    </row>
    <row r="29441" spans="106:107">
      <c r="DB29441" s="110"/>
      <c r="DC29441" s="110"/>
    </row>
    <row r="29442" spans="106:107">
      <c r="DB29442" s="110"/>
      <c r="DC29442" s="110"/>
    </row>
    <row r="29443" spans="106:107">
      <c r="DB29443" s="110"/>
      <c r="DC29443" s="110"/>
    </row>
    <row r="29444" spans="106:107">
      <c r="DB29444" s="110"/>
      <c r="DC29444" s="110"/>
    </row>
    <row r="29445" spans="106:107">
      <c r="DB29445" s="110"/>
      <c r="DC29445" s="110"/>
    </row>
    <row r="29446" spans="106:107">
      <c r="DB29446" s="110"/>
      <c r="DC29446" s="110"/>
    </row>
    <row r="29447" spans="106:107">
      <c r="DB29447" s="110"/>
      <c r="DC29447" s="110"/>
    </row>
    <row r="29448" spans="106:107">
      <c r="DB29448" s="110"/>
      <c r="DC29448" s="110"/>
    </row>
    <row r="29449" spans="106:107">
      <c r="DB29449" s="110"/>
      <c r="DC29449" s="110"/>
    </row>
    <row r="29450" spans="106:107">
      <c r="DB29450" s="110"/>
      <c r="DC29450" s="110"/>
    </row>
    <row r="29451" spans="106:107">
      <c r="DB29451" s="110"/>
      <c r="DC29451" s="110"/>
    </row>
    <row r="29452" spans="106:107">
      <c r="DB29452" s="110"/>
      <c r="DC29452" s="110"/>
    </row>
    <row r="29453" spans="106:107">
      <c r="DB29453" s="110"/>
      <c r="DC29453" s="110"/>
    </row>
    <row r="29454" spans="106:107">
      <c r="DB29454" s="110"/>
      <c r="DC29454" s="110"/>
    </row>
    <row r="29455" spans="106:107">
      <c r="DB29455" s="110"/>
      <c r="DC29455" s="110"/>
    </row>
    <row r="29456" spans="106:107">
      <c r="DB29456" s="110"/>
      <c r="DC29456" s="110"/>
    </row>
    <row r="29457" spans="106:107">
      <c r="DB29457" s="110"/>
      <c r="DC29457" s="110"/>
    </row>
    <row r="29458" spans="106:107">
      <c r="DB29458" s="110"/>
      <c r="DC29458" s="110"/>
    </row>
    <row r="29459" spans="106:107">
      <c r="DB29459" s="110"/>
      <c r="DC29459" s="110"/>
    </row>
    <row r="29460" spans="106:107">
      <c r="DB29460" s="110"/>
      <c r="DC29460" s="110"/>
    </row>
    <row r="29461" spans="106:107">
      <c r="DB29461" s="110"/>
      <c r="DC29461" s="110"/>
    </row>
    <row r="29462" spans="106:107">
      <c r="DB29462" s="110"/>
      <c r="DC29462" s="110"/>
    </row>
    <row r="29463" spans="106:107">
      <c r="DB29463" s="110"/>
      <c r="DC29463" s="110"/>
    </row>
    <row r="29464" spans="106:107">
      <c r="DB29464" s="110"/>
      <c r="DC29464" s="110"/>
    </row>
    <row r="29465" spans="106:107">
      <c r="DB29465" s="110"/>
      <c r="DC29465" s="110"/>
    </row>
    <row r="29466" spans="106:107">
      <c r="DB29466" s="110"/>
      <c r="DC29466" s="110"/>
    </row>
    <row r="29467" spans="106:107">
      <c r="DB29467" s="110"/>
      <c r="DC29467" s="110"/>
    </row>
    <row r="29468" spans="106:107">
      <c r="DB29468" s="110"/>
      <c r="DC29468" s="110"/>
    </row>
    <row r="29469" spans="106:107">
      <c r="DB29469" s="110"/>
      <c r="DC29469" s="110"/>
    </row>
    <row r="29470" spans="106:107">
      <c r="DB29470" s="110"/>
      <c r="DC29470" s="110"/>
    </row>
    <row r="29471" spans="106:107">
      <c r="DB29471" s="110"/>
      <c r="DC29471" s="110"/>
    </row>
    <row r="29472" spans="106:107">
      <c r="DB29472" s="110"/>
      <c r="DC29472" s="110"/>
    </row>
    <row r="29473" spans="106:107">
      <c r="DB29473" s="110"/>
      <c r="DC29473" s="110"/>
    </row>
    <row r="29474" spans="106:107">
      <c r="DB29474" s="110"/>
      <c r="DC29474" s="110"/>
    </row>
    <row r="29475" spans="106:107">
      <c r="DB29475" s="110"/>
      <c r="DC29475" s="110"/>
    </row>
    <row r="29476" spans="106:107">
      <c r="DB29476" s="110"/>
      <c r="DC29476" s="110"/>
    </row>
    <row r="29477" spans="106:107">
      <c r="DB29477" s="110"/>
      <c r="DC29477" s="110"/>
    </row>
    <row r="29478" spans="106:107">
      <c r="DB29478" s="110"/>
      <c r="DC29478" s="110"/>
    </row>
    <row r="29479" spans="106:107">
      <c r="DB29479" s="110"/>
      <c r="DC29479" s="110"/>
    </row>
    <row r="29480" spans="106:107">
      <c r="DB29480" s="110"/>
      <c r="DC29480" s="110"/>
    </row>
    <row r="29481" spans="106:107">
      <c r="DB29481" s="110"/>
      <c r="DC29481" s="110"/>
    </row>
    <row r="29482" spans="106:107">
      <c r="DB29482" s="110"/>
      <c r="DC29482" s="110"/>
    </row>
    <row r="29483" spans="106:107">
      <c r="DB29483" s="110"/>
      <c r="DC29483" s="110"/>
    </row>
    <row r="29484" spans="106:107">
      <c r="DB29484" s="110"/>
      <c r="DC29484" s="110"/>
    </row>
    <row r="29485" spans="106:107">
      <c r="DB29485" s="110"/>
      <c r="DC29485" s="110"/>
    </row>
    <row r="29486" spans="106:107">
      <c r="DB29486" s="110"/>
      <c r="DC29486" s="110"/>
    </row>
    <row r="29487" spans="106:107">
      <c r="DB29487" s="110"/>
      <c r="DC29487" s="110"/>
    </row>
    <row r="29488" spans="106:107">
      <c r="DB29488" s="110"/>
      <c r="DC29488" s="110"/>
    </row>
    <row r="29489" spans="106:107">
      <c r="DB29489" s="110"/>
      <c r="DC29489" s="110"/>
    </row>
    <row r="29490" spans="106:107">
      <c r="DB29490" s="110"/>
      <c r="DC29490" s="110"/>
    </row>
    <row r="29491" spans="106:107">
      <c r="DB29491" s="110"/>
      <c r="DC29491" s="110"/>
    </row>
    <row r="29492" spans="106:107">
      <c r="DB29492" s="110"/>
      <c r="DC29492" s="110"/>
    </row>
    <row r="29493" spans="106:107">
      <c r="DB29493" s="110"/>
      <c r="DC29493" s="110"/>
    </row>
    <row r="29494" spans="106:107">
      <c r="DB29494" s="110"/>
      <c r="DC29494" s="110"/>
    </row>
    <row r="29495" spans="106:107">
      <c r="DB29495" s="110"/>
      <c r="DC29495" s="110"/>
    </row>
    <row r="29496" spans="106:107">
      <c r="DB29496" s="110"/>
      <c r="DC29496" s="110"/>
    </row>
    <row r="29497" spans="106:107">
      <c r="DB29497" s="110"/>
      <c r="DC29497" s="110"/>
    </row>
    <row r="29498" spans="106:107">
      <c r="DB29498" s="110"/>
      <c r="DC29498" s="110"/>
    </row>
    <row r="29499" spans="106:107">
      <c r="DB29499" s="110"/>
      <c r="DC29499" s="110"/>
    </row>
    <row r="29500" spans="106:107">
      <c r="DB29500" s="110"/>
      <c r="DC29500" s="110"/>
    </row>
    <row r="29501" spans="106:107">
      <c r="DB29501" s="110"/>
      <c r="DC29501" s="110"/>
    </row>
    <row r="29502" spans="106:107">
      <c r="DB29502" s="110"/>
      <c r="DC29502" s="110"/>
    </row>
    <row r="29503" spans="106:107">
      <c r="DB29503" s="110"/>
      <c r="DC29503" s="110"/>
    </row>
    <row r="29504" spans="106:107">
      <c r="DB29504" s="110"/>
      <c r="DC29504" s="110"/>
    </row>
    <row r="29505" spans="106:107">
      <c r="DB29505" s="110"/>
      <c r="DC29505" s="110"/>
    </row>
    <row r="29506" spans="106:107">
      <c r="DB29506" s="110"/>
      <c r="DC29506" s="110"/>
    </row>
    <row r="29507" spans="106:107">
      <c r="DB29507" s="110"/>
      <c r="DC29507" s="110"/>
    </row>
    <row r="29508" spans="106:107">
      <c r="DB29508" s="110"/>
      <c r="DC29508" s="110"/>
    </row>
    <row r="29509" spans="106:107">
      <c r="DB29509" s="110"/>
      <c r="DC29509" s="110"/>
    </row>
    <row r="29510" spans="106:107">
      <c r="DB29510" s="110"/>
      <c r="DC29510" s="110"/>
    </row>
    <row r="29511" spans="106:107">
      <c r="DB29511" s="110"/>
      <c r="DC29511" s="110"/>
    </row>
    <row r="29512" spans="106:107">
      <c r="DB29512" s="110"/>
      <c r="DC29512" s="110"/>
    </row>
    <row r="29513" spans="106:107">
      <c r="DB29513" s="110"/>
      <c r="DC29513" s="110"/>
    </row>
    <row r="29514" spans="106:107">
      <c r="DB29514" s="110"/>
      <c r="DC29514" s="110"/>
    </row>
    <row r="29515" spans="106:107">
      <c r="DB29515" s="110"/>
      <c r="DC29515" s="110"/>
    </row>
    <row r="29516" spans="106:107">
      <c r="DB29516" s="110"/>
      <c r="DC29516" s="110"/>
    </row>
    <row r="29517" spans="106:107">
      <c r="DB29517" s="110"/>
      <c r="DC29517" s="110"/>
    </row>
    <row r="29518" spans="106:107">
      <c r="DB29518" s="110"/>
      <c r="DC29518" s="110"/>
    </row>
    <row r="29519" spans="106:107">
      <c r="DB29519" s="110"/>
      <c r="DC29519" s="110"/>
    </row>
    <row r="29520" spans="106:107">
      <c r="DB29520" s="110"/>
      <c r="DC29520" s="110"/>
    </row>
    <row r="29521" spans="106:107">
      <c r="DB29521" s="110"/>
      <c r="DC29521" s="110"/>
    </row>
    <row r="29522" spans="106:107">
      <c r="DB29522" s="110"/>
      <c r="DC29522" s="110"/>
    </row>
    <row r="29523" spans="106:107">
      <c r="DB29523" s="110"/>
      <c r="DC29523" s="110"/>
    </row>
    <row r="29524" spans="106:107">
      <c r="DB29524" s="110"/>
      <c r="DC29524" s="110"/>
    </row>
    <row r="29525" spans="106:107">
      <c r="DB29525" s="110"/>
      <c r="DC29525" s="110"/>
    </row>
    <row r="29526" spans="106:107">
      <c r="DB29526" s="110"/>
      <c r="DC29526" s="110"/>
    </row>
    <row r="29527" spans="106:107">
      <c r="DB29527" s="110"/>
      <c r="DC29527" s="110"/>
    </row>
    <row r="29528" spans="106:107">
      <c r="DB29528" s="110"/>
      <c r="DC29528" s="110"/>
    </row>
    <row r="29529" spans="106:107">
      <c r="DB29529" s="110"/>
      <c r="DC29529" s="110"/>
    </row>
    <row r="29530" spans="106:107">
      <c r="DB29530" s="110"/>
      <c r="DC29530" s="110"/>
    </row>
    <row r="29531" spans="106:107">
      <c r="DB29531" s="110"/>
      <c r="DC29531" s="110"/>
    </row>
    <row r="29532" spans="106:107">
      <c r="DB29532" s="110"/>
      <c r="DC29532" s="110"/>
    </row>
    <row r="29533" spans="106:107">
      <c r="DB29533" s="110"/>
      <c r="DC29533" s="110"/>
    </row>
    <row r="29534" spans="106:107">
      <c r="DB29534" s="110"/>
      <c r="DC29534" s="110"/>
    </row>
    <row r="29535" spans="106:107">
      <c r="DB29535" s="110"/>
      <c r="DC29535" s="110"/>
    </row>
    <row r="29536" spans="106:107">
      <c r="DB29536" s="110"/>
      <c r="DC29536" s="110"/>
    </row>
    <row r="29537" spans="106:107">
      <c r="DB29537" s="110"/>
      <c r="DC29537" s="110"/>
    </row>
    <row r="29538" spans="106:107">
      <c r="DB29538" s="110"/>
      <c r="DC29538" s="110"/>
    </row>
    <row r="29539" spans="106:107">
      <c r="DB29539" s="110"/>
      <c r="DC29539" s="110"/>
    </row>
    <row r="29540" spans="106:107">
      <c r="DB29540" s="110"/>
      <c r="DC29540" s="110"/>
    </row>
    <row r="29541" spans="106:107">
      <c r="DB29541" s="110"/>
      <c r="DC29541" s="110"/>
    </row>
    <row r="29542" spans="106:107">
      <c r="DB29542" s="110"/>
      <c r="DC29542" s="110"/>
    </row>
    <row r="29543" spans="106:107">
      <c r="DB29543" s="110"/>
      <c r="DC29543" s="110"/>
    </row>
    <row r="29544" spans="106:107">
      <c r="DB29544" s="110"/>
      <c r="DC29544" s="110"/>
    </row>
    <row r="29545" spans="106:107">
      <c r="DB29545" s="110"/>
      <c r="DC29545" s="110"/>
    </row>
    <row r="29546" spans="106:107">
      <c r="DB29546" s="110"/>
      <c r="DC29546" s="110"/>
    </row>
    <row r="29547" spans="106:107">
      <c r="DB29547" s="110"/>
      <c r="DC29547" s="110"/>
    </row>
    <row r="29548" spans="106:107">
      <c r="DB29548" s="110"/>
      <c r="DC29548" s="110"/>
    </row>
    <row r="29549" spans="106:107">
      <c r="DB29549" s="110"/>
      <c r="DC29549" s="110"/>
    </row>
    <row r="29550" spans="106:107">
      <c r="DB29550" s="110"/>
      <c r="DC29550" s="110"/>
    </row>
    <row r="29551" spans="106:107">
      <c r="DB29551" s="110"/>
      <c r="DC29551" s="110"/>
    </row>
    <row r="29552" spans="106:107">
      <c r="DB29552" s="110"/>
      <c r="DC29552" s="110"/>
    </row>
    <row r="29553" spans="106:107">
      <c r="DB29553" s="110"/>
      <c r="DC29553" s="110"/>
    </row>
    <row r="29554" spans="106:107">
      <c r="DB29554" s="110"/>
      <c r="DC29554" s="110"/>
    </row>
    <row r="29555" spans="106:107">
      <c r="DB29555" s="110"/>
      <c r="DC29555" s="110"/>
    </row>
    <row r="29556" spans="106:107">
      <c r="DB29556" s="110"/>
      <c r="DC29556" s="110"/>
    </row>
    <row r="29557" spans="106:107">
      <c r="DB29557" s="110"/>
      <c r="DC29557" s="110"/>
    </row>
    <row r="29558" spans="106:107">
      <c r="DB29558" s="110"/>
      <c r="DC29558" s="110"/>
    </row>
    <row r="29559" spans="106:107">
      <c r="DB29559" s="110"/>
      <c r="DC29559" s="110"/>
    </row>
    <row r="29560" spans="106:107">
      <c r="DB29560" s="110"/>
      <c r="DC29560" s="110"/>
    </row>
    <row r="29561" spans="106:107">
      <c r="DB29561" s="110"/>
      <c r="DC29561" s="110"/>
    </row>
    <row r="29562" spans="106:107">
      <c r="DB29562" s="110"/>
      <c r="DC29562" s="110"/>
    </row>
    <row r="29563" spans="106:107">
      <c r="DB29563" s="110"/>
      <c r="DC29563" s="110"/>
    </row>
    <row r="29564" spans="106:107">
      <c r="DB29564" s="110"/>
      <c r="DC29564" s="110"/>
    </row>
    <row r="29565" spans="106:107">
      <c r="DB29565" s="110"/>
      <c r="DC29565" s="110"/>
    </row>
    <row r="29566" spans="106:107">
      <c r="DB29566" s="110"/>
      <c r="DC29566" s="110"/>
    </row>
    <row r="29567" spans="106:107">
      <c r="DB29567" s="110"/>
      <c r="DC29567" s="110"/>
    </row>
    <row r="29568" spans="106:107">
      <c r="DB29568" s="110"/>
      <c r="DC29568" s="110"/>
    </row>
    <row r="29569" spans="106:107">
      <c r="DB29569" s="110"/>
      <c r="DC29569" s="110"/>
    </row>
    <row r="29570" spans="106:107">
      <c r="DB29570" s="110"/>
      <c r="DC29570" s="110"/>
    </row>
    <row r="29571" spans="106:107">
      <c r="DB29571" s="110"/>
      <c r="DC29571" s="110"/>
    </row>
    <row r="29572" spans="106:107">
      <c r="DB29572" s="110"/>
      <c r="DC29572" s="110"/>
    </row>
    <row r="29573" spans="106:107">
      <c r="DB29573" s="110"/>
      <c r="DC29573" s="110"/>
    </row>
    <row r="29574" spans="106:107">
      <c r="DB29574" s="110"/>
      <c r="DC29574" s="110"/>
    </row>
    <row r="29575" spans="106:107">
      <c r="DB29575" s="110"/>
      <c r="DC29575" s="110"/>
    </row>
    <row r="29576" spans="106:107">
      <c r="DB29576" s="110"/>
      <c r="DC29576" s="110"/>
    </row>
    <row r="29577" spans="106:107">
      <c r="DB29577" s="110"/>
      <c r="DC29577" s="110"/>
    </row>
    <row r="29578" spans="106:107">
      <c r="DB29578" s="110"/>
      <c r="DC29578" s="110"/>
    </row>
    <row r="29579" spans="106:107">
      <c r="DB29579" s="110"/>
      <c r="DC29579" s="110"/>
    </row>
    <row r="29580" spans="106:107">
      <c r="DB29580" s="110"/>
      <c r="DC29580" s="110"/>
    </row>
    <row r="29581" spans="106:107">
      <c r="DB29581" s="110"/>
      <c r="DC29581" s="110"/>
    </row>
    <row r="29582" spans="106:107">
      <c r="DB29582" s="110"/>
      <c r="DC29582" s="110"/>
    </row>
    <row r="29583" spans="106:107">
      <c r="DB29583" s="110"/>
      <c r="DC29583" s="110"/>
    </row>
    <row r="29584" spans="106:107">
      <c r="DB29584" s="110"/>
      <c r="DC29584" s="110"/>
    </row>
    <row r="29585" spans="106:107">
      <c r="DB29585" s="110"/>
      <c r="DC29585" s="110"/>
    </row>
    <row r="29586" spans="106:107">
      <c r="DB29586" s="110"/>
      <c r="DC29586" s="110"/>
    </row>
    <row r="29587" spans="106:107">
      <c r="DB29587" s="110"/>
      <c r="DC29587" s="110"/>
    </row>
    <row r="29588" spans="106:107">
      <c r="DB29588" s="110"/>
      <c r="DC29588" s="110"/>
    </row>
    <row r="29589" spans="106:107">
      <c r="DB29589" s="110"/>
      <c r="DC29589" s="110"/>
    </row>
    <row r="29590" spans="106:107">
      <c r="DB29590" s="110"/>
      <c r="DC29590" s="110"/>
    </row>
    <row r="29591" spans="106:107">
      <c r="DB29591" s="110"/>
      <c r="DC29591" s="110"/>
    </row>
    <row r="29592" spans="106:107">
      <c r="DB29592" s="110"/>
      <c r="DC29592" s="110"/>
    </row>
    <row r="29593" spans="106:107">
      <c r="DB29593" s="110"/>
      <c r="DC29593" s="110"/>
    </row>
    <row r="29594" spans="106:107">
      <c r="DB29594" s="110"/>
      <c r="DC29594" s="110"/>
    </row>
    <row r="29595" spans="106:107">
      <c r="DB29595" s="110"/>
      <c r="DC29595" s="110"/>
    </row>
    <row r="29596" spans="106:107">
      <c r="DB29596" s="110"/>
      <c r="DC29596" s="110"/>
    </row>
    <row r="29597" spans="106:107">
      <c r="DB29597" s="110"/>
      <c r="DC29597" s="110"/>
    </row>
    <row r="29598" spans="106:107">
      <c r="DB29598" s="110"/>
      <c r="DC29598" s="110"/>
    </row>
    <row r="29599" spans="106:107">
      <c r="DB29599" s="110"/>
      <c r="DC29599" s="110"/>
    </row>
    <row r="29600" spans="106:107">
      <c r="DB29600" s="110"/>
      <c r="DC29600" s="110"/>
    </row>
    <row r="29601" spans="106:107">
      <c r="DB29601" s="110"/>
      <c r="DC29601" s="110"/>
    </row>
    <row r="29602" spans="106:107">
      <c r="DB29602" s="110"/>
      <c r="DC29602" s="110"/>
    </row>
    <row r="29603" spans="106:107">
      <c r="DB29603" s="110"/>
      <c r="DC29603" s="110"/>
    </row>
    <row r="29604" spans="106:107">
      <c r="DB29604" s="110"/>
      <c r="DC29604" s="110"/>
    </row>
    <row r="29605" spans="106:107">
      <c r="DB29605" s="110"/>
      <c r="DC29605" s="110"/>
    </row>
    <row r="29606" spans="106:107">
      <c r="DB29606" s="110"/>
      <c r="DC29606" s="110"/>
    </row>
    <row r="29607" spans="106:107">
      <c r="DB29607" s="110"/>
      <c r="DC29607" s="110"/>
    </row>
    <row r="29608" spans="106:107">
      <c r="DB29608" s="110"/>
      <c r="DC29608" s="110"/>
    </row>
    <row r="29609" spans="106:107">
      <c r="DB29609" s="110"/>
      <c r="DC29609" s="110"/>
    </row>
    <row r="29610" spans="106:107">
      <c r="DB29610" s="110"/>
      <c r="DC29610" s="110"/>
    </row>
    <row r="29611" spans="106:107">
      <c r="DB29611" s="110"/>
      <c r="DC29611" s="110"/>
    </row>
    <row r="29612" spans="106:107">
      <c r="DB29612" s="110"/>
      <c r="DC29612" s="110"/>
    </row>
    <row r="29613" spans="106:107">
      <c r="DB29613" s="110"/>
      <c r="DC29613" s="110"/>
    </row>
    <row r="29614" spans="106:107">
      <c r="DB29614" s="110"/>
      <c r="DC29614" s="110"/>
    </row>
    <row r="29615" spans="106:107">
      <c r="DB29615" s="110"/>
      <c r="DC29615" s="110"/>
    </row>
    <row r="29616" spans="106:107">
      <c r="DB29616" s="110"/>
      <c r="DC29616" s="110"/>
    </row>
    <row r="29617" spans="106:107">
      <c r="DB29617" s="110"/>
      <c r="DC29617" s="110"/>
    </row>
    <row r="29618" spans="106:107">
      <c r="DB29618" s="110"/>
      <c r="DC29618" s="110"/>
    </row>
    <row r="29619" spans="106:107">
      <c r="DB29619" s="110"/>
      <c r="DC29619" s="110"/>
    </row>
    <row r="29620" spans="106:107">
      <c r="DB29620" s="110"/>
      <c r="DC29620" s="110"/>
    </row>
    <row r="29621" spans="106:107">
      <c r="DB29621" s="110"/>
      <c r="DC29621" s="110"/>
    </row>
    <row r="29622" spans="106:107">
      <c r="DB29622" s="110"/>
      <c r="DC29622" s="110"/>
    </row>
    <row r="29623" spans="106:107">
      <c r="DB29623" s="110"/>
      <c r="DC29623" s="110"/>
    </row>
    <row r="29624" spans="106:107">
      <c r="DB29624" s="110"/>
      <c r="DC29624" s="110"/>
    </row>
    <row r="29625" spans="106:107">
      <c r="DB29625" s="110"/>
      <c r="DC29625" s="110"/>
    </row>
    <row r="29626" spans="106:107">
      <c r="DB29626" s="110"/>
      <c r="DC29626" s="110"/>
    </row>
    <row r="29627" spans="106:107">
      <c r="DB29627" s="110"/>
      <c r="DC29627" s="110"/>
    </row>
    <row r="29628" spans="106:107">
      <c r="DB29628" s="110"/>
      <c r="DC29628" s="110"/>
    </row>
    <row r="29629" spans="106:107">
      <c r="DB29629" s="110"/>
      <c r="DC29629" s="110"/>
    </row>
    <row r="29630" spans="106:107">
      <c r="DB29630" s="110"/>
      <c r="DC29630" s="110"/>
    </row>
    <row r="29631" spans="106:107">
      <c r="DB29631" s="110"/>
      <c r="DC29631" s="110"/>
    </row>
    <row r="29632" spans="106:107">
      <c r="DB29632" s="110"/>
      <c r="DC29632" s="110"/>
    </row>
    <row r="29633" spans="106:107">
      <c r="DB29633" s="110"/>
      <c r="DC29633" s="110"/>
    </row>
    <row r="29634" spans="106:107">
      <c r="DB29634" s="110"/>
      <c r="DC29634" s="110"/>
    </row>
    <row r="29635" spans="106:107">
      <c r="DB29635" s="110"/>
      <c r="DC29635" s="110"/>
    </row>
    <row r="29636" spans="106:107">
      <c r="DB29636" s="110"/>
      <c r="DC29636" s="110"/>
    </row>
    <row r="29637" spans="106:107">
      <c r="DB29637" s="110"/>
      <c r="DC29637" s="110"/>
    </row>
    <row r="29638" spans="106:107">
      <c r="DB29638" s="110"/>
      <c r="DC29638" s="110"/>
    </row>
    <row r="29639" spans="106:107">
      <c r="DB29639" s="110"/>
      <c r="DC29639" s="110"/>
    </row>
    <row r="29640" spans="106:107">
      <c r="DB29640" s="110"/>
      <c r="DC29640" s="110"/>
    </row>
    <row r="29641" spans="106:107">
      <c r="DB29641" s="110"/>
      <c r="DC29641" s="110"/>
    </row>
    <row r="29642" spans="106:107">
      <c r="DB29642" s="110"/>
      <c r="DC29642" s="110"/>
    </row>
    <row r="29643" spans="106:107">
      <c r="DB29643" s="110"/>
      <c r="DC29643" s="110"/>
    </row>
    <row r="29644" spans="106:107">
      <c r="DB29644" s="110"/>
      <c r="DC29644" s="110"/>
    </row>
    <row r="29645" spans="106:107">
      <c r="DB29645" s="110"/>
      <c r="DC29645" s="110"/>
    </row>
    <row r="29646" spans="106:107">
      <c r="DB29646" s="110"/>
      <c r="DC29646" s="110"/>
    </row>
    <row r="29647" spans="106:107">
      <c r="DB29647" s="110"/>
      <c r="DC29647" s="110"/>
    </row>
    <row r="29648" spans="106:107">
      <c r="DB29648" s="110"/>
      <c r="DC29648" s="110"/>
    </row>
    <row r="29649" spans="106:107">
      <c r="DB29649" s="110"/>
      <c r="DC29649" s="110"/>
    </row>
    <row r="29650" spans="106:107">
      <c r="DB29650" s="110"/>
      <c r="DC29650" s="110"/>
    </row>
    <row r="29651" spans="106:107">
      <c r="DB29651" s="110"/>
      <c r="DC29651" s="110"/>
    </row>
    <row r="29652" spans="106:107">
      <c r="DB29652" s="110"/>
      <c r="DC29652" s="110"/>
    </row>
    <row r="29653" spans="106:107">
      <c r="DB29653" s="110"/>
      <c r="DC29653" s="110"/>
    </row>
    <row r="29654" spans="106:107">
      <c r="DB29654" s="110"/>
      <c r="DC29654" s="110"/>
    </row>
    <row r="29655" spans="106:107">
      <c r="DB29655" s="110"/>
      <c r="DC29655" s="110"/>
    </row>
    <row r="29656" spans="106:107">
      <c r="DB29656" s="110"/>
      <c r="DC29656" s="110"/>
    </row>
    <row r="29657" spans="106:107">
      <c r="DB29657" s="110"/>
      <c r="DC29657" s="110"/>
    </row>
    <row r="29658" spans="106:107">
      <c r="DB29658" s="110"/>
      <c r="DC29658" s="110"/>
    </row>
    <row r="29659" spans="106:107">
      <c r="DB29659" s="110"/>
      <c r="DC29659" s="110"/>
    </row>
    <row r="29660" spans="106:107">
      <c r="DB29660" s="110"/>
      <c r="DC29660" s="110"/>
    </row>
    <row r="29661" spans="106:107">
      <c r="DB29661" s="110"/>
      <c r="DC29661" s="110"/>
    </row>
    <row r="29662" spans="106:107">
      <c r="DB29662" s="110"/>
      <c r="DC29662" s="110"/>
    </row>
    <row r="29663" spans="106:107">
      <c r="DB29663" s="110"/>
      <c r="DC29663" s="110"/>
    </row>
    <row r="29664" spans="106:107">
      <c r="DB29664" s="110"/>
      <c r="DC29664" s="110"/>
    </row>
    <row r="29665" spans="106:107">
      <c r="DB29665" s="110"/>
      <c r="DC29665" s="110"/>
    </row>
    <row r="29666" spans="106:107">
      <c r="DB29666" s="110"/>
      <c r="DC29666" s="110"/>
    </row>
    <row r="29667" spans="106:107">
      <c r="DB29667" s="110"/>
      <c r="DC29667" s="110"/>
    </row>
    <row r="29668" spans="106:107">
      <c r="DB29668" s="110"/>
      <c r="DC29668" s="110"/>
    </row>
    <row r="29669" spans="106:107">
      <c r="DB29669" s="110"/>
      <c r="DC29669" s="110"/>
    </row>
    <row r="29670" spans="106:107">
      <c r="DB29670" s="110"/>
      <c r="DC29670" s="110"/>
    </row>
    <row r="29671" spans="106:107">
      <c r="DB29671" s="110"/>
      <c r="DC29671" s="110"/>
    </row>
    <row r="29672" spans="106:107">
      <c r="DB29672" s="110"/>
      <c r="DC29672" s="110"/>
    </row>
    <row r="29673" spans="106:107">
      <c r="DB29673" s="110"/>
      <c r="DC29673" s="110"/>
    </row>
    <row r="29674" spans="106:107">
      <c r="DB29674" s="110"/>
      <c r="DC29674" s="110"/>
    </row>
    <row r="29675" spans="106:107">
      <c r="DB29675" s="110"/>
      <c r="DC29675" s="110"/>
    </row>
    <row r="29676" spans="106:107">
      <c r="DB29676" s="110"/>
      <c r="DC29676" s="110"/>
    </row>
    <row r="29677" spans="106:107">
      <c r="DB29677" s="110"/>
      <c r="DC29677" s="110"/>
    </row>
    <row r="29678" spans="106:107">
      <c r="DB29678" s="110"/>
      <c r="DC29678" s="110"/>
    </row>
    <row r="29679" spans="106:107">
      <c r="DB29679" s="110"/>
      <c r="DC29679" s="110"/>
    </row>
    <row r="29680" spans="106:107">
      <c r="DB29680" s="110"/>
      <c r="DC29680" s="110"/>
    </row>
    <row r="29681" spans="106:107">
      <c r="DB29681" s="110"/>
      <c r="DC29681" s="110"/>
    </row>
    <row r="29682" spans="106:107">
      <c r="DB29682" s="110"/>
      <c r="DC29682" s="110"/>
    </row>
    <row r="29683" spans="106:107">
      <c r="DB29683" s="110"/>
      <c r="DC29683" s="110"/>
    </row>
    <row r="29684" spans="106:107">
      <c r="DB29684" s="110"/>
      <c r="DC29684" s="110"/>
    </row>
    <row r="29685" spans="106:107">
      <c r="DB29685" s="110"/>
      <c r="DC29685" s="110"/>
    </row>
    <row r="29686" spans="106:107">
      <c r="DB29686" s="110"/>
      <c r="DC29686" s="110"/>
    </row>
    <row r="29687" spans="106:107">
      <c r="DB29687" s="110"/>
      <c r="DC29687" s="110"/>
    </row>
    <row r="29688" spans="106:107">
      <c r="DB29688" s="110"/>
      <c r="DC29688" s="110"/>
    </row>
    <row r="29689" spans="106:107">
      <c r="DB29689" s="110"/>
      <c r="DC29689" s="110"/>
    </row>
    <row r="29690" spans="106:107">
      <c r="DB29690" s="110"/>
      <c r="DC29690" s="110"/>
    </row>
    <row r="29691" spans="106:107">
      <c r="DB29691" s="110"/>
      <c r="DC29691" s="110"/>
    </row>
    <row r="29692" spans="106:107">
      <c r="DB29692" s="110"/>
      <c r="DC29692" s="110"/>
    </row>
    <row r="29693" spans="106:107">
      <c r="DB29693" s="110"/>
      <c r="DC29693" s="110"/>
    </row>
    <row r="29694" spans="106:107">
      <c r="DB29694" s="110"/>
      <c r="DC29694" s="110"/>
    </row>
    <row r="29695" spans="106:107">
      <c r="DB29695" s="110"/>
      <c r="DC29695" s="110"/>
    </row>
    <row r="29696" spans="106:107">
      <c r="DB29696" s="110"/>
      <c r="DC29696" s="110"/>
    </row>
    <row r="29697" spans="106:107">
      <c r="DB29697" s="110"/>
      <c r="DC29697" s="110"/>
    </row>
    <row r="29698" spans="106:107">
      <c r="DB29698" s="110"/>
      <c r="DC29698" s="110"/>
    </row>
    <row r="29699" spans="106:107">
      <c r="DB29699" s="110"/>
      <c r="DC29699" s="110"/>
    </row>
    <row r="29700" spans="106:107">
      <c r="DB29700" s="110"/>
      <c r="DC29700" s="110"/>
    </row>
    <row r="29701" spans="106:107">
      <c r="DB29701" s="110"/>
      <c r="DC29701" s="110"/>
    </row>
    <row r="29702" spans="106:107">
      <c r="DB29702" s="110"/>
      <c r="DC29702" s="110"/>
    </row>
    <row r="29703" spans="106:107">
      <c r="DB29703" s="110"/>
      <c r="DC29703" s="110"/>
    </row>
    <row r="29704" spans="106:107">
      <c r="DB29704" s="110"/>
      <c r="DC29704" s="110"/>
    </row>
    <row r="29705" spans="106:107">
      <c r="DB29705" s="110"/>
      <c r="DC29705" s="110"/>
    </row>
    <row r="29706" spans="106:107">
      <c r="DB29706" s="110"/>
      <c r="DC29706" s="110"/>
    </row>
    <row r="29707" spans="106:107">
      <c r="DB29707" s="110"/>
      <c r="DC29707" s="110"/>
    </row>
    <row r="29708" spans="106:107">
      <c r="DB29708" s="110"/>
      <c r="DC29708" s="110"/>
    </row>
    <row r="29709" spans="106:107">
      <c r="DB29709" s="110"/>
      <c r="DC29709" s="110"/>
    </row>
    <row r="29710" spans="106:107">
      <c r="DB29710" s="110"/>
      <c r="DC29710" s="110"/>
    </row>
    <row r="29711" spans="106:107">
      <c r="DB29711" s="110"/>
      <c r="DC29711" s="110"/>
    </row>
    <row r="29712" spans="106:107">
      <c r="DB29712" s="110"/>
      <c r="DC29712" s="110"/>
    </row>
    <row r="29713" spans="106:107">
      <c r="DB29713" s="110"/>
      <c r="DC29713" s="110"/>
    </row>
    <row r="29714" spans="106:107">
      <c r="DB29714" s="110"/>
      <c r="DC29714" s="110"/>
    </row>
    <row r="29715" spans="106:107">
      <c r="DB29715" s="110"/>
      <c r="DC29715" s="110"/>
    </row>
    <row r="29716" spans="106:107">
      <c r="DB29716" s="110"/>
      <c r="DC29716" s="110"/>
    </row>
    <row r="29717" spans="106:107">
      <c r="DB29717" s="110"/>
      <c r="DC29717" s="110"/>
    </row>
    <row r="29718" spans="106:107">
      <c r="DB29718" s="110"/>
      <c r="DC29718" s="110"/>
    </row>
    <row r="29719" spans="106:107">
      <c r="DB29719" s="110"/>
      <c r="DC29719" s="110"/>
    </row>
    <row r="29720" spans="106:107">
      <c r="DB29720" s="110"/>
      <c r="DC29720" s="110"/>
    </row>
    <row r="29721" spans="106:107">
      <c r="DB29721" s="110"/>
      <c r="DC29721" s="110"/>
    </row>
    <row r="29722" spans="106:107">
      <c r="DB29722" s="110"/>
      <c r="DC29722" s="110"/>
    </row>
    <row r="29723" spans="106:107">
      <c r="DB29723" s="110"/>
      <c r="DC29723" s="110"/>
    </row>
    <row r="29724" spans="106:107">
      <c r="DB29724" s="110"/>
      <c r="DC29724" s="110"/>
    </row>
    <row r="29725" spans="106:107">
      <c r="DB29725" s="110"/>
      <c r="DC29725" s="110"/>
    </row>
    <row r="29726" spans="106:107">
      <c r="DB29726" s="110"/>
      <c r="DC29726" s="110"/>
    </row>
    <row r="29727" spans="106:107">
      <c r="DB29727" s="110"/>
      <c r="DC29727" s="110"/>
    </row>
    <row r="29728" spans="106:107">
      <c r="DB29728" s="110"/>
      <c r="DC29728" s="110"/>
    </row>
    <row r="29729" spans="106:107">
      <c r="DB29729" s="110"/>
      <c r="DC29729" s="110"/>
    </row>
    <row r="29730" spans="106:107">
      <c r="DB29730" s="110"/>
      <c r="DC29730" s="110"/>
    </row>
    <row r="29731" spans="106:107">
      <c r="DB29731" s="110"/>
      <c r="DC29731" s="110"/>
    </row>
    <row r="29732" spans="106:107">
      <c r="DB29732" s="110"/>
      <c r="DC29732" s="110"/>
    </row>
    <row r="29733" spans="106:107">
      <c r="DB29733" s="110"/>
      <c r="DC29733" s="110"/>
    </row>
    <row r="29734" spans="106:107">
      <c r="DB29734" s="110"/>
      <c r="DC29734" s="110"/>
    </row>
    <row r="29735" spans="106:107">
      <c r="DB29735" s="110"/>
      <c r="DC29735" s="110"/>
    </row>
    <row r="29736" spans="106:107">
      <c r="DB29736" s="110"/>
      <c r="DC29736" s="110"/>
    </row>
    <row r="29737" spans="106:107">
      <c r="DB29737" s="110"/>
      <c r="DC29737" s="110"/>
    </row>
    <row r="29738" spans="106:107">
      <c r="DB29738" s="110"/>
      <c r="DC29738" s="110"/>
    </row>
    <row r="29739" spans="106:107">
      <c r="DB29739" s="110"/>
      <c r="DC29739" s="110"/>
    </row>
    <row r="29740" spans="106:107">
      <c r="DB29740" s="110"/>
      <c r="DC29740" s="110"/>
    </row>
    <row r="29741" spans="106:107">
      <c r="DB29741" s="110"/>
      <c r="DC29741" s="110"/>
    </row>
    <row r="29742" spans="106:107">
      <c r="DB29742" s="110"/>
      <c r="DC29742" s="110"/>
    </row>
    <row r="29743" spans="106:107">
      <c r="DB29743" s="110"/>
      <c r="DC29743" s="110"/>
    </row>
    <row r="29744" spans="106:107">
      <c r="DB29744" s="110"/>
      <c r="DC29744" s="110"/>
    </row>
    <row r="29745" spans="106:107">
      <c r="DB29745" s="110"/>
      <c r="DC29745" s="110"/>
    </row>
    <row r="29746" spans="106:107">
      <c r="DB29746" s="110"/>
      <c r="DC29746" s="110"/>
    </row>
    <row r="29747" spans="106:107">
      <c r="DB29747" s="110"/>
      <c r="DC29747" s="110"/>
    </row>
    <row r="29748" spans="106:107">
      <c r="DB29748" s="110"/>
      <c r="DC29748" s="110"/>
    </row>
    <row r="29749" spans="106:107">
      <c r="DB29749" s="110"/>
      <c r="DC29749" s="110"/>
    </row>
    <row r="29750" spans="106:107">
      <c r="DB29750" s="110"/>
      <c r="DC29750" s="110"/>
    </row>
    <row r="29751" spans="106:107">
      <c r="DB29751" s="110"/>
      <c r="DC29751" s="110"/>
    </row>
    <row r="29752" spans="106:107">
      <c r="DB29752" s="110"/>
      <c r="DC29752" s="110"/>
    </row>
    <row r="29753" spans="106:107">
      <c r="DB29753" s="110"/>
      <c r="DC29753" s="110"/>
    </row>
    <row r="29754" spans="106:107">
      <c r="DB29754" s="110"/>
      <c r="DC29754" s="110"/>
    </row>
    <row r="29755" spans="106:107">
      <c r="DB29755" s="110"/>
      <c r="DC29755" s="110"/>
    </row>
    <row r="29756" spans="106:107">
      <c r="DB29756" s="110"/>
      <c r="DC29756" s="110"/>
    </row>
    <row r="29757" spans="106:107">
      <c r="DB29757" s="110"/>
      <c r="DC29757" s="110"/>
    </row>
    <row r="29758" spans="106:107">
      <c r="DB29758" s="110"/>
      <c r="DC29758" s="110"/>
    </row>
    <row r="29759" spans="106:107">
      <c r="DB29759" s="110"/>
      <c r="DC29759" s="110"/>
    </row>
    <row r="29760" spans="106:107">
      <c r="DB29760" s="110"/>
      <c r="DC29760" s="110"/>
    </row>
    <row r="29761" spans="106:107">
      <c r="DB29761" s="110"/>
      <c r="DC29761" s="110"/>
    </row>
    <row r="29762" spans="106:107">
      <c r="DB29762" s="110"/>
      <c r="DC29762" s="110"/>
    </row>
    <row r="29763" spans="106:107">
      <c r="DB29763" s="110"/>
      <c r="DC29763" s="110"/>
    </row>
    <row r="29764" spans="106:107">
      <c r="DB29764" s="110"/>
      <c r="DC29764" s="110"/>
    </row>
    <row r="29765" spans="106:107">
      <c r="DB29765" s="110"/>
      <c r="DC29765" s="110"/>
    </row>
    <row r="29766" spans="106:107">
      <c r="DB29766" s="110"/>
      <c r="DC29766" s="110"/>
    </row>
    <row r="29767" spans="106:107">
      <c r="DB29767" s="110"/>
      <c r="DC29767" s="110"/>
    </row>
    <row r="29768" spans="106:107">
      <c r="DB29768" s="110"/>
      <c r="DC29768" s="110"/>
    </row>
    <row r="29769" spans="106:107">
      <c r="DB29769" s="110"/>
      <c r="DC29769" s="110"/>
    </row>
    <row r="29770" spans="106:107">
      <c r="DB29770" s="110"/>
      <c r="DC29770" s="110"/>
    </row>
    <row r="29771" spans="106:107">
      <c r="DB29771" s="110"/>
      <c r="DC29771" s="110"/>
    </row>
    <row r="29772" spans="106:107">
      <c r="DB29772" s="110"/>
      <c r="DC29772" s="110"/>
    </row>
    <row r="29773" spans="106:107">
      <c r="DB29773" s="110"/>
      <c r="DC29773" s="110"/>
    </row>
    <row r="29774" spans="106:107">
      <c r="DB29774" s="110"/>
      <c r="DC29774" s="110"/>
    </row>
    <row r="29775" spans="106:107">
      <c r="DB29775" s="110"/>
      <c r="DC29775" s="110"/>
    </row>
    <row r="29776" spans="106:107">
      <c r="DB29776" s="110"/>
      <c r="DC29776" s="110"/>
    </row>
    <row r="29777" spans="106:107">
      <c r="DB29777" s="110"/>
      <c r="DC29777" s="110"/>
    </row>
    <row r="29778" spans="106:107">
      <c r="DB29778" s="110"/>
      <c r="DC29778" s="110"/>
    </row>
    <row r="29779" spans="106:107">
      <c r="DB29779" s="110"/>
      <c r="DC29779" s="110"/>
    </row>
    <row r="29780" spans="106:107">
      <c r="DB29780" s="110"/>
      <c r="DC29780" s="110"/>
    </row>
    <row r="29781" spans="106:107">
      <c r="DB29781" s="110"/>
      <c r="DC29781" s="110"/>
    </row>
    <row r="29782" spans="106:107">
      <c r="DB29782" s="110"/>
      <c r="DC29782" s="110"/>
    </row>
    <row r="29783" spans="106:107">
      <c r="DB29783" s="110"/>
      <c r="DC29783" s="110"/>
    </row>
    <row r="29784" spans="106:107">
      <c r="DB29784" s="110"/>
      <c r="DC29784" s="110"/>
    </row>
    <row r="29785" spans="106:107">
      <c r="DB29785" s="110"/>
      <c r="DC29785" s="110"/>
    </row>
    <row r="29786" spans="106:107">
      <c r="DB29786" s="110"/>
      <c r="DC29786" s="110"/>
    </row>
    <row r="29787" spans="106:107">
      <c r="DB29787" s="110"/>
      <c r="DC29787" s="110"/>
    </row>
    <row r="29788" spans="106:107">
      <c r="DB29788" s="110"/>
      <c r="DC29788" s="110"/>
    </row>
    <row r="29789" spans="106:107">
      <c r="DB29789" s="110"/>
      <c r="DC29789" s="110"/>
    </row>
    <row r="29790" spans="106:107">
      <c r="DB29790" s="110"/>
      <c r="DC29790" s="110"/>
    </row>
    <row r="29791" spans="106:107">
      <c r="DB29791" s="110"/>
      <c r="DC29791" s="110"/>
    </row>
    <row r="29792" spans="106:107">
      <c r="DB29792" s="110"/>
      <c r="DC29792" s="110"/>
    </row>
    <row r="29793" spans="106:107">
      <c r="DB29793" s="110"/>
      <c r="DC29793" s="110"/>
    </row>
    <row r="29794" spans="106:107">
      <c r="DB29794" s="110"/>
      <c r="DC29794" s="110"/>
    </row>
    <row r="29795" spans="106:107">
      <c r="DB29795" s="110"/>
      <c r="DC29795" s="110"/>
    </row>
    <row r="29796" spans="106:107">
      <c r="DB29796" s="110"/>
      <c r="DC29796" s="110"/>
    </row>
    <row r="29797" spans="106:107">
      <c r="DB29797" s="110"/>
      <c r="DC29797" s="110"/>
    </row>
    <row r="29798" spans="106:107">
      <c r="DB29798" s="110"/>
      <c r="DC29798" s="110"/>
    </row>
    <row r="29799" spans="106:107">
      <c r="DB29799" s="110"/>
      <c r="DC29799" s="110"/>
    </row>
    <row r="29800" spans="106:107">
      <c r="DB29800" s="110"/>
      <c r="DC29800" s="110"/>
    </row>
    <row r="29801" spans="106:107">
      <c r="DB29801" s="110"/>
      <c r="DC29801" s="110"/>
    </row>
    <row r="29802" spans="106:107">
      <c r="DB29802" s="110"/>
      <c r="DC29802" s="110"/>
    </row>
    <row r="29803" spans="106:107">
      <c r="DB29803" s="110"/>
      <c r="DC29803" s="110"/>
    </row>
    <row r="29804" spans="106:107">
      <c r="DB29804" s="110"/>
      <c r="DC29804" s="110"/>
    </row>
    <row r="29805" spans="106:107">
      <c r="DB29805" s="110"/>
      <c r="DC29805" s="110"/>
    </row>
    <row r="29806" spans="106:107">
      <c r="DB29806" s="110"/>
      <c r="DC29806" s="110"/>
    </row>
    <row r="29807" spans="106:107">
      <c r="DB29807" s="110"/>
      <c r="DC29807" s="110"/>
    </row>
    <row r="29808" spans="106:107">
      <c r="DB29808" s="110"/>
      <c r="DC29808" s="110"/>
    </row>
    <row r="29809" spans="106:107">
      <c r="DB29809" s="110"/>
      <c r="DC29809" s="110"/>
    </row>
    <row r="29810" spans="106:107">
      <c r="DB29810" s="110"/>
      <c r="DC29810" s="110"/>
    </row>
    <row r="29811" spans="106:107">
      <c r="DB29811" s="110"/>
      <c r="DC29811" s="110"/>
    </row>
    <row r="29812" spans="106:107">
      <c r="DB29812" s="110"/>
      <c r="DC29812" s="110"/>
    </row>
    <row r="29813" spans="106:107">
      <c r="DB29813" s="110"/>
      <c r="DC29813" s="110"/>
    </row>
    <row r="29814" spans="106:107">
      <c r="DB29814" s="110"/>
      <c r="DC29814" s="110"/>
    </row>
    <row r="29815" spans="106:107">
      <c r="DB29815" s="110"/>
      <c r="DC29815" s="110"/>
    </row>
    <row r="29816" spans="106:107">
      <c r="DB29816" s="110"/>
      <c r="DC29816" s="110"/>
    </row>
    <row r="29817" spans="106:107">
      <c r="DB29817" s="110"/>
      <c r="DC29817" s="110"/>
    </row>
    <row r="29818" spans="106:107">
      <c r="DB29818" s="110"/>
      <c r="DC29818" s="110"/>
    </row>
    <row r="29819" spans="106:107">
      <c r="DB29819" s="110"/>
      <c r="DC29819" s="110"/>
    </row>
    <row r="29820" spans="106:107">
      <c r="DB29820" s="110"/>
      <c r="DC29820" s="110"/>
    </row>
    <row r="29821" spans="106:107">
      <c r="DB29821" s="110"/>
      <c r="DC29821" s="110"/>
    </row>
    <row r="29822" spans="106:107">
      <c r="DB29822" s="110"/>
      <c r="DC29822" s="110"/>
    </row>
    <row r="29823" spans="106:107">
      <c r="DB29823" s="110"/>
      <c r="DC29823" s="110"/>
    </row>
    <row r="29824" spans="106:107">
      <c r="DB29824" s="110"/>
      <c r="DC29824" s="110"/>
    </row>
    <row r="29825" spans="106:107">
      <c r="DB29825" s="110"/>
      <c r="DC29825" s="110"/>
    </row>
    <row r="29826" spans="106:107">
      <c r="DB29826" s="110"/>
      <c r="DC29826" s="110"/>
    </row>
    <row r="29827" spans="106:107">
      <c r="DB29827" s="110"/>
      <c r="DC29827" s="110"/>
    </row>
    <row r="29828" spans="106:107">
      <c r="DB29828" s="110"/>
      <c r="DC29828" s="110"/>
    </row>
    <row r="29829" spans="106:107">
      <c r="DB29829" s="110"/>
      <c r="DC29829" s="110"/>
    </row>
    <row r="29830" spans="106:107">
      <c r="DB29830" s="110"/>
      <c r="DC29830" s="110"/>
    </row>
    <row r="29831" spans="106:107">
      <c r="DB29831" s="110"/>
      <c r="DC29831" s="110"/>
    </row>
    <row r="29832" spans="106:107">
      <c r="DB29832" s="110"/>
      <c r="DC29832" s="110"/>
    </row>
    <row r="29833" spans="106:107">
      <c r="DB29833" s="110"/>
      <c r="DC29833" s="110"/>
    </row>
    <row r="29834" spans="106:107">
      <c r="DB29834" s="110"/>
      <c r="DC29834" s="110"/>
    </row>
    <row r="29835" spans="106:107">
      <c r="DB29835" s="110"/>
      <c r="DC29835" s="110"/>
    </row>
    <row r="29836" spans="106:107">
      <c r="DB29836" s="110"/>
      <c r="DC29836" s="110"/>
    </row>
    <row r="29837" spans="106:107">
      <c r="DB29837" s="110"/>
      <c r="DC29837" s="110"/>
    </row>
    <row r="29838" spans="106:107">
      <c r="DB29838" s="110"/>
      <c r="DC29838" s="110"/>
    </row>
    <row r="29839" spans="106:107">
      <c r="DB29839" s="110"/>
      <c r="DC29839" s="110"/>
    </row>
    <row r="29840" spans="106:107">
      <c r="DB29840" s="110"/>
      <c r="DC29840" s="110"/>
    </row>
    <row r="29841" spans="106:107">
      <c r="DB29841" s="110"/>
      <c r="DC29841" s="110"/>
    </row>
    <row r="29842" spans="106:107">
      <c r="DB29842" s="110"/>
      <c r="DC29842" s="110"/>
    </row>
    <row r="29843" spans="106:107">
      <c r="DB29843" s="110"/>
      <c r="DC29843" s="110"/>
    </row>
    <row r="29844" spans="106:107">
      <c r="DB29844" s="110"/>
      <c r="DC29844" s="110"/>
    </row>
    <row r="29845" spans="106:107">
      <c r="DB29845" s="110"/>
      <c r="DC29845" s="110"/>
    </row>
    <row r="29846" spans="106:107">
      <c r="DB29846" s="110"/>
      <c r="DC29846" s="110"/>
    </row>
    <row r="29847" spans="106:107">
      <c r="DB29847" s="110"/>
      <c r="DC29847" s="110"/>
    </row>
    <row r="29848" spans="106:107">
      <c r="DB29848" s="110"/>
      <c r="DC29848" s="110"/>
    </row>
    <row r="29849" spans="106:107">
      <c r="DB29849" s="110"/>
      <c r="DC29849" s="110"/>
    </row>
    <row r="29850" spans="106:107">
      <c r="DB29850" s="110"/>
      <c r="DC29850" s="110"/>
    </row>
    <row r="29851" spans="106:107">
      <c r="DB29851" s="110"/>
      <c r="DC29851" s="110"/>
    </row>
    <row r="29852" spans="106:107">
      <c r="DB29852" s="110"/>
      <c r="DC29852" s="110"/>
    </row>
    <row r="29853" spans="106:107">
      <c r="DB29853" s="110"/>
      <c r="DC29853" s="110"/>
    </row>
    <row r="29854" spans="106:107">
      <c r="DB29854" s="110"/>
      <c r="DC29854" s="110"/>
    </row>
    <row r="29855" spans="106:107">
      <c r="DB29855" s="110"/>
      <c r="DC29855" s="110"/>
    </row>
    <row r="29856" spans="106:107">
      <c r="DB29856" s="110"/>
      <c r="DC29856" s="110"/>
    </row>
    <row r="29857" spans="106:107">
      <c r="DB29857" s="110"/>
      <c r="DC29857" s="110"/>
    </row>
    <row r="29858" spans="106:107">
      <c r="DB29858" s="110"/>
      <c r="DC29858" s="110"/>
    </row>
    <row r="29859" spans="106:107">
      <c r="DB29859" s="110"/>
      <c r="DC29859" s="110"/>
    </row>
    <row r="29860" spans="106:107">
      <c r="DB29860" s="110"/>
      <c r="DC29860" s="110"/>
    </row>
    <row r="29861" spans="106:107">
      <c r="DB29861" s="110"/>
      <c r="DC29861" s="110"/>
    </row>
    <row r="29862" spans="106:107">
      <c r="DB29862" s="110"/>
      <c r="DC29862" s="110"/>
    </row>
    <row r="29863" spans="106:107">
      <c r="DB29863" s="110"/>
      <c r="DC29863" s="110"/>
    </row>
    <row r="29864" spans="106:107">
      <c r="DB29864" s="110"/>
      <c r="DC29864" s="110"/>
    </row>
    <row r="29865" spans="106:107">
      <c r="DB29865" s="110"/>
      <c r="DC29865" s="110"/>
    </row>
    <row r="29866" spans="106:107">
      <c r="DB29866" s="110"/>
      <c r="DC29866" s="110"/>
    </row>
    <row r="29867" spans="106:107">
      <c r="DB29867" s="110"/>
      <c r="DC29867" s="110"/>
    </row>
    <row r="29868" spans="106:107">
      <c r="DB29868" s="110"/>
      <c r="DC29868" s="110"/>
    </row>
    <row r="29869" spans="106:107">
      <c r="DB29869" s="110"/>
      <c r="DC29869" s="110"/>
    </row>
    <row r="29870" spans="106:107">
      <c r="DB29870" s="110"/>
      <c r="DC29870" s="110"/>
    </row>
    <row r="29871" spans="106:107">
      <c r="DB29871" s="110"/>
      <c r="DC29871" s="110"/>
    </row>
    <row r="29872" spans="106:107">
      <c r="DB29872" s="110"/>
      <c r="DC29872" s="110"/>
    </row>
    <row r="29873" spans="106:107">
      <c r="DB29873" s="110"/>
      <c r="DC29873" s="110"/>
    </row>
    <row r="29874" spans="106:107">
      <c r="DB29874" s="110"/>
      <c r="DC29874" s="110"/>
    </row>
    <row r="29875" spans="106:107">
      <c r="DB29875" s="110"/>
      <c r="DC29875" s="110"/>
    </row>
    <row r="29876" spans="106:107">
      <c r="DB29876" s="110"/>
      <c r="DC29876" s="110"/>
    </row>
    <row r="29877" spans="106:107">
      <c r="DB29877" s="110"/>
      <c r="DC29877" s="110"/>
    </row>
    <row r="29878" spans="106:107">
      <c r="DB29878" s="110"/>
      <c r="DC29878" s="110"/>
    </row>
    <row r="29879" spans="106:107">
      <c r="DB29879" s="110"/>
      <c r="DC29879" s="110"/>
    </row>
    <row r="29880" spans="106:107">
      <c r="DB29880" s="110"/>
      <c r="DC29880" s="110"/>
    </row>
    <row r="29881" spans="106:107">
      <c r="DB29881" s="110"/>
      <c r="DC29881" s="110"/>
    </row>
    <row r="29882" spans="106:107">
      <c r="DB29882" s="110"/>
      <c r="DC29882" s="110"/>
    </row>
    <row r="29883" spans="106:107">
      <c r="DB29883" s="110"/>
      <c r="DC29883" s="110"/>
    </row>
    <row r="29884" spans="106:107">
      <c r="DB29884" s="110"/>
      <c r="DC29884" s="110"/>
    </row>
    <row r="29885" spans="106:107">
      <c r="DB29885" s="110"/>
      <c r="DC29885" s="110"/>
    </row>
    <row r="29886" spans="106:107">
      <c r="DB29886" s="110"/>
      <c r="DC29886" s="110"/>
    </row>
    <row r="29887" spans="106:107">
      <c r="DB29887" s="110"/>
      <c r="DC29887" s="110"/>
    </row>
    <row r="29888" spans="106:107">
      <c r="DB29888" s="110"/>
      <c r="DC29888" s="110"/>
    </row>
    <row r="29889" spans="106:107">
      <c r="DB29889" s="110"/>
      <c r="DC29889" s="110"/>
    </row>
    <row r="29890" spans="106:107">
      <c r="DB29890" s="110"/>
      <c r="DC29890" s="110"/>
    </row>
    <row r="29891" spans="106:107">
      <c r="DB29891" s="110"/>
      <c r="DC29891" s="110"/>
    </row>
    <row r="29892" spans="106:107">
      <c r="DB29892" s="110"/>
      <c r="DC29892" s="110"/>
    </row>
    <row r="29893" spans="106:107">
      <c r="DB29893" s="110"/>
      <c r="DC29893" s="110"/>
    </row>
    <row r="29894" spans="106:107">
      <c r="DB29894" s="110"/>
      <c r="DC29894" s="110"/>
    </row>
    <row r="29895" spans="106:107">
      <c r="DB29895" s="110"/>
      <c r="DC29895" s="110"/>
    </row>
    <row r="29896" spans="106:107">
      <c r="DB29896" s="110"/>
      <c r="DC29896" s="110"/>
    </row>
    <row r="29897" spans="106:107">
      <c r="DB29897" s="110"/>
      <c r="DC29897" s="110"/>
    </row>
    <row r="29898" spans="106:107">
      <c r="DB29898" s="110"/>
      <c r="DC29898" s="110"/>
    </row>
    <row r="29899" spans="106:107">
      <c r="DB29899" s="110"/>
      <c r="DC29899" s="110"/>
    </row>
    <row r="29900" spans="106:107">
      <c r="DB29900" s="110"/>
      <c r="DC29900" s="110"/>
    </row>
    <row r="29901" spans="106:107">
      <c r="DB29901" s="110"/>
      <c r="DC29901" s="110"/>
    </row>
    <row r="29902" spans="106:107">
      <c r="DB29902" s="110"/>
      <c r="DC29902" s="110"/>
    </row>
    <row r="29903" spans="106:107">
      <c r="DB29903" s="110"/>
      <c r="DC29903" s="110"/>
    </row>
    <row r="29904" spans="106:107">
      <c r="DB29904" s="110"/>
      <c r="DC29904" s="110"/>
    </row>
    <row r="29905" spans="106:107">
      <c r="DB29905" s="110"/>
      <c r="DC29905" s="110"/>
    </row>
    <row r="29906" spans="106:107">
      <c r="DB29906" s="110"/>
      <c r="DC29906" s="110"/>
    </row>
    <row r="29907" spans="106:107">
      <c r="DB29907" s="110"/>
      <c r="DC29907" s="110"/>
    </row>
    <row r="29908" spans="106:107">
      <c r="DB29908" s="110"/>
      <c r="DC29908" s="110"/>
    </row>
    <row r="29909" spans="106:107">
      <c r="DB29909" s="110"/>
      <c r="DC29909" s="110"/>
    </row>
    <row r="29910" spans="106:107">
      <c r="DB29910" s="110"/>
      <c r="DC29910" s="110"/>
    </row>
    <row r="29911" spans="106:107">
      <c r="DB29911" s="110"/>
      <c r="DC29911" s="110"/>
    </row>
    <row r="29912" spans="106:107">
      <c r="DB29912" s="110"/>
      <c r="DC29912" s="110"/>
    </row>
    <row r="29913" spans="106:107">
      <c r="DB29913" s="110"/>
      <c r="DC29913" s="110"/>
    </row>
    <row r="29914" spans="106:107">
      <c r="DB29914" s="110"/>
      <c r="DC29914" s="110"/>
    </row>
    <row r="29915" spans="106:107">
      <c r="DB29915" s="110"/>
      <c r="DC29915" s="110"/>
    </row>
    <row r="29916" spans="106:107">
      <c r="DB29916" s="110"/>
      <c r="DC29916" s="110"/>
    </row>
    <row r="29917" spans="106:107">
      <c r="DB29917" s="110"/>
      <c r="DC29917" s="110"/>
    </row>
    <row r="29918" spans="106:107">
      <c r="DB29918" s="110"/>
      <c r="DC29918" s="110"/>
    </row>
    <row r="29919" spans="106:107">
      <c r="DB29919" s="110"/>
      <c r="DC29919" s="110"/>
    </row>
    <row r="29920" spans="106:107">
      <c r="DB29920" s="110"/>
      <c r="DC29920" s="110"/>
    </row>
    <row r="29921" spans="106:107">
      <c r="DB29921" s="110"/>
      <c r="DC29921" s="110"/>
    </row>
    <row r="29922" spans="106:107">
      <c r="DB29922" s="110"/>
      <c r="DC29922" s="110"/>
    </row>
    <row r="29923" spans="106:107">
      <c r="DB29923" s="110"/>
      <c r="DC29923" s="110"/>
    </row>
    <row r="29924" spans="106:107">
      <c r="DB29924" s="110"/>
      <c r="DC29924" s="110"/>
    </row>
    <row r="29925" spans="106:107">
      <c r="DB29925" s="110"/>
      <c r="DC29925" s="110"/>
    </row>
    <row r="29926" spans="106:107">
      <c r="DB29926" s="110"/>
      <c r="DC29926" s="110"/>
    </row>
    <row r="29927" spans="106:107">
      <c r="DB29927" s="110"/>
      <c r="DC29927" s="110"/>
    </row>
    <row r="29928" spans="106:107">
      <c r="DB29928" s="110"/>
      <c r="DC29928" s="110"/>
    </row>
    <row r="29929" spans="106:107">
      <c r="DB29929" s="110"/>
      <c r="DC29929" s="110"/>
    </row>
    <row r="29930" spans="106:107">
      <c r="DB29930" s="110"/>
      <c r="DC29930" s="110"/>
    </row>
    <row r="29931" spans="106:107">
      <c r="DB29931" s="110"/>
      <c r="DC29931" s="110"/>
    </row>
    <row r="29932" spans="106:107">
      <c r="DB29932" s="110"/>
      <c r="DC29932" s="110"/>
    </row>
    <row r="29933" spans="106:107">
      <c r="DB29933" s="110"/>
      <c r="DC29933" s="110"/>
    </row>
    <row r="29934" spans="106:107">
      <c r="DB29934" s="110"/>
      <c r="DC29934" s="110"/>
    </row>
    <row r="29935" spans="106:107">
      <c r="DB29935" s="110"/>
      <c r="DC29935" s="110"/>
    </row>
    <row r="29936" spans="106:107">
      <c r="DB29936" s="110"/>
      <c r="DC29936" s="110"/>
    </row>
    <row r="29937" spans="106:107">
      <c r="DB29937" s="110"/>
      <c r="DC29937" s="110"/>
    </row>
    <row r="29938" spans="106:107">
      <c r="DB29938" s="110"/>
      <c r="DC29938" s="110"/>
    </row>
    <row r="29939" spans="106:107">
      <c r="DB29939" s="110"/>
      <c r="DC29939" s="110"/>
    </row>
    <row r="29940" spans="106:107">
      <c r="DB29940" s="110"/>
      <c r="DC29940" s="110"/>
    </row>
    <row r="29941" spans="106:107">
      <c r="DB29941" s="110"/>
      <c r="DC29941" s="110"/>
    </row>
    <row r="29942" spans="106:107">
      <c r="DB29942" s="110"/>
      <c r="DC29942" s="110"/>
    </row>
    <row r="29943" spans="106:107">
      <c r="DB29943" s="110"/>
      <c r="DC29943" s="110"/>
    </row>
    <row r="29944" spans="106:107">
      <c r="DB29944" s="110"/>
      <c r="DC29944" s="110"/>
    </row>
    <row r="29945" spans="106:107">
      <c r="DB29945" s="110"/>
      <c r="DC29945" s="110"/>
    </row>
    <row r="29946" spans="106:107">
      <c r="DB29946" s="110"/>
      <c r="DC29946" s="110"/>
    </row>
    <row r="29947" spans="106:107">
      <c r="DB29947" s="110"/>
      <c r="DC29947" s="110"/>
    </row>
    <row r="29948" spans="106:107">
      <c r="DB29948" s="110"/>
      <c r="DC29948" s="110"/>
    </row>
    <row r="29949" spans="106:107">
      <c r="DB29949" s="110"/>
      <c r="DC29949" s="110"/>
    </row>
    <row r="29950" spans="106:107">
      <c r="DB29950" s="110"/>
      <c r="DC29950" s="110"/>
    </row>
    <row r="29951" spans="106:107">
      <c r="DB29951" s="110"/>
      <c r="DC29951" s="110"/>
    </row>
    <row r="29952" spans="106:107">
      <c r="DB29952" s="110"/>
      <c r="DC29952" s="110"/>
    </row>
    <row r="29953" spans="106:107">
      <c r="DB29953" s="110"/>
      <c r="DC29953" s="110"/>
    </row>
    <row r="29954" spans="106:107">
      <c r="DB29954" s="110"/>
      <c r="DC29954" s="110"/>
    </row>
    <row r="29955" spans="106:107">
      <c r="DB29955" s="110"/>
      <c r="DC29955" s="110"/>
    </row>
    <row r="29956" spans="106:107">
      <c r="DB29956" s="110"/>
      <c r="DC29956" s="110"/>
    </row>
    <row r="29957" spans="106:107">
      <c r="DB29957" s="110"/>
      <c r="DC29957" s="110"/>
    </row>
    <row r="29958" spans="106:107">
      <c r="DB29958" s="110"/>
      <c r="DC29958" s="110"/>
    </row>
    <row r="29959" spans="106:107">
      <c r="DB29959" s="110"/>
      <c r="DC29959" s="110"/>
    </row>
    <row r="29960" spans="106:107">
      <c r="DB29960" s="110"/>
      <c r="DC29960" s="110"/>
    </row>
    <row r="29961" spans="106:107">
      <c r="DB29961" s="110"/>
      <c r="DC29961" s="110"/>
    </row>
    <row r="29962" spans="106:107">
      <c r="DB29962" s="110"/>
      <c r="DC29962" s="110"/>
    </row>
    <row r="29963" spans="106:107">
      <c r="DB29963" s="110"/>
      <c r="DC29963" s="110"/>
    </row>
    <row r="29964" spans="106:107">
      <c r="DB29964" s="110"/>
      <c r="DC29964" s="110"/>
    </row>
    <row r="29965" spans="106:107">
      <c r="DB29965" s="110"/>
      <c r="DC29965" s="110"/>
    </row>
    <row r="29966" spans="106:107">
      <c r="DB29966" s="110"/>
      <c r="DC29966" s="110"/>
    </row>
    <row r="29967" spans="106:107">
      <c r="DB29967" s="110"/>
      <c r="DC29967" s="110"/>
    </row>
    <row r="29968" spans="106:107">
      <c r="DB29968" s="110"/>
      <c r="DC29968" s="110"/>
    </row>
    <row r="29969" spans="106:107">
      <c r="DB29969" s="110"/>
      <c r="DC29969" s="110"/>
    </row>
    <row r="29970" spans="106:107">
      <c r="DB29970" s="110"/>
      <c r="DC29970" s="110"/>
    </row>
    <row r="29971" spans="106:107">
      <c r="DB29971" s="110"/>
      <c r="DC29971" s="110"/>
    </row>
    <row r="29972" spans="106:107">
      <c r="DB29972" s="110"/>
      <c r="DC29972" s="110"/>
    </row>
    <row r="29973" spans="106:107">
      <c r="DB29973" s="110"/>
      <c r="DC29973" s="110"/>
    </row>
    <row r="29974" spans="106:107">
      <c r="DB29974" s="110"/>
      <c r="DC29974" s="110"/>
    </row>
    <row r="29975" spans="106:107">
      <c r="DB29975" s="110"/>
      <c r="DC29975" s="110"/>
    </row>
    <row r="29976" spans="106:107">
      <c r="DB29976" s="110"/>
      <c r="DC29976" s="110"/>
    </row>
    <row r="29977" spans="106:107">
      <c r="DB29977" s="110"/>
      <c r="DC29977" s="110"/>
    </row>
    <row r="29978" spans="106:107">
      <c r="DB29978" s="110"/>
      <c r="DC29978" s="110"/>
    </row>
    <row r="29979" spans="106:107">
      <c r="DB29979" s="110"/>
      <c r="DC29979" s="110"/>
    </row>
    <row r="29980" spans="106:107">
      <c r="DB29980" s="110"/>
      <c r="DC29980" s="110"/>
    </row>
    <row r="29981" spans="106:107">
      <c r="DB29981" s="110"/>
      <c r="DC29981" s="110"/>
    </row>
    <row r="29982" spans="106:107">
      <c r="DB29982" s="110"/>
      <c r="DC29982" s="110"/>
    </row>
    <row r="29983" spans="106:107">
      <c r="DB29983" s="110"/>
      <c r="DC29983" s="110"/>
    </row>
    <row r="29984" spans="106:107">
      <c r="DB29984" s="110"/>
      <c r="DC29984" s="110"/>
    </row>
    <row r="29985" spans="106:107">
      <c r="DB29985" s="110"/>
      <c r="DC29985" s="110"/>
    </row>
    <row r="29986" spans="106:107">
      <c r="DB29986" s="110"/>
      <c r="DC29986" s="110"/>
    </row>
    <row r="29987" spans="106:107">
      <c r="DB29987" s="110"/>
      <c r="DC29987" s="110"/>
    </row>
    <row r="29988" spans="106:107">
      <c r="DB29988" s="110"/>
      <c r="DC29988" s="110"/>
    </row>
    <row r="29989" spans="106:107">
      <c r="DB29989" s="110"/>
      <c r="DC29989" s="110"/>
    </row>
    <row r="29990" spans="106:107">
      <c r="DB29990" s="110"/>
      <c r="DC29990" s="110"/>
    </row>
    <row r="29991" spans="106:107">
      <c r="DB29991" s="110"/>
      <c r="DC29991" s="110"/>
    </row>
    <row r="29992" spans="106:107">
      <c r="DB29992" s="110"/>
      <c r="DC29992" s="110"/>
    </row>
    <row r="29993" spans="106:107">
      <c r="DB29993" s="110"/>
      <c r="DC29993" s="110"/>
    </row>
    <row r="29994" spans="106:107">
      <c r="DB29994" s="110"/>
      <c r="DC29994" s="110"/>
    </row>
    <row r="29995" spans="106:107">
      <c r="DB29995" s="110"/>
      <c r="DC29995" s="110"/>
    </row>
    <row r="29996" spans="106:107">
      <c r="DB29996" s="110"/>
      <c r="DC29996" s="110"/>
    </row>
    <row r="29997" spans="106:107">
      <c r="DB29997" s="110"/>
      <c r="DC29997" s="110"/>
    </row>
    <row r="29998" spans="106:107">
      <c r="DB29998" s="110"/>
      <c r="DC29998" s="110"/>
    </row>
    <row r="29999" spans="106:107">
      <c r="DB29999" s="110"/>
      <c r="DC29999" s="110"/>
    </row>
    <row r="30000" spans="106:107">
      <c r="DB30000" s="110"/>
      <c r="DC30000" s="110"/>
    </row>
    <row r="30001" spans="106:107">
      <c r="DB30001" s="110"/>
      <c r="DC30001" s="110"/>
    </row>
    <row r="30002" spans="106:107">
      <c r="DB30002" s="110"/>
      <c r="DC30002" s="110"/>
    </row>
    <row r="30003" spans="106:107">
      <c r="DB30003" s="110"/>
      <c r="DC30003" s="110"/>
    </row>
    <row r="30004" spans="106:107">
      <c r="DB30004" s="110"/>
      <c r="DC30004" s="110"/>
    </row>
    <row r="30005" spans="106:107">
      <c r="DB30005" s="110"/>
      <c r="DC30005" s="110"/>
    </row>
    <row r="30006" spans="106:107">
      <c r="DB30006" s="110"/>
      <c r="DC30006" s="110"/>
    </row>
    <row r="30007" spans="106:107">
      <c r="DB30007" s="110"/>
      <c r="DC30007" s="110"/>
    </row>
    <row r="30008" spans="106:107">
      <c r="DB30008" s="110"/>
      <c r="DC30008" s="110"/>
    </row>
    <row r="30009" spans="106:107">
      <c r="DB30009" s="110"/>
      <c r="DC30009" s="110"/>
    </row>
    <row r="30010" spans="106:107">
      <c r="DB30010" s="110"/>
      <c r="DC30010" s="110"/>
    </row>
    <row r="30011" spans="106:107">
      <c r="DB30011" s="110"/>
      <c r="DC30011" s="110"/>
    </row>
    <row r="30012" spans="106:107">
      <c r="DB30012" s="110"/>
      <c r="DC30012" s="110"/>
    </row>
    <row r="30013" spans="106:107">
      <c r="DB30013" s="110"/>
      <c r="DC30013" s="110"/>
    </row>
    <row r="30014" spans="106:107">
      <c r="DB30014" s="110"/>
      <c r="DC30014" s="110"/>
    </row>
    <row r="30015" spans="106:107">
      <c r="DB30015" s="110"/>
      <c r="DC30015" s="110"/>
    </row>
    <row r="30016" spans="106:107">
      <c r="DB30016" s="110"/>
      <c r="DC30016" s="110"/>
    </row>
    <row r="30017" spans="106:107">
      <c r="DB30017" s="110"/>
      <c r="DC30017" s="110"/>
    </row>
    <row r="30018" spans="106:107">
      <c r="DB30018" s="110"/>
      <c r="DC30018" s="110"/>
    </row>
    <row r="30019" spans="106:107">
      <c r="DB30019" s="110"/>
      <c r="DC30019" s="110"/>
    </row>
    <row r="30020" spans="106:107">
      <c r="DB30020" s="110"/>
      <c r="DC30020" s="110"/>
    </row>
    <row r="30021" spans="106:107">
      <c r="DB30021" s="110"/>
      <c r="DC30021" s="110"/>
    </row>
    <row r="30022" spans="106:107">
      <c r="DB30022" s="110"/>
      <c r="DC30022" s="110"/>
    </row>
    <row r="30023" spans="106:107">
      <c r="DB30023" s="110"/>
      <c r="DC30023" s="110"/>
    </row>
    <row r="30024" spans="106:107">
      <c r="DB30024" s="110"/>
      <c r="DC30024" s="110"/>
    </row>
    <row r="30025" spans="106:107">
      <c r="DB30025" s="110"/>
      <c r="DC30025" s="110"/>
    </row>
    <row r="30026" spans="106:107">
      <c r="DB30026" s="110"/>
      <c r="DC30026" s="110"/>
    </row>
    <row r="30027" spans="106:107">
      <c r="DB30027" s="110"/>
      <c r="DC30027" s="110"/>
    </row>
    <row r="30028" spans="106:107">
      <c r="DB30028" s="110"/>
      <c r="DC30028" s="110"/>
    </row>
    <row r="30029" spans="106:107">
      <c r="DB30029" s="110"/>
      <c r="DC30029" s="110"/>
    </row>
    <row r="30030" spans="106:107">
      <c r="DB30030" s="110"/>
      <c r="DC30030" s="110"/>
    </row>
    <row r="30031" spans="106:107">
      <c r="DB30031" s="110"/>
      <c r="DC30031" s="110"/>
    </row>
    <row r="30032" spans="106:107">
      <c r="DB30032" s="110"/>
      <c r="DC30032" s="110"/>
    </row>
    <row r="30033" spans="106:107">
      <c r="DB30033" s="110"/>
      <c r="DC30033" s="110"/>
    </row>
    <row r="30034" spans="106:107">
      <c r="DB30034" s="110"/>
      <c r="DC30034" s="110"/>
    </row>
    <row r="30035" spans="106:107">
      <c r="DB30035" s="110"/>
      <c r="DC30035" s="110"/>
    </row>
    <row r="30036" spans="106:107">
      <c r="DB30036" s="110"/>
      <c r="DC30036" s="110"/>
    </row>
    <row r="30037" spans="106:107">
      <c r="DB30037" s="110"/>
      <c r="DC30037" s="110"/>
    </row>
    <row r="30038" spans="106:107">
      <c r="DB30038" s="110"/>
      <c r="DC30038" s="110"/>
    </row>
    <row r="30039" spans="106:107">
      <c r="DB30039" s="110"/>
      <c r="DC30039" s="110"/>
    </row>
    <row r="30040" spans="106:107">
      <c r="DB30040" s="110"/>
      <c r="DC30040" s="110"/>
    </row>
    <row r="30041" spans="106:107">
      <c r="DB30041" s="110"/>
      <c r="DC30041" s="110"/>
    </row>
    <row r="30042" spans="106:107">
      <c r="DB30042" s="110"/>
      <c r="DC30042" s="110"/>
    </row>
    <row r="30043" spans="106:107">
      <c r="DB30043" s="110"/>
      <c r="DC30043" s="110"/>
    </row>
    <row r="30044" spans="106:107">
      <c r="DB30044" s="110"/>
      <c r="DC30044" s="110"/>
    </row>
    <row r="30045" spans="106:107">
      <c r="DB30045" s="110"/>
      <c r="DC30045" s="110"/>
    </row>
    <row r="30046" spans="106:107">
      <c r="DB30046" s="110"/>
      <c r="DC30046" s="110"/>
    </row>
    <row r="30047" spans="106:107">
      <c r="DB30047" s="110"/>
      <c r="DC30047" s="110"/>
    </row>
    <row r="30048" spans="106:107">
      <c r="DB30048" s="110"/>
      <c r="DC30048" s="110"/>
    </row>
    <row r="30049" spans="106:107">
      <c r="DB30049" s="110"/>
      <c r="DC30049" s="110"/>
    </row>
    <row r="30050" spans="106:107">
      <c r="DB30050" s="110"/>
      <c r="DC30050" s="110"/>
    </row>
    <row r="30051" spans="106:107">
      <c r="DB30051" s="110"/>
      <c r="DC30051" s="110"/>
    </row>
    <row r="30052" spans="106:107">
      <c r="DB30052" s="110"/>
      <c r="DC30052" s="110"/>
    </row>
    <row r="30053" spans="106:107">
      <c r="DB30053" s="110"/>
      <c r="DC30053" s="110"/>
    </row>
    <row r="30054" spans="106:107">
      <c r="DB30054" s="110"/>
      <c r="DC30054" s="110"/>
    </row>
    <row r="30055" spans="106:107">
      <c r="DB30055" s="110"/>
      <c r="DC30055" s="110"/>
    </row>
    <row r="30056" spans="106:107">
      <c r="DB30056" s="110"/>
      <c r="DC30056" s="110"/>
    </row>
    <row r="30057" spans="106:107">
      <c r="DB30057" s="110"/>
      <c r="DC30057" s="110"/>
    </row>
    <row r="30058" spans="106:107">
      <c r="DB30058" s="110"/>
      <c r="DC30058" s="110"/>
    </row>
    <row r="30059" spans="106:107">
      <c r="DB30059" s="110"/>
      <c r="DC30059" s="110"/>
    </row>
    <row r="30060" spans="106:107">
      <c r="DB30060" s="110"/>
      <c r="DC30060" s="110"/>
    </row>
    <row r="30061" spans="106:107">
      <c r="DB30061" s="110"/>
      <c r="DC30061" s="110"/>
    </row>
    <row r="30062" spans="106:107">
      <c r="DB30062" s="110"/>
      <c r="DC30062" s="110"/>
    </row>
    <row r="30063" spans="106:107">
      <c r="DB30063" s="110"/>
      <c r="DC30063" s="110"/>
    </row>
    <row r="30064" spans="106:107">
      <c r="DB30064" s="110"/>
      <c r="DC30064" s="110"/>
    </row>
    <row r="30065" spans="106:107">
      <c r="DB30065" s="110"/>
      <c r="DC30065" s="110"/>
    </row>
    <row r="30066" spans="106:107">
      <c r="DB30066" s="110"/>
      <c r="DC30066" s="110"/>
    </row>
    <row r="30067" spans="106:107">
      <c r="DB30067" s="110"/>
      <c r="DC30067" s="110"/>
    </row>
    <row r="30068" spans="106:107">
      <c r="DB30068" s="110"/>
      <c r="DC30068" s="110"/>
    </row>
    <row r="30069" spans="106:107">
      <c r="DB30069" s="110"/>
      <c r="DC30069" s="110"/>
    </row>
    <row r="30070" spans="106:107">
      <c r="DB30070" s="110"/>
      <c r="DC30070" s="110"/>
    </row>
    <row r="30071" spans="106:107">
      <c r="DB30071" s="110"/>
      <c r="DC30071" s="110"/>
    </row>
    <row r="30072" spans="106:107">
      <c r="DB30072" s="110"/>
      <c r="DC30072" s="110"/>
    </row>
    <row r="30073" spans="106:107">
      <c r="DB30073" s="110"/>
      <c r="DC30073" s="110"/>
    </row>
    <row r="30074" spans="106:107">
      <c r="DB30074" s="110"/>
      <c r="DC30074" s="110"/>
    </row>
    <row r="30075" spans="106:107">
      <c r="DB30075" s="110"/>
      <c r="DC30075" s="110"/>
    </row>
    <row r="30076" spans="106:107">
      <c r="DB30076" s="110"/>
      <c r="DC30076" s="110"/>
    </row>
    <row r="30077" spans="106:107">
      <c r="DB30077" s="110"/>
      <c r="DC30077" s="110"/>
    </row>
    <row r="30078" spans="106:107">
      <c r="DB30078" s="110"/>
      <c r="DC30078" s="110"/>
    </row>
    <row r="30079" spans="106:107">
      <c r="DB30079" s="110"/>
      <c r="DC30079" s="110"/>
    </row>
    <row r="30080" spans="106:107">
      <c r="DB30080" s="110"/>
      <c r="DC30080" s="110"/>
    </row>
    <row r="30081" spans="106:107">
      <c r="DB30081" s="110"/>
      <c r="DC30081" s="110"/>
    </row>
    <row r="30082" spans="106:107">
      <c r="DB30082" s="110"/>
      <c r="DC30082" s="110"/>
    </row>
    <row r="30083" spans="106:107">
      <c r="DB30083" s="110"/>
      <c r="DC30083" s="110"/>
    </row>
    <row r="30084" spans="106:107">
      <c r="DB30084" s="110"/>
      <c r="DC30084" s="110"/>
    </row>
    <row r="30085" spans="106:107">
      <c r="DB30085" s="110"/>
      <c r="DC30085" s="110"/>
    </row>
    <row r="30086" spans="106:107">
      <c r="DB30086" s="110"/>
      <c r="DC30086" s="110"/>
    </row>
    <row r="30087" spans="106:107">
      <c r="DB30087" s="110"/>
      <c r="DC30087" s="110"/>
    </row>
    <row r="30088" spans="106:107">
      <c r="DB30088" s="110"/>
      <c r="DC30088" s="110"/>
    </row>
    <row r="30089" spans="106:107">
      <c r="DB30089" s="110"/>
      <c r="DC30089" s="110"/>
    </row>
    <row r="30090" spans="106:107">
      <c r="DB30090" s="110"/>
      <c r="DC30090" s="110"/>
    </row>
    <row r="30091" spans="106:107">
      <c r="DB30091" s="110"/>
      <c r="DC30091" s="110"/>
    </row>
    <row r="30092" spans="106:107">
      <c r="DB30092" s="110"/>
      <c r="DC30092" s="110"/>
    </row>
    <row r="30093" spans="106:107">
      <c r="DB30093" s="110"/>
      <c r="DC30093" s="110"/>
    </row>
    <row r="30094" spans="106:107">
      <c r="DB30094" s="110"/>
      <c r="DC30094" s="110"/>
    </row>
    <row r="30095" spans="106:107">
      <c r="DB30095" s="110"/>
      <c r="DC30095" s="110"/>
    </row>
    <row r="30096" spans="106:107">
      <c r="DB30096" s="110"/>
      <c r="DC30096" s="110"/>
    </row>
    <row r="30097" spans="106:107">
      <c r="DB30097" s="110"/>
      <c r="DC30097" s="110"/>
    </row>
    <row r="30098" spans="106:107">
      <c r="DB30098" s="110"/>
      <c r="DC30098" s="110"/>
    </row>
    <row r="30099" spans="106:107">
      <c r="DB30099" s="110"/>
      <c r="DC30099" s="110"/>
    </row>
    <row r="30100" spans="106:107">
      <c r="DB30100" s="110"/>
      <c r="DC30100" s="110"/>
    </row>
    <row r="30101" spans="106:107">
      <c r="DB30101" s="110"/>
      <c r="DC30101" s="110"/>
    </row>
    <row r="30102" spans="106:107">
      <c r="DB30102" s="110"/>
      <c r="DC30102" s="110"/>
    </row>
    <row r="30103" spans="106:107">
      <c r="DB30103" s="110"/>
      <c r="DC30103" s="110"/>
    </row>
    <row r="30104" spans="106:107">
      <c r="DB30104" s="110"/>
      <c r="DC30104" s="110"/>
    </row>
    <row r="30105" spans="106:107">
      <c r="DB30105" s="110"/>
      <c r="DC30105" s="110"/>
    </row>
    <row r="30106" spans="106:107">
      <c r="DB30106" s="110"/>
      <c r="DC30106" s="110"/>
    </row>
    <row r="30107" spans="106:107">
      <c r="DB30107" s="110"/>
      <c r="DC30107" s="110"/>
    </row>
    <row r="30108" spans="106:107">
      <c r="DB30108" s="110"/>
      <c r="DC30108" s="110"/>
    </row>
    <row r="30109" spans="106:107">
      <c r="DB30109" s="110"/>
      <c r="DC30109" s="110"/>
    </row>
    <row r="30110" spans="106:107">
      <c r="DB30110" s="110"/>
      <c r="DC30110" s="110"/>
    </row>
    <row r="30111" spans="106:107">
      <c r="DB30111" s="110"/>
      <c r="DC30111" s="110"/>
    </row>
    <row r="30112" spans="106:107">
      <c r="DB30112" s="110"/>
      <c r="DC30112" s="110"/>
    </row>
    <row r="30113" spans="106:107">
      <c r="DB30113" s="110"/>
      <c r="DC30113" s="110"/>
    </row>
    <row r="30114" spans="106:107">
      <c r="DB30114" s="110"/>
      <c r="DC30114" s="110"/>
    </row>
    <row r="30115" spans="106:107">
      <c r="DB30115" s="110"/>
      <c r="DC30115" s="110"/>
    </row>
    <row r="30116" spans="106:107">
      <c r="DB30116" s="110"/>
      <c r="DC30116" s="110"/>
    </row>
    <row r="30117" spans="106:107">
      <c r="DB30117" s="110"/>
      <c r="DC30117" s="110"/>
    </row>
    <row r="30118" spans="106:107">
      <c r="DB30118" s="110"/>
      <c r="DC30118" s="110"/>
    </row>
    <row r="30119" spans="106:107">
      <c r="DB30119" s="110"/>
      <c r="DC30119" s="110"/>
    </row>
    <row r="30120" spans="106:107">
      <c r="DB30120" s="110"/>
      <c r="DC30120" s="110"/>
    </row>
    <row r="30121" spans="106:107">
      <c r="DB30121" s="110"/>
      <c r="DC30121" s="110"/>
    </row>
    <row r="30122" spans="106:107">
      <c r="DB30122" s="110"/>
      <c r="DC30122" s="110"/>
    </row>
    <row r="30123" spans="106:107">
      <c r="DB30123" s="110"/>
      <c r="DC30123" s="110"/>
    </row>
    <row r="30124" spans="106:107">
      <c r="DB30124" s="110"/>
      <c r="DC30124" s="110"/>
    </row>
    <row r="30125" spans="106:107">
      <c r="DB30125" s="110"/>
      <c r="DC30125" s="110"/>
    </row>
    <row r="30126" spans="106:107">
      <c r="DB30126" s="110"/>
      <c r="DC30126" s="110"/>
    </row>
    <row r="30127" spans="106:107">
      <c r="DB30127" s="110"/>
      <c r="DC30127" s="110"/>
    </row>
    <row r="30128" spans="106:107">
      <c r="DB30128" s="110"/>
      <c r="DC30128" s="110"/>
    </row>
    <row r="30129" spans="106:107">
      <c r="DB30129" s="110"/>
      <c r="DC30129" s="110"/>
    </row>
    <row r="30130" spans="106:107">
      <c r="DB30130" s="110"/>
      <c r="DC30130" s="110"/>
    </row>
    <row r="30131" spans="106:107">
      <c r="DB30131" s="110"/>
      <c r="DC30131" s="110"/>
    </row>
    <row r="30132" spans="106:107">
      <c r="DB30132" s="110"/>
      <c r="DC30132" s="110"/>
    </row>
    <row r="30133" spans="106:107">
      <c r="DB30133" s="110"/>
      <c r="DC30133" s="110"/>
    </row>
    <row r="30134" spans="106:107">
      <c r="DB30134" s="110"/>
      <c r="DC30134" s="110"/>
    </row>
    <row r="30135" spans="106:107">
      <c r="DB30135" s="110"/>
      <c r="DC30135" s="110"/>
    </row>
    <row r="30136" spans="106:107">
      <c r="DB30136" s="110"/>
      <c r="DC30136" s="110"/>
    </row>
    <row r="30137" spans="106:107">
      <c r="DB30137" s="110"/>
      <c r="DC30137" s="110"/>
    </row>
    <row r="30138" spans="106:107">
      <c r="DB30138" s="110"/>
      <c r="DC30138" s="110"/>
    </row>
    <row r="30139" spans="106:107">
      <c r="DB30139" s="110"/>
      <c r="DC30139" s="110"/>
    </row>
    <row r="30140" spans="106:107">
      <c r="DB30140" s="110"/>
      <c r="DC30140" s="110"/>
    </row>
    <row r="30141" spans="106:107">
      <c r="DB30141" s="110"/>
      <c r="DC30141" s="110"/>
    </row>
    <row r="30142" spans="106:107">
      <c r="DB30142" s="110"/>
      <c r="DC30142" s="110"/>
    </row>
    <row r="30143" spans="106:107">
      <c r="DB30143" s="110"/>
      <c r="DC30143" s="110"/>
    </row>
    <row r="30144" spans="106:107">
      <c r="DB30144" s="110"/>
      <c r="DC30144" s="110"/>
    </row>
    <row r="30145" spans="106:107">
      <c r="DB30145" s="110"/>
      <c r="DC30145" s="110"/>
    </row>
    <row r="30146" spans="106:107">
      <c r="DB30146" s="110"/>
      <c r="DC30146" s="110"/>
    </row>
    <row r="30147" spans="106:107">
      <c r="DB30147" s="110"/>
      <c r="DC30147" s="110"/>
    </row>
    <row r="30148" spans="106:107">
      <c r="DB30148" s="110"/>
      <c r="DC30148" s="110"/>
    </row>
    <row r="30149" spans="106:107">
      <c r="DB30149" s="110"/>
      <c r="DC30149" s="110"/>
    </row>
    <row r="30150" spans="106:107">
      <c r="DB30150" s="110"/>
      <c r="DC30150" s="110"/>
    </row>
    <row r="30151" spans="106:107">
      <c r="DB30151" s="110"/>
      <c r="DC30151" s="110"/>
    </row>
    <row r="30152" spans="106:107">
      <c r="DB30152" s="110"/>
      <c r="DC30152" s="110"/>
    </row>
    <row r="30153" spans="106:107">
      <c r="DB30153" s="110"/>
      <c r="DC30153" s="110"/>
    </row>
    <row r="30154" spans="106:107">
      <c r="DB30154" s="110"/>
      <c r="DC30154" s="110"/>
    </row>
    <row r="30155" spans="106:107">
      <c r="DB30155" s="110"/>
      <c r="DC30155" s="110"/>
    </row>
    <row r="30156" spans="106:107">
      <c r="DB30156" s="110"/>
      <c r="DC30156" s="110"/>
    </row>
    <row r="30157" spans="106:107">
      <c r="DB30157" s="110"/>
      <c r="DC30157" s="110"/>
    </row>
    <row r="30158" spans="106:107">
      <c r="DB30158" s="110"/>
      <c r="DC30158" s="110"/>
    </row>
    <row r="30159" spans="106:107">
      <c r="DB30159" s="110"/>
      <c r="DC30159" s="110"/>
    </row>
    <row r="30160" spans="106:107">
      <c r="DB30160" s="110"/>
      <c r="DC30160" s="110"/>
    </row>
    <row r="30161" spans="106:107">
      <c r="DB30161" s="110"/>
      <c r="DC30161" s="110"/>
    </row>
    <row r="30162" spans="106:107">
      <c r="DB30162" s="110"/>
      <c r="DC30162" s="110"/>
    </row>
    <row r="30163" spans="106:107">
      <c r="DB30163" s="110"/>
      <c r="DC30163" s="110"/>
    </row>
    <row r="30164" spans="106:107">
      <c r="DB30164" s="110"/>
      <c r="DC30164" s="110"/>
    </row>
    <row r="30165" spans="106:107">
      <c r="DB30165" s="110"/>
      <c r="DC30165" s="110"/>
    </row>
    <row r="30166" spans="106:107">
      <c r="DB30166" s="110"/>
      <c r="DC30166" s="110"/>
    </row>
    <row r="30167" spans="106:107">
      <c r="DB30167" s="110"/>
      <c r="DC30167" s="110"/>
    </row>
    <row r="30168" spans="106:107">
      <c r="DB30168" s="110"/>
      <c r="DC30168" s="110"/>
    </row>
    <row r="30169" spans="106:107">
      <c r="DB30169" s="110"/>
      <c r="DC30169" s="110"/>
    </row>
    <row r="30170" spans="106:107">
      <c r="DB30170" s="110"/>
      <c r="DC30170" s="110"/>
    </row>
    <row r="30171" spans="106:107">
      <c r="DB30171" s="110"/>
      <c r="DC30171" s="110"/>
    </row>
    <row r="30172" spans="106:107">
      <c r="DB30172" s="110"/>
      <c r="DC30172" s="110"/>
    </row>
    <row r="30173" spans="106:107">
      <c r="DB30173" s="110"/>
      <c r="DC30173" s="110"/>
    </row>
    <row r="30174" spans="106:107">
      <c r="DB30174" s="110"/>
      <c r="DC30174" s="110"/>
    </row>
    <row r="30175" spans="106:107">
      <c r="DB30175" s="110"/>
      <c r="DC30175" s="110"/>
    </row>
    <row r="30176" spans="106:107">
      <c r="DB30176" s="110"/>
      <c r="DC30176" s="110"/>
    </row>
    <row r="30177" spans="106:107">
      <c r="DB30177" s="110"/>
      <c r="DC30177" s="110"/>
    </row>
    <row r="30178" spans="106:107">
      <c r="DB30178" s="110"/>
      <c r="DC30178" s="110"/>
    </row>
    <row r="30179" spans="106:107">
      <c r="DB30179" s="110"/>
      <c r="DC30179" s="110"/>
    </row>
    <row r="30180" spans="106:107">
      <c r="DB30180" s="110"/>
      <c r="DC30180" s="110"/>
    </row>
    <row r="30181" spans="106:107">
      <c r="DB30181" s="110"/>
      <c r="DC30181" s="110"/>
    </row>
    <row r="30182" spans="106:107">
      <c r="DB30182" s="110"/>
      <c r="DC30182" s="110"/>
    </row>
    <row r="30183" spans="106:107">
      <c r="DB30183" s="110"/>
      <c r="DC30183" s="110"/>
    </row>
    <row r="30184" spans="106:107">
      <c r="DB30184" s="110"/>
      <c r="DC30184" s="110"/>
    </row>
    <row r="30185" spans="106:107">
      <c r="DB30185" s="110"/>
      <c r="DC30185" s="110"/>
    </row>
    <row r="30186" spans="106:107">
      <c r="DB30186" s="110"/>
      <c r="DC30186" s="110"/>
    </row>
    <row r="30187" spans="106:107">
      <c r="DB30187" s="110"/>
      <c r="DC30187" s="110"/>
    </row>
    <row r="30188" spans="106:107">
      <c r="DB30188" s="110"/>
      <c r="DC30188" s="110"/>
    </row>
    <row r="30189" spans="106:107">
      <c r="DB30189" s="110"/>
      <c r="DC30189" s="110"/>
    </row>
    <row r="30190" spans="106:107">
      <c r="DB30190" s="110"/>
      <c r="DC30190" s="110"/>
    </row>
    <row r="30191" spans="106:107">
      <c r="DB30191" s="110"/>
      <c r="DC30191" s="110"/>
    </row>
    <row r="30192" spans="106:107">
      <c r="DB30192" s="110"/>
      <c r="DC30192" s="110"/>
    </row>
    <row r="30193" spans="106:107">
      <c r="DB30193" s="110"/>
      <c r="DC30193" s="110"/>
    </row>
    <row r="30194" spans="106:107">
      <c r="DB30194" s="110"/>
      <c r="DC30194" s="110"/>
    </row>
    <row r="30195" spans="106:107">
      <c r="DB30195" s="110"/>
      <c r="DC30195" s="110"/>
    </row>
    <row r="30196" spans="106:107">
      <c r="DB30196" s="110"/>
      <c r="DC30196" s="110"/>
    </row>
    <row r="30197" spans="106:107">
      <c r="DB30197" s="110"/>
      <c r="DC30197" s="110"/>
    </row>
    <row r="30198" spans="106:107">
      <c r="DB30198" s="110"/>
      <c r="DC30198" s="110"/>
    </row>
    <row r="30199" spans="106:107">
      <c r="DB30199" s="110"/>
      <c r="DC30199" s="110"/>
    </row>
    <row r="30200" spans="106:107">
      <c r="DB30200" s="110"/>
      <c r="DC30200" s="110"/>
    </row>
    <row r="30201" spans="106:107">
      <c r="DB30201" s="110"/>
      <c r="DC30201" s="110"/>
    </row>
    <row r="30202" spans="106:107">
      <c r="DB30202" s="110"/>
      <c r="DC30202" s="110"/>
    </row>
    <row r="30203" spans="106:107">
      <c r="DB30203" s="110"/>
      <c r="DC30203" s="110"/>
    </row>
    <row r="30204" spans="106:107">
      <c r="DB30204" s="110"/>
      <c r="DC30204" s="110"/>
    </row>
    <row r="30205" spans="106:107">
      <c r="DB30205" s="110"/>
      <c r="DC30205" s="110"/>
    </row>
    <row r="30206" spans="106:107">
      <c r="DB30206" s="110"/>
      <c r="DC30206" s="110"/>
    </row>
    <row r="30207" spans="106:107">
      <c r="DB30207" s="110"/>
      <c r="DC30207" s="110"/>
    </row>
    <row r="30208" spans="106:107">
      <c r="DB30208" s="110"/>
      <c r="DC30208" s="110"/>
    </row>
    <row r="30209" spans="106:107">
      <c r="DB30209" s="110"/>
      <c r="DC30209" s="110"/>
    </row>
    <row r="30210" spans="106:107">
      <c r="DB30210" s="110"/>
      <c r="DC30210" s="110"/>
    </row>
    <row r="30211" spans="106:107">
      <c r="DB30211" s="110"/>
      <c r="DC30211" s="110"/>
    </row>
    <row r="30212" spans="106:107">
      <c r="DB30212" s="110"/>
      <c r="DC30212" s="110"/>
    </row>
    <row r="30213" spans="106:107">
      <c r="DB30213" s="110"/>
      <c r="DC30213" s="110"/>
    </row>
    <row r="30214" spans="106:107">
      <c r="DB30214" s="110"/>
      <c r="DC30214" s="110"/>
    </row>
    <row r="30215" spans="106:107">
      <c r="DB30215" s="110"/>
      <c r="DC30215" s="110"/>
    </row>
    <row r="30216" spans="106:107">
      <c r="DB30216" s="110"/>
      <c r="DC30216" s="110"/>
    </row>
    <row r="30217" spans="106:107">
      <c r="DB30217" s="110"/>
      <c r="DC30217" s="110"/>
    </row>
    <row r="30218" spans="106:107">
      <c r="DB30218" s="110"/>
      <c r="DC30218" s="110"/>
    </row>
    <row r="30219" spans="106:107">
      <c r="DB30219" s="110"/>
      <c r="DC30219" s="110"/>
    </row>
    <row r="30220" spans="106:107">
      <c r="DB30220" s="110"/>
      <c r="DC30220" s="110"/>
    </row>
    <row r="30221" spans="106:107">
      <c r="DB30221" s="110"/>
      <c r="DC30221" s="110"/>
    </row>
    <row r="30222" spans="106:107">
      <c r="DB30222" s="110"/>
      <c r="DC30222" s="110"/>
    </row>
    <row r="30223" spans="106:107">
      <c r="DB30223" s="110"/>
      <c r="DC30223" s="110"/>
    </row>
    <row r="30224" spans="106:107">
      <c r="DB30224" s="110"/>
      <c r="DC30224" s="110"/>
    </row>
    <row r="30225" spans="106:107">
      <c r="DB30225" s="110"/>
      <c r="DC30225" s="110"/>
    </row>
    <row r="30226" spans="106:107">
      <c r="DB30226" s="110"/>
      <c r="DC30226" s="110"/>
    </row>
    <row r="30227" spans="106:107">
      <c r="DB30227" s="110"/>
      <c r="DC30227" s="110"/>
    </row>
    <row r="30228" spans="106:107">
      <c r="DB30228" s="110"/>
      <c r="DC30228" s="110"/>
    </row>
    <row r="30229" spans="106:107">
      <c r="DB30229" s="110"/>
      <c r="DC30229" s="110"/>
    </row>
    <row r="30230" spans="106:107">
      <c r="DB30230" s="110"/>
      <c r="DC30230" s="110"/>
    </row>
    <row r="30231" spans="106:107">
      <c r="DB30231" s="110"/>
      <c r="DC30231" s="110"/>
    </row>
    <row r="30232" spans="106:107">
      <c r="DB30232" s="110"/>
      <c r="DC30232" s="110"/>
    </row>
    <row r="30233" spans="106:107">
      <c r="DB30233" s="110"/>
      <c r="DC30233" s="110"/>
    </row>
    <row r="30234" spans="106:107">
      <c r="DB30234" s="110"/>
      <c r="DC30234" s="110"/>
    </row>
    <row r="30235" spans="106:107">
      <c r="DB30235" s="110"/>
      <c r="DC30235" s="110"/>
    </row>
    <row r="30236" spans="106:107">
      <c r="DB30236" s="110"/>
      <c r="DC30236" s="110"/>
    </row>
    <row r="30237" spans="106:107">
      <c r="DB30237" s="110"/>
      <c r="DC30237" s="110"/>
    </row>
    <row r="30238" spans="106:107">
      <c r="DB30238" s="110"/>
      <c r="DC30238" s="110"/>
    </row>
    <row r="30239" spans="106:107">
      <c r="DB30239" s="110"/>
      <c r="DC30239" s="110"/>
    </row>
    <row r="30240" spans="106:107">
      <c r="DB30240" s="110"/>
      <c r="DC30240" s="110"/>
    </row>
    <row r="30241" spans="106:107">
      <c r="DB30241" s="110"/>
      <c r="DC30241" s="110"/>
    </row>
    <row r="30242" spans="106:107">
      <c r="DB30242" s="110"/>
      <c r="DC30242" s="110"/>
    </row>
    <row r="30243" spans="106:107">
      <c r="DB30243" s="110"/>
      <c r="DC30243" s="110"/>
    </row>
    <row r="30244" spans="106:107">
      <c r="DB30244" s="110"/>
      <c r="DC30244" s="110"/>
    </row>
    <row r="30245" spans="106:107">
      <c r="DB30245" s="110"/>
      <c r="DC30245" s="110"/>
    </row>
    <row r="30246" spans="106:107">
      <c r="DB30246" s="110"/>
      <c r="DC30246" s="110"/>
    </row>
    <row r="30247" spans="106:107">
      <c r="DB30247" s="110"/>
      <c r="DC30247" s="110"/>
    </row>
    <row r="30248" spans="106:107">
      <c r="DB30248" s="110"/>
      <c r="DC30248" s="110"/>
    </row>
    <row r="30249" spans="106:107">
      <c r="DB30249" s="110"/>
      <c r="DC30249" s="110"/>
    </row>
    <row r="30250" spans="106:107">
      <c r="DB30250" s="110"/>
      <c r="DC30250" s="110"/>
    </row>
    <row r="30251" spans="106:107">
      <c r="DB30251" s="110"/>
      <c r="DC30251" s="110"/>
    </row>
    <row r="30252" spans="106:107">
      <c r="DB30252" s="110"/>
      <c r="DC30252" s="110"/>
    </row>
    <row r="30253" spans="106:107">
      <c r="DB30253" s="110"/>
      <c r="DC30253" s="110"/>
    </row>
    <row r="30254" spans="106:107">
      <c r="DB30254" s="110"/>
      <c r="DC30254" s="110"/>
    </row>
    <row r="30255" spans="106:107">
      <c r="DB30255" s="110"/>
      <c r="DC30255" s="110"/>
    </row>
    <row r="30256" spans="106:107">
      <c r="DB30256" s="110"/>
      <c r="DC30256" s="110"/>
    </row>
    <row r="30257" spans="106:107">
      <c r="DB30257" s="110"/>
      <c r="DC30257" s="110"/>
    </row>
    <row r="30258" spans="106:107">
      <c r="DB30258" s="110"/>
      <c r="DC30258" s="110"/>
    </row>
    <row r="30259" spans="106:107">
      <c r="DB30259" s="110"/>
      <c r="DC30259" s="110"/>
    </row>
    <row r="30260" spans="106:107">
      <c r="DB30260" s="110"/>
      <c r="DC30260" s="110"/>
    </row>
    <row r="30261" spans="106:107">
      <c r="DB30261" s="110"/>
      <c r="DC30261" s="110"/>
    </row>
    <row r="30262" spans="106:107">
      <c r="DB30262" s="110"/>
      <c r="DC30262" s="110"/>
    </row>
    <row r="30263" spans="106:107">
      <c r="DB30263" s="110"/>
      <c r="DC30263" s="110"/>
    </row>
    <row r="30264" spans="106:107">
      <c r="DB30264" s="110"/>
      <c r="DC30264" s="110"/>
    </row>
    <row r="30265" spans="106:107">
      <c r="DB30265" s="110"/>
      <c r="DC30265" s="110"/>
    </row>
    <row r="30266" spans="106:107">
      <c r="DB30266" s="110"/>
      <c r="DC30266" s="110"/>
    </row>
    <row r="30267" spans="106:107">
      <c r="DB30267" s="110"/>
      <c r="DC30267" s="110"/>
    </row>
    <row r="30268" spans="106:107">
      <c r="DB30268" s="110"/>
      <c r="DC30268" s="110"/>
    </row>
    <row r="30269" spans="106:107">
      <c r="DB30269" s="110"/>
      <c r="DC30269" s="110"/>
    </row>
    <row r="30270" spans="106:107">
      <c r="DB30270" s="110"/>
      <c r="DC30270" s="110"/>
    </row>
    <row r="30271" spans="106:107">
      <c r="DB30271" s="110"/>
      <c r="DC30271" s="110"/>
    </row>
    <row r="30272" spans="106:107">
      <c r="DB30272" s="110"/>
      <c r="DC30272" s="110"/>
    </row>
    <row r="30273" spans="106:107">
      <c r="DB30273" s="110"/>
      <c r="DC30273" s="110"/>
    </row>
    <row r="30274" spans="106:107">
      <c r="DB30274" s="110"/>
      <c r="DC30274" s="110"/>
    </row>
    <row r="30275" spans="106:107">
      <c r="DB30275" s="110"/>
      <c r="DC30275" s="110"/>
    </row>
    <row r="30276" spans="106:107">
      <c r="DB30276" s="110"/>
      <c r="DC30276" s="110"/>
    </row>
    <row r="30277" spans="106:107">
      <c r="DB30277" s="110"/>
      <c r="DC30277" s="110"/>
    </row>
    <row r="30278" spans="106:107">
      <c r="DB30278" s="110"/>
      <c r="DC30278" s="110"/>
    </row>
    <row r="30279" spans="106:107">
      <c r="DB30279" s="110"/>
      <c r="DC30279" s="110"/>
    </row>
    <row r="30280" spans="106:107">
      <c r="DB30280" s="110"/>
      <c r="DC30280" s="110"/>
    </row>
    <row r="30281" spans="106:107">
      <c r="DB30281" s="110"/>
      <c r="DC30281" s="110"/>
    </row>
    <row r="30282" spans="106:107">
      <c r="DB30282" s="110"/>
      <c r="DC30282" s="110"/>
    </row>
    <row r="30283" spans="106:107">
      <c r="DB30283" s="110"/>
      <c r="DC30283" s="110"/>
    </row>
    <row r="30284" spans="106:107">
      <c r="DB30284" s="110"/>
      <c r="DC30284" s="110"/>
    </row>
    <row r="30285" spans="106:107">
      <c r="DB30285" s="110"/>
      <c r="DC30285" s="110"/>
    </row>
    <row r="30286" spans="106:107">
      <c r="DB30286" s="110"/>
      <c r="DC30286" s="110"/>
    </row>
    <row r="30287" spans="106:107">
      <c r="DB30287" s="110"/>
      <c r="DC30287" s="110"/>
    </row>
    <row r="30288" spans="106:107">
      <c r="DB30288" s="110"/>
      <c r="DC30288" s="110"/>
    </row>
    <row r="30289" spans="106:107">
      <c r="DB30289" s="110"/>
      <c r="DC30289" s="110"/>
    </row>
    <row r="30290" spans="106:107">
      <c r="DB30290" s="110"/>
      <c r="DC30290" s="110"/>
    </row>
    <row r="30291" spans="106:107">
      <c r="DB30291" s="110"/>
      <c r="DC30291" s="110"/>
    </row>
    <row r="30292" spans="106:107">
      <c r="DB30292" s="110"/>
      <c r="DC30292" s="110"/>
    </row>
    <row r="30293" spans="106:107">
      <c r="DB30293" s="110"/>
      <c r="DC30293" s="110"/>
    </row>
    <row r="30294" spans="106:107">
      <c r="DB30294" s="110"/>
      <c r="DC30294" s="110"/>
    </row>
    <row r="30295" spans="106:107">
      <c r="DB30295" s="110"/>
      <c r="DC30295" s="110"/>
    </row>
    <row r="30296" spans="106:107">
      <c r="DB30296" s="110"/>
      <c r="DC30296" s="110"/>
    </row>
    <row r="30297" spans="106:107">
      <c r="DB30297" s="110"/>
      <c r="DC30297" s="110"/>
    </row>
    <row r="30298" spans="106:107">
      <c r="DB30298" s="110"/>
      <c r="DC30298" s="110"/>
    </row>
    <row r="30299" spans="106:107">
      <c r="DB30299" s="110"/>
      <c r="DC30299" s="110"/>
    </row>
    <row r="30300" spans="106:107">
      <c r="DB30300" s="110"/>
      <c r="DC30300" s="110"/>
    </row>
    <row r="30301" spans="106:107">
      <c r="DB30301" s="110"/>
      <c r="DC30301" s="110"/>
    </row>
    <row r="30302" spans="106:107">
      <c r="DB30302" s="110"/>
      <c r="DC30302" s="110"/>
    </row>
    <row r="30303" spans="106:107">
      <c r="DB30303" s="110"/>
      <c r="DC30303" s="110"/>
    </row>
    <row r="30304" spans="106:107">
      <c r="DB30304" s="110"/>
      <c r="DC30304" s="110"/>
    </row>
    <row r="30305" spans="106:107">
      <c r="DB30305" s="110"/>
      <c r="DC30305" s="110"/>
    </row>
    <row r="30306" spans="106:107">
      <c r="DB30306" s="110"/>
      <c r="DC30306" s="110"/>
    </row>
    <row r="30307" spans="106:107">
      <c r="DB30307" s="110"/>
      <c r="DC30307" s="110"/>
    </row>
    <row r="30308" spans="106:107">
      <c r="DB30308" s="110"/>
      <c r="DC30308" s="110"/>
    </row>
    <row r="30309" spans="106:107">
      <c r="DB30309" s="110"/>
      <c r="DC30309" s="110"/>
    </row>
    <row r="30310" spans="106:107">
      <c r="DB30310" s="110"/>
      <c r="DC30310" s="110"/>
    </row>
    <row r="30311" spans="106:107">
      <c r="DB30311" s="110"/>
      <c r="DC30311" s="110"/>
    </row>
    <row r="30312" spans="106:107">
      <c r="DB30312" s="110"/>
      <c r="DC30312" s="110"/>
    </row>
    <row r="30313" spans="106:107">
      <c r="DB30313" s="110"/>
      <c r="DC30313" s="110"/>
    </row>
    <row r="30314" spans="106:107">
      <c r="DB30314" s="110"/>
      <c r="DC30314" s="110"/>
    </row>
    <row r="30315" spans="106:107">
      <c r="DB30315" s="110"/>
      <c r="DC30315" s="110"/>
    </row>
    <row r="30316" spans="106:107">
      <c r="DB30316" s="110"/>
      <c r="DC30316" s="110"/>
    </row>
    <row r="30317" spans="106:107">
      <c r="DB30317" s="110"/>
      <c r="DC30317" s="110"/>
    </row>
    <row r="30318" spans="106:107">
      <c r="DB30318" s="110"/>
      <c r="DC30318" s="110"/>
    </row>
    <row r="30319" spans="106:107">
      <c r="DB30319" s="110"/>
      <c r="DC30319" s="110"/>
    </row>
    <row r="30320" spans="106:107">
      <c r="DB30320" s="110"/>
      <c r="DC30320" s="110"/>
    </row>
    <row r="30321" spans="106:107">
      <c r="DB30321" s="110"/>
      <c r="DC30321" s="110"/>
    </row>
    <row r="30322" spans="106:107">
      <c r="DB30322" s="110"/>
      <c r="DC30322" s="110"/>
    </row>
    <row r="30323" spans="106:107">
      <c r="DB30323" s="110"/>
      <c r="DC30323" s="110"/>
    </row>
    <row r="30324" spans="106:107">
      <c r="DB30324" s="110"/>
      <c r="DC30324" s="110"/>
    </row>
    <row r="30325" spans="106:107">
      <c r="DB30325" s="110"/>
      <c r="DC30325" s="110"/>
    </row>
    <row r="30326" spans="106:107">
      <c r="DB30326" s="110"/>
      <c r="DC30326" s="110"/>
    </row>
    <row r="30327" spans="106:107">
      <c r="DB30327" s="110"/>
      <c r="DC30327" s="110"/>
    </row>
    <row r="30328" spans="106:107">
      <c r="DB30328" s="110"/>
      <c r="DC30328" s="110"/>
    </row>
    <row r="30329" spans="106:107">
      <c r="DB30329" s="110"/>
      <c r="DC30329" s="110"/>
    </row>
    <row r="30330" spans="106:107">
      <c r="DB30330" s="110"/>
      <c r="DC30330" s="110"/>
    </row>
    <row r="30331" spans="106:107">
      <c r="DB30331" s="110"/>
      <c r="DC30331" s="110"/>
    </row>
    <row r="30332" spans="106:107">
      <c r="DB30332" s="110"/>
      <c r="DC30332" s="110"/>
    </row>
    <row r="30333" spans="106:107">
      <c r="DB30333" s="110"/>
      <c r="DC30333" s="110"/>
    </row>
    <row r="30334" spans="106:107">
      <c r="DB30334" s="110"/>
      <c r="DC30334" s="110"/>
    </row>
    <row r="30335" spans="106:107">
      <c r="DB30335" s="110"/>
      <c r="DC30335" s="110"/>
    </row>
    <row r="30336" spans="106:107">
      <c r="DB30336" s="110"/>
      <c r="DC30336" s="110"/>
    </row>
    <row r="30337" spans="106:107">
      <c r="DB30337" s="110"/>
      <c r="DC30337" s="110"/>
    </row>
    <row r="30338" spans="106:107">
      <c r="DB30338" s="110"/>
      <c r="DC30338" s="110"/>
    </row>
    <row r="30339" spans="106:107">
      <c r="DB30339" s="110"/>
      <c r="DC30339" s="110"/>
    </row>
    <row r="30340" spans="106:107">
      <c r="DB30340" s="110"/>
      <c r="DC30340" s="110"/>
    </row>
    <row r="30341" spans="106:107">
      <c r="DB30341" s="110"/>
      <c r="DC30341" s="110"/>
    </row>
    <row r="30342" spans="106:107">
      <c r="DB30342" s="110"/>
      <c r="DC30342" s="110"/>
    </row>
    <row r="30343" spans="106:107">
      <c r="DB30343" s="110"/>
      <c r="DC30343" s="110"/>
    </row>
    <row r="30344" spans="106:107">
      <c r="DB30344" s="110"/>
      <c r="DC30344" s="110"/>
    </row>
    <row r="30345" spans="106:107">
      <c r="DB30345" s="110"/>
      <c r="DC30345" s="110"/>
    </row>
    <row r="30346" spans="106:107">
      <c r="DB30346" s="110"/>
      <c r="DC30346" s="110"/>
    </row>
    <row r="30347" spans="106:107">
      <c r="DB30347" s="110"/>
      <c r="DC30347" s="110"/>
    </row>
    <row r="30348" spans="106:107">
      <c r="DB30348" s="110"/>
      <c r="DC30348" s="110"/>
    </row>
    <row r="30349" spans="106:107">
      <c r="DB30349" s="110"/>
      <c r="DC30349" s="110"/>
    </row>
    <row r="30350" spans="106:107">
      <c r="DB30350" s="110"/>
      <c r="DC30350" s="110"/>
    </row>
    <row r="30351" spans="106:107">
      <c r="DB30351" s="110"/>
      <c r="DC30351" s="110"/>
    </row>
    <row r="30352" spans="106:107">
      <c r="DB30352" s="110"/>
      <c r="DC30352" s="110"/>
    </row>
    <row r="30353" spans="106:107">
      <c r="DB30353" s="110"/>
      <c r="DC30353" s="110"/>
    </row>
    <row r="30354" spans="106:107">
      <c r="DB30354" s="110"/>
      <c r="DC30354" s="110"/>
    </row>
    <row r="30355" spans="106:107">
      <c r="DB30355" s="110"/>
      <c r="DC30355" s="110"/>
    </row>
    <row r="30356" spans="106:107">
      <c r="DB30356" s="110"/>
      <c r="DC30356" s="110"/>
    </row>
    <row r="30357" spans="106:107">
      <c r="DB30357" s="110"/>
      <c r="DC30357" s="110"/>
    </row>
    <row r="30358" spans="106:107">
      <c r="DB30358" s="110"/>
      <c r="DC30358" s="110"/>
    </row>
    <row r="30359" spans="106:107">
      <c r="DB30359" s="110"/>
      <c r="DC30359" s="110"/>
    </row>
    <row r="30360" spans="106:107">
      <c r="DB30360" s="110"/>
      <c r="DC30360" s="110"/>
    </row>
    <row r="30361" spans="106:107">
      <c r="DB30361" s="110"/>
      <c r="DC30361" s="110"/>
    </row>
    <row r="30362" spans="106:107">
      <c r="DB30362" s="110"/>
      <c r="DC30362" s="110"/>
    </row>
    <row r="30363" spans="106:107">
      <c r="DB30363" s="110"/>
      <c r="DC30363" s="110"/>
    </row>
    <row r="30364" spans="106:107">
      <c r="DB30364" s="110"/>
      <c r="DC30364" s="110"/>
    </row>
    <row r="30365" spans="106:107">
      <c r="DB30365" s="110"/>
      <c r="DC30365" s="110"/>
    </row>
    <row r="30366" spans="106:107">
      <c r="DB30366" s="110"/>
      <c r="DC30366" s="110"/>
    </row>
    <row r="30367" spans="106:107">
      <c r="DB30367" s="110"/>
      <c r="DC30367" s="110"/>
    </row>
    <row r="30368" spans="106:107">
      <c r="DB30368" s="110"/>
      <c r="DC30368" s="110"/>
    </row>
    <row r="30369" spans="106:107">
      <c r="DB30369" s="110"/>
      <c r="DC30369" s="110"/>
    </row>
    <row r="30370" spans="106:107">
      <c r="DB30370" s="110"/>
      <c r="DC30370" s="110"/>
    </row>
    <row r="30371" spans="106:107">
      <c r="DB30371" s="110"/>
      <c r="DC30371" s="110"/>
    </row>
    <row r="30372" spans="106:107">
      <c r="DB30372" s="110"/>
      <c r="DC30372" s="110"/>
    </row>
    <row r="30373" spans="106:107">
      <c r="DB30373" s="110"/>
      <c r="DC30373" s="110"/>
    </row>
    <row r="30374" spans="106:107">
      <c r="DB30374" s="110"/>
      <c r="DC30374" s="110"/>
    </row>
    <row r="30375" spans="106:107">
      <c r="DB30375" s="110"/>
      <c r="DC30375" s="110"/>
    </row>
    <row r="30376" spans="106:107">
      <c r="DB30376" s="110"/>
      <c r="DC30376" s="110"/>
    </row>
    <row r="30377" spans="106:107">
      <c r="DB30377" s="110"/>
      <c r="DC30377" s="110"/>
    </row>
    <row r="30378" spans="106:107">
      <c r="DB30378" s="110"/>
      <c r="DC30378" s="110"/>
    </row>
    <row r="30379" spans="106:107">
      <c r="DB30379" s="110"/>
      <c r="DC30379" s="110"/>
    </row>
    <row r="30380" spans="106:107">
      <c r="DB30380" s="110"/>
      <c r="DC30380" s="110"/>
    </row>
    <row r="30381" spans="106:107">
      <c r="DB30381" s="110"/>
      <c r="DC30381" s="110"/>
    </row>
    <row r="30382" spans="106:107">
      <c r="DB30382" s="110"/>
      <c r="DC30382" s="110"/>
    </row>
    <row r="30383" spans="106:107">
      <c r="DB30383" s="110"/>
      <c r="DC30383" s="110"/>
    </row>
    <row r="30384" spans="106:107">
      <c r="DB30384" s="110"/>
      <c r="DC30384" s="110"/>
    </row>
    <row r="30385" spans="106:107">
      <c r="DB30385" s="110"/>
      <c r="DC30385" s="110"/>
    </row>
    <row r="30386" spans="106:107">
      <c r="DB30386" s="110"/>
      <c r="DC30386" s="110"/>
    </row>
    <row r="30387" spans="106:107">
      <c r="DB30387" s="110"/>
      <c r="DC30387" s="110"/>
    </row>
    <row r="30388" spans="106:107">
      <c r="DB30388" s="110"/>
      <c r="DC30388" s="110"/>
    </row>
    <row r="30389" spans="106:107">
      <c r="DB30389" s="110"/>
      <c r="DC30389" s="110"/>
    </row>
    <row r="30390" spans="106:107">
      <c r="DB30390" s="110"/>
      <c r="DC30390" s="110"/>
    </row>
    <row r="30391" spans="106:107">
      <c r="DB30391" s="110"/>
      <c r="DC30391" s="110"/>
    </row>
    <row r="30392" spans="106:107">
      <c r="DB30392" s="110"/>
      <c r="DC30392" s="110"/>
    </row>
    <row r="30393" spans="106:107">
      <c r="DB30393" s="110"/>
      <c r="DC30393" s="110"/>
    </row>
    <row r="30394" spans="106:107">
      <c r="DB30394" s="110"/>
      <c r="DC30394" s="110"/>
    </row>
    <row r="30395" spans="106:107">
      <c r="DB30395" s="110"/>
      <c r="DC30395" s="110"/>
    </row>
    <row r="30396" spans="106:107">
      <c r="DB30396" s="110"/>
      <c r="DC30396" s="110"/>
    </row>
    <row r="30397" spans="106:107">
      <c r="DB30397" s="110"/>
      <c r="DC30397" s="110"/>
    </row>
    <row r="30398" spans="106:107">
      <c r="DB30398" s="110"/>
      <c r="DC30398" s="110"/>
    </row>
    <row r="30399" spans="106:107">
      <c r="DB30399" s="110"/>
      <c r="DC30399" s="110"/>
    </row>
    <row r="30400" spans="106:107">
      <c r="DB30400" s="110"/>
      <c r="DC30400" s="110"/>
    </row>
    <row r="30401" spans="106:107">
      <c r="DB30401" s="110"/>
      <c r="DC30401" s="110"/>
    </row>
    <row r="30402" spans="106:107">
      <c r="DB30402" s="110"/>
      <c r="DC30402" s="110"/>
    </row>
    <row r="30403" spans="106:107">
      <c r="DB30403" s="110"/>
      <c r="DC30403" s="110"/>
    </row>
    <row r="30404" spans="106:107">
      <c r="DB30404" s="110"/>
      <c r="DC30404" s="110"/>
    </row>
    <row r="30405" spans="106:107">
      <c r="DB30405" s="110"/>
      <c r="DC30405" s="110"/>
    </row>
    <row r="30406" spans="106:107">
      <c r="DB30406" s="110"/>
      <c r="DC30406" s="110"/>
    </row>
    <row r="30407" spans="106:107">
      <c r="DB30407" s="110"/>
      <c r="DC30407" s="110"/>
    </row>
    <row r="30408" spans="106:107">
      <c r="DB30408" s="110"/>
      <c r="DC30408" s="110"/>
    </row>
    <row r="30409" spans="106:107">
      <c r="DB30409" s="110"/>
      <c r="DC30409" s="110"/>
    </row>
    <row r="30410" spans="106:107">
      <c r="DB30410" s="110"/>
      <c r="DC30410" s="110"/>
    </row>
    <row r="30411" spans="106:107">
      <c r="DB30411" s="110"/>
      <c r="DC30411" s="110"/>
    </row>
    <row r="30412" spans="106:107">
      <c r="DB30412" s="110"/>
      <c r="DC30412" s="110"/>
    </row>
    <row r="30413" spans="106:107">
      <c r="DB30413" s="110"/>
      <c r="DC30413" s="110"/>
    </row>
    <row r="30414" spans="106:107">
      <c r="DB30414" s="110"/>
      <c r="DC30414" s="110"/>
    </row>
    <row r="30415" spans="106:107">
      <c r="DB30415" s="110"/>
      <c r="DC30415" s="110"/>
    </row>
    <row r="30416" spans="106:107">
      <c r="DB30416" s="110"/>
      <c r="DC30416" s="110"/>
    </row>
    <row r="30417" spans="106:107">
      <c r="DB30417" s="110"/>
      <c r="DC30417" s="110"/>
    </row>
    <row r="30418" spans="106:107">
      <c r="DB30418" s="110"/>
      <c r="DC30418" s="110"/>
    </row>
    <row r="30419" spans="106:107">
      <c r="DB30419" s="110"/>
      <c r="DC30419" s="110"/>
    </row>
    <row r="30420" spans="106:107">
      <c r="DB30420" s="110"/>
      <c r="DC30420" s="110"/>
    </row>
    <row r="30421" spans="106:107">
      <c r="DB30421" s="110"/>
      <c r="DC30421" s="110"/>
    </row>
    <row r="30422" spans="106:107">
      <c r="DB30422" s="110"/>
      <c r="DC30422" s="110"/>
    </row>
    <row r="30423" spans="106:107">
      <c r="DB30423" s="110"/>
      <c r="DC30423" s="110"/>
    </row>
    <row r="30424" spans="106:107">
      <c r="DB30424" s="110"/>
      <c r="DC30424" s="110"/>
    </row>
    <row r="30425" spans="106:107">
      <c r="DB30425" s="110"/>
      <c r="DC30425" s="110"/>
    </row>
    <row r="30426" spans="106:107">
      <c r="DB30426" s="110"/>
      <c r="DC30426" s="110"/>
    </row>
    <row r="30427" spans="106:107">
      <c r="DB30427" s="110"/>
      <c r="DC30427" s="110"/>
    </row>
    <row r="30428" spans="106:107">
      <c r="DB30428" s="110"/>
      <c r="DC30428" s="110"/>
    </row>
    <row r="30429" spans="106:107">
      <c r="DB30429" s="110"/>
      <c r="DC30429" s="110"/>
    </row>
    <row r="30430" spans="106:107">
      <c r="DB30430" s="110"/>
      <c r="DC30430" s="110"/>
    </row>
    <row r="30431" spans="106:107">
      <c r="DB30431" s="110"/>
      <c r="DC30431" s="110"/>
    </row>
    <row r="30432" spans="106:107">
      <c r="DB30432" s="110"/>
      <c r="DC30432" s="110"/>
    </row>
    <row r="30433" spans="106:107">
      <c r="DB30433" s="110"/>
      <c r="DC30433" s="110"/>
    </row>
    <row r="30434" spans="106:107">
      <c r="DB30434" s="110"/>
      <c r="DC30434" s="110"/>
    </row>
    <row r="30435" spans="106:107">
      <c r="DB30435" s="110"/>
      <c r="DC30435" s="110"/>
    </row>
    <row r="30436" spans="106:107">
      <c r="DB30436" s="110"/>
      <c r="DC30436" s="110"/>
    </row>
    <row r="30437" spans="106:107">
      <c r="DB30437" s="110"/>
      <c r="DC30437" s="110"/>
    </row>
    <row r="30438" spans="106:107">
      <c r="DB30438" s="110"/>
      <c r="DC30438" s="110"/>
    </row>
    <row r="30439" spans="106:107">
      <c r="DB30439" s="110"/>
      <c r="DC30439" s="110"/>
    </row>
    <row r="30440" spans="106:107">
      <c r="DB30440" s="110"/>
      <c r="DC30440" s="110"/>
    </row>
    <row r="30441" spans="106:107">
      <c r="DB30441" s="110"/>
      <c r="DC30441" s="110"/>
    </row>
    <row r="30442" spans="106:107">
      <c r="DB30442" s="110"/>
      <c r="DC30442" s="110"/>
    </row>
    <row r="30443" spans="106:107">
      <c r="DB30443" s="110"/>
      <c r="DC30443" s="110"/>
    </row>
    <row r="30444" spans="106:107">
      <c r="DB30444" s="110"/>
      <c r="DC30444" s="110"/>
    </row>
    <row r="30445" spans="106:107">
      <c r="DB30445" s="110"/>
      <c r="DC30445" s="110"/>
    </row>
    <row r="30446" spans="106:107">
      <c r="DB30446" s="110"/>
      <c r="DC30446" s="110"/>
    </row>
    <row r="30447" spans="106:107">
      <c r="DB30447" s="110"/>
      <c r="DC30447" s="110"/>
    </row>
    <row r="30448" spans="106:107">
      <c r="DB30448" s="110"/>
      <c r="DC30448" s="110"/>
    </row>
    <row r="30449" spans="106:107">
      <c r="DB30449" s="110"/>
      <c r="DC30449" s="110"/>
    </row>
    <row r="30450" spans="106:107">
      <c r="DB30450" s="110"/>
      <c r="DC30450" s="110"/>
    </row>
    <row r="30451" spans="106:107">
      <c r="DB30451" s="110"/>
      <c r="DC30451" s="110"/>
    </row>
    <row r="30452" spans="106:107">
      <c r="DB30452" s="110"/>
      <c r="DC30452" s="110"/>
    </row>
    <row r="30453" spans="106:107">
      <c r="DB30453" s="110"/>
      <c r="DC30453" s="110"/>
    </row>
    <row r="30454" spans="106:107">
      <c r="DB30454" s="110"/>
      <c r="DC30454" s="110"/>
    </row>
    <row r="30455" spans="106:107">
      <c r="DB30455" s="110"/>
      <c r="DC30455" s="110"/>
    </row>
    <row r="30456" spans="106:107">
      <c r="DB30456" s="110"/>
      <c r="DC30456" s="110"/>
    </row>
    <row r="30457" spans="106:107">
      <c r="DB30457" s="110"/>
      <c r="DC30457" s="110"/>
    </row>
    <row r="30458" spans="106:107">
      <c r="DB30458" s="110"/>
      <c r="DC30458" s="110"/>
    </row>
    <row r="30459" spans="106:107">
      <c r="DB30459" s="110"/>
      <c r="DC30459" s="110"/>
    </row>
    <row r="30460" spans="106:107">
      <c r="DB30460" s="110"/>
      <c r="DC30460" s="110"/>
    </row>
    <row r="30461" spans="106:107">
      <c r="DB30461" s="110"/>
      <c r="DC30461" s="110"/>
    </row>
    <row r="30462" spans="106:107">
      <c r="DB30462" s="110"/>
      <c r="DC30462" s="110"/>
    </row>
    <row r="30463" spans="106:107">
      <c r="DB30463" s="110"/>
      <c r="DC30463" s="110"/>
    </row>
    <row r="30464" spans="106:107">
      <c r="DB30464" s="110"/>
      <c r="DC30464" s="110"/>
    </row>
    <row r="30465" spans="106:107">
      <c r="DB30465" s="110"/>
      <c r="DC30465" s="110"/>
    </row>
    <row r="30466" spans="106:107">
      <c r="DB30466" s="110"/>
      <c r="DC30466" s="110"/>
    </row>
    <row r="30467" spans="106:107">
      <c r="DB30467" s="110"/>
      <c r="DC30467" s="110"/>
    </row>
    <row r="30468" spans="106:107">
      <c r="DB30468" s="110"/>
      <c r="DC30468" s="110"/>
    </row>
    <row r="30469" spans="106:107">
      <c r="DB30469" s="110"/>
      <c r="DC30469" s="110"/>
    </row>
    <row r="30470" spans="106:107">
      <c r="DB30470" s="110"/>
      <c r="DC30470" s="110"/>
    </row>
    <row r="30471" spans="106:107">
      <c r="DB30471" s="110"/>
      <c r="DC30471" s="110"/>
    </row>
    <row r="30472" spans="106:107">
      <c r="DB30472" s="110"/>
      <c r="DC30472" s="110"/>
    </row>
    <row r="30473" spans="106:107">
      <c r="DB30473" s="110"/>
      <c r="DC30473" s="110"/>
    </row>
    <row r="30474" spans="106:107">
      <c r="DB30474" s="110"/>
      <c r="DC30474" s="110"/>
    </row>
    <row r="30475" spans="106:107">
      <c r="DB30475" s="110"/>
      <c r="DC30475" s="110"/>
    </row>
    <row r="30476" spans="106:107">
      <c r="DB30476" s="110"/>
      <c r="DC30476" s="110"/>
    </row>
    <row r="30477" spans="106:107">
      <c r="DB30477" s="110"/>
      <c r="DC30477" s="110"/>
    </row>
    <row r="30478" spans="106:107">
      <c r="DB30478" s="110"/>
      <c r="DC30478" s="110"/>
    </row>
    <row r="30479" spans="106:107">
      <c r="DB30479" s="110"/>
      <c r="DC30479" s="110"/>
    </row>
    <row r="30480" spans="106:107">
      <c r="DB30480" s="110"/>
      <c r="DC30480" s="110"/>
    </row>
    <row r="30481" spans="106:107">
      <c r="DB30481" s="110"/>
      <c r="DC30481" s="110"/>
    </row>
    <row r="30482" spans="106:107">
      <c r="DB30482" s="110"/>
      <c r="DC30482" s="110"/>
    </row>
    <row r="30483" spans="106:107">
      <c r="DB30483" s="110"/>
      <c r="DC30483" s="110"/>
    </row>
    <row r="30484" spans="106:107">
      <c r="DB30484" s="110"/>
      <c r="DC30484" s="110"/>
    </row>
    <row r="30485" spans="106:107">
      <c r="DB30485" s="110"/>
      <c r="DC30485" s="110"/>
    </row>
    <row r="30486" spans="106:107">
      <c r="DB30486" s="110"/>
      <c r="DC30486" s="110"/>
    </row>
    <row r="30487" spans="106:107">
      <c r="DB30487" s="110"/>
      <c r="DC30487" s="110"/>
    </row>
    <row r="30488" spans="106:107">
      <c r="DB30488" s="110"/>
      <c r="DC30488" s="110"/>
    </row>
    <row r="30489" spans="106:107">
      <c r="DB30489" s="110"/>
      <c r="DC30489" s="110"/>
    </row>
    <row r="30490" spans="106:107">
      <c r="DB30490" s="110"/>
      <c r="DC30490" s="110"/>
    </row>
    <row r="30491" spans="106:107">
      <c r="DB30491" s="110"/>
      <c r="DC30491" s="110"/>
    </row>
    <row r="30492" spans="106:107">
      <c r="DB30492" s="110"/>
      <c r="DC30492" s="110"/>
    </row>
    <row r="30493" spans="106:107">
      <c r="DB30493" s="110"/>
      <c r="DC30493" s="110"/>
    </row>
    <row r="30494" spans="106:107">
      <c r="DB30494" s="110"/>
      <c r="DC30494" s="110"/>
    </row>
    <row r="30495" spans="106:107">
      <c r="DB30495" s="110"/>
      <c r="DC30495" s="110"/>
    </row>
    <row r="30496" spans="106:107">
      <c r="DB30496" s="110"/>
      <c r="DC30496" s="110"/>
    </row>
    <row r="30497" spans="106:107">
      <c r="DB30497" s="110"/>
      <c r="DC30497" s="110"/>
    </row>
    <row r="30498" spans="106:107">
      <c r="DB30498" s="110"/>
      <c r="DC30498" s="110"/>
    </row>
    <row r="30499" spans="106:107">
      <c r="DB30499" s="110"/>
      <c r="DC30499" s="110"/>
    </row>
    <row r="30500" spans="106:107">
      <c r="DB30500" s="110"/>
      <c r="DC30500" s="110"/>
    </row>
    <row r="30501" spans="106:107">
      <c r="DB30501" s="110"/>
      <c r="DC30501" s="110"/>
    </row>
    <row r="30502" spans="106:107">
      <c r="DB30502" s="110"/>
      <c r="DC30502" s="110"/>
    </row>
    <row r="30503" spans="106:107">
      <c r="DB30503" s="110"/>
      <c r="DC30503" s="110"/>
    </row>
    <row r="30504" spans="106:107">
      <c r="DB30504" s="110"/>
      <c r="DC30504" s="110"/>
    </row>
    <row r="30505" spans="106:107">
      <c r="DB30505" s="110"/>
      <c r="DC30505" s="110"/>
    </row>
    <row r="30506" spans="106:107">
      <c r="DB30506" s="110"/>
      <c r="DC30506" s="110"/>
    </row>
    <row r="30507" spans="106:107">
      <c r="DB30507" s="110"/>
      <c r="DC30507" s="110"/>
    </row>
    <row r="30508" spans="106:107">
      <c r="DB30508" s="110"/>
      <c r="DC30508" s="110"/>
    </row>
    <row r="30509" spans="106:107">
      <c r="DB30509" s="110"/>
      <c r="DC30509" s="110"/>
    </row>
    <row r="30510" spans="106:107">
      <c r="DB30510" s="110"/>
      <c r="DC30510" s="110"/>
    </row>
    <row r="30511" spans="106:107">
      <c r="DB30511" s="110"/>
      <c r="DC30511" s="110"/>
    </row>
    <row r="30512" spans="106:107">
      <c r="DB30512" s="110"/>
      <c r="DC30512" s="110"/>
    </row>
    <row r="30513" spans="106:107">
      <c r="DB30513" s="110"/>
      <c r="DC30513" s="110"/>
    </row>
    <row r="30514" spans="106:107">
      <c r="DB30514" s="110"/>
      <c r="DC30514" s="110"/>
    </row>
    <row r="30515" spans="106:107">
      <c r="DB30515" s="110"/>
      <c r="DC30515" s="110"/>
    </row>
    <row r="30516" spans="106:107">
      <c r="DB30516" s="110"/>
      <c r="DC30516" s="110"/>
    </row>
    <row r="30517" spans="106:107">
      <c r="DB30517" s="110"/>
      <c r="DC30517" s="110"/>
    </row>
    <row r="30518" spans="106:107">
      <c r="DB30518" s="110"/>
      <c r="DC30518" s="110"/>
    </row>
    <row r="30519" spans="106:107">
      <c r="DB30519" s="110"/>
      <c r="DC30519" s="110"/>
    </row>
    <row r="30520" spans="106:107">
      <c r="DB30520" s="110"/>
      <c r="DC30520" s="110"/>
    </row>
    <row r="30521" spans="106:107">
      <c r="DB30521" s="110"/>
      <c r="DC30521" s="110"/>
    </row>
    <row r="30522" spans="106:107">
      <c r="DB30522" s="110"/>
      <c r="DC30522" s="110"/>
    </row>
    <row r="30523" spans="106:107">
      <c r="DB30523" s="110"/>
      <c r="DC30523" s="110"/>
    </row>
    <row r="30524" spans="106:107">
      <c r="DB30524" s="110"/>
      <c r="DC30524" s="110"/>
    </row>
    <row r="30525" spans="106:107">
      <c r="DB30525" s="110"/>
      <c r="DC30525" s="110"/>
    </row>
    <row r="30526" spans="106:107">
      <c r="DB30526" s="110"/>
      <c r="DC30526" s="110"/>
    </row>
    <row r="30527" spans="106:107">
      <c r="DB30527" s="110"/>
      <c r="DC30527" s="110"/>
    </row>
    <row r="30528" spans="106:107">
      <c r="DB30528" s="110"/>
      <c r="DC30528" s="110"/>
    </row>
    <row r="30529" spans="106:107">
      <c r="DB30529" s="110"/>
      <c r="DC30529" s="110"/>
    </row>
    <row r="30530" spans="106:107">
      <c r="DB30530" s="110"/>
      <c r="DC30530" s="110"/>
    </row>
    <row r="30531" spans="106:107">
      <c r="DB30531" s="110"/>
      <c r="DC30531" s="110"/>
    </row>
    <row r="30532" spans="106:107">
      <c r="DB30532" s="110"/>
      <c r="DC30532" s="110"/>
    </row>
    <row r="30533" spans="106:107">
      <c r="DB30533" s="110"/>
      <c r="DC30533" s="110"/>
    </row>
    <row r="30534" spans="106:107">
      <c r="DB30534" s="110"/>
      <c r="DC30534" s="110"/>
    </row>
    <row r="30535" spans="106:107">
      <c r="DB30535" s="110"/>
      <c r="DC30535" s="110"/>
    </row>
    <row r="30536" spans="106:107">
      <c r="DB30536" s="110"/>
      <c r="DC30536" s="110"/>
    </row>
    <row r="30537" spans="106:107">
      <c r="DB30537" s="110"/>
      <c r="DC30537" s="110"/>
    </row>
    <row r="30538" spans="106:107">
      <c r="DB30538" s="110"/>
      <c r="DC30538" s="110"/>
    </row>
    <row r="30539" spans="106:107">
      <c r="DB30539" s="110"/>
      <c r="DC30539" s="110"/>
    </row>
    <row r="30540" spans="106:107">
      <c r="DB30540" s="110"/>
      <c r="DC30540" s="110"/>
    </row>
    <row r="30541" spans="106:107">
      <c r="DB30541" s="110"/>
      <c r="DC30541" s="110"/>
    </row>
    <row r="30542" spans="106:107">
      <c r="DB30542" s="110"/>
      <c r="DC30542" s="110"/>
    </row>
    <row r="30543" spans="106:107">
      <c r="DB30543" s="110"/>
      <c r="DC30543" s="110"/>
    </row>
    <row r="30544" spans="106:107">
      <c r="DB30544" s="110"/>
      <c r="DC30544" s="110"/>
    </row>
    <row r="30545" spans="106:107">
      <c r="DB30545" s="110"/>
      <c r="DC30545" s="110"/>
    </row>
    <row r="30546" spans="106:107">
      <c r="DB30546" s="110"/>
      <c r="DC30546" s="110"/>
    </row>
    <row r="30547" spans="106:107">
      <c r="DB30547" s="110"/>
      <c r="DC30547" s="110"/>
    </row>
    <row r="30548" spans="106:107">
      <c r="DB30548" s="110"/>
      <c r="DC30548" s="110"/>
    </row>
    <row r="30549" spans="106:107">
      <c r="DB30549" s="110"/>
      <c r="DC30549" s="110"/>
    </row>
    <row r="30550" spans="106:107">
      <c r="DB30550" s="110"/>
      <c r="DC30550" s="110"/>
    </row>
    <row r="30551" spans="106:107">
      <c r="DB30551" s="110"/>
      <c r="DC30551" s="110"/>
    </row>
    <row r="30552" spans="106:107">
      <c r="DB30552" s="110"/>
      <c r="DC30552" s="110"/>
    </row>
    <row r="30553" spans="106:107">
      <c r="DB30553" s="110"/>
      <c r="DC30553" s="110"/>
    </row>
    <row r="30554" spans="106:107">
      <c r="DB30554" s="110"/>
      <c r="DC30554" s="110"/>
    </row>
    <row r="30555" spans="106:107">
      <c r="DB30555" s="110"/>
      <c r="DC30555" s="110"/>
    </row>
    <row r="30556" spans="106:107">
      <c r="DB30556" s="110"/>
      <c r="DC30556" s="110"/>
    </row>
    <row r="30557" spans="106:107">
      <c r="DB30557" s="110"/>
      <c r="DC30557" s="110"/>
    </row>
    <row r="30558" spans="106:107">
      <c r="DB30558" s="110"/>
      <c r="DC30558" s="110"/>
    </row>
    <row r="30559" spans="106:107">
      <c r="DB30559" s="110"/>
      <c r="DC30559" s="110"/>
    </row>
    <row r="30560" spans="106:107">
      <c r="DB30560" s="110"/>
      <c r="DC30560" s="110"/>
    </row>
    <row r="30561" spans="106:107">
      <c r="DB30561" s="110"/>
      <c r="DC30561" s="110"/>
    </row>
    <row r="30562" spans="106:107">
      <c r="DB30562" s="110"/>
      <c r="DC30562" s="110"/>
    </row>
    <row r="30563" spans="106:107">
      <c r="DB30563" s="110"/>
      <c r="DC30563" s="110"/>
    </row>
    <row r="30564" spans="106:107">
      <c r="DB30564" s="110"/>
      <c r="DC30564" s="110"/>
    </row>
    <row r="30565" spans="106:107">
      <c r="DB30565" s="110"/>
      <c r="DC30565" s="110"/>
    </row>
    <row r="30566" spans="106:107">
      <c r="DB30566" s="110"/>
      <c r="DC30566" s="110"/>
    </row>
    <row r="30567" spans="106:107">
      <c r="DB30567" s="110"/>
      <c r="DC30567" s="110"/>
    </row>
    <row r="30568" spans="106:107">
      <c r="DB30568" s="110"/>
      <c r="DC30568" s="110"/>
    </row>
    <row r="30569" spans="106:107">
      <c r="DB30569" s="110"/>
      <c r="DC30569" s="110"/>
    </row>
    <row r="30570" spans="106:107">
      <c r="DB30570" s="110"/>
      <c r="DC30570" s="110"/>
    </row>
    <row r="30571" spans="106:107">
      <c r="DB30571" s="110"/>
      <c r="DC30571" s="110"/>
    </row>
    <row r="30572" spans="106:107">
      <c r="DB30572" s="110"/>
      <c r="DC30572" s="110"/>
    </row>
    <row r="30573" spans="106:107">
      <c r="DB30573" s="110"/>
      <c r="DC30573" s="110"/>
    </row>
    <row r="30574" spans="106:107">
      <c r="DB30574" s="110"/>
      <c r="DC30574" s="110"/>
    </row>
    <row r="30575" spans="106:107">
      <c r="DB30575" s="110"/>
      <c r="DC30575" s="110"/>
    </row>
    <row r="30576" spans="106:107">
      <c r="DB30576" s="110"/>
      <c r="DC30576" s="110"/>
    </row>
    <row r="30577" spans="106:107">
      <c r="DB30577" s="110"/>
      <c r="DC30577" s="110"/>
    </row>
    <row r="30578" spans="106:107">
      <c r="DB30578" s="110"/>
      <c r="DC30578" s="110"/>
    </row>
    <row r="30579" spans="106:107">
      <c r="DB30579" s="110"/>
      <c r="DC30579" s="110"/>
    </row>
    <row r="30580" spans="106:107">
      <c r="DB30580" s="110"/>
      <c r="DC30580" s="110"/>
    </row>
    <row r="30581" spans="106:107">
      <c r="DB30581" s="110"/>
      <c r="DC30581" s="110"/>
    </row>
    <row r="30582" spans="106:107">
      <c r="DB30582" s="110"/>
      <c r="DC30582" s="110"/>
    </row>
    <row r="30583" spans="106:107">
      <c r="DB30583" s="110"/>
      <c r="DC30583" s="110"/>
    </row>
    <row r="30584" spans="106:107">
      <c r="DB30584" s="110"/>
      <c r="DC30584" s="110"/>
    </row>
    <row r="30585" spans="106:107">
      <c r="DB30585" s="110"/>
      <c r="DC30585" s="110"/>
    </row>
    <row r="30586" spans="106:107">
      <c r="DB30586" s="110"/>
      <c r="DC30586" s="110"/>
    </row>
    <row r="30587" spans="106:107">
      <c r="DB30587" s="110"/>
      <c r="DC30587" s="110"/>
    </row>
    <row r="30588" spans="106:107">
      <c r="DB30588" s="110"/>
      <c r="DC30588" s="110"/>
    </row>
    <row r="30589" spans="106:107">
      <c r="DB30589" s="110"/>
      <c r="DC30589" s="110"/>
    </row>
    <row r="30590" spans="106:107">
      <c r="DB30590" s="110"/>
      <c r="DC30590" s="110"/>
    </row>
    <row r="30591" spans="106:107">
      <c r="DB30591" s="110"/>
      <c r="DC30591" s="110"/>
    </row>
    <row r="30592" spans="106:107">
      <c r="DB30592" s="110"/>
      <c r="DC30592" s="110"/>
    </row>
    <row r="30593" spans="106:107">
      <c r="DB30593" s="110"/>
      <c r="DC30593" s="110"/>
    </row>
    <row r="30594" spans="106:107">
      <c r="DB30594" s="110"/>
      <c r="DC30594" s="110"/>
    </row>
    <row r="30595" spans="106:107">
      <c r="DB30595" s="110"/>
      <c r="DC30595" s="110"/>
    </row>
    <row r="30596" spans="106:107">
      <c r="DB30596" s="110"/>
      <c r="DC30596" s="110"/>
    </row>
    <row r="30597" spans="106:107">
      <c r="DB30597" s="110"/>
      <c r="DC30597" s="110"/>
    </row>
    <row r="30598" spans="106:107">
      <c r="DB30598" s="110"/>
      <c r="DC30598" s="110"/>
    </row>
    <row r="30599" spans="106:107">
      <c r="DB30599" s="110"/>
      <c r="DC30599" s="110"/>
    </row>
    <row r="30600" spans="106:107">
      <c r="DB30600" s="110"/>
      <c r="DC30600" s="110"/>
    </row>
    <row r="30601" spans="106:107">
      <c r="DB30601" s="110"/>
      <c r="DC30601" s="110"/>
    </row>
    <row r="30602" spans="106:107">
      <c r="DB30602" s="110"/>
      <c r="DC30602" s="110"/>
    </row>
    <row r="30603" spans="106:107">
      <c r="DB30603" s="110"/>
      <c r="DC30603" s="110"/>
    </row>
    <row r="30604" spans="106:107">
      <c r="DB30604" s="110"/>
      <c r="DC30604" s="110"/>
    </row>
    <row r="30605" spans="106:107">
      <c r="DB30605" s="110"/>
      <c r="DC30605" s="110"/>
    </row>
    <row r="30606" spans="106:107">
      <c r="DB30606" s="110"/>
      <c r="DC30606" s="110"/>
    </row>
    <row r="30607" spans="106:107">
      <c r="DB30607" s="110"/>
      <c r="DC30607" s="110"/>
    </row>
    <row r="30608" spans="106:107">
      <c r="DB30608" s="110"/>
      <c r="DC30608" s="110"/>
    </row>
    <row r="30609" spans="106:107">
      <c r="DB30609" s="110"/>
      <c r="DC30609" s="110"/>
    </row>
    <row r="30610" spans="106:107">
      <c r="DB30610" s="110"/>
      <c r="DC30610" s="110"/>
    </row>
    <row r="30611" spans="106:107">
      <c r="DB30611" s="110"/>
      <c r="DC30611" s="110"/>
    </row>
    <row r="30612" spans="106:107">
      <c r="DB30612" s="110"/>
      <c r="DC30612" s="110"/>
    </row>
    <row r="30613" spans="106:107">
      <c r="DB30613" s="110"/>
      <c r="DC30613" s="110"/>
    </row>
    <row r="30614" spans="106:107">
      <c r="DB30614" s="110"/>
      <c r="DC30614" s="110"/>
    </row>
    <row r="30615" spans="106:107">
      <c r="DB30615" s="110"/>
      <c r="DC30615" s="110"/>
    </row>
    <row r="30616" spans="106:107">
      <c r="DB30616" s="110"/>
      <c r="DC30616" s="110"/>
    </row>
    <row r="30617" spans="106:107">
      <c r="DB30617" s="110"/>
      <c r="DC30617" s="110"/>
    </row>
    <row r="30618" spans="106:107">
      <c r="DB30618" s="110"/>
      <c r="DC30618" s="110"/>
    </row>
    <row r="30619" spans="106:107">
      <c r="DB30619" s="110"/>
      <c r="DC30619" s="110"/>
    </row>
    <row r="30620" spans="106:107">
      <c r="DB30620" s="110"/>
      <c r="DC30620" s="110"/>
    </row>
    <row r="30621" spans="106:107">
      <c r="DB30621" s="110"/>
      <c r="DC30621" s="110"/>
    </row>
    <row r="30622" spans="106:107">
      <c r="DB30622" s="110"/>
      <c r="DC30622" s="110"/>
    </row>
    <row r="30623" spans="106:107">
      <c r="DB30623" s="110"/>
      <c r="DC30623" s="110"/>
    </row>
    <row r="30624" spans="106:107">
      <c r="DB30624" s="110"/>
      <c r="DC30624" s="110"/>
    </row>
    <row r="30625" spans="106:107">
      <c r="DB30625" s="110"/>
      <c r="DC30625" s="110"/>
    </row>
    <row r="30626" spans="106:107">
      <c r="DB30626" s="110"/>
      <c r="DC30626" s="110"/>
    </row>
    <row r="30627" spans="106:107">
      <c r="DB30627" s="110"/>
      <c r="DC30627" s="110"/>
    </row>
    <row r="30628" spans="106:107">
      <c r="DB30628" s="110"/>
      <c r="DC30628" s="110"/>
    </row>
    <row r="30629" spans="106:107">
      <c r="DB30629" s="110"/>
      <c r="DC30629" s="110"/>
    </row>
    <row r="30630" spans="106:107">
      <c r="DB30630" s="110"/>
      <c r="DC30630" s="110"/>
    </row>
    <row r="30631" spans="106:107">
      <c r="DB30631" s="110"/>
      <c r="DC30631" s="110"/>
    </row>
    <row r="30632" spans="106:107">
      <c r="DB30632" s="110"/>
      <c r="DC30632" s="110"/>
    </row>
    <row r="30633" spans="106:107">
      <c r="DB30633" s="110"/>
      <c r="DC30633" s="110"/>
    </row>
    <row r="30634" spans="106:107">
      <c r="DB30634" s="110"/>
      <c r="DC30634" s="110"/>
    </row>
    <row r="30635" spans="106:107">
      <c r="DB30635" s="110"/>
      <c r="DC30635" s="110"/>
    </row>
    <row r="30636" spans="106:107">
      <c r="DB30636" s="110"/>
      <c r="DC30636" s="110"/>
    </row>
    <row r="30637" spans="106:107">
      <c r="DB30637" s="110"/>
      <c r="DC30637" s="110"/>
    </row>
    <row r="30638" spans="106:107">
      <c r="DB30638" s="110"/>
      <c r="DC30638" s="110"/>
    </row>
    <row r="30639" spans="106:107">
      <c r="DB30639" s="110"/>
      <c r="DC30639" s="110"/>
    </row>
    <row r="30640" spans="106:107">
      <c r="DB30640" s="110"/>
      <c r="DC30640" s="110"/>
    </row>
    <row r="30641" spans="106:107">
      <c r="DB30641" s="110"/>
      <c r="DC30641" s="110"/>
    </row>
    <row r="30642" spans="106:107">
      <c r="DB30642" s="110"/>
      <c r="DC30642" s="110"/>
    </row>
    <row r="30643" spans="106:107">
      <c r="DB30643" s="110"/>
      <c r="DC30643" s="110"/>
    </row>
    <row r="30644" spans="106:107">
      <c r="DB30644" s="110"/>
      <c r="DC30644" s="110"/>
    </row>
    <row r="30645" spans="106:107">
      <c r="DB30645" s="110"/>
      <c r="DC30645" s="110"/>
    </row>
    <row r="30646" spans="106:107">
      <c r="DB30646" s="110"/>
      <c r="DC30646" s="110"/>
    </row>
    <row r="30647" spans="106:107">
      <c r="DB30647" s="110"/>
      <c r="DC30647" s="110"/>
    </row>
    <row r="30648" spans="106:107">
      <c r="DB30648" s="110"/>
      <c r="DC30648" s="110"/>
    </row>
    <row r="30649" spans="106:107">
      <c r="DB30649" s="110"/>
      <c r="DC30649" s="110"/>
    </row>
    <row r="30650" spans="106:107">
      <c r="DB30650" s="110"/>
      <c r="DC30650" s="110"/>
    </row>
    <row r="30651" spans="106:107">
      <c r="DB30651" s="110"/>
      <c r="DC30651" s="110"/>
    </row>
    <row r="30652" spans="106:107">
      <c r="DB30652" s="110"/>
      <c r="DC30652" s="110"/>
    </row>
    <row r="30653" spans="106:107">
      <c r="DB30653" s="110"/>
      <c r="DC30653" s="110"/>
    </row>
    <row r="30654" spans="106:107">
      <c r="DB30654" s="110"/>
      <c r="DC30654" s="110"/>
    </row>
    <row r="30655" spans="106:107">
      <c r="DB30655" s="110"/>
      <c r="DC30655" s="110"/>
    </row>
    <row r="30656" spans="106:107">
      <c r="DB30656" s="110"/>
      <c r="DC30656" s="110"/>
    </row>
    <row r="30657" spans="106:107">
      <c r="DB30657" s="110"/>
      <c r="DC30657" s="110"/>
    </row>
    <row r="30658" spans="106:107">
      <c r="DB30658" s="110"/>
      <c r="DC30658" s="110"/>
    </row>
    <row r="30659" spans="106:107">
      <c r="DB30659" s="110"/>
      <c r="DC30659" s="110"/>
    </row>
    <row r="30660" spans="106:107">
      <c r="DB30660" s="110"/>
      <c r="DC30660" s="110"/>
    </row>
    <row r="30661" spans="106:107">
      <c r="DB30661" s="110"/>
      <c r="DC30661" s="110"/>
    </row>
    <row r="30662" spans="106:107">
      <c r="DB30662" s="110"/>
      <c r="DC30662" s="110"/>
    </row>
    <row r="30663" spans="106:107">
      <c r="DB30663" s="110"/>
      <c r="DC30663" s="110"/>
    </row>
    <row r="30664" spans="106:107">
      <c r="DB30664" s="110"/>
      <c r="DC30664" s="110"/>
    </row>
    <row r="30665" spans="106:107">
      <c r="DB30665" s="110"/>
      <c r="DC30665" s="110"/>
    </row>
    <row r="30666" spans="106:107">
      <c r="DB30666" s="110"/>
      <c r="DC30666" s="110"/>
    </row>
    <row r="30667" spans="106:107">
      <c r="DB30667" s="110"/>
      <c r="DC30667" s="110"/>
    </row>
    <row r="30668" spans="106:107">
      <c r="DB30668" s="110"/>
      <c r="DC30668" s="110"/>
    </row>
    <row r="30669" spans="106:107">
      <c r="DB30669" s="110"/>
      <c r="DC30669" s="110"/>
    </row>
    <row r="30670" spans="106:107">
      <c r="DB30670" s="110"/>
      <c r="DC30670" s="110"/>
    </row>
    <row r="30671" spans="106:107">
      <c r="DB30671" s="110"/>
      <c r="DC30671" s="110"/>
    </row>
    <row r="30672" spans="106:107">
      <c r="DB30672" s="110"/>
      <c r="DC30672" s="110"/>
    </row>
    <row r="30673" spans="106:107">
      <c r="DB30673" s="110"/>
      <c r="DC30673" s="110"/>
    </row>
    <row r="30674" spans="106:107">
      <c r="DB30674" s="110"/>
      <c r="DC30674" s="110"/>
    </row>
    <row r="30675" spans="106:107">
      <c r="DB30675" s="110"/>
      <c r="DC30675" s="110"/>
    </row>
    <row r="30676" spans="106:107">
      <c r="DB30676" s="110"/>
      <c r="DC30676" s="110"/>
    </row>
    <row r="30677" spans="106:107">
      <c r="DB30677" s="110"/>
      <c r="DC30677" s="110"/>
    </row>
    <row r="30678" spans="106:107">
      <c r="DB30678" s="110"/>
      <c r="DC30678" s="110"/>
    </row>
    <row r="30679" spans="106:107">
      <c r="DB30679" s="110"/>
      <c r="DC30679" s="110"/>
    </row>
    <row r="30680" spans="106:107">
      <c r="DB30680" s="110"/>
      <c r="DC30680" s="110"/>
    </row>
    <row r="30681" spans="106:107">
      <c r="DB30681" s="110"/>
      <c r="DC30681" s="110"/>
    </row>
    <row r="30682" spans="106:107">
      <c r="DB30682" s="110"/>
      <c r="DC30682" s="110"/>
    </row>
    <row r="30683" spans="106:107">
      <c r="DB30683" s="110"/>
      <c r="DC30683" s="110"/>
    </row>
    <row r="30684" spans="106:107">
      <c r="DB30684" s="110"/>
      <c r="DC30684" s="110"/>
    </row>
    <row r="30685" spans="106:107">
      <c r="DB30685" s="110"/>
      <c r="DC30685" s="110"/>
    </row>
    <row r="30686" spans="106:107">
      <c r="DB30686" s="110"/>
      <c r="DC30686" s="110"/>
    </row>
    <row r="30687" spans="106:107">
      <c r="DB30687" s="110"/>
      <c r="DC30687" s="110"/>
    </row>
    <row r="30688" spans="106:107">
      <c r="DB30688" s="110"/>
      <c r="DC30688" s="110"/>
    </row>
    <row r="30689" spans="106:107">
      <c r="DB30689" s="110"/>
      <c r="DC30689" s="110"/>
    </row>
    <row r="30690" spans="106:107">
      <c r="DB30690" s="110"/>
      <c r="DC30690" s="110"/>
    </row>
    <row r="30691" spans="106:107">
      <c r="DB30691" s="110"/>
      <c r="DC30691" s="110"/>
    </row>
    <row r="30692" spans="106:107">
      <c r="DB30692" s="110"/>
      <c r="DC30692" s="110"/>
    </row>
    <row r="30693" spans="106:107">
      <c r="DB30693" s="110"/>
      <c r="DC30693" s="110"/>
    </row>
    <row r="30694" spans="106:107">
      <c r="DB30694" s="110"/>
      <c r="DC30694" s="110"/>
    </row>
    <row r="30695" spans="106:107">
      <c r="DB30695" s="110"/>
      <c r="DC30695" s="110"/>
    </row>
    <row r="30696" spans="106:107">
      <c r="DB30696" s="110"/>
      <c r="DC30696" s="110"/>
    </row>
    <row r="30697" spans="106:107">
      <c r="DB30697" s="110"/>
      <c r="DC30697" s="110"/>
    </row>
    <row r="30698" spans="106:107">
      <c r="DB30698" s="110"/>
      <c r="DC30698" s="110"/>
    </row>
    <row r="30699" spans="106:107">
      <c r="DB30699" s="110"/>
      <c r="DC30699" s="110"/>
    </row>
    <row r="30700" spans="106:107">
      <c r="DB30700" s="110"/>
      <c r="DC30700" s="110"/>
    </row>
    <row r="30701" spans="106:107">
      <c r="DB30701" s="110"/>
      <c r="DC30701" s="110"/>
    </row>
    <row r="30702" spans="106:107">
      <c r="DB30702" s="110"/>
      <c r="DC30702" s="110"/>
    </row>
    <row r="30703" spans="106:107">
      <c r="DB30703" s="110"/>
      <c r="DC30703" s="110"/>
    </row>
    <row r="30704" spans="106:107">
      <c r="DB30704" s="110"/>
      <c r="DC30704" s="110"/>
    </row>
    <row r="30705" spans="106:107">
      <c r="DB30705" s="110"/>
      <c r="DC30705" s="110"/>
    </row>
    <row r="30706" spans="106:107">
      <c r="DB30706" s="110"/>
      <c r="DC30706" s="110"/>
    </row>
    <row r="30707" spans="106:107">
      <c r="DB30707" s="110"/>
      <c r="DC30707" s="110"/>
    </row>
    <row r="30708" spans="106:107">
      <c r="DB30708" s="110"/>
      <c r="DC30708" s="110"/>
    </row>
    <row r="30709" spans="106:107">
      <c r="DB30709" s="110"/>
      <c r="DC30709" s="110"/>
    </row>
    <row r="30710" spans="106:107">
      <c r="DB30710" s="110"/>
      <c r="DC30710" s="110"/>
    </row>
    <row r="30711" spans="106:107">
      <c r="DB30711" s="110"/>
      <c r="DC30711" s="110"/>
    </row>
    <row r="30712" spans="106:107">
      <c r="DB30712" s="110"/>
      <c r="DC30712" s="110"/>
    </row>
    <row r="30713" spans="106:107">
      <c r="DB30713" s="110"/>
      <c r="DC30713" s="110"/>
    </row>
    <row r="30714" spans="106:107">
      <c r="DB30714" s="110"/>
      <c r="DC30714" s="110"/>
    </row>
    <row r="30715" spans="106:107">
      <c r="DB30715" s="110"/>
      <c r="DC30715" s="110"/>
    </row>
    <row r="30716" spans="106:107">
      <c r="DB30716" s="110"/>
      <c r="DC30716" s="110"/>
    </row>
    <row r="30717" spans="106:107">
      <c r="DB30717" s="110"/>
      <c r="DC30717" s="110"/>
    </row>
    <row r="30718" spans="106:107">
      <c r="DB30718" s="110"/>
      <c r="DC30718" s="110"/>
    </row>
    <row r="30719" spans="106:107">
      <c r="DB30719" s="110"/>
      <c r="DC30719" s="110"/>
    </row>
    <row r="30720" spans="106:107">
      <c r="DB30720" s="110"/>
      <c r="DC30720" s="110"/>
    </row>
    <row r="30721" spans="106:107">
      <c r="DB30721" s="110"/>
      <c r="DC30721" s="110"/>
    </row>
    <row r="30722" spans="106:107">
      <c r="DB30722" s="110"/>
      <c r="DC30722" s="110"/>
    </row>
    <row r="30723" spans="106:107">
      <c r="DB30723" s="110"/>
      <c r="DC30723" s="110"/>
    </row>
    <row r="30724" spans="106:107">
      <c r="DB30724" s="110"/>
      <c r="DC30724" s="110"/>
    </row>
    <row r="30725" spans="106:107">
      <c r="DB30725" s="110"/>
      <c r="DC30725" s="110"/>
    </row>
    <row r="30726" spans="106:107">
      <c r="DB30726" s="110"/>
      <c r="DC30726" s="110"/>
    </row>
    <row r="30727" spans="106:107">
      <c r="DB30727" s="110"/>
      <c r="DC30727" s="110"/>
    </row>
    <row r="30728" spans="106:107">
      <c r="DB30728" s="110"/>
      <c r="DC30728" s="110"/>
    </row>
    <row r="30729" spans="106:107">
      <c r="DB30729" s="110"/>
      <c r="DC30729" s="110"/>
    </row>
    <row r="30730" spans="106:107">
      <c r="DB30730" s="110"/>
      <c r="DC30730" s="110"/>
    </row>
    <row r="30731" spans="106:107">
      <c r="DB30731" s="110"/>
      <c r="DC30731" s="110"/>
    </row>
    <row r="30732" spans="106:107">
      <c r="DB30732" s="110"/>
      <c r="DC30732" s="110"/>
    </row>
    <row r="30733" spans="106:107">
      <c r="DB30733" s="110"/>
      <c r="DC30733" s="110"/>
    </row>
    <row r="30734" spans="106:107">
      <c r="DB30734" s="110"/>
      <c r="DC30734" s="110"/>
    </row>
    <row r="30735" spans="106:107">
      <c r="DB30735" s="110"/>
      <c r="DC30735" s="110"/>
    </row>
    <row r="30736" spans="106:107">
      <c r="DB30736" s="110"/>
      <c r="DC30736" s="110"/>
    </row>
    <row r="30737" spans="106:107">
      <c r="DB30737" s="110"/>
      <c r="DC30737" s="110"/>
    </row>
    <row r="30738" spans="106:107">
      <c r="DB30738" s="110"/>
      <c r="DC30738" s="110"/>
    </row>
    <row r="30739" spans="106:107">
      <c r="DB30739" s="110"/>
      <c r="DC30739" s="110"/>
    </row>
    <row r="30740" spans="106:107">
      <c r="DB30740" s="110"/>
      <c r="DC30740" s="110"/>
    </row>
    <row r="30741" spans="106:107">
      <c r="DB30741" s="110"/>
      <c r="DC30741" s="110"/>
    </row>
    <row r="30742" spans="106:107">
      <c r="DB30742" s="110"/>
      <c r="DC30742" s="110"/>
    </row>
    <row r="30743" spans="106:107">
      <c r="DB30743" s="110"/>
      <c r="DC30743" s="110"/>
    </row>
    <row r="30744" spans="106:107">
      <c r="DB30744" s="110"/>
      <c r="DC30744" s="110"/>
    </row>
    <row r="30745" spans="106:107">
      <c r="DB30745" s="110"/>
      <c r="DC30745" s="110"/>
    </row>
    <row r="30746" spans="106:107">
      <c r="DB30746" s="110"/>
      <c r="DC30746" s="110"/>
    </row>
    <row r="30747" spans="106:107">
      <c r="DB30747" s="110"/>
      <c r="DC30747" s="110"/>
    </row>
    <row r="30748" spans="106:107">
      <c r="DB30748" s="110"/>
      <c r="DC30748" s="110"/>
    </row>
    <row r="30749" spans="106:107">
      <c r="DB30749" s="110"/>
      <c r="DC30749" s="110"/>
    </row>
    <row r="30750" spans="106:107">
      <c r="DB30750" s="110"/>
      <c r="DC30750" s="110"/>
    </row>
    <row r="30751" spans="106:107">
      <c r="DB30751" s="110"/>
      <c r="DC30751" s="110"/>
    </row>
    <row r="30752" spans="106:107">
      <c r="DB30752" s="110"/>
      <c r="DC30752" s="110"/>
    </row>
    <row r="30753" spans="106:107">
      <c r="DB30753" s="110"/>
      <c r="DC30753" s="110"/>
    </row>
    <row r="30754" spans="106:107">
      <c r="DB30754" s="110"/>
      <c r="DC30754" s="110"/>
    </row>
    <row r="30755" spans="106:107">
      <c r="DB30755" s="110"/>
      <c r="DC30755" s="110"/>
    </row>
    <row r="30756" spans="106:107">
      <c r="DB30756" s="110"/>
      <c r="DC30756" s="110"/>
    </row>
    <row r="30757" spans="106:107">
      <c r="DB30757" s="110"/>
      <c r="DC30757" s="110"/>
    </row>
    <row r="30758" spans="106:107">
      <c r="DB30758" s="110"/>
      <c r="DC30758" s="110"/>
    </row>
    <row r="30759" spans="106:107">
      <c r="DB30759" s="110"/>
      <c r="DC30759" s="110"/>
    </row>
    <row r="30760" spans="106:107">
      <c r="DB30760" s="110"/>
      <c r="DC30760" s="110"/>
    </row>
    <row r="30761" spans="106:107">
      <c r="DB30761" s="110"/>
      <c r="DC30761" s="110"/>
    </row>
    <row r="30762" spans="106:107">
      <c r="DB30762" s="110"/>
      <c r="DC30762" s="110"/>
    </row>
    <row r="30763" spans="106:107">
      <c r="DB30763" s="110"/>
      <c r="DC30763" s="110"/>
    </row>
    <row r="30764" spans="106:107">
      <c r="DB30764" s="110"/>
      <c r="DC30764" s="110"/>
    </row>
    <row r="30765" spans="106:107">
      <c r="DB30765" s="110"/>
      <c r="DC30765" s="110"/>
    </row>
    <row r="30766" spans="106:107">
      <c r="DB30766" s="110"/>
      <c r="DC30766" s="110"/>
    </row>
    <row r="30767" spans="106:107">
      <c r="DB30767" s="110"/>
      <c r="DC30767" s="110"/>
    </row>
    <row r="30768" spans="106:107">
      <c r="DB30768" s="110"/>
      <c r="DC30768" s="110"/>
    </row>
    <row r="30769" spans="106:107">
      <c r="DB30769" s="110"/>
      <c r="DC30769" s="110"/>
    </row>
    <row r="30770" spans="106:107">
      <c r="DB30770" s="110"/>
      <c r="DC30770" s="110"/>
    </row>
    <row r="30771" spans="106:107">
      <c r="DB30771" s="110"/>
      <c r="DC30771" s="110"/>
    </row>
    <row r="30772" spans="106:107">
      <c r="DB30772" s="110"/>
      <c r="DC30772" s="110"/>
    </row>
    <row r="30773" spans="106:107">
      <c r="DB30773" s="110"/>
      <c r="DC30773" s="110"/>
    </row>
    <row r="30774" spans="106:107">
      <c r="DB30774" s="110"/>
      <c r="DC30774" s="110"/>
    </row>
    <row r="30775" spans="106:107">
      <c r="DB30775" s="110"/>
      <c r="DC30775" s="110"/>
    </row>
    <row r="30776" spans="106:107">
      <c r="DB30776" s="110"/>
      <c r="DC30776" s="110"/>
    </row>
    <row r="30777" spans="106:107">
      <c r="DB30777" s="110"/>
      <c r="DC30777" s="110"/>
    </row>
    <row r="30778" spans="106:107">
      <c r="DB30778" s="110"/>
      <c r="DC30778" s="110"/>
    </row>
    <row r="30779" spans="106:107">
      <c r="DB30779" s="110"/>
      <c r="DC30779" s="110"/>
    </row>
    <row r="30780" spans="106:107">
      <c r="DB30780" s="110"/>
      <c r="DC30780" s="110"/>
    </row>
    <row r="30781" spans="106:107">
      <c r="DB30781" s="110"/>
      <c r="DC30781" s="110"/>
    </row>
    <row r="30782" spans="106:107">
      <c r="DB30782" s="110"/>
      <c r="DC30782" s="110"/>
    </row>
    <row r="30783" spans="106:107">
      <c r="DB30783" s="110"/>
      <c r="DC30783" s="110"/>
    </row>
    <row r="30784" spans="106:107">
      <c r="DB30784" s="110"/>
      <c r="DC30784" s="110"/>
    </row>
    <row r="30785" spans="106:107">
      <c r="DB30785" s="110"/>
      <c r="DC30785" s="110"/>
    </row>
    <row r="30786" spans="106:107">
      <c r="DB30786" s="110"/>
      <c r="DC30786" s="110"/>
    </row>
    <row r="30787" spans="106:107">
      <c r="DB30787" s="110"/>
      <c r="DC30787" s="110"/>
    </row>
    <row r="30788" spans="106:107">
      <c r="DB30788" s="110"/>
      <c r="DC30788" s="110"/>
    </row>
    <row r="30789" spans="106:107">
      <c r="DB30789" s="110"/>
      <c r="DC30789" s="110"/>
    </row>
    <row r="30790" spans="106:107">
      <c r="DB30790" s="110"/>
      <c r="DC30790" s="110"/>
    </row>
    <row r="30791" spans="106:107">
      <c r="DB30791" s="110"/>
      <c r="DC30791" s="110"/>
    </row>
    <row r="30792" spans="106:107">
      <c r="DB30792" s="110"/>
      <c r="DC30792" s="110"/>
    </row>
    <row r="30793" spans="106:107">
      <c r="DB30793" s="110"/>
      <c r="DC30793" s="110"/>
    </row>
    <row r="30794" spans="106:107">
      <c r="DB30794" s="110"/>
      <c r="DC30794" s="110"/>
    </row>
    <row r="30795" spans="106:107">
      <c r="DB30795" s="110"/>
      <c r="DC30795" s="110"/>
    </row>
    <row r="30796" spans="106:107">
      <c r="DB30796" s="110"/>
      <c r="DC30796" s="110"/>
    </row>
    <row r="30797" spans="106:107">
      <c r="DB30797" s="110"/>
      <c r="DC30797" s="110"/>
    </row>
    <row r="30798" spans="106:107">
      <c r="DB30798" s="110"/>
      <c r="DC30798" s="110"/>
    </row>
    <row r="30799" spans="106:107">
      <c r="DB30799" s="110"/>
      <c r="DC30799" s="110"/>
    </row>
    <row r="30800" spans="106:107">
      <c r="DB30800" s="110"/>
      <c r="DC30800" s="110"/>
    </row>
    <row r="30801" spans="106:107">
      <c r="DB30801" s="110"/>
      <c r="DC30801" s="110"/>
    </row>
    <row r="30802" spans="106:107">
      <c r="DB30802" s="110"/>
      <c r="DC30802" s="110"/>
    </row>
    <row r="30803" spans="106:107">
      <c r="DB30803" s="110"/>
      <c r="DC30803" s="110"/>
    </row>
    <row r="30804" spans="106:107">
      <c r="DB30804" s="110"/>
      <c r="DC30804" s="110"/>
    </row>
    <row r="30805" spans="106:107">
      <c r="DB30805" s="110"/>
      <c r="DC30805" s="110"/>
    </row>
    <row r="30806" spans="106:107">
      <c r="DB30806" s="110"/>
      <c r="DC30806" s="110"/>
    </row>
    <row r="30807" spans="106:107">
      <c r="DB30807" s="110"/>
      <c r="DC30807" s="110"/>
    </row>
    <row r="30808" spans="106:107">
      <c r="DB30808" s="110"/>
      <c r="DC30808" s="110"/>
    </row>
    <row r="30809" spans="106:107">
      <c r="DB30809" s="110"/>
      <c r="DC30809" s="110"/>
    </row>
    <row r="30810" spans="106:107">
      <c r="DB30810" s="110"/>
      <c r="DC30810" s="110"/>
    </row>
    <row r="30811" spans="106:107">
      <c r="DB30811" s="110"/>
      <c r="DC30811" s="110"/>
    </row>
    <row r="30812" spans="106:107">
      <c r="DB30812" s="110"/>
      <c r="DC30812" s="110"/>
    </row>
    <row r="30813" spans="106:107">
      <c r="DB30813" s="110"/>
      <c r="DC30813" s="110"/>
    </row>
    <row r="30814" spans="106:107">
      <c r="DB30814" s="110"/>
      <c r="DC30814" s="110"/>
    </row>
    <row r="30815" spans="106:107">
      <c r="DB30815" s="110"/>
      <c r="DC30815" s="110"/>
    </row>
    <row r="30816" spans="106:107">
      <c r="DB30816" s="110"/>
      <c r="DC30816" s="110"/>
    </row>
    <row r="30817" spans="106:107">
      <c r="DB30817" s="110"/>
      <c r="DC30817" s="110"/>
    </row>
    <row r="30818" spans="106:107">
      <c r="DB30818" s="110"/>
      <c r="DC30818" s="110"/>
    </row>
    <row r="30819" spans="106:107">
      <c r="DB30819" s="110"/>
      <c r="DC30819" s="110"/>
    </row>
    <row r="30820" spans="106:107">
      <c r="DB30820" s="110"/>
      <c r="DC30820" s="110"/>
    </row>
    <row r="30821" spans="106:107">
      <c r="DB30821" s="110"/>
      <c r="DC30821" s="110"/>
    </row>
    <row r="30822" spans="106:107">
      <c r="DB30822" s="110"/>
      <c r="DC30822" s="110"/>
    </row>
    <row r="30823" spans="106:107">
      <c r="DB30823" s="110"/>
      <c r="DC30823" s="110"/>
    </row>
    <row r="30824" spans="106:107">
      <c r="DB30824" s="110"/>
      <c r="DC30824" s="110"/>
    </row>
    <row r="30825" spans="106:107">
      <c r="DB30825" s="110"/>
      <c r="DC30825" s="110"/>
    </row>
    <row r="30826" spans="106:107">
      <c r="DB30826" s="110"/>
      <c r="DC30826" s="110"/>
    </row>
    <row r="30827" spans="106:107">
      <c r="DB30827" s="110"/>
      <c r="DC30827" s="110"/>
    </row>
    <row r="30828" spans="106:107">
      <c r="DB30828" s="110"/>
      <c r="DC30828" s="110"/>
    </row>
    <row r="30829" spans="106:107">
      <c r="DB30829" s="110"/>
      <c r="DC30829" s="110"/>
    </row>
    <row r="30830" spans="106:107">
      <c r="DB30830" s="110"/>
      <c r="DC30830" s="110"/>
    </row>
    <row r="30831" spans="106:107">
      <c r="DB30831" s="110"/>
      <c r="DC30831" s="110"/>
    </row>
    <row r="30832" spans="106:107">
      <c r="DB30832" s="110"/>
      <c r="DC30832" s="110"/>
    </row>
    <row r="30833" spans="106:107">
      <c r="DB30833" s="110"/>
      <c r="DC30833" s="110"/>
    </row>
    <row r="30834" spans="106:107">
      <c r="DB30834" s="110"/>
      <c r="DC30834" s="110"/>
    </row>
    <row r="30835" spans="106:107">
      <c r="DB30835" s="110"/>
      <c r="DC30835" s="110"/>
    </row>
    <row r="30836" spans="106:107">
      <c r="DB30836" s="110"/>
      <c r="DC30836" s="110"/>
    </row>
    <row r="30837" spans="106:107">
      <c r="DB30837" s="110"/>
      <c r="DC30837" s="110"/>
    </row>
    <row r="30838" spans="106:107">
      <c r="DB30838" s="110"/>
      <c r="DC30838" s="110"/>
    </row>
    <row r="30839" spans="106:107">
      <c r="DB30839" s="110"/>
      <c r="DC30839" s="110"/>
    </row>
    <row r="30840" spans="106:107">
      <c r="DB30840" s="110"/>
      <c r="DC30840" s="110"/>
    </row>
    <row r="30841" spans="106:107">
      <c r="DB30841" s="110"/>
      <c r="DC30841" s="110"/>
    </row>
    <row r="30842" spans="106:107">
      <c r="DB30842" s="110"/>
      <c r="DC30842" s="110"/>
    </row>
    <row r="30843" spans="106:107">
      <c r="DB30843" s="110"/>
      <c r="DC30843" s="110"/>
    </row>
    <row r="30844" spans="106:107">
      <c r="DB30844" s="110"/>
      <c r="DC30844" s="110"/>
    </row>
    <row r="30845" spans="106:107">
      <c r="DB30845" s="110"/>
      <c r="DC30845" s="110"/>
    </row>
    <row r="30846" spans="106:107">
      <c r="DB30846" s="110"/>
      <c r="DC30846" s="110"/>
    </row>
    <row r="30847" spans="106:107">
      <c r="DB30847" s="110"/>
      <c r="DC30847" s="110"/>
    </row>
    <row r="30848" spans="106:107">
      <c r="DB30848" s="110"/>
      <c r="DC30848" s="110"/>
    </row>
    <row r="30849" spans="106:107">
      <c r="DB30849" s="110"/>
      <c r="DC30849" s="110"/>
    </row>
    <row r="30850" spans="106:107">
      <c r="DB30850" s="110"/>
      <c r="DC30850" s="110"/>
    </row>
    <row r="30851" spans="106:107">
      <c r="DB30851" s="110"/>
      <c r="DC30851" s="110"/>
    </row>
    <row r="30852" spans="106:107">
      <c r="DB30852" s="110"/>
      <c r="DC30852" s="110"/>
    </row>
    <row r="30853" spans="106:107">
      <c r="DB30853" s="110"/>
      <c r="DC30853" s="110"/>
    </row>
    <row r="30854" spans="106:107">
      <c r="DB30854" s="110"/>
      <c r="DC30854" s="110"/>
    </row>
    <row r="30855" spans="106:107">
      <c r="DB30855" s="110"/>
      <c r="DC30855" s="110"/>
    </row>
    <row r="30856" spans="106:107">
      <c r="DB30856" s="110"/>
      <c r="DC30856" s="110"/>
    </row>
    <row r="30857" spans="106:107">
      <c r="DB30857" s="110"/>
      <c r="DC30857" s="110"/>
    </row>
    <row r="30858" spans="106:107">
      <c r="DB30858" s="110"/>
      <c r="DC30858" s="110"/>
    </row>
    <row r="30859" spans="106:107">
      <c r="DB30859" s="110"/>
      <c r="DC30859" s="110"/>
    </row>
    <row r="30860" spans="106:107">
      <c r="DB30860" s="110"/>
      <c r="DC30860" s="110"/>
    </row>
    <row r="30861" spans="106:107">
      <c r="DB30861" s="110"/>
      <c r="DC30861" s="110"/>
    </row>
    <row r="30862" spans="106:107">
      <c r="DB30862" s="110"/>
      <c r="DC30862" s="110"/>
    </row>
    <row r="30863" spans="106:107">
      <c r="DB30863" s="110"/>
      <c r="DC30863" s="110"/>
    </row>
    <row r="30864" spans="106:107">
      <c r="DB30864" s="110"/>
      <c r="DC30864" s="110"/>
    </row>
    <row r="30865" spans="106:107">
      <c r="DB30865" s="110"/>
      <c r="DC30865" s="110"/>
    </row>
    <row r="30866" spans="106:107">
      <c r="DB30866" s="110"/>
      <c r="DC30866" s="110"/>
    </row>
    <row r="30867" spans="106:107">
      <c r="DB30867" s="110"/>
      <c r="DC30867" s="110"/>
    </row>
    <row r="30868" spans="106:107">
      <c r="DB30868" s="110"/>
      <c r="DC30868" s="110"/>
    </row>
    <row r="30869" spans="106:107">
      <c r="DB30869" s="110"/>
      <c r="DC30869" s="110"/>
    </row>
    <row r="30870" spans="106:107">
      <c r="DB30870" s="110"/>
      <c r="DC30870" s="110"/>
    </row>
    <row r="30871" spans="106:107">
      <c r="DB30871" s="110"/>
      <c r="DC30871" s="110"/>
    </row>
    <row r="30872" spans="106:107">
      <c r="DB30872" s="110"/>
      <c r="DC30872" s="110"/>
    </row>
    <row r="30873" spans="106:107">
      <c r="DB30873" s="110"/>
      <c r="DC30873" s="110"/>
    </row>
    <row r="30874" spans="106:107">
      <c r="DB30874" s="110"/>
      <c r="DC30874" s="110"/>
    </row>
    <row r="30875" spans="106:107">
      <c r="DB30875" s="110"/>
      <c r="DC30875" s="110"/>
    </row>
    <row r="30876" spans="106:107">
      <c r="DB30876" s="110"/>
      <c r="DC30876" s="110"/>
    </row>
    <row r="30877" spans="106:107">
      <c r="DB30877" s="110"/>
      <c r="DC30877" s="110"/>
    </row>
    <row r="30878" spans="106:107">
      <c r="DB30878" s="110"/>
      <c r="DC30878" s="110"/>
    </row>
    <row r="30879" spans="106:107">
      <c r="DB30879" s="110"/>
      <c r="DC30879" s="110"/>
    </row>
    <row r="30880" spans="106:107">
      <c r="DB30880" s="110"/>
      <c r="DC30880" s="110"/>
    </row>
    <row r="30881" spans="106:107">
      <c r="DB30881" s="110"/>
      <c r="DC30881" s="110"/>
    </row>
    <row r="30882" spans="106:107">
      <c r="DB30882" s="110"/>
      <c r="DC30882" s="110"/>
    </row>
    <row r="30883" spans="106:107">
      <c r="DB30883" s="110"/>
      <c r="DC30883" s="110"/>
    </row>
    <row r="30884" spans="106:107">
      <c r="DB30884" s="110"/>
      <c r="DC30884" s="110"/>
    </row>
    <row r="30885" spans="106:107">
      <c r="DB30885" s="110"/>
      <c r="DC30885" s="110"/>
    </row>
    <row r="30886" spans="106:107">
      <c r="DB30886" s="110"/>
      <c r="DC30886" s="110"/>
    </row>
    <row r="30887" spans="106:107">
      <c r="DB30887" s="110"/>
      <c r="DC30887" s="110"/>
    </row>
    <row r="30888" spans="106:107">
      <c r="DB30888" s="110"/>
      <c r="DC30888" s="110"/>
    </row>
    <row r="30889" spans="106:107">
      <c r="DB30889" s="110"/>
      <c r="DC30889" s="110"/>
    </row>
    <row r="30890" spans="106:107">
      <c r="DB30890" s="110"/>
      <c r="DC30890" s="110"/>
    </row>
    <row r="30891" spans="106:107">
      <c r="DB30891" s="110"/>
      <c r="DC30891" s="110"/>
    </row>
    <row r="30892" spans="106:107">
      <c r="DB30892" s="110"/>
      <c r="DC30892" s="110"/>
    </row>
    <row r="30893" spans="106:107">
      <c r="DB30893" s="110"/>
      <c r="DC30893" s="110"/>
    </row>
    <row r="30894" spans="106:107">
      <c r="DB30894" s="110"/>
      <c r="DC30894" s="110"/>
    </row>
    <row r="30895" spans="106:107">
      <c r="DB30895" s="110"/>
      <c r="DC30895" s="110"/>
    </row>
    <row r="30896" spans="106:107">
      <c r="DB30896" s="110"/>
      <c r="DC30896" s="110"/>
    </row>
    <row r="30897" spans="106:107">
      <c r="DB30897" s="110"/>
      <c r="DC30897" s="110"/>
    </row>
    <row r="30898" spans="106:107">
      <c r="DB30898" s="110"/>
      <c r="DC30898" s="110"/>
    </row>
    <row r="30899" spans="106:107">
      <c r="DB30899" s="110"/>
      <c r="DC30899" s="110"/>
    </row>
    <row r="30900" spans="106:107">
      <c r="DB30900" s="110"/>
      <c r="DC30900" s="110"/>
    </row>
    <row r="30901" spans="106:107">
      <c r="DB30901" s="110"/>
      <c r="DC30901" s="110"/>
    </row>
    <row r="30902" spans="106:107">
      <c r="DB30902" s="110"/>
      <c r="DC30902" s="110"/>
    </row>
    <row r="30903" spans="106:107">
      <c r="DB30903" s="110"/>
      <c r="DC30903" s="110"/>
    </row>
    <row r="30904" spans="106:107">
      <c r="DB30904" s="110"/>
      <c r="DC30904" s="110"/>
    </row>
    <row r="30905" spans="106:107">
      <c r="DB30905" s="110"/>
      <c r="DC30905" s="110"/>
    </row>
    <row r="30906" spans="106:107">
      <c r="DB30906" s="110"/>
      <c r="DC30906" s="110"/>
    </row>
    <row r="30907" spans="106:107">
      <c r="DB30907" s="110"/>
      <c r="DC30907" s="110"/>
    </row>
    <row r="30908" spans="106:107">
      <c r="DB30908" s="110"/>
      <c r="DC30908" s="110"/>
    </row>
    <row r="30909" spans="106:107">
      <c r="DB30909" s="110"/>
      <c r="DC30909" s="110"/>
    </row>
    <row r="30910" spans="106:107">
      <c r="DB30910" s="110"/>
      <c r="DC30910" s="110"/>
    </row>
    <row r="30911" spans="106:107">
      <c r="DB30911" s="110"/>
      <c r="DC30911" s="110"/>
    </row>
    <row r="30912" spans="106:107">
      <c r="DB30912" s="110"/>
      <c r="DC30912" s="110"/>
    </row>
    <row r="30913" spans="106:107">
      <c r="DB30913" s="110"/>
      <c r="DC30913" s="110"/>
    </row>
    <row r="30914" spans="106:107">
      <c r="DB30914" s="110"/>
      <c r="DC30914" s="110"/>
    </row>
    <row r="30915" spans="106:107">
      <c r="DB30915" s="110"/>
      <c r="DC30915" s="110"/>
    </row>
    <row r="30916" spans="106:107">
      <c r="DB30916" s="110"/>
      <c r="DC30916" s="110"/>
    </row>
    <row r="30917" spans="106:107">
      <c r="DB30917" s="110"/>
      <c r="DC30917" s="110"/>
    </row>
    <row r="30918" spans="106:107">
      <c r="DB30918" s="110"/>
      <c r="DC30918" s="110"/>
    </row>
    <row r="30919" spans="106:107">
      <c r="DB30919" s="110"/>
      <c r="DC30919" s="110"/>
    </row>
    <row r="30920" spans="106:107">
      <c r="DB30920" s="110"/>
      <c r="DC30920" s="110"/>
    </row>
    <row r="30921" spans="106:107">
      <c r="DB30921" s="110"/>
      <c r="DC30921" s="110"/>
    </row>
    <row r="30922" spans="106:107">
      <c r="DB30922" s="110"/>
      <c r="DC30922" s="110"/>
    </row>
    <row r="30923" spans="106:107">
      <c r="DB30923" s="110"/>
      <c r="DC30923" s="110"/>
    </row>
    <row r="30924" spans="106:107">
      <c r="DB30924" s="110"/>
      <c r="DC30924" s="110"/>
    </row>
    <row r="30925" spans="106:107">
      <c r="DB30925" s="110"/>
      <c r="DC30925" s="110"/>
    </row>
    <row r="30926" spans="106:107">
      <c r="DB30926" s="110"/>
      <c r="DC30926" s="110"/>
    </row>
    <row r="30927" spans="106:107">
      <c r="DB30927" s="110"/>
      <c r="DC30927" s="110"/>
    </row>
    <row r="30928" spans="106:107">
      <c r="DB30928" s="110"/>
      <c r="DC30928" s="110"/>
    </row>
    <row r="30929" spans="106:107">
      <c r="DB30929" s="110"/>
      <c r="DC30929" s="110"/>
    </row>
    <row r="30930" spans="106:107">
      <c r="DB30930" s="110"/>
      <c r="DC30930" s="110"/>
    </row>
    <row r="30931" spans="106:107">
      <c r="DB30931" s="110"/>
      <c r="DC30931" s="110"/>
    </row>
    <row r="30932" spans="106:107">
      <c r="DB30932" s="110"/>
      <c r="DC30932" s="110"/>
    </row>
    <row r="30933" spans="106:107">
      <c r="DB30933" s="110"/>
      <c r="DC30933" s="110"/>
    </row>
    <row r="30934" spans="106:107">
      <c r="DB30934" s="110"/>
      <c r="DC30934" s="110"/>
    </row>
    <row r="30935" spans="106:107">
      <c r="DB30935" s="110"/>
      <c r="DC30935" s="110"/>
    </row>
    <row r="30936" spans="106:107">
      <c r="DB30936" s="110"/>
      <c r="DC30936" s="110"/>
    </row>
    <row r="30937" spans="106:107">
      <c r="DB30937" s="110"/>
      <c r="DC30937" s="110"/>
    </row>
    <row r="30938" spans="106:107">
      <c r="DB30938" s="110"/>
      <c r="DC30938" s="110"/>
    </row>
    <row r="30939" spans="106:107">
      <c r="DB30939" s="110"/>
      <c r="DC30939" s="110"/>
    </row>
    <row r="30940" spans="106:107">
      <c r="DB30940" s="110"/>
      <c r="DC30940" s="110"/>
    </row>
    <row r="30941" spans="106:107">
      <c r="DB30941" s="110"/>
      <c r="DC30941" s="110"/>
    </row>
    <row r="30942" spans="106:107">
      <c r="DB30942" s="110"/>
      <c r="DC30942" s="110"/>
    </row>
    <row r="30943" spans="106:107">
      <c r="DB30943" s="110"/>
      <c r="DC30943" s="110"/>
    </row>
    <row r="30944" spans="106:107">
      <c r="DB30944" s="110"/>
      <c r="DC30944" s="110"/>
    </row>
    <row r="30945" spans="106:107">
      <c r="DB30945" s="110"/>
      <c r="DC30945" s="110"/>
    </row>
    <row r="30946" spans="106:107">
      <c r="DB30946" s="110"/>
      <c r="DC30946" s="110"/>
    </row>
    <row r="30947" spans="106:107">
      <c r="DB30947" s="110"/>
      <c r="DC30947" s="110"/>
    </row>
    <row r="30948" spans="106:107">
      <c r="DB30948" s="110"/>
      <c r="DC30948" s="110"/>
    </row>
    <row r="30949" spans="106:107">
      <c r="DB30949" s="110"/>
      <c r="DC30949" s="110"/>
    </row>
    <row r="30950" spans="106:107">
      <c r="DB30950" s="110"/>
      <c r="DC30950" s="110"/>
    </row>
    <row r="30951" spans="106:107">
      <c r="DB30951" s="110"/>
      <c r="DC30951" s="110"/>
    </row>
    <row r="30952" spans="106:107">
      <c r="DB30952" s="110"/>
      <c r="DC30952" s="110"/>
    </row>
    <row r="30953" spans="106:107">
      <c r="DB30953" s="110"/>
      <c r="DC30953" s="110"/>
    </row>
    <row r="30954" spans="106:107">
      <c r="DB30954" s="110"/>
      <c r="DC30954" s="110"/>
    </row>
    <row r="30955" spans="106:107">
      <c r="DB30955" s="110"/>
      <c r="DC30955" s="110"/>
    </row>
    <row r="30956" spans="106:107">
      <c r="DB30956" s="110"/>
      <c r="DC30956" s="110"/>
    </row>
    <row r="30957" spans="106:107">
      <c r="DB30957" s="110"/>
      <c r="DC30957" s="110"/>
    </row>
    <row r="30958" spans="106:107">
      <c r="DB30958" s="110"/>
      <c r="DC30958" s="110"/>
    </row>
    <row r="30959" spans="106:107">
      <c r="DB30959" s="110"/>
      <c r="DC30959" s="110"/>
    </row>
    <row r="30960" spans="106:107">
      <c r="DB30960" s="110"/>
      <c r="DC30960" s="110"/>
    </row>
    <row r="30961" spans="106:107">
      <c r="DB30961" s="110"/>
      <c r="DC30961" s="110"/>
    </row>
    <row r="30962" spans="106:107">
      <c r="DB30962" s="110"/>
      <c r="DC30962" s="110"/>
    </row>
    <row r="30963" spans="106:107">
      <c r="DB30963" s="110"/>
      <c r="DC30963" s="110"/>
    </row>
    <row r="30964" spans="106:107">
      <c r="DB30964" s="110"/>
      <c r="DC30964" s="110"/>
    </row>
    <row r="30965" spans="106:107">
      <c r="DB30965" s="110"/>
      <c r="DC30965" s="110"/>
    </row>
    <row r="30966" spans="106:107">
      <c r="DB30966" s="110"/>
      <c r="DC30966" s="110"/>
    </row>
    <row r="30967" spans="106:107">
      <c r="DB30967" s="110"/>
      <c r="DC30967" s="110"/>
    </row>
    <row r="30968" spans="106:107">
      <c r="DB30968" s="110"/>
      <c r="DC30968" s="110"/>
    </row>
    <row r="30969" spans="106:107">
      <c r="DB30969" s="110"/>
      <c r="DC30969" s="110"/>
    </row>
    <row r="30970" spans="106:107">
      <c r="DB30970" s="110"/>
      <c r="DC30970" s="110"/>
    </row>
    <row r="30971" spans="106:107">
      <c r="DB30971" s="110"/>
      <c r="DC30971" s="110"/>
    </row>
    <row r="30972" spans="106:107">
      <c r="DB30972" s="110"/>
      <c r="DC30972" s="110"/>
    </row>
    <row r="30973" spans="106:107">
      <c r="DB30973" s="110"/>
      <c r="DC30973" s="110"/>
    </row>
    <row r="30974" spans="106:107">
      <c r="DB30974" s="110"/>
      <c r="DC30974" s="110"/>
    </row>
    <row r="30975" spans="106:107">
      <c r="DB30975" s="110"/>
      <c r="DC30975" s="110"/>
    </row>
    <row r="30976" spans="106:107">
      <c r="DB30976" s="110"/>
      <c r="DC30976" s="110"/>
    </row>
    <row r="30977" spans="106:107">
      <c r="DB30977" s="110"/>
      <c r="DC30977" s="110"/>
    </row>
    <row r="30978" spans="106:107">
      <c r="DB30978" s="110"/>
      <c r="DC30978" s="110"/>
    </row>
    <row r="30979" spans="106:107">
      <c r="DB30979" s="110"/>
      <c r="DC30979" s="110"/>
    </row>
    <row r="30980" spans="106:107">
      <c r="DB30980" s="110"/>
      <c r="DC30980" s="110"/>
    </row>
    <row r="30981" spans="106:107">
      <c r="DB30981" s="110"/>
      <c r="DC30981" s="110"/>
    </row>
    <row r="30982" spans="106:107">
      <c r="DB30982" s="110"/>
      <c r="DC30982" s="110"/>
    </row>
    <row r="30983" spans="106:107">
      <c r="DB30983" s="110"/>
      <c r="DC30983" s="110"/>
    </row>
    <row r="30984" spans="106:107">
      <c r="DB30984" s="110"/>
      <c r="DC30984" s="110"/>
    </row>
    <row r="30985" spans="106:107">
      <c r="DB30985" s="110"/>
      <c r="DC30985" s="110"/>
    </row>
    <row r="30986" spans="106:107">
      <c r="DB30986" s="110"/>
      <c r="DC30986" s="110"/>
    </row>
    <row r="30987" spans="106:107">
      <c r="DB30987" s="110"/>
      <c r="DC30987" s="110"/>
    </row>
    <row r="30988" spans="106:107">
      <c r="DB30988" s="110"/>
      <c r="DC30988" s="110"/>
    </row>
    <row r="30989" spans="106:107">
      <c r="DB30989" s="110"/>
      <c r="DC30989" s="110"/>
    </row>
    <row r="30990" spans="106:107">
      <c r="DB30990" s="110"/>
      <c r="DC30990" s="110"/>
    </row>
    <row r="30991" spans="106:107">
      <c r="DB30991" s="110"/>
      <c r="DC30991" s="110"/>
    </row>
    <row r="30992" spans="106:107">
      <c r="DB30992" s="110"/>
      <c r="DC30992" s="110"/>
    </row>
    <row r="30993" spans="106:107">
      <c r="DB30993" s="110"/>
      <c r="DC30993" s="110"/>
    </row>
    <row r="30994" spans="106:107">
      <c r="DB30994" s="110"/>
      <c r="DC30994" s="110"/>
    </row>
    <row r="30995" spans="106:107">
      <c r="DB30995" s="110"/>
      <c r="DC30995" s="110"/>
    </row>
    <row r="30996" spans="106:107">
      <c r="DB30996" s="110"/>
      <c r="DC30996" s="110"/>
    </row>
    <row r="30997" spans="106:107">
      <c r="DB30997" s="110"/>
      <c r="DC30997" s="110"/>
    </row>
    <row r="30998" spans="106:107">
      <c r="DB30998" s="110"/>
      <c r="DC30998" s="110"/>
    </row>
    <row r="30999" spans="106:107">
      <c r="DB30999" s="110"/>
      <c r="DC30999" s="110"/>
    </row>
    <row r="31000" spans="106:107">
      <c r="DB31000" s="110"/>
      <c r="DC31000" s="110"/>
    </row>
    <row r="31001" spans="106:107">
      <c r="DB31001" s="110"/>
      <c r="DC31001" s="110"/>
    </row>
    <row r="31002" spans="106:107">
      <c r="DB31002" s="110"/>
      <c r="DC31002" s="110"/>
    </row>
    <row r="31003" spans="106:107">
      <c r="DB31003" s="110"/>
      <c r="DC31003" s="110"/>
    </row>
    <row r="31004" spans="106:107">
      <c r="DB31004" s="110"/>
      <c r="DC31004" s="110"/>
    </row>
    <row r="31005" spans="106:107">
      <c r="DB31005" s="110"/>
      <c r="DC31005" s="110"/>
    </row>
    <row r="31006" spans="106:107">
      <c r="DB31006" s="110"/>
      <c r="DC31006" s="110"/>
    </row>
    <row r="31007" spans="106:107">
      <c r="DB31007" s="110"/>
      <c r="DC31007" s="110"/>
    </row>
    <row r="31008" spans="106:107">
      <c r="DB31008" s="110"/>
      <c r="DC31008" s="110"/>
    </row>
    <row r="31009" spans="106:107">
      <c r="DB31009" s="110"/>
      <c r="DC31009" s="110"/>
    </row>
    <row r="31010" spans="106:107">
      <c r="DB31010" s="110"/>
      <c r="DC31010" s="110"/>
    </row>
    <row r="31011" spans="106:107">
      <c r="DB31011" s="110"/>
      <c r="DC31011" s="110"/>
    </row>
    <row r="31012" spans="106:107">
      <c r="DB31012" s="110"/>
      <c r="DC31012" s="110"/>
    </row>
    <row r="31013" spans="106:107">
      <c r="DB31013" s="110"/>
      <c r="DC31013" s="110"/>
    </row>
    <row r="31014" spans="106:107">
      <c r="DB31014" s="110"/>
      <c r="DC31014" s="110"/>
    </row>
    <row r="31015" spans="106:107">
      <c r="DB31015" s="110"/>
      <c r="DC31015" s="110"/>
    </row>
    <row r="31016" spans="106:107">
      <c r="DB31016" s="110"/>
      <c r="DC31016" s="110"/>
    </row>
    <row r="31017" spans="106:107">
      <c r="DB31017" s="110"/>
      <c r="DC31017" s="110"/>
    </row>
    <row r="31018" spans="106:107">
      <c r="DB31018" s="110"/>
      <c r="DC31018" s="110"/>
    </row>
    <row r="31019" spans="106:107">
      <c r="DB31019" s="110"/>
      <c r="DC31019" s="110"/>
    </row>
    <row r="31020" spans="106:107">
      <c r="DB31020" s="110"/>
      <c r="DC31020" s="110"/>
    </row>
    <row r="31021" spans="106:107">
      <c r="DB31021" s="110"/>
      <c r="DC31021" s="110"/>
    </row>
    <row r="31022" spans="106:107">
      <c r="DB31022" s="110"/>
      <c r="DC31022" s="110"/>
    </row>
    <row r="31023" spans="106:107">
      <c r="DB31023" s="110"/>
      <c r="DC31023" s="110"/>
    </row>
    <row r="31024" spans="106:107">
      <c r="DB31024" s="110"/>
      <c r="DC31024" s="110"/>
    </row>
    <row r="31025" spans="106:107">
      <c r="DB31025" s="110"/>
      <c r="DC31025" s="110"/>
    </row>
    <row r="31026" spans="106:107">
      <c r="DB31026" s="110"/>
      <c r="DC31026" s="110"/>
    </row>
    <row r="31027" spans="106:107">
      <c r="DB31027" s="110"/>
      <c r="DC31027" s="110"/>
    </row>
    <row r="31028" spans="106:107">
      <c r="DB31028" s="110"/>
      <c r="DC31028" s="110"/>
    </row>
    <row r="31029" spans="106:107">
      <c r="DB31029" s="110"/>
      <c r="DC31029" s="110"/>
    </row>
    <row r="31030" spans="106:107">
      <c r="DB31030" s="110"/>
      <c r="DC31030" s="110"/>
    </row>
    <row r="31031" spans="106:107">
      <c r="DB31031" s="110"/>
      <c r="DC31031" s="110"/>
    </row>
    <row r="31032" spans="106:107">
      <c r="DB31032" s="110"/>
      <c r="DC31032" s="110"/>
    </row>
    <row r="31033" spans="106:107">
      <c r="DB31033" s="110"/>
      <c r="DC31033" s="110"/>
    </row>
    <row r="31034" spans="106:107">
      <c r="DB31034" s="110"/>
      <c r="DC31034" s="110"/>
    </row>
    <row r="31035" spans="106:107">
      <c r="DB31035" s="110"/>
      <c r="DC31035" s="110"/>
    </row>
    <row r="31036" spans="106:107">
      <c r="DB31036" s="110"/>
      <c r="DC31036" s="110"/>
    </row>
    <row r="31037" spans="106:107">
      <c r="DB31037" s="110"/>
      <c r="DC31037" s="110"/>
    </row>
    <row r="31038" spans="106:107">
      <c r="DB31038" s="110"/>
      <c r="DC31038" s="110"/>
    </row>
    <row r="31039" spans="106:107">
      <c r="DB31039" s="110"/>
      <c r="DC31039" s="110"/>
    </row>
    <row r="31040" spans="106:107">
      <c r="DB31040" s="110"/>
      <c r="DC31040" s="110"/>
    </row>
    <row r="31041" spans="106:107">
      <c r="DB31041" s="110"/>
      <c r="DC31041" s="110"/>
    </row>
    <row r="31042" spans="106:107">
      <c r="DB31042" s="110"/>
      <c r="DC31042" s="110"/>
    </row>
    <row r="31043" spans="106:107">
      <c r="DB31043" s="110"/>
      <c r="DC31043" s="110"/>
    </row>
    <row r="31044" spans="106:107">
      <c r="DB31044" s="110"/>
      <c r="DC31044" s="110"/>
    </row>
    <row r="31045" spans="106:107">
      <c r="DB31045" s="110"/>
      <c r="DC31045" s="110"/>
    </row>
    <row r="31046" spans="106:107">
      <c r="DB31046" s="110"/>
      <c r="DC31046" s="110"/>
    </row>
    <row r="31047" spans="106:107">
      <c r="DB31047" s="110"/>
      <c r="DC31047" s="110"/>
    </row>
    <row r="31048" spans="106:107">
      <c r="DB31048" s="110"/>
      <c r="DC31048" s="110"/>
    </row>
    <row r="31049" spans="106:107">
      <c r="DB31049" s="110"/>
      <c r="DC31049" s="110"/>
    </row>
    <row r="31050" spans="106:107">
      <c r="DB31050" s="110"/>
      <c r="DC31050" s="110"/>
    </row>
    <row r="31051" spans="106:107">
      <c r="DB31051" s="110"/>
      <c r="DC31051" s="110"/>
    </row>
    <row r="31052" spans="106:107">
      <c r="DB31052" s="110"/>
      <c r="DC31052" s="110"/>
    </row>
    <row r="31053" spans="106:107">
      <c r="DB31053" s="110"/>
      <c r="DC31053" s="110"/>
    </row>
    <row r="31054" spans="106:107">
      <c r="DB31054" s="110"/>
      <c r="DC31054" s="110"/>
    </row>
    <row r="31055" spans="106:107">
      <c r="DB31055" s="110"/>
      <c r="DC31055" s="110"/>
    </row>
    <row r="31056" spans="106:107">
      <c r="DB31056" s="110"/>
      <c r="DC31056" s="110"/>
    </row>
    <row r="31057" spans="106:107">
      <c r="DB31057" s="110"/>
      <c r="DC31057" s="110"/>
    </row>
    <row r="31058" spans="106:107">
      <c r="DB31058" s="110"/>
      <c r="DC31058" s="110"/>
    </row>
    <row r="31059" spans="106:107">
      <c r="DB31059" s="110"/>
      <c r="DC31059" s="110"/>
    </row>
    <row r="31060" spans="106:107">
      <c r="DB31060" s="110"/>
      <c r="DC31060" s="110"/>
    </row>
    <row r="31061" spans="106:107">
      <c r="DB31061" s="110"/>
      <c r="DC31061" s="110"/>
    </row>
    <row r="31062" spans="106:107">
      <c r="DB31062" s="110"/>
      <c r="DC31062" s="110"/>
    </row>
    <row r="31063" spans="106:107">
      <c r="DB31063" s="110"/>
      <c r="DC31063" s="110"/>
    </row>
    <row r="31064" spans="106:107">
      <c r="DB31064" s="110"/>
      <c r="DC31064" s="110"/>
    </row>
    <row r="31065" spans="106:107">
      <c r="DB31065" s="110"/>
      <c r="DC31065" s="110"/>
    </row>
    <row r="31066" spans="106:107">
      <c r="DB31066" s="110"/>
      <c r="DC31066" s="110"/>
    </row>
    <row r="31067" spans="106:107">
      <c r="DB31067" s="110"/>
      <c r="DC31067" s="110"/>
    </row>
    <row r="31068" spans="106:107">
      <c r="DB31068" s="110"/>
      <c r="DC31068" s="110"/>
    </row>
    <row r="31069" spans="106:107">
      <c r="DB31069" s="110"/>
      <c r="DC31069" s="110"/>
    </row>
  </sheetData>
  <autoFilter ref="A2:DD706">
    <filterColumn colId="97"/>
  </autoFilter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3">
    <tabColor theme="0" tint="-0.499984740745262"/>
  </sheetPr>
  <dimension ref="A1:L705"/>
  <sheetViews>
    <sheetView workbookViewId="0">
      <selection sqref="A1:XFD1048576"/>
    </sheetView>
  </sheetViews>
  <sheetFormatPr defaultRowHeight="15"/>
  <cols>
    <col min="4" max="4" width="12.140625" bestFit="1" customWidth="1"/>
    <col min="5" max="5" width="11.140625" bestFit="1" customWidth="1"/>
    <col min="6" max="6" width="10.28515625" bestFit="1" customWidth="1"/>
  </cols>
  <sheetData>
    <row r="1" spans="1:12">
      <c r="A1" t="s">
        <v>3432</v>
      </c>
      <c r="B1" t="s">
        <v>3433</v>
      </c>
      <c r="C1" t="s">
        <v>3434</v>
      </c>
      <c r="D1" t="s">
        <v>3435</v>
      </c>
      <c r="E1" t="s">
        <v>3436</v>
      </c>
      <c r="F1" t="s">
        <v>3437</v>
      </c>
      <c r="G1" t="s">
        <v>4596</v>
      </c>
      <c r="H1" t="s">
        <v>3441</v>
      </c>
      <c r="I1" t="s">
        <v>3396</v>
      </c>
      <c r="J1" t="s">
        <v>3394</v>
      </c>
      <c r="K1" t="s">
        <v>3395</v>
      </c>
      <c r="L1" t="s">
        <v>3397</v>
      </c>
    </row>
    <row r="2" spans="1:12">
      <c r="A2" t="s">
        <v>3438</v>
      </c>
      <c r="B2" t="s">
        <v>3439</v>
      </c>
      <c r="C2">
        <v>1</v>
      </c>
      <c r="D2" t="s">
        <v>3440</v>
      </c>
      <c r="E2">
        <v>1</v>
      </c>
      <c r="F2">
        <v>1</v>
      </c>
      <c r="G2">
        <v>20337.364000000001</v>
      </c>
      <c r="H2">
        <v>120</v>
      </c>
      <c r="I2">
        <v>1</v>
      </c>
      <c r="J2">
        <v>1</v>
      </c>
      <c r="K2">
        <v>0</v>
      </c>
      <c r="L2">
        <v>38.112851481411589</v>
      </c>
    </row>
    <row r="3" spans="1:12">
      <c r="A3" t="s">
        <v>3438</v>
      </c>
      <c r="B3" t="s">
        <v>3439</v>
      </c>
      <c r="C3">
        <v>1</v>
      </c>
      <c r="D3" t="s">
        <v>3440</v>
      </c>
      <c r="E3">
        <v>1</v>
      </c>
      <c r="F3">
        <v>1</v>
      </c>
      <c r="G3">
        <v>11433.732</v>
      </c>
      <c r="H3">
        <v>38</v>
      </c>
      <c r="I3">
        <v>2</v>
      </c>
      <c r="J3">
        <v>1</v>
      </c>
      <c r="K3">
        <v>0</v>
      </c>
      <c r="L3">
        <v>38.112851481411589</v>
      </c>
    </row>
    <row r="4" spans="1:12">
      <c r="A4" t="s">
        <v>3438</v>
      </c>
      <c r="B4" t="s">
        <v>3439</v>
      </c>
      <c r="C4">
        <v>1</v>
      </c>
      <c r="D4" t="s">
        <v>3440</v>
      </c>
      <c r="E4">
        <v>1</v>
      </c>
      <c r="F4">
        <v>1</v>
      </c>
      <c r="G4">
        <v>412803.27299999999</v>
      </c>
      <c r="H4">
        <v>1092</v>
      </c>
      <c r="I4">
        <v>3</v>
      </c>
      <c r="J4">
        <v>1</v>
      </c>
      <c r="K4">
        <v>0</v>
      </c>
      <c r="L4">
        <v>38.112851481411589</v>
      </c>
    </row>
    <row r="5" spans="1:12">
      <c r="A5" t="s">
        <v>3438</v>
      </c>
      <c r="B5" t="s">
        <v>3439</v>
      </c>
      <c r="C5">
        <v>1</v>
      </c>
      <c r="D5" t="s">
        <v>3440</v>
      </c>
      <c r="E5">
        <v>1</v>
      </c>
      <c r="F5">
        <v>1</v>
      </c>
      <c r="G5">
        <v>173207.33499999999</v>
      </c>
      <c r="H5">
        <v>380</v>
      </c>
      <c r="I5">
        <v>4</v>
      </c>
      <c r="J5">
        <v>1</v>
      </c>
      <c r="K5">
        <v>0</v>
      </c>
      <c r="L5">
        <v>38.112851481411589</v>
      </c>
    </row>
    <row r="6" spans="1:12">
      <c r="A6" t="s">
        <v>3438</v>
      </c>
      <c r="B6" t="s">
        <v>3439</v>
      </c>
      <c r="C6">
        <v>1</v>
      </c>
      <c r="D6" t="s">
        <v>3440</v>
      </c>
      <c r="E6">
        <v>1</v>
      </c>
      <c r="F6">
        <v>1</v>
      </c>
      <c r="G6">
        <v>5700</v>
      </c>
      <c r="H6">
        <v>27</v>
      </c>
      <c r="I6">
        <v>5</v>
      </c>
      <c r="J6">
        <v>1</v>
      </c>
      <c r="K6">
        <v>0</v>
      </c>
      <c r="L6">
        <v>38.112851481411589</v>
      </c>
    </row>
    <row r="7" spans="1:12">
      <c r="A7" t="s">
        <v>3438</v>
      </c>
      <c r="B7" t="s">
        <v>3439</v>
      </c>
      <c r="C7">
        <v>1</v>
      </c>
      <c r="D7" t="s">
        <v>3440</v>
      </c>
      <c r="E7">
        <v>1</v>
      </c>
      <c r="F7">
        <v>1</v>
      </c>
      <c r="G7">
        <v>1266.58</v>
      </c>
      <c r="H7">
        <v>4</v>
      </c>
      <c r="I7">
        <v>6</v>
      </c>
      <c r="J7">
        <v>3</v>
      </c>
      <c r="K7">
        <v>0</v>
      </c>
      <c r="L7">
        <v>33.660000000000004</v>
      </c>
    </row>
    <row r="8" spans="1:12">
      <c r="A8" t="s">
        <v>3438</v>
      </c>
      <c r="B8" t="s">
        <v>3439</v>
      </c>
      <c r="C8">
        <v>1</v>
      </c>
      <c r="D8" t="s">
        <v>3440</v>
      </c>
      <c r="E8">
        <v>1</v>
      </c>
      <c r="F8">
        <v>1</v>
      </c>
      <c r="G8">
        <v>14848.196</v>
      </c>
      <c r="H8">
        <v>28</v>
      </c>
      <c r="I8">
        <v>7</v>
      </c>
      <c r="J8">
        <v>1</v>
      </c>
      <c r="K8">
        <v>0</v>
      </c>
      <c r="L8">
        <v>38.112851481411589</v>
      </c>
    </row>
    <row r="9" spans="1:12">
      <c r="A9" t="s">
        <v>3438</v>
      </c>
      <c r="B9" t="s">
        <v>3439</v>
      </c>
      <c r="C9">
        <v>1</v>
      </c>
      <c r="D9" t="s">
        <v>3440</v>
      </c>
      <c r="E9">
        <v>1</v>
      </c>
      <c r="F9">
        <v>1</v>
      </c>
      <c r="G9">
        <v>5578</v>
      </c>
      <c r="H9">
        <v>18</v>
      </c>
      <c r="I9">
        <v>8</v>
      </c>
      <c r="J9">
        <v>3</v>
      </c>
      <c r="K9">
        <v>0</v>
      </c>
      <c r="L9">
        <v>33.660000000000004</v>
      </c>
    </row>
    <row r="10" spans="1:12">
      <c r="A10" t="s">
        <v>3438</v>
      </c>
      <c r="B10" t="s">
        <v>3439</v>
      </c>
      <c r="C10">
        <v>1</v>
      </c>
      <c r="D10" t="s">
        <v>3440</v>
      </c>
      <c r="E10">
        <v>1</v>
      </c>
      <c r="F10">
        <v>1</v>
      </c>
      <c r="G10">
        <v>16965.826000000001</v>
      </c>
      <c r="H10">
        <v>37</v>
      </c>
      <c r="I10">
        <v>9</v>
      </c>
      <c r="J10">
        <v>1</v>
      </c>
      <c r="K10">
        <v>0</v>
      </c>
      <c r="L10">
        <v>38.112851481411589</v>
      </c>
    </row>
    <row r="11" spans="1:12">
      <c r="A11" t="s">
        <v>3438</v>
      </c>
      <c r="B11" t="s">
        <v>3439</v>
      </c>
      <c r="C11">
        <v>1</v>
      </c>
      <c r="D11" t="s">
        <v>3440</v>
      </c>
      <c r="E11">
        <v>1</v>
      </c>
      <c r="F11">
        <v>1</v>
      </c>
      <c r="G11">
        <v>9967.5969999999998</v>
      </c>
      <c r="H11">
        <v>21</v>
      </c>
      <c r="I11">
        <v>10</v>
      </c>
      <c r="J11">
        <v>1</v>
      </c>
      <c r="K11">
        <v>0</v>
      </c>
      <c r="L11">
        <v>38.112851481411589</v>
      </c>
    </row>
    <row r="12" spans="1:12">
      <c r="A12" t="s">
        <v>3438</v>
      </c>
      <c r="B12" t="s">
        <v>3439</v>
      </c>
      <c r="C12">
        <v>1</v>
      </c>
      <c r="D12" t="s">
        <v>3440</v>
      </c>
      <c r="E12">
        <v>1</v>
      </c>
      <c r="F12">
        <v>1</v>
      </c>
      <c r="G12">
        <v>10137.925999999999</v>
      </c>
      <c r="H12">
        <v>32</v>
      </c>
      <c r="I12">
        <v>11</v>
      </c>
      <c r="J12">
        <v>1</v>
      </c>
      <c r="K12">
        <v>0</v>
      </c>
      <c r="L12">
        <v>38.112851481411589</v>
      </c>
    </row>
    <row r="13" spans="1:12">
      <c r="A13" t="s">
        <v>3438</v>
      </c>
      <c r="B13" t="s">
        <v>3439</v>
      </c>
      <c r="C13">
        <v>1</v>
      </c>
      <c r="D13" t="s">
        <v>3440</v>
      </c>
      <c r="E13">
        <v>1</v>
      </c>
      <c r="F13">
        <v>1</v>
      </c>
      <c r="G13">
        <v>5216.55</v>
      </c>
      <c r="H13">
        <v>12</v>
      </c>
      <c r="I13">
        <v>12</v>
      </c>
      <c r="J13">
        <v>1</v>
      </c>
      <c r="K13">
        <v>0</v>
      </c>
      <c r="L13">
        <v>38.112851481411589</v>
      </c>
    </row>
    <row r="14" spans="1:12">
      <c r="A14" t="s">
        <v>3438</v>
      </c>
      <c r="B14" t="s">
        <v>3439</v>
      </c>
      <c r="C14">
        <v>1</v>
      </c>
      <c r="D14" t="s">
        <v>3440</v>
      </c>
      <c r="E14">
        <v>1</v>
      </c>
      <c r="F14">
        <v>1</v>
      </c>
      <c r="G14">
        <v>8312.0190000000002</v>
      </c>
      <c r="H14">
        <v>15</v>
      </c>
      <c r="I14">
        <v>13</v>
      </c>
      <c r="J14">
        <v>1</v>
      </c>
      <c r="K14">
        <v>0</v>
      </c>
      <c r="L14">
        <v>38.112851481411589</v>
      </c>
    </row>
    <row r="15" spans="1:12">
      <c r="A15" t="s">
        <v>3438</v>
      </c>
      <c r="B15" t="s">
        <v>3439</v>
      </c>
      <c r="C15">
        <v>1</v>
      </c>
      <c r="D15" t="s">
        <v>3440</v>
      </c>
      <c r="E15">
        <v>1</v>
      </c>
      <c r="F15">
        <v>1</v>
      </c>
      <c r="G15">
        <v>2090</v>
      </c>
      <c r="H15">
        <v>6</v>
      </c>
      <c r="I15">
        <v>14</v>
      </c>
      <c r="J15">
        <v>3</v>
      </c>
      <c r="K15">
        <v>0</v>
      </c>
      <c r="L15">
        <v>33.660000000000004</v>
      </c>
    </row>
    <row r="16" spans="1:12">
      <c r="A16" t="s">
        <v>3438</v>
      </c>
      <c r="B16" t="s">
        <v>3439</v>
      </c>
      <c r="C16">
        <v>1</v>
      </c>
      <c r="D16" t="s">
        <v>3440</v>
      </c>
      <c r="E16">
        <v>1</v>
      </c>
      <c r="F16">
        <v>1</v>
      </c>
      <c r="G16">
        <v>44567.93</v>
      </c>
      <c r="H16">
        <v>54</v>
      </c>
      <c r="I16">
        <v>15</v>
      </c>
      <c r="J16">
        <v>1</v>
      </c>
      <c r="K16">
        <v>0</v>
      </c>
      <c r="L16">
        <v>38.112851481411589</v>
      </c>
    </row>
    <row r="17" spans="1:12">
      <c r="A17" t="s">
        <v>3438</v>
      </c>
      <c r="B17" t="s">
        <v>3439</v>
      </c>
      <c r="C17">
        <v>1</v>
      </c>
      <c r="D17" t="s">
        <v>3440</v>
      </c>
      <c r="E17">
        <v>1</v>
      </c>
      <c r="F17">
        <v>1</v>
      </c>
      <c r="G17">
        <v>1631.75</v>
      </c>
      <c r="H17">
        <v>2</v>
      </c>
      <c r="I17">
        <v>16</v>
      </c>
      <c r="J17">
        <v>1</v>
      </c>
      <c r="K17">
        <v>0</v>
      </c>
      <c r="L17">
        <v>38.112851481411589</v>
      </c>
    </row>
    <row r="18" spans="1:12">
      <c r="A18" t="s">
        <v>3438</v>
      </c>
      <c r="B18" t="s">
        <v>3439</v>
      </c>
      <c r="C18">
        <v>1</v>
      </c>
      <c r="D18" t="s">
        <v>3440</v>
      </c>
      <c r="E18">
        <v>1</v>
      </c>
      <c r="F18">
        <v>1</v>
      </c>
      <c r="G18">
        <v>2506.6010000000001</v>
      </c>
      <c r="H18">
        <v>4</v>
      </c>
      <c r="I18">
        <v>17</v>
      </c>
      <c r="J18">
        <v>3</v>
      </c>
      <c r="K18">
        <v>0</v>
      </c>
      <c r="L18">
        <v>33.660000000000004</v>
      </c>
    </row>
    <row r="19" spans="1:12">
      <c r="A19" t="s">
        <v>3438</v>
      </c>
      <c r="B19" t="s">
        <v>3439</v>
      </c>
      <c r="C19">
        <v>1</v>
      </c>
      <c r="D19" t="s">
        <v>3440</v>
      </c>
      <c r="E19">
        <v>1</v>
      </c>
      <c r="F19">
        <v>1</v>
      </c>
      <c r="G19">
        <v>33406.995000000003</v>
      </c>
      <c r="H19">
        <v>32</v>
      </c>
      <c r="I19">
        <v>18</v>
      </c>
      <c r="J19">
        <v>3</v>
      </c>
      <c r="K19">
        <v>0</v>
      </c>
      <c r="L19">
        <v>33.660000000000004</v>
      </c>
    </row>
    <row r="20" spans="1:12">
      <c r="A20" t="s">
        <v>3438</v>
      </c>
      <c r="B20" t="s">
        <v>3439</v>
      </c>
      <c r="C20">
        <v>1</v>
      </c>
      <c r="D20" t="s">
        <v>3440</v>
      </c>
      <c r="E20">
        <v>1</v>
      </c>
      <c r="F20">
        <v>1</v>
      </c>
      <c r="G20">
        <v>20000</v>
      </c>
      <c r="H20">
        <v>25</v>
      </c>
      <c r="I20">
        <v>19</v>
      </c>
      <c r="J20">
        <v>1</v>
      </c>
      <c r="K20">
        <v>0</v>
      </c>
      <c r="L20">
        <v>38.112851481411589</v>
      </c>
    </row>
    <row r="21" spans="1:12">
      <c r="A21" t="s">
        <v>3438</v>
      </c>
      <c r="B21" t="s">
        <v>3439</v>
      </c>
      <c r="C21">
        <v>1</v>
      </c>
      <c r="D21" t="s">
        <v>3440</v>
      </c>
      <c r="E21">
        <v>1</v>
      </c>
      <c r="F21">
        <v>1</v>
      </c>
      <c r="G21">
        <v>8600.0400000000009</v>
      </c>
      <c r="H21">
        <v>12</v>
      </c>
      <c r="I21">
        <v>20</v>
      </c>
      <c r="J21">
        <v>1</v>
      </c>
      <c r="K21">
        <v>0</v>
      </c>
      <c r="L21">
        <v>38.112851481411589</v>
      </c>
    </row>
    <row r="22" spans="1:12">
      <c r="A22" t="s">
        <v>3438</v>
      </c>
      <c r="B22" t="s">
        <v>3439</v>
      </c>
      <c r="C22">
        <v>1</v>
      </c>
      <c r="D22" t="s">
        <v>3440</v>
      </c>
      <c r="E22">
        <v>1</v>
      </c>
      <c r="F22">
        <v>1</v>
      </c>
      <c r="G22">
        <v>13196.5</v>
      </c>
      <c r="H22">
        <v>16</v>
      </c>
      <c r="I22">
        <v>21</v>
      </c>
      <c r="J22">
        <v>3</v>
      </c>
      <c r="K22">
        <v>0</v>
      </c>
      <c r="L22">
        <v>33.660000000000004</v>
      </c>
    </row>
    <row r="23" spans="1:12">
      <c r="A23" t="s">
        <v>3438</v>
      </c>
      <c r="B23" t="s">
        <v>3439</v>
      </c>
      <c r="C23">
        <v>1</v>
      </c>
      <c r="D23" t="s">
        <v>3440</v>
      </c>
      <c r="E23">
        <v>1</v>
      </c>
      <c r="F23">
        <v>1</v>
      </c>
      <c r="G23">
        <v>6098.5839999999998</v>
      </c>
      <c r="H23">
        <v>8</v>
      </c>
      <c r="I23">
        <v>22</v>
      </c>
      <c r="J23">
        <v>3</v>
      </c>
      <c r="K23">
        <v>0</v>
      </c>
      <c r="L23">
        <v>33.660000000000004</v>
      </c>
    </row>
    <row r="24" spans="1:12">
      <c r="A24" t="s">
        <v>3438</v>
      </c>
      <c r="B24" t="s">
        <v>3439</v>
      </c>
      <c r="C24">
        <v>1</v>
      </c>
      <c r="D24" t="s">
        <v>3440</v>
      </c>
      <c r="E24">
        <v>1</v>
      </c>
      <c r="F24">
        <v>1</v>
      </c>
      <c r="G24">
        <v>3947.6239999999998</v>
      </c>
      <c r="H24">
        <v>5</v>
      </c>
      <c r="I24">
        <v>23</v>
      </c>
      <c r="J24">
        <v>3</v>
      </c>
      <c r="K24">
        <v>0</v>
      </c>
      <c r="L24">
        <v>33.660000000000004</v>
      </c>
    </row>
    <row r="25" spans="1:12">
      <c r="A25" t="s">
        <v>3438</v>
      </c>
      <c r="B25" t="s">
        <v>3439</v>
      </c>
      <c r="C25">
        <v>1</v>
      </c>
      <c r="D25" t="s">
        <v>3440</v>
      </c>
      <c r="E25">
        <v>1</v>
      </c>
      <c r="F25">
        <v>1</v>
      </c>
      <c r="G25">
        <v>8029.1959999999999</v>
      </c>
      <c r="H25">
        <v>12</v>
      </c>
      <c r="I25">
        <v>24</v>
      </c>
      <c r="J25">
        <v>3</v>
      </c>
      <c r="K25">
        <v>0</v>
      </c>
      <c r="L25">
        <v>33.660000000000004</v>
      </c>
    </row>
    <row r="26" spans="1:12">
      <c r="A26" t="s">
        <v>3438</v>
      </c>
      <c r="B26" t="s">
        <v>3439</v>
      </c>
      <c r="C26">
        <v>1</v>
      </c>
      <c r="D26" t="s">
        <v>3440</v>
      </c>
      <c r="E26">
        <v>1</v>
      </c>
      <c r="F26">
        <v>1</v>
      </c>
      <c r="G26">
        <v>1853.68</v>
      </c>
      <c r="H26">
        <v>6</v>
      </c>
      <c r="I26">
        <v>25</v>
      </c>
      <c r="J26">
        <v>3</v>
      </c>
      <c r="K26">
        <v>0</v>
      </c>
      <c r="L26">
        <v>33.660000000000004</v>
      </c>
    </row>
    <row r="27" spans="1:12">
      <c r="A27" t="s">
        <v>3438</v>
      </c>
      <c r="B27" t="s">
        <v>3439</v>
      </c>
      <c r="C27">
        <v>1</v>
      </c>
      <c r="D27" t="s">
        <v>3440</v>
      </c>
      <c r="E27">
        <v>1</v>
      </c>
      <c r="F27">
        <v>1</v>
      </c>
      <c r="G27">
        <v>1240754.1640000001</v>
      </c>
      <c r="H27">
        <v>2466</v>
      </c>
      <c r="I27">
        <v>26</v>
      </c>
      <c r="J27">
        <v>1</v>
      </c>
      <c r="K27">
        <v>1</v>
      </c>
      <c r="L27">
        <v>76.225702962823178</v>
      </c>
    </row>
    <row r="28" spans="1:12">
      <c r="A28" t="s">
        <v>3438</v>
      </c>
      <c r="B28" t="s">
        <v>3439</v>
      </c>
      <c r="C28">
        <v>1</v>
      </c>
      <c r="D28" t="s">
        <v>3440</v>
      </c>
      <c r="E28">
        <v>1</v>
      </c>
      <c r="F28">
        <v>1</v>
      </c>
      <c r="G28">
        <v>150000.10500000001</v>
      </c>
      <c r="H28">
        <v>297</v>
      </c>
      <c r="I28">
        <v>27</v>
      </c>
      <c r="J28">
        <v>1</v>
      </c>
      <c r="K28">
        <v>1</v>
      </c>
      <c r="L28">
        <v>76.225702962823178</v>
      </c>
    </row>
    <row r="29" spans="1:12">
      <c r="A29" t="s">
        <v>3438</v>
      </c>
      <c r="B29" t="s">
        <v>3439</v>
      </c>
      <c r="C29">
        <v>1</v>
      </c>
      <c r="D29" t="s">
        <v>3440</v>
      </c>
      <c r="E29">
        <v>1</v>
      </c>
      <c r="F29">
        <v>1</v>
      </c>
      <c r="G29">
        <v>20859.54</v>
      </c>
      <c r="H29">
        <v>322</v>
      </c>
      <c r="I29">
        <v>28</v>
      </c>
      <c r="J29">
        <v>1</v>
      </c>
      <c r="K29">
        <v>0</v>
      </c>
      <c r="L29">
        <v>38.112851481411589</v>
      </c>
    </row>
    <row r="30" spans="1:12">
      <c r="A30" t="s">
        <v>3438</v>
      </c>
      <c r="B30" t="s">
        <v>3439</v>
      </c>
      <c r="C30">
        <v>1</v>
      </c>
      <c r="D30" t="s">
        <v>3440</v>
      </c>
      <c r="E30">
        <v>1</v>
      </c>
      <c r="F30">
        <v>1</v>
      </c>
      <c r="G30">
        <v>15644.655000000001</v>
      </c>
      <c r="H30">
        <v>216</v>
      </c>
      <c r="I30">
        <v>29</v>
      </c>
      <c r="J30">
        <v>1</v>
      </c>
      <c r="K30">
        <v>0</v>
      </c>
      <c r="L30">
        <v>38.112851481411589</v>
      </c>
    </row>
    <row r="31" spans="1:12">
      <c r="A31" t="s">
        <v>3438</v>
      </c>
      <c r="B31" t="s">
        <v>3439</v>
      </c>
      <c r="C31">
        <v>1</v>
      </c>
      <c r="D31" t="s">
        <v>3440</v>
      </c>
      <c r="E31">
        <v>1</v>
      </c>
      <c r="F31">
        <v>1</v>
      </c>
      <c r="G31">
        <v>57734.082000000002</v>
      </c>
      <c r="H31">
        <v>492</v>
      </c>
      <c r="I31">
        <v>30</v>
      </c>
      <c r="J31">
        <v>4</v>
      </c>
      <c r="K31">
        <v>0</v>
      </c>
      <c r="L31">
        <v>102.85714285714285</v>
      </c>
    </row>
    <row r="32" spans="1:12">
      <c r="A32" t="s">
        <v>3438</v>
      </c>
      <c r="B32" t="s">
        <v>3439</v>
      </c>
      <c r="C32">
        <v>1</v>
      </c>
      <c r="D32" t="s">
        <v>3440</v>
      </c>
      <c r="E32">
        <v>1</v>
      </c>
      <c r="F32">
        <v>1</v>
      </c>
      <c r="G32">
        <v>97059.847999999998</v>
      </c>
      <c r="H32">
        <v>537</v>
      </c>
      <c r="I32">
        <v>31</v>
      </c>
      <c r="J32">
        <v>1</v>
      </c>
      <c r="K32">
        <v>0</v>
      </c>
      <c r="L32">
        <v>38.112851481411589</v>
      </c>
    </row>
    <row r="33" spans="1:12">
      <c r="A33" t="s">
        <v>3438</v>
      </c>
      <c r="B33" t="s">
        <v>3439</v>
      </c>
      <c r="C33">
        <v>1</v>
      </c>
      <c r="D33" t="s">
        <v>3440</v>
      </c>
      <c r="E33">
        <v>1</v>
      </c>
      <c r="F33">
        <v>1</v>
      </c>
      <c r="G33">
        <v>15855.644</v>
      </c>
      <c r="H33">
        <v>160</v>
      </c>
      <c r="I33">
        <v>32</v>
      </c>
      <c r="J33">
        <v>1</v>
      </c>
      <c r="K33">
        <v>0</v>
      </c>
      <c r="L33">
        <v>38.112851481411589</v>
      </c>
    </row>
    <row r="34" spans="1:12">
      <c r="A34" t="s">
        <v>3438</v>
      </c>
      <c r="B34" t="s">
        <v>3439</v>
      </c>
      <c r="C34">
        <v>1</v>
      </c>
      <c r="D34" t="s">
        <v>3440</v>
      </c>
      <c r="E34">
        <v>1</v>
      </c>
      <c r="F34">
        <v>1</v>
      </c>
      <c r="G34">
        <v>36519.315000000002</v>
      </c>
      <c r="H34">
        <v>356</v>
      </c>
      <c r="I34">
        <v>33</v>
      </c>
      <c r="J34">
        <v>1</v>
      </c>
      <c r="K34">
        <v>0</v>
      </c>
      <c r="L34">
        <v>38.112851481411589</v>
      </c>
    </row>
    <row r="35" spans="1:12">
      <c r="A35" t="s">
        <v>3438</v>
      </c>
      <c r="B35" t="s">
        <v>3439</v>
      </c>
      <c r="C35">
        <v>1</v>
      </c>
      <c r="D35" t="s">
        <v>3440</v>
      </c>
      <c r="E35">
        <v>1</v>
      </c>
      <c r="F35">
        <v>1</v>
      </c>
      <c r="G35">
        <v>62590</v>
      </c>
      <c r="H35">
        <v>336</v>
      </c>
      <c r="I35">
        <v>34</v>
      </c>
      <c r="J35">
        <v>4</v>
      </c>
      <c r="K35">
        <v>0</v>
      </c>
      <c r="L35">
        <v>102.85714285714285</v>
      </c>
    </row>
    <row r="36" spans="1:12">
      <c r="A36" t="s">
        <v>3438</v>
      </c>
      <c r="B36" t="s">
        <v>3439</v>
      </c>
      <c r="C36">
        <v>1</v>
      </c>
      <c r="D36" t="s">
        <v>3440</v>
      </c>
      <c r="E36">
        <v>1</v>
      </c>
      <c r="F36">
        <v>1</v>
      </c>
      <c r="G36">
        <v>13347.957</v>
      </c>
      <c r="H36">
        <v>48</v>
      </c>
      <c r="I36">
        <v>35</v>
      </c>
      <c r="J36">
        <v>1</v>
      </c>
      <c r="K36">
        <v>0</v>
      </c>
      <c r="L36">
        <v>38.112851481411589</v>
      </c>
    </row>
    <row r="37" spans="1:12">
      <c r="A37" t="s">
        <v>3438</v>
      </c>
      <c r="B37" t="s">
        <v>3439</v>
      </c>
      <c r="C37">
        <v>1</v>
      </c>
      <c r="D37" t="s">
        <v>3440</v>
      </c>
      <c r="E37">
        <v>1</v>
      </c>
      <c r="F37">
        <v>1</v>
      </c>
      <c r="G37">
        <v>58336.483999999997</v>
      </c>
      <c r="H37">
        <v>132</v>
      </c>
      <c r="I37">
        <v>36</v>
      </c>
      <c r="J37">
        <v>1</v>
      </c>
      <c r="K37">
        <v>0</v>
      </c>
      <c r="L37">
        <v>38.112851481411589</v>
      </c>
    </row>
    <row r="38" spans="1:12">
      <c r="A38" t="s">
        <v>3438</v>
      </c>
      <c r="B38" t="s">
        <v>3439</v>
      </c>
      <c r="C38">
        <v>1</v>
      </c>
      <c r="D38" t="s">
        <v>3440</v>
      </c>
      <c r="E38">
        <v>1</v>
      </c>
      <c r="F38">
        <v>1</v>
      </c>
      <c r="G38">
        <v>13445.458000000001</v>
      </c>
      <c r="H38">
        <v>30</v>
      </c>
      <c r="I38">
        <v>37</v>
      </c>
      <c r="J38">
        <v>1</v>
      </c>
      <c r="K38">
        <v>0</v>
      </c>
      <c r="L38">
        <v>38.112851481411589</v>
      </c>
    </row>
    <row r="39" spans="1:12">
      <c r="A39" t="s">
        <v>3438</v>
      </c>
      <c r="B39" t="s">
        <v>3439</v>
      </c>
      <c r="C39">
        <v>1</v>
      </c>
      <c r="D39" t="s">
        <v>3440</v>
      </c>
      <c r="E39">
        <v>1</v>
      </c>
      <c r="F39">
        <v>1</v>
      </c>
      <c r="G39">
        <v>11967.15</v>
      </c>
      <c r="H39">
        <v>30</v>
      </c>
      <c r="I39">
        <v>38</v>
      </c>
      <c r="J39">
        <v>1</v>
      </c>
      <c r="K39">
        <v>0</v>
      </c>
      <c r="L39">
        <v>38.112851481411589</v>
      </c>
    </row>
    <row r="40" spans="1:12">
      <c r="A40" t="s">
        <v>3438</v>
      </c>
      <c r="B40" t="s">
        <v>3439</v>
      </c>
      <c r="C40">
        <v>1</v>
      </c>
      <c r="D40" t="s">
        <v>3440</v>
      </c>
      <c r="E40">
        <v>1</v>
      </c>
      <c r="F40">
        <v>1</v>
      </c>
      <c r="G40">
        <v>24562.06</v>
      </c>
      <c r="H40">
        <v>70</v>
      </c>
      <c r="I40">
        <v>39</v>
      </c>
      <c r="J40">
        <v>3</v>
      </c>
      <c r="K40">
        <v>0</v>
      </c>
      <c r="L40">
        <v>33.660000000000004</v>
      </c>
    </row>
    <row r="41" spans="1:12">
      <c r="A41" t="s">
        <v>3438</v>
      </c>
      <c r="B41" t="s">
        <v>3439</v>
      </c>
      <c r="C41">
        <v>1</v>
      </c>
      <c r="D41" t="s">
        <v>3440</v>
      </c>
      <c r="E41">
        <v>1</v>
      </c>
      <c r="F41">
        <v>1</v>
      </c>
      <c r="G41">
        <v>5023.9759999999997</v>
      </c>
      <c r="H41">
        <v>14</v>
      </c>
      <c r="I41">
        <v>40</v>
      </c>
      <c r="J41">
        <v>3</v>
      </c>
      <c r="K41">
        <v>0</v>
      </c>
      <c r="L41">
        <v>33.660000000000004</v>
      </c>
    </row>
    <row r="42" spans="1:12">
      <c r="A42" t="s">
        <v>3438</v>
      </c>
      <c r="B42" t="s">
        <v>3439</v>
      </c>
      <c r="C42">
        <v>1</v>
      </c>
      <c r="D42" t="s">
        <v>3440</v>
      </c>
      <c r="E42">
        <v>1</v>
      </c>
      <c r="F42">
        <v>1</v>
      </c>
      <c r="G42">
        <v>5624.7240000000002</v>
      </c>
      <c r="H42">
        <v>14</v>
      </c>
      <c r="I42">
        <v>41</v>
      </c>
      <c r="J42">
        <v>3</v>
      </c>
      <c r="K42">
        <v>0</v>
      </c>
      <c r="L42">
        <v>33.660000000000004</v>
      </c>
    </row>
    <row r="43" spans="1:12">
      <c r="A43" t="s">
        <v>3438</v>
      </c>
      <c r="B43" t="s">
        <v>3439</v>
      </c>
      <c r="C43">
        <v>1</v>
      </c>
      <c r="D43" t="s">
        <v>3440</v>
      </c>
      <c r="E43">
        <v>1</v>
      </c>
      <c r="F43">
        <v>1</v>
      </c>
      <c r="G43">
        <v>36852.9</v>
      </c>
      <c r="H43">
        <v>84</v>
      </c>
      <c r="I43">
        <v>42</v>
      </c>
      <c r="J43">
        <v>3</v>
      </c>
      <c r="K43">
        <v>0</v>
      </c>
      <c r="L43">
        <v>33.660000000000004</v>
      </c>
    </row>
    <row r="44" spans="1:12">
      <c r="A44" t="s">
        <v>3438</v>
      </c>
      <c r="B44" t="s">
        <v>3439</v>
      </c>
      <c r="C44">
        <v>1</v>
      </c>
      <c r="D44" t="s">
        <v>3440</v>
      </c>
      <c r="E44">
        <v>1</v>
      </c>
      <c r="F44">
        <v>1</v>
      </c>
      <c r="G44">
        <v>15220.04</v>
      </c>
      <c r="H44">
        <v>36</v>
      </c>
      <c r="I44">
        <v>43</v>
      </c>
      <c r="J44">
        <v>3</v>
      </c>
      <c r="K44">
        <v>0</v>
      </c>
      <c r="L44">
        <v>33.660000000000004</v>
      </c>
    </row>
    <row r="45" spans="1:12">
      <c r="A45" t="s">
        <v>3438</v>
      </c>
      <c r="B45" t="s">
        <v>3439</v>
      </c>
      <c r="C45">
        <v>1</v>
      </c>
      <c r="D45" t="s">
        <v>3440</v>
      </c>
      <c r="E45">
        <v>1</v>
      </c>
      <c r="F45">
        <v>1</v>
      </c>
      <c r="G45">
        <v>25619.465</v>
      </c>
      <c r="H45">
        <v>74</v>
      </c>
      <c r="I45">
        <v>44</v>
      </c>
      <c r="J45">
        <v>3</v>
      </c>
      <c r="K45">
        <v>0</v>
      </c>
      <c r="L45">
        <v>33.660000000000004</v>
      </c>
    </row>
    <row r="46" spans="1:12">
      <c r="A46" t="s">
        <v>3438</v>
      </c>
      <c r="B46" t="s">
        <v>3439</v>
      </c>
      <c r="C46">
        <v>1</v>
      </c>
      <c r="D46" t="s">
        <v>3440</v>
      </c>
      <c r="E46">
        <v>1</v>
      </c>
      <c r="F46">
        <v>1</v>
      </c>
      <c r="G46">
        <v>24568.6</v>
      </c>
      <c r="H46">
        <v>56</v>
      </c>
      <c r="I46">
        <v>45</v>
      </c>
      <c r="J46">
        <v>3</v>
      </c>
      <c r="K46">
        <v>0</v>
      </c>
      <c r="L46">
        <v>33.660000000000004</v>
      </c>
    </row>
    <row r="47" spans="1:12">
      <c r="A47" t="s">
        <v>3438</v>
      </c>
      <c r="B47" t="s">
        <v>3439</v>
      </c>
      <c r="C47">
        <v>1</v>
      </c>
      <c r="D47" t="s">
        <v>3440</v>
      </c>
      <c r="E47">
        <v>1</v>
      </c>
      <c r="F47">
        <v>1</v>
      </c>
      <c r="G47">
        <v>2142.84</v>
      </c>
      <c r="H47">
        <v>5</v>
      </c>
      <c r="I47">
        <v>46</v>
      </c>
      <c r="J47">
        <v>1</v>
      </c>
      <c r="K47">
        <v>0</v>
      </c>
      <c r="L47">
        <v>38.112851481411589</v>
      </c>
    </row>
    <row r="48" spans="1:12">
      <c r="A48" t="s">
        <v>3438</v>
      </c>
      <c r="B48" t="s">
        <v>3439</v>
      </c>
      <c r="C48">
        <v>1</v>
      </c>
      <c r="D48" t="s">
        <v>3440</v>
      </c>
      <c r="E48">
        <v>1</v>
      </c>
      <c r="F48">
        <v>1</v>
      </c>
      <c r="G48">
        <v>24465.723999999998</v>
      </c>
      <c r="H48">
        <v>56</v>
      </c>
      <c r="I48">
        <v>47</v>
      </c>
      <c r="J48">
        <v>3</v>
      </c>
      <c r="K48">
        <v>0</v>
      </c>
      <c r="L48">
        <v>33.660000000000004</v>
      </c>
    </row>
    <row r="49" spans="1:12">
      <c r="A49" t="s">
        <v>3438</v>
      </c>
      <c r="B49" t="s">
        <v>3439</v>
      </c>
      <c r="C49">
        <v>1</v>
      </c>
      <c r="D49" t="s">
        <v>3440</v>
      </c>
      <c r="E49">
        <v>1</v>
      </c>
      <c r="F49">
        <v>1</v>
      </c>
      <c r="G49">
        <v>5216.4799999999996</v>
      </c>
      <c r="H49">
        <v>14</v>
      </c>
      <c r="I49">
        <v>48</v>
      </c>
      <c r="J49">
        <v>1</v>
      </c>
      <c r="K49">
        <v>0</v>
      </c>
      <c r="L49">
        <v>38.112851481411589</v>
      </c>
    </row>
    <row r="50" spans="1:12">
      <c r="A50" t="s">
        <v>3438</v>
      </c>
      <c r="B50" t="s">
        <v>3439</v>
      </c>
      <c r="C50">
        <v>1</v>
      </c>
      <c r="D50" t="s">
        <v>3440</v>
      </c>
      <c r="E50">
        <v>1</v>
      </c>
      <c r="F50">
        <v>1</v>
      </c>
      <c r="G50">
        <v>5217.38</v>
      </c>
      <c r="H50">
        <v>72</v>
      </c>
      <c r="I50">
        <v>49</v>
      </c>
      <c r="J50">
        <v>1</v>
      </c>
      <c r="K50">
        <v>0</v>
      </c>
      <c r="L50">
        <v>38.112851481411589</v>
      </c>
    </row>
    <row r="51" spans="1:12">
      <c r="A51" t="s">
        <v>3438</v>
      </c>
      <c r="B51" t="s">
        <v>3439</v>
      </c>
      <c r="C51">
        <v>1</v>
      </c>
      <c r="D51" t="s">
        <v>3440</v>
      </c>
      <c r="E51">
        <v>1</v>
      </c>
      <c r="F51">
        <v>1</v>
      </c>
      <c r="G51">
        <v>8802.5619999999999</v>
      </c>
      <c r="H51">
        <v>168</v>
      </c>
      <c r="I51">
        <v>50</v>
      </c>
      <c r="J51">
        <v>1</v>
      </c>
      <c r="K51">
        <v>0</v>
      </c>
      <c r="L51">
        <v>38.112851481411589</v>
      </c>
    </row>
    <row r="52" spans="1:12">
      <c r="A52" t="s">
        <v>3438</v>
      </c>
      <c r="B52" t="s">
        <v>3439</v>
      </c>
      <c r="C52">
        <v>1</v>
      </c>
      <c r="D52" t="s">
        <v>3440</v>
      </c>
      <c r="E52">
        <v>1</v>
      </c>
      <c r="F52">
        <v>1</v>
      </c>
      <c r="G52">
        <v>1223.597</v>
      </c>
      <c r="H52">
        <v>24</v>
      </c>
      <c r="I52">
        <v>51</v>
      </c>
      <c r="J52">
        <v>1</v>
      </c>
      <c r="K52">
        <v>0</v>
      </c>
      <c r="L52">
        <v>38.112851481411589</v>
      </c>
    </row>
    <row r="53" spans="1:12">
      <c r="A53" t="s">
        <v>3438</v>
      </c>
      <c r="B53" t="s">
        <v>3439</v>
      </c>
      <c r="C53">
        <v>1</v>
      </c>
      <c r="D53" t="s">
        <v>3440</v>
      </c>
      <c r="E53">
        <v>1</v>
      </c>
      <c r="F53">
        <v>1</v>
      </c>
      <c r="G53">
        <v>6239.625</v>
      </c>
      <c r="H53">
        <v>48</v>
      </c>
      <c r="I53">
        <v>52</v>
      </c>
      <c r="J53">
        <v>1</v>
      </c>
      <c r="K53">
        <v>0</v>
      </c>
      <c r="L53">
        <v>38.112851481411589</v>
      </c>
    </row>
    <row r="54" spans="1:12">
      <c r="A54" t="s">
        <v>3438</v>
      </c>
      <c r="B54" t="s">
        <v>3439</v>
      </c>
      <c r="C54">
        <v>1</v>
      </c>
      <c r="D54" t="s">
        <v>3440</v>
      </c>
      <c r="E54">
        <v>1</v>
      </c>
      <c r="F54">
        <v>1</v>
      </c>
      <c r="G54">
        <v>5212.17</v>
      </c>
      <c r="H54">
        <v>32</v>
      </c>
      <c r="I54">
        <v>53</v>
      </c>
      <c r="J54">
        <v>1</v>
      </c>
      <c r="K54">
        <v>0</v>
      </c>
      <c r="L54">
        <v>38.112851481411589</v>
      </c>
    </row>
    <row r="55" spans="1:12">
      <c r="A55" t="s">
        <v>3438</v>
      </c>
      <c r="B55" t="s">
        <v>3439</v>
      </c>
      <c r="C55">
        <v>1</v>
      </c>
      <c r="D55" t="s">
        <v>3440</v>
      </c>
      <c r="E55">
        <v>1</v>
      </c>
      <c r="F55">
        <v>1</v>
      </c>
      <c r="G55">
        <v>33963.866000000002</v>
      </c>
      <c r="H55">
        <v>518</v>
      </c>
      <c r="I55">
        <v>54</v>
      </c>
      <c r="J55">
        <v>1</v>
      </c>
      <c r="K55">
        <v>0</v>
      </c>
      <c r="L55">
        <v>38.112851481411589</v>
      </c>
    </row>
    <row r="56" spans="1:12">
      <c r="A56" t="s">
        <v>3438</v>
      </c>
      <c r="B56" t="s">
        <v>3439</v>
      </c>
      <c r="C56">
        <v>1</v>
      </c>
      <c r="D56" t="s">
        <v>3440</v>
      </c>
      <c r="E56">
        <v>1</v>
      </c>
      <c r="F56">
        <v>1</v>
      </c>
      <c r="G56">
        <v>147267.962</v>
      </c>
      <c r="H56">
        <v>1068</v>
      </c>
      <c r="I56">
        <v>55</v>
      </c>
      <c r="J56">
        <v>1</v>
      </c>
      <c r="K56">
        <v>0</v>
      </c>
      <c r="L56">
        <v>38.112851481411589</v>
      </c>
    </row>
    <row r="57" spans="1:12">
      <c r="A57" t="s">
        <v>3438</v>
      </c>
      <c r="B57" t="s">
        <v>3439</v>
      </c>
      <c r="C57">
        <v>1</v>
      </c>
      <c r="D57" t="s">
        <v>3440</v>
      </c>
      <c r="E57">
        <v>1</v>
      </c>
      <c r="F57">
        <v>1</v>
      </c>
      <c r="G57">
        <v>21172.859</v>
      </c>
      <c r="H57">
        <v>322</v>
      </c>
      <c r="I57">
        <v>56</v>
      </c>
      <c r="J57">
        <v>1</v>
      </c>
      <c r="K57">
        <v>0</v>
      </c>
      <c r="L57">
        <v>38.112851481411589</v>
      </c>
    </row>
    <row r="58" spans="1:12">
      <c r="A58" t="s">
        <v>3438</v>
      </c>
      <c r="B58" t="s">
        <v>3439</v>
      </c>
      <c r="C58">
        <v>1</v>
      </c>
      <c r="D58" t="s">
        <v>3440</v>
      </c>
      <c r="E58">
        <v>1</v>
      </c>
      <c r="F58">
        <v>1</v>
      </c>
      <c r="G58">
        <v>5219.1400000000003</v>
      </c>
      <c r="H58">
        <v>72</v>
      </c>
      <c r="I58">
        <v>57</v>
      </c>
      <c r="J58">
        <v>4</v>
      </c>
      <c r="K58">
        <v>0</v>
      </c>
      <c r="L58">
        <v>102.85714285714285</v>
      </c>
    </row>
    <row r="59" spans="1:12">
      <c r="A59" t="s">
        <v>3438</v>
      </c>
      <c r="B59" t="s">
        <v>3439</v>
      </c>
      <c r="C59">
        <v>1</v>
      </c>
      <c r="D59" t="s">
        <v>3440</v>
      </c>
      <c r="E59">
        <v>1</v>
      </c>
      <c r="F59">
        <v>1</v>
      </c>
      <c r="G59">
        <v>13148.466</v>
      </c>
      <c r="H59">
        <v>174</v>
      </c>
      <c r="I59">
        <v>58</v>
      </c>
      <c r="J59">
        <v>1</v>
      </c>
      <c r="K59">
        <v>0</v>
      </c>
      <c r="L59">
        <v>38.112851481411589</v>
      </c>
    </row>
    <row r="60" spans="1:12">
      <c r="A60" t="s">
        <v>3438</v>
      </c>
      <c r="B60" t="s">
        <v>3439</v>
      </c>
      <c r="C60">
        <v>1</v>
      </c>
      <c r="D60" t="s">
        <v>3440</v>
      </c>
      <c r="E60">
        <v>1</v>
      </c>
      <c r="F60">
        <v>1</v>
      </c>
      <c r="G60">
        <v>10957.055</v>
      </c>
      <c r="H60">
        <v>81</v>
      </c>
      <c r="I60">
        <v>59</v>
      </c>
      <c r="J60">
        <v>1</v>
      </c>
      <c r="K60">
        <v>0</v>
      </c>
      <c r="L60">
        <v>38.112851481411589</v>
      </c>
    </row>
    <row r="61" spans="1:12">
      <c r="A61" t="s">
        <v>3438</v>
      </c>
      <c r="B61" t="s">
        <v>3439</v>
      </c>
      <c r="C61">
        <v>1</v>
      </c>
      <c r="D61" t="s">
        <v>3440</v>
      </c>
      <c r="E61">
        <v>1</v>
      </c>
      <c r="F61">
        <v>1</v>
      </c>
      <c r="G61">
        <v>14583.546</v>
      </c>
      <c r="H61">
        <v>282</v>
      </c>
      <c r="I61">
        <v>60</v>
      </c>
      <c r="J61">
        <v>4</v>
      </c>
      <c r="K61">
        <v>0</v>
      </c>
      <c r="L61">
        <v>102.85714285714285</v>
      </c>
    </row>
    <row r="62" spans="1:12">
      <c r="A62" t="s">
        <v>3438</v>
      </c>
      <c r="B62" t="s">
        <v>3439</v>
      </c>
      <c r="C62">
        <v>1</v>
      </c>
      <c r="D62" t="s">
        <v>3440</v>
      </c>
      <c r="E62">
        <v>1</v>
      </c>
      <c r="F62">
        <v>1</v>
      </c>
      <c r="G62">
        <v>10420.719999999999</v>
      </c>
      <c r="H62">
        <v>68</v>
      </c>
      <c r="I62">
        <v>61</v>
      </c>
      <c r="J62">
        <v>1</v>
      </c>
      <c r="K62">
        <v>0</v>
      </c>
      <c r="L62">
        <v>38.112851481411589</v>
      </c>
    </row>
    <row r="63" spans="1:12">
      <c r="A63" t="s">
        <v>3438</v>
      </c>
      <c r="B63" t="s">
        <v>3439</v>
      </c>
      <c r="C63">
        <v>1</v>
      </c>
      <c r="D63" t="s">
        <v>3440</v>
      </c>
      <c r="E63">
        <v>1</v>
      </c>
      <c r="F63">
        <v>1</v>
      </c>
      <c r="G63">
        <v>10421.41</v>
      </c>
      <c r="H63">
        <v>56</v>
      </c>
      <c r="I63">
        <v>62</v>
      </c>
      <c r="J63">
        <v>1</v>
      </c>
      <c r="K63">
        <v>0</v>
      </c>
      <c r="L63">
        <v>38.112851481411589</v>
      </c>
    </row>
    <row r="64" spans="1:12">
      <c r="A64" t="s">
        <v>3438</v>
      </c>
      <c r="B64" t="s">
        <v>3439</v>
      </c>
      <c r="C64">
        <v>1</v>
      </c>
      <c r="D64" t="s">
        <v>3440</v>
      </c>
      <c r="E64">
        <v>1</v>
      </c>
      <c r="F64">
        <v>1</v>
      </c>
      <c r="G64">
        <v>13842.682000000001</v>
      </c>
      <c r="H64">
        <v>74</v>
      </c>
      <c r="I64">
        <v>63</v>
      </c>
      <c r="J64">
        <v>1</v>
      </c>
      <c r="K64">
        <v>0</v>
      </c>
      <c r="L64">
        <v>38.112851481411589</v>
      </c>
    </row>
    <row r="65" spans="1:12">
      <c r="A65" t="s">
        <v>3438</v>
      </c>
      <c r="B65" t="s">
        <v>3439</v>
      </c>
      <c r="C65">
        <v>1</v>
      </c>
      <c r="D65" t="s">
        <v>3440</v>
      </c>
      <c r="E65">
        <v>1</v>
      </c>
      <c r="F65">
        <v>1</v>
      </c>
      <c r="G65">
        <v>80930.395999999993</v>
      </c>
      <c r="H65">
        <v>776</v>
      </c>
      <c r="I65">
        <v>64</v>
      </c>
      <c r="J65">
        <v>1</v>
      </c>
      <c r="K65">
        <v>0</v>
      </c>
      <c r="L65">
        <v>38.112851481411589</v>
      </c>
    </row>
    <row r="66" spans="1:12">
      <c r="A66" t="s">
        <v>3438</v>
      </c>
      <c r="B66" t="s">
        <v>3439</v>
      </c>
      <c r="C66">
        <v>1</v>
      </c>
      <c r="D66" t="s">
        <v>3440</v>
      </c>
      <c r="E66">
        <v>1</v>
      </c>
      <c r="F66">
        <v>1</v>
      </c>
      <c r="G66">
        <v>15641.58</v>
      </c>
      <c r="H66">
        <v>84</v>
      </c>
      <c r="I66">
        <v>65</v>
      </c>
      <c r="J66">
        <v>1</v>
      </c>
      <c r="K66">
        <v>0</v>
      </c>
      <c r="L66">
        <v>38.112851481411589</v>
      </c>
    </row>
    <row r="67" spans="1:12">
      <c r="A67" t="s">
        <v>3438</v>
      </c>
      <c r="B67" t="s">
        <v>3439</v>
      </c>
      <c r="C67">
        <v>1</v>
      </c>
      <c r="D67" t="s">
        <v>3440</v>
      </c>
      <c r="E67">
        <v>1</v>
      </c>
      <c r="F67">
        <v>1</v>
      </c>
      <c r="G67">
        <v>1095.8520000000001</v>
      </c>
      <c r="H67">
        <v>6</v>
      </c>
      <c r="I67">
        <v>66</v>
      </c>
      <c r="J67">
        <v>1</v>
      </c>
      <c r="K67">
        <v>0</v>
      </c>
      <c r="L67">
        <v>38.112851481411589</v>
      </c>
    </row>
    <row r="68" spans="1:12">
      <c r="A68" t="s">
        <v>3438</v>
      </c>
      <c r="B68" t="s">
        <v>3439</v>
      </c>
      <c r="C68">
        <v>1</v>
      </c>
      <c r="D68" t="s">
        <v>3440</v>
      </c>
      <c r="E68">
        <v>1</v>
      </c>
      <c r="F68">
        <v>1</v>
      </c>
      <c r="G68">
        <v>2053.7620000000002</v>
      </c>
      <c r="H68">
        <v>12</v>
      </c>
      <c r="I68">
        <v>67</v>
      </c>
      <c r="J68">
        <v>1</v>
      </c>
      <c r="K68">
        <v>0</v>
      </c>
      <c r="L68">
        <v>38.112851481411589</v>
      </c>
    </row>
    <row r="69" spans="1:12">
      <c r="A69" t="s">
        <v>3438</v>
      </c>
      <c r="B69" t="s">
        <v>3439</v>
      </c>
      <c r="C69">
        <v>1</v>
      </c>
      <c r="D69" t="s">
        <v>3440</v>
      </c>
      <c r="E69">
        <v>1</v>
      </c>
      <c r="F69">
        <v>1</v>
      </c>
      <c r="G69">
        <v>10417.74</v>
      </c>
      <c r="H69">
        <v>44</v>
      </c>
      <c r="I69">
        <v>68</v>
      </c>
      <c r="J69">
        <v>1</v>
      </c>
      <c r="K69">
        <v>0</v>
      </c>
      <c r="L69">
        <v>38.112851481411589</v>
      </c>
    </row>
    <row r="70" spans="1:12">
      <c r="A70" t="s">
        <v>3438</v>
      </c>
      <c r="B70" t="s">
        <v>3439</v>
      </c>
      <c r="C70">
        <v>1</v>
      </c>
      <c r="D70" t="s">
        <v>3440</v>
      </c>
      <c r="E70">
        <v>1</v>
      </c>
      <c r="F70">
        <v>1</v>
      </c>
      <c r="G70">
        <v>26068.025000000001</v>
      </c>
      <c r="H70">
        <v>180</v>
      </c>
      <c r="I70">
        <v>69</v>
      </c>
      <c r="J70">
        <v>1</v>
      </c>
      <c r="K70">
        <v>0</v>
      </c>
      <c r="L70">
        <v>38.112851481411589</v>
      </c>
    </row>
    <row r="71" spans="1:12">
      <c r="A71" t="s">
        <v>3438</v>
      </c>
      <c r="B71" t="s">
        <v>3439</v>
      </c>
      <c r="C71">
        <v>1</v>
      </c>
      <c r="D71" t="s">
        <v>3440</v>
      </c>
      <c r="E71">
        <v>1</v>
      </c>
      <c r="F71">
        <v>1</v>
      </c>
      <c r="G71">
        <v>18612.966</v>
      </c>
      <c r="H71">
        <v>172</v>
      </c>
      <c r="I71">
        <v>70</v>
      </c>
      <c r="J71">
        <v>1</v>
      </c>
      <c r="K71">
        <v>0</v>
      </c>
      <c r="L71">
        <v>38.112851481411589</v>
      </c>
    </row>
    <row r="72" spans="1:12">
      <c r="A72" t="s">
        <v>3438</v>
      </c>
      <c r="B72" t="s">
        <v>3439</v>
      </c>
      <c r="C72">
        <v>1</v>
      </c>
      <c r="D72" t="s">
        <v>3440</v>
      </c>
      <c r="E72">
        <v>1</v>
      </c>
      <c r="F72">
        <v>1</v>
      </c>
      <c r="G72">
        <v>23795.027999999998</v>
      </c>
      <c r="H72">
        <v>124</v>
      </c>
      <c r="I72">
        <v>71</v>
      </c>
      <c r="J72">
        <v>1</v>
      </c>
      <c r="K72">
        <v>0</v>
      </c>
      <c r="L72">
        <v>38.112851481411589</v>
      </c>
    </row>
    <row r="73" spans="1:12">
      <c r="A73" t="s">
        <v>3438</v>
      </c>
      <c r="B73" t="s">
        <v>3439</v>
      </c>
      <c r="C73">
        <v>1</v>
      </c>
      <c r="D73" t="s">
        <v>3440</v>
      </c>
      <c r="E73">
        <v>1</v>
      </c>
      <c r="F73">
        <v>1</v>
      </c>
      <c r="G73">
        <v>21213.899000000001</v>
      </c>
      <c r="H73">
        <v>212</v>
      </c>
      <c r="I73">
        <v>72</v>
      </c>
      <c r="J73">
        <v>1</v>
      </c>
      <c r="K73">
        <v>0</v>
      </c>
      <c r="L73">
        <v>38.112851481411589</v>
      </c>
    </row>
    <row r="74" spans="1:12">
      <c r="A74" t="s">
        <v>3438</v>
      </c>
      <c r="B74" t="s">
        <v>3439</v>
      </c>
      <c r="C74">
        <v>1</v>
      </c>
      <c r="D74" t="s">
        <v>3440</v>
      </c>
      <c r="E74">
        <v>1</v>
      </c>
      <c r="F74">
        <v>1</v>
      </c>
      <c r="G74">
        <v>21216.319</v>
      </c>
      <c r="H74">
        <v>122</v>
      </c>
      <c r="I74">
        <v>73</v>
      </c>
      <c r="J74">
        <v>1</v>
      </c>
      <c r="K74">
        <v>0</v>
      </c>
      <c r="L74">
        <v>38.112851481411589</v>
      </c>
    </row>
    <row r="75" spans="1:12">
      <c r="A75" t="s">
        <v>3438</v>
      </c>
      <c r="B75" t="s">
        <v>3439</v>
      </c>
      <c r="C75">
        <v>1</v>
      </c>
      <c r="D75" t="s">
        <v>3440</v>
      </c>
      <c r="E75">
        <v>1</v>
      </c>
      <c r="F75">
        <v>1</v>
      </c>
      <c r="G75">
        <v>6209.6549999999997</v>
      </c>
      <c r="H75">
        <v>36</v>
      </c>
      <c r="I75">
        <v>74</v>
      </c>
      <c r="J75">
        <v>1</v>
      </c>
      <c r="K75">
        <v>0</v>
      </c>
      <c r="L75">
        <v>38.112851481411589</v>
      </c>
    </row>
    <row r="76" spans="1:12">
      <c r="A76" t="s">
        <v>3438</v>
      </c>
      <c r="B76" t="s">
        <v>3439</v>
      </c>
      <c r="C76">
        <v>1</v>
      </c>
      <c r="D76" t="s">
        <v>3440</v>
      </c>
      <c r="E76">
        <v>1</v>
      </c>
      <c r="F76">
        <v>1</v>
      </c>
      <c r="G76">
        <v>10363.304</v>
      </c>
      <c r="H76">
        <v>116</v>
      </c>
      <c r="I76">
        <v>75</v>
      </c>
      <c r="J76">
        <v>1</v>
      </c>
      <c r="K76">
        <v>0</v>
      </c>
      <c r="L76">
        <v>38.112851481411589</v>
      </c>
    </row>
    <row r="77" spans="1:12">
      <c r="A77" t="s">
        <v>3438</v>
      </c>
      <c r="B77" t="s">
        <v>3439</v>
      </c>
      <c r="C77">
        <v>1</v>
      </c>
      <c r="D77" t="s">
        <v>3440</v>
      </c>
      <c r="E77">
        <v>1</v>
      </c>
      <c r="F77">
        <v>1</v>
      </c>
      <c r="G77">
        <v>6999.6109999999999</v>
      </c>
      <c r="H77">
        <v>76</v>
      </c>
      <c r="I77">
        <v>76</v>
      </c>
      <c r="J77">
        <v>1</v>
      </c>
      <c r="K77">
        <v>0</v>
      </c>
      <c r="L77">
        <v>38.112851481411589</v>
      </c>
    </row>
    <row r="78" spans="1:12">
      <c r="A78" t="s">
        <v>3438</v>
      </c>
      <c r="B78" t="s">
        <v>3439</v>
      </c>
      <c r="C78">
        <v>1</v>
      </c>
      <c r="D78" t="s">
        <v>3440</v>
      </c>
      <c r="E78">
        <v>1</v>
      </c>
      <c r="F78">
        <v>1</v>
      </c>
      <c r="G78">
        <v>57399.54</v>
      </c>
      <c r="H78">
        <v>310</v>
      </c>
      <c r="I78">
        <v>77</v>
      </c>
      <c r="J78">
        <v>1</v>
      </c>
      <c r="K78">
        <v>0</v>
      </c>
      <c r="L78">
        <v>38.112851481411589</v>
      </c>
    </row>
    <row r="79" spans="1:12">
      <c r="A79" t="s">
        <v>3438</v>
      </c>
      <c r="B79" t="s">
        <v>3439</v>
      </c>
      <c r="C79">
        <v>1</v>
      </c>
      <c r="D79" t="s">
        <v>3440</v>
      </c>
      <c r="E79">
        <v>1</v>
      </c>
      <c r="F79">
        <v>1</v>
      </c>
      <c r="G79">
        <v>41544.133000000002</v>
      </c>
      <c r="H79">
        <v>408</v>
      </c>
      <c r="I79">
        <v>78</v>
      </c>
      <c r="J79">
        <v>1</v>
      </c>
      <c r="K79">
        <v>0</v>
      </c>
      <c r="L79">
        <v>38.112851481411589</v>
      </c>
    </row>
    <row r="80" spans="1:12">
      <c r="A80" t="s">
        <v>3438</v>
      </c>
      <c r="B80" t="s">
        <v>3439</v>
      </c>
      <c r="C80">
        <v>1</v>
      </c>
      <c r="D80" t="s">
        <v>3440</v>
      </c>
      <c r="E80">
        <v>1</v>
      </c>
      <c r="F80">
        <v>1</v>
      </c>
      <c r="G80">
        <v>186749.269</v>
      </c>
      <c r="H80">
        <v>954</v>
      </c>
      <c r="I80">
        <v>79</v>
      </c>
      <c r="J80">
        <v>1</v>
      </c>
      <c r="K80">
        <v>0</v>
      </c>
      <c r="L80">
        <v>38.112851481411589</v>
      </c>
    </row>
    <row r="81" spans="1:12">
      <c r="A81" t="s">
        <v>3438</v>
      </c>
      <c r="B81" t="s">
        <v>3439</v>
      </c>
      <c r="C81">
        <v>1</v>
      </c>
      <c r="D81" t="s">
        <v>3440</v>
      </c>
      <c r="E81">
        <v>1</v>
      </c>
      <c r="F81">
        <v>1</v>
      </c>
      <c r="G81">
        <v>1257</v>
      </c>
      <c r="H81">
        <v>18</v>
      </c>
      <c r="I81">
        <v>80</v>
      </c>
      <c r="J81">
        <v>4</v>
      </c>
      <c r="K81">
        <v>0</v>
      </c>
      <c r="L81">
        <v>102.85714285714285</v>
      </c>
    </row>
    <row r="82" spans="1:12">
      <c r="A82" t="s">
        <v>3438</v>
      </c>
      <c r="B82" t="s">
        <v>3439</v>
      </c>
      <c r="C82">
        <v>1</v>
      </c>
      <c r="D82" t="s">
        <v>3440</v>
      </c>
      <c r="E82">
        <v>1</v>
      </c>
      <c r="F82">
        <v>1</v>
      </c>
      <c r="G82">
        <v>2850</v>
      </c>
      <c r="H82">
        <v>35</v>
      </c>
      <c r="I82">
        <v>81</v>
      </c>
      <c r="J82">
        <v>4</v>
      </c>
      <c r="K82">
        <v>0</v>
      </c>
      <c r="L82">
        <v>102.85714285714285</v>
      </c>
    </row>
    <row r="83" spans="1:12">
      <c r="A83" t="s">
        <v>3438</v>
      </c>
      <c r="B83" t="s">
        <v>3439</v>
      </c>
      <c r="C83">
        <v>1</v>
      </c>
      <c r="D83" t="s">
        <v>3440</v>
      </c>
      <c r="E83">
        <v>1</v>
      </c>
      <c r="F83">
        <v>1</v>
      </c>
      <c r="G83">
        <v>5315.1880000000001</v>
      </c>
      <c r="H83">
        <v>33</v>
      </c>
      <c r="I83">
        <v>82</v>
      </c>
      <c r="J83">
        <v>1</v>
      </c>
      <c r="K83">
        <v>0</v>
      </c>
      <c r="L83">
        <v>38.112851481411589</v>
      </c>
    </row>
    <row r="84" spans="1:12">
      <c r="A84" t="s">
        <v>3438</v>
      </c>
      <c r="B84" t="s">
        <v>3439</v>
      </c>
      <c r="C84">
        <v>1</v>
      </c>
      <c r="D84" t="s">
        <v>3440</v>
      </c>
      <c r="E84">
        <v>1</v>
      </c>
      <c r="F84">
        <v>1</v>
      </c>
      <c r="G84">
        <v>15642.434999999999</v>
      </c>
      <c r="H84">
        <v>87</v>
      </c>
      <c r="I84">
        <v>83</v>
      </c>
      <c r="J84">
        <v>1</v>
      </c>
      <c r="K84">
        <v>0</v>
      </c>
      <c r="L84">
        <v>38.112851481411589</v>
      </c>
    </row>
    <row r="85" spans="1:12">
      <c r="A85" t="s">
        <v>3438</v>
      </c>
      <c r="B85" t="s">
        <v>3439</v>
      </c>
      <c r="C85">
        <v>1</v>
      </c>
      <c r="D85" t="s">
        <v>3440</v>
      </c>
      <c r="E85">
        <v>1</v>
      </c>
      <c r="F85">
        <v>1</v>
      </c>
      <c r="G85">
        <v>9968.9779999999992</v>
      </c>
      <c r="H85">
        <v>119</v>
      </c>
      <c r="I85">
        <v>84</v>
      </c>
      <c r="J85">
        <v>1</v>
      </c>
      <c r="K85">
        <v>0</v>
      </c>
      <c r="L85">
        <v>38.112851481411589</v>
      </c>
    </row>
    <row r="86" spans="1:12">
      <c r="A86" t="s">
        <v>3438</v>
      </c>
      <c r="B86" t="s">
        <v>3439</v>
      </c>
      <c r="C86">
        <v>1</v>
      </c>
      <c r="D86" t="s">
        <v>3440</v>
      </c>
      <c r="E86">
        <v>1</v>
      </c>
      <c r="F86">
        <v>1</v>
      </c>
      <c r="G86">
        <v>13978.236999999999</v>
      </c>
      <c r="H86">
        <v>78</v>
      </c>
      <c r="I86">
        <v>85</v>
      </c>
      <c r="J86">
        <v>1</v>
      </c>
      <c r="K86">
        <v>0</v>
      </c>
      <c r="L86">
        <v>38.112851481411589</v>
      </c>
    </row>
    <row r="87" spans="1:12">
      <c r="A87" t="s">
        <v>3438</v>
      </c>
      <c r="B87" t="s">
        <v>3439</v>
      </c>
      <c r="C87">
        <v>1</v>
      </c>
      <c r="D87" t="s">
        <v>3440</v>
      </c>
      <c r="E87">
        <v>1</v>
      </c>
      <c r="F87">
        <v>1</v>
      </c>
      <c r="G87">
        <v>446.2</v>
      </c>
      <c r="H87">
        <v>3</v>
      </c>
      <c r="I87">
        <v>86</v>
      </c>
      <c r="J87">
        <v>4</v>
      </c>
      <c r="K87">
        <v>0</v>
      </c>
      <c r="L87">
        <v>102.85714285714285</v>
      </c>
    </row>
    <row r="88" spans="1:12">
      <c r="A88" t="s">
        <v>3438</v>
      </c>
      <c r="B88" t="s">
        <v>3439</v>
      </c>
      <c r="C88">
        <v>1</v>
      </c>
      <c r="D88" t="s">
        <v>3440</v>
      </c>
      <c r="E88">
        <v>1</v>
      </c>
      <c r="F88">
        <v>1</v>
      </c>
      <c r="G88">
        <v>5214.1450000000004</v>
      </c>
      <c r="H88">
        <v>30</v>
      </c>
      <c r="I88">
        <v>87</v>
      </c>
      <c r="J88">
        <v>4</v>
      </c>
      <c r="K88">
        <v>0</v>
      </c>
      <c r="L88">
        <v>102.85714285714285</v>
      </c>
    </row>
    <row r="89" spans="1:12">
      <c r="A89" t="s">
        <v>3438</v>
      </c>
      <c r="B89" t="s">
        <v>3439</v>
      </c>
      <c r="C89">
        <v>1</v>
      </c>
      <c r="D89" t="s">
        <v>3440</v>
      </c>
      <c r="E89">
        <v>1</v>
      </c>
      <c r="F89">
        <v>1</v>
      </c>
      <c r="G89">
        <v>27781.457999999999</v>
      </c>
      <c r="H89">
        <v>171</v>
      </c>
      <c r="I89">
        <v>88</v>
      </c>
      <c r="J89">
        <v>4</v>
      </c>
      <c r="K89">
        <v>0</v>
      </c>
      <c r="L89">
        <v>102.85714285714285</v>
      </c>
    </row>
    <row r="90" spans="1:12">
      <c r="A90" t="s">
        <v>3438</v>
      </c>
      <c r="B90" t="s">
        <v>3439</v>
      </c>
      <c r="C90">
        <v>1</v>
      </c>
      <c r="D90" t="s">
        <v>3440</v>
      </c>
      <c r="E90">
        <v>1</v>
      </c>
      <c r="F90">
        <v>1</v>
      </c>
      <c r="G90">
        <v>4841.527</v>
      </c>
      <c r="H90">
        <v>33</v>
      </c>
      <c r="I90">
        <v>89</v>
      </c>
      <c r="J90">
        <v>4</v>
      </c>
      <c r="K90">
        <v>0</v>
      </c>
      <c r="L90">
        <v>102.85714285714285</v>
      </c>
    </row>
    <row r="91" spans="1:12">
      <c r="A91" t="s">
        <v>3438</v>
      </c>
      <c r="B91" t="s">
        <v>3439</v>
      </c>
      <c r="C91">
        <v>1</v>
      </c>
      <c r="D91" t="s">
        <v>3440</v>
      </c>
      <c r="E91">
        <v>1</v>
      </c>
      <c r="F91">
        <v>1</v>
      </c>
      <c r="G91">
        <v>7581.4350000000004</v>
      </c>
      <c r="H91">
        <v>51</v>
      </c>
      <c r="I91">
        <v>90</v>
      </c>
      <c r="J91">
        <v>4</v>
      </c>
      <c r="K91">
        <v>0</v>
      </c>
      <c r="L91">
        <v>102.85714285714285</v>
      </c>
    </row>
    <row r="92" spans="1:12">
      <c r="A92" t="s">
        <v>3438</v>
      </c>
      <c r="B92" t="s">
        <v>3439</v>
      </c>
      <c r="C92">
        <v>1</v>
      </c>
      <c r="D92" t="s">
        <v>3440</v>
      </c>
      <c r="E92">
        <v>1</v>
      </c>
      <c r="F92">
        <v>1</v>
      </c>
      <c r="G92">
        <v>3707.4609999999998</v>
      </c>
      <c r="H92">
        <v>24</v>
      </c>
      <c r="I92">
        <v>91</v>
      </c>
      <c r="J92">
        <v>4</v>
      </c>
      <c r="K92">
        <v>0</v>
      </c>
      <c r="L92">
        <v>102.85714285714285</v>
      </c>
    </row>
    <row r="93" spans="1:12">
      <c r="A93" t="s">
        <v>3438</v>
      </c>
      <c r="B93" t="s">
        <v>3439</v>
      </c>
      <c r="C93">
        <v>1</v>
      </c>
      <c r="D93" t="s">
        <v>3440</v>
      </c>
      <c r="E93">
        <v>1</v>
      </c>
      <c r="F93">
        <v>1</v>
      </c>
      <c r="G93">
        <v>1199.9590000000001</v>
      </c>
      <c r="H93">
        <v>8</v>
      </c>
      <c r="I93">
        <v>92</v>
      </c>
      <c r="J93">
        <v>4</v>
      </c>
      <c r="K93">
        <v>0</v>
      </c>
      <c r="L93">
        <v>102.85714285714285</v>
      </c>
    </row>
    <row r="94" spans="1:12">
      <c r="A94" t="s">
        <v>3438</v>
      </c>
      <c r="B94" t="s">
        <v>3439</v>
      </c>
      <c r="C94">
        <v>1</v>
      </c>
      <c r="D94" t="s">
        <v>3440</v>
      </c>
      <c r="E94">
        <v>1</v>
      </c>
      <c r="F94">
        <v>1</v>
      </c>
      <c r="G94">
        <v>1199.9590000000001</v>
      </c>
      <c r="H94">
        <v>8</v>
      </c>
      <c r="I94">
        <v>93</v>
      </c>
      <c r="J94">
        <v>4</v>
      </c>
      <c r="K94">
        <v>0</v>
      </c>
      <c r="L94">
        <v>102.85714285714285</v>
      </c>
    </row>
    <row r="95" spans="1:12">
      <c r="A95" t="s">
        <v>3438</v>
      </c>
      <c r="B95" t="s">
        <v>3439</v>
      </c>
      <c r="C95">
        <v>1</v>
      </c>
      <c r="D95" t="s">
        <v>3440</v>
      </c>
      <c r="E95">
        <v>1</v>
      </c>
      <c r="F95">
        <v>1</v>
      </c>
      <c r="G95">
        <v>1759.5</v>
      </c>
      <c r="H95">
        <v>12</v>
      </c>
      <c r="I95">
        <v>94</v>
      </c>
      <c r="J95">
        <v>4</v>
      </c>
      <c r="K95">
        <v>0</v>
      </c>
      <c r="L95">
        <v>102.85714285714285</v>
      </c>
    </row>
    <row r="96" spans="1:12">
      <c r="A96" t="s">
        <v>3438</v>
      </c>
      <c r="B96" t="s">
        <v>3439</v>
      </c>
      <c r="C96">
        <v>1</v>
      </c>
      <c r="D96" t="s">
        <v>3440</v>
      </c>
      <c r="E96">
        <v>1</v>
      </c>
      <c r="F96">
        <v>1</v>
      </c>
      <c r="G96">
        <v>2090</v>
      </c>
      <c r="H96">
        <v>15</v>
      </c>
      <c r="I96">
        <v>95</v>
      </c>
      <c r="J96">
        <v>4</v>
      </c>
      <c r="K96">
        <v>0</v>
      </c>
      <c r="L96">
        <v>102.85714285714285</v>
      </c>
    </row>
    <row r="97" spans="1:12">
      <c r="A97" t="s">
        <v>3438</v>
      </c>
      <c r="B97" t="s">
        <v>3439</v>
      </c>
      <c r="C97">
        <v>1</v>
      </c>
      <c r="D97" t="s">
        <v>3440</v>
      </c>
      <c r="E97">
        <v>1</v>
      </c>
      <c r="F97">
        <v>1</v>
      </c>
      <c r="G97">
        <v>5217.8950000000004</v>
      </c>
      <c r="H97">
        <v>32</v>
      </c>
      <c r="I97">
        <v>96</v>
      </c>
      <c r="J97">
        <v>4</v>
      </c>
      <c r="K97">
        <v>0</v>
      </c>
      <c r="L97">
        <v>102.85714285714285</v>
      </c>
    </row>
    <row r="98" spans="1:12">
      <c r="A98" t="s">
        <v>3438</v>
      </c>
      <c r="B98" t="s">
        <v>3439</v>
      </c>
      <c r="C98">
        <v>1</v>
      </c>
      <c r="D98" t="s">
        <v>3440</v>
      </c>
      <c r="E98">
        <v>1</v>
      </c>
      <c r="F98">
        <v>1</v>
      </c>
      <c r="G98">
        <v>1987.4839999999999</v>
      </c>
      <c r="H98">
        <v>12</v>
      </c>
      <c r="I98">
        <v>97</v>
      </c>
      <c r="J98">
        <v>4</v>
      </c>
      <c r="K98">
        <v>0</v>
      </c>
      <c r="L98">
        <v>102.85714285714285</v>
      </c>
    </row>
    <row r="99" spans="1:12">
      <c r="A99" t="s">
        <v>3438</v>
      </c>
      <c r="B99" t="s">
        <v>3439</v>
      </c>
      <c r="C99">
        <v>1</v>
      </c>
      <c r="D99" t="s">
        <v>3440</v>
      </c>
      <c r="E99">
        <v>1</v>
      </c>
      <c r="F99">
        <v>1</v>
      </c>
      <c r="G99">
        <v>5213.8249999999998</v>
      </c>
      <c r="H99">
        <v>44</v>
      </c>
      <c r="I99">
        <v>98</v>
      </c>
      <c r="J99">
        <v>1</v>
      </c>
      <c r="K99">
        <v>0</v>
      </c>
      <c r="L99">
        <v>38.112851481411589</v>
      </c>
    </row>
    <row r="100" spans="1:12">
      <c r="A100" t="s">
        <v>3438</v>
      </c>
      <c r="B100" t="s">
        <v>3439</v>
      </c>
      <c r="C100">
        <v>1</v>
      </c>
      <c r="D100" t="s">
        <v>3440</v>
      </c>
      <c r="E100">
        <v>1</v>
      </c>
      <c r="F100">
        <v>1</v>
      </c>
      <c r="G100">
        <v>1010.96</v>
      </c>
      <c r="H100">
        <v>9</v>
      </c>
      <c r="I100">
        <v>99</v>
      </c>
      <c r="J100">
        <v>4</v>
      </c>
      <c r="K100">
        <v>0</v>
      </c>
      <c r="L100">
        <v>102.85714285714285</v>
      </c>
    </row>
    <row r="101" spans="1:12">
      <c r="A101" t="s">
        <v>3438</v>
      </c>
      <c r="B101" t="s">
        <v>3439</v>
      </c>
      <c r="C101">
        <v>1</v>
      </c>
      <c r="D101" t="s">
        <v>3440</v>
      </c>
      <c r="E101">
        <v>1</v>
      </c>
      <c r="F101">
        <v>1</v>
      </c>
      <c r="G101">
        <v>857.42</v>
      </c>
      <c r="H101">
        <v>6</v>
      </c>
      <c r="I101">
        <v>100</v>
      </c>
      <c r="J101">
        <v>4</v>
      </c>
      <c r="K101">
        <v>0</v>
      </c>
      <c r="L101">
        <v>102.85714285714285</v>
      </c>
    </row>
    <row r="102" spans="1:12">
      <c r="A102" t="s">
        <v>3438</v>
      </c>
      <c r="B102" t="s">
        <v>3439</v>
      </c>
      <c r="C102">
        <v>1</v>
      </c>
      <c r="D102" t="s">
        <v>3440</v>
      </c>
      <c r="E102">
        <v>1</v>
      </c>
      <c r="F102">
        <v>1</v>
      </c>
      <c r="G102">
        <v>2115.0030000000002</v>
      </c>
      <c r="H102">
        <v>12</v>
      </c>
      <c r="I102">
        <v>101</v>
      </c>
      <c r="J102">
        <v>4</v>
      </c>
      <c r="K102">
        <v>0</v>
      </c>
      <c r="L102">
        <v>102.85714285714285</v>
      </c>
    </row>
    <row r="103" spans="1:12">
      <c r="A103" t="s">
        <v>3438</v>
      </c>
      <c r="B103" t="s">
        <v>3439</v>
      </c>
      <c r="C103">
        <v>1</v>
      </c>
      <c r="D103" t="s">
        <v>3440</v>
      </c>
      <c r="E103">
        <v>1</v>
      </c>
      <c r="F103">
        <v>1</v>
      </c>
      <c r="G103">
        <v>9000</v>
      </c>
      <c r="H103">
        <v>57</v>
      </c>
      <c r="I103">
        <v>102</v>
      </c>
      <c r="J103">
        <v>4</v>
      </c>
      <c r="K103">
        <v>0</v>
      </c>
      <c r="L103">
        <v>102.85714285714285</v>
      </c>
    </row>
    <row r="104" spans="1:12">
      <c r="A104" t="s">
        <v>3438</v>
      </c>
      <c r="B104" t="s">
        <v>3439</v>
      </c>
      <c r="C104">
        <v>1</v>
      </c>
      <c r="D104" t="s">
        <v>3440</v>
      </c>
      <c r="E104">
        <v>1</v>
      </c>
      <c r="F104">
        <v>1</v>
      </c>
      <c r="G104">
        <v>1670.441</v>
      </c>
      <c r="H104">
        <v>5</v>
      </c>
      <c r="I104">
        <v>103</v>
      </c>
      <c r="J104">
        <v>1</v>
      </c>
      <c r="K104">
        <v>0</v>
      </c>
      <c r="L104">
        <v>38.112851481411589</v>
      </c>
    </row>
    <row r="105" spans="1:12">
      <c r="A105" t="s">
        <v>3438</v>
      </c>
      <c r="B105" t="s">
        <v>3439</v>
      </c>
      <c r="C105">
        <v>1</v>
      </c>
      <c r="D105" t="s">
        <v>3440</v>
      </c>
      <c r="E105">
        <v>1</v>
      </c>
      <c r="F105">
        <v>1</v>
      </c>
      <c r="G105">
        <v>26033.757000000001</v>
      </c>
      <c r="H105">
        <v>98</v>
      </c>
      <c r="I105">
        <v>104</v>
      </c>
      <c r="J105">
        <v>1</v>
      </c>
      <c r="K105">
        <v>0</v>
      </c>
      <c r="L105">
        <v>38.112851481411589</v>
      </c>
    </row>
    <row r="106" spans="1:12">
      <c r="A106" t="s">
        <v>3438</v>
      </c>
      <c r="B106" t="s">
        <v>3439</v>
      </c>
      <c r="C106">
        <v>1</v>
      </c>
      <c r="D106" t="s">
        <v>3440</v>
      </c>
      <c r="E106">
        <v>1</v>
      </c>
      <c r="F106">
        <v>1</v>
      </c>
      <c r="G106">
        <v>20151.144</v>
      </c>
      <c r="H106">
        <v>155</v>
      </c>
      <c r="I106">
        <v>105</v>
      </c>
      <c r="J106">
        <v>1</v>
      </c>
      <c r="K106">
        <v>0</v>
      </c>
      <c r="L106">
        <v>38.112851481411589</v>
      </c>
    </row>
    <row r="107" spans="1:12">
      <c r="A107" t="s">
        <v>3438</v>
      </c>
      <c r="B107" t="s">
        <v>3439</v>
      </c>
      <c r="C107">
        <v>1</v>
      </c>
      <c r="D107" t="s">
        <v>3440</v>
      </c>
      <c r="E107">
        <v>1</v>
      </c>
      <c r="F107">
        <v>1</v>
      </c>
      <c r="G107">
        <v>60504.822999999997</v>
      </c>
      <c r="H107">
        <v>222</v>
      </c>
      <c r="I107">
        <v>106</v>
      </c>
      <c r="J107">
        <v>1</v>
      </c>
      <c r="K107">
        <v>0</v>
      </c>
      <c r="L107">
        <v>38.112851481411589</v>
      </c>
    </row>
    <row r="108" spans="1:12">
      <c r="A108" t="s">
        <v>3438</v>
      </c>
      <c r="B108" t="s">
        <v>3439</v>
      </c>
      <c r="C108">
        <v>1</v>
      </c>
      <c r="D108" t="s">
        <v>3440</v>
      </c>
      <c r="E108">
        <v>1</v>
      </c>
      <c r="F108">
        <v>1</v>
      </c>
      <c r="G108">
        <v>1211.6510000000001</v>
      </c>
      <c r="H108">
        <v>8</v>
      </c>
      <c r="I108">
        <v>107</v>
      </c>
      <c r="J108">
        <v>4</v>
      </c>
      <c r="K108">
        <v>0</v>
      </c>
      <c r="L108">
        <v>102.85714285714285</v>
      </c>
    </row>
    <row r="109" spans="1:12">
      <c r="A109" t="s">
        <v>3438</v>
      </c>
      <c r="B109" t="s">
        <v>3439</v>
      </c>
      <c r="C109">
        <v>1</v>
      </c>
      <c r="D109" t="s">
        <v>3440</v>
      </c>
      <c r="E109">
        <v>1</v>
      </c>
      <c r="F109">
        <v>1</v>
      </c>
      <c r="G109">
        <v>10426.65</v>
      </c>
      <c r="H109">
        <v>40</v>
      </c>
      <c r="I109">
        <v>108</v>
      </c>
      <c r="J109">
        <v>1</v>
      </c>
      <c r="K109">
        <v>0</v>
      </c>
      <c r="L109">
        <v>38.112851481411589</v>
      </c>
    </row>
    <row r="110" spans="1:12">
      <c r="A110" t="s">
        <v>3438</v>
      </c>
      <c r="B110" t="s">
        <v>3439</v>
      </c>
      <c r="C110">
        <v>1</v>
      </c>
      <c r="D110" t="s">
        <v>3440</v>
      </c>
      <c r="E110">
        <v>1</v>
      </c>
      <c r="F110">
        <v>1</v>
      </c>
      <c r="G110">
        <v>5213.9750000000004</v>
      </c>
      <c r="H110">
        <v>36</v>
      </c>
      <c r="I110">
        <v>109</v>
      </c>
      <c r="J110">
        <v>1</v>
      </c>
      <c r="K110">
        <v>0</v>
      </c>
      <c r="L110">
        <v>38.112851481411589</v>
      </c>
    </row>
    <row r="111" spans="1:12">
      <c r="A111" t="s">
        <v>3438</v>
      </c>
      <c r="B111" t="s">
        <v>3439</v>
      </c>
      <c r="C111">
        <v>1</v>
      </c>
      <c r="D111" t="s">
        <v>3440</v>
      </c>
      <c r="E111">
        <v>1</v>
      </c>
      <c r="F111">
        <v>1</v>
      </c>
      <c r="G111">
        <v>10790.169</v>
      </c>
      <c r="H111">
        <v>63</v>
      </c>
      <c r="I111">
        <v>110</v>
      </c>
      <c r="J111">
        <v>4</v>
      </c>
      <c r="K111">
        <v>0</v>
      </c>
      <c r="L111">
        <v>102.85714285714285</v>
      </c>
    </row>
    <row r="112" spans="1:12">
      <c r="A112" t="s">
        <v>3438</v>
      </c>
      <c r="B112" t="s">
        <v>3439</v>
      </c>
      <c r="C112">
        <v>1</v>
      </c>
      <c r="D112" t="s">
        <v>3440</v>
      </c>
      <c r="E112">
        <v>1</v>
      </c>
      <c r="F112">
        <v>1</v>
      </c>
      <c r="G112">
        <v>8850</v>
      </c>
      <c r="H112">
        <v>50</v>
      </c>
      <c r="I112">
        <v>111</v>
      </c>
      <c r="J112">
        <v>4</v>
      </c>
      <c r="K112">
        <v>0</v>
      </c>
      <c r="L112">
        <v>102.85714285714285</v>
      </c>
    </row>
    <row r="113" spans="1:12">
      <c r="A113" t="s">
        <v>3438</v>
      </c>
      <c r="B113" t="s">
        <v>3439</v>
      </c>
      <c r="C113">
        <v>1</v>
      </c>
      <c r="D113" t="s">
        <v>3440</v>
      </c>
      <c r="E113">
        <v>1</v>
      </c>
      <c r="F113">
        <v>1</v>
      </c>
      <c r="G113">
        <v>1108.5999999999999</v>
      </c>
      <c r="H113">
        <v>6</v>
      </c>
      <c r="I113">
        <v>112</v>
      </c>
      <c r="J113">
        <v>4</v>
      </c>
      <c r="K113">
        <v>0</v>
      </c>
      <c r="L113">
        <v>102.85714285714285</v>
      </c>
    </row>
    <row r="114" spans="1:12">
      <c r="A114" t="s">
        <v>3438</v>
      </c>
      <c r="B114" t="s">
        <v>3439</v>
      </c>
      <c r="C114">
        <v>1</v>
      </c>
      <c r="D114" t="s">
        <v>3440</v>
      </c>
      <c r="E114">
        <v>1</v>
      </c>
      <c r="F114">
        <v>1</v>
      </c>
      <c r="G114">
        <v>13462.543</v>
      </c>
      <c r="H114">
        <v>68</v>
      </c>
      <c r="I114">
        <v>113</v>
      </c>
      <c r="J114">
        <v>4</v>
      </c>
      <c r="K114">
        <v>0</v>
      </c>
      <c r="L114">
        <v>102.85714285714285</v>
      </c>
    </row>
    <row r="115" spans="1:12">
      <c r="A115" t="s">
        <v>3438</v>
      </c>
      <c r="B115" t="s">
        <v>3439</v>
      </c>
      <c r="C115">
        <v>1</v>
      </c>
      <c r="D115" t="s">
        <v>3440</v>
      </c>
      <c r="E115">
        <v>1</v>
      </c>
      <c r="F115">
        <v>1</v>
      </c>
      <c r="G115">
        <v>4012.4850000000001</v>
      </c>
      <c r="H115">
        <v>21</v>
      </c>
      <c r="I115">
        <v>114</v>
      </c>
      <c r="J115">
        <v>4</v>
      </c>
      <c r="K115">
        <v>0</v>
      </c>
      <c r="L115">
        <v>102.85714285714285</v>
      </c>
    </row>
    <row r="116" spans="1:12">
      <c r="A116" t="s">
        <v>3438</v>
      </c>
      <c r="B116" t="s">
        <v>3439</v>
      </c>
      <c r="C116">
        <v>1</v>
      </c>
      <c r="D116" t="s">
        <v>3440</v>
      </c>
      <c r="E116">
        <v>1</v>
      </c>
      <c r="F116">
        <v>1</v>
      </c>
      <c r="G116">
        <v>5205.0039999999999</v>
      </c>
      <c r="H116">
        <v>20</v>
      </c>
      <c r="I116">
        <v>115</v>
      </c>
      <c r="J116">
        <v>4</v>
      </c>
      <c r="K116">
        <v>0</v>
      </c>
      <c r="L116">
        <v>102.85714285714285</v>
      </c>
    </row>
    <row r="117" spans="1:12">
      <c r="A117" t="s">
        <v>3438</v>
      </c>
      <c r="B117" t="s">
        <v>3439</v>
      </c>
      <c r="C117">
        <v>1</v>
      </c>
      <c r="D117" t="s">
        <v>3440</v>
      </c>
      <c r="E117">
        <v>1</v>
      </c>
      <c r="F117">
        <v>1</v>
      </c>
      <c r="G117">
        <v>5211.2299999999996</v>
      </c>
      <c r="H117">
        <v>21</v>
      </c>
      <c r="I117">
        <v>116</v>
      </c>
      <c r="J117">
        <v>4</v>
      </c>
      <c r="K117">
        <v>0</v>
      </c>
      <c r="L117">
        <v>102.85714285714285</v>
      </c>
    </row>
    <row r="118" spans="1:12">
      <c r="A118" t="s">
        <v>3438</v>
      </c>
      <c r="B118" t="s">
        <v>3439</v>
      </c>
      <c r="C118">
        <v>1</v>
      </c>
      <c r="D118" t="s">
        <v>3440</v>
      </c>
      <c r="E118">
        <v>1</v>
      </c>
      <c r="F118">
        <v>1</v>
      </c>
      <c r="G118">
        <v>5638.9059999999999</v>
      </c>
      <c r="H118">
        <v>28</v>
      </c>
      <c r="I118">
        <v>117</v>
      </c>
      <c r="J118">
        <v>1</v>
      </c>
      <c r="K118">
        <v>0</v>
      </c>
      <c r="L118">
        <v>38.112851481411589</v>
      </c>
    </row>
    <row r="119" spans="1:12">
      <c r="A119" t="s">
        <v>3438</v>
      </c>
      <c r="B119" t="s">
        <v>3439</v>
      </c>
      <c r="C119">
        <v>1</v>
      </c>
      <c r="D119" t="s">
        <v>3440</v>
      </c>
      <c r="E119">
        <v>1</v>
      </c>
      <c r="F119">
        <v>1</v>
      </c>
      <c r="G119">
        <v>5632.6049999999996</v>
      </c>
      <c r="H119">
        <v>16</v>
      </c>
      <c r="I119">
        <v>118</v>
      </c>
      <c r="J119">
        <v>1</v>
      </c>
      <c r="K119">
        <v>0</v>
      </c>
      <c r="L119">
        <v>38.112851481411589</v>
      </c>
    </row>
    <row r="120" spans="1:12">
      <c r="A120" t="s">
        <v>3438</v>
      </c>
      <c r="B120" t="s">
        <v>3439</v>
      </c>
      <c r="C120">
        <v>1</v>
      </c>
      <c r="D120" t="s">
        <v>3440</v>
      </c>
      <c r="E120">
        <v>1</v>
      </c>
      <c r="F120">
        <v>1</v>
      </c>
      <c r="G120">
        <v>159913.59899999999</v>
      </c>
      <c r="H120">
        <v>436</v>
      </c>
      <c r="I120">
        <v>119</v>
      </c>
      <c r="J120">
        <v>1</v>
      </c>
      <c r="K120">
        <v>0</v>
      </c>
      <c r="L120">
        <v>38.112851481411589</v>
      </c>
    </row>
    <row r="121" spans="1:12">
      <c r="A121" t="s">
        <v>3438</v>
      </c>
      <c r="B121" t="s">
        <v>3439</v>
      </c>
      <c r="C121">
        <v>1</v>
      </c>
      <c r="D121" t="s">
        <v>3440</v>
      </c>
      <c r="E121">
        <v>1</v>
      </c>
      <c r="F121">
        <v>1</v>
      </c>
      <c r="G121">
        <v>10439.18</v>
      </c>
      <c r="H121">
        <v>20</v>
      </c>
      <c r="I121">
        <v>120</v>
      </c>
      <c r="J121">
        <v>1</v>
      </c>
      <c r="K121">
        <v>0</v>
      </c>
      <c r="L121">
        <v>38.112851481411589</v>
      </c>
    </row>
    <row r="122" spans="1:12">
      <c r="A122" t="s">
        <v>3438</v>
      </c>
      <c r="B122" t="s">
        <v>3439</v>
      </c>
      <c r="C122">
        <v>1</v>
      </c>
      <c r="D122" t="s">
        <v>3440</v>
      </c>
      <c r="E122">
        <v>1</v>
      </c>
      <c r="F122">
        <v>1</v>
      </c>
      <c r="G122">
        <v>1720.04</v>
      </c>
      <c r="H122">
        <v>4</v>
      </c>
      <c r="I122">
        <v>121</v>
      </c>
      <c r="J122">
        <v>3</v>
      </c>
      <c r="K122">
        <v>0</v>
      </c>
      <c r="L122">
        <v>33.660000000000004</v>
      </c>
    </row>
    <row r="123" spans="1:12">
      <c r="A123" t="s">
        <v>3438</v>
      </c>
      <c r="B123" t="s">
        <v>3439</v>
      </c>
      <c r="C123">
        <v>1</v>
      </c>
      <c r="D123" t="s">
        <v>3440</v>
      </c>
      <c r="E123">
        <v>1</v>
      </c>
      <c r="F123">
        <v>1</v>
      </c>
      <c r="G123">
        <v>5216.7650000000003</v>
      </c>
      <c r="H123">
        <v>12</v>
      </c>
      <c r="I123">
        <v>122</v>
      </c>
      <c r="J123">
        <v>1</v>
      </c>
      <c r="K123">
        <v>0</v>
      </c>
      <c r="L123">
        <v>38.112851481411589</v>
      </c>
    </row>
    <row r="124" spans="1:12">
      <c r="A124" t="s">
        <v>3438</v>
      </c>
      <c r="B124" t="s">
        <v>3439</v>
      </c>
      <c r="C124">
        <v>1</v>
      </c>
      <c r="D124" t="s">
        <v>3440</v>
      </c>
      <c r="E124">
        <v>1</v>
      </c>
      <c r="F124">
        <v>1</v>
      </c>
      <c r="G124">
        <v>19239.597000000002</v>
      </c>
      <c r="H124">
        <v>27</v>
      </c>
      <c r="I124">
        <v>123</v>
      </c>
      <c r="J124">
        <v>1</v>
      </c>
      <c r="K124">
        <v>0</v>
      </c>
      <c r="L124">
        <v>38.112851481411589</v>
      </c>
    </row>
    <row r="125" spans="1:12">
      <c r="A125" t="s">
        <v>3438</v>
      </c>
      <c r="B125" t="s">
        <v>3439</v>
      </c>
      <c r="C125">
        <v>1</v>
      </c>
      <c r="D125" t="s">
        <v>3440</v>
      </c>
      <c r="E125">
        <v>1</v>
      </c>
      <c r="F125">
        <v>1</v>
      </c>
      <c r="G125">
        <v>10918.23</v>
      </c>
      <c r="H125">
        <v>30</v>
      </c>
      <c r="I125">
        <v>124</v>
      </c>
      <c r="J125">
        <v>1</v>
      </c>
      <c r="K125">
        <v>0</v>
      </c>
      <c r="L125">
        <v>38.112851481411589</v>
      </c>
    </row>
    <row r="126" spans="1:12">
      <c r="A126" t="s">
        <v>3438</v>
      </c>
      <c r="B126" t="s">
        <v>3439</v>
      </c>
      <c r="C126">
        <v>1</v>
      </c>
      <c r="D126" t="s">
        <v>3440</v>
      </c>
      <c r="E126">
        <v>1</v>
      </c>
      <c r="F126">
        <v>1</v>
      </c>
      <c r="G126">
        <v>3131.8409999999999</v>
      </c>
      <c r="H126">
        <v>5</v>
      </c>
      <c r="I126">
        <v>125</v>
      </c>
      <c r="J126">
        <v>1</v>
      </c>
      <c r="K126">
        <v>0</v>
      </c>
      <c r="L126">
        <v>38.112851481411589</v>
      </c>
    </row>
    <row r="127" spans="1:12">
      <c r="A127" t="s">
        <v>3438</v>
      </c>
      <c r="B127" t="s">
        <v>3439</v>
      </c>
      <c r="C127">
        <v>1</v>
      </c>
      <c r="D127" t="s">
        <v>3440</v>
      </c>
      <c r="E127">
        <v>1</v>
      </c>
      <c r="F127">
        <v>1</v>
      </c>
      <c r="G127">
        <v>5220.1899999999996</v>
      </c>
      <c r="H127">
        <v>12</v>
      </c>
      <c r="I127">
        <v>126</v>
      </c>
      <c r="J127">
        <v>1</v>
      </c>
      <c r="K127">
        <v>0</v>
      </c>
      <c r="L127">
        <v>38.112851481411589</v>
      </c>
    </row>
    <row r="128" spans="1:12">
      <c r="A128" t="s">
        <v>3438</v>
      </c>
      <c r="B128" t="s">
        <v>3439</v>
      </c>
      <c r="C128">
        <v>1</v>
      </c>
      <c r="D128" t="s">
        <v>3440</v>
      </c>
      <c r="E128">
        <v>1</v>
      </c>
      <c r="F128">
        <v>1</v>
      </c>
      <c r="G128">
        <v>5216.7640000000001</v>
      </c>
      <c r="H128">
        <v>12</v>
      </c>
      <c r="I128">
        <v>127</v>
      </c>
      <c r="J128">
        <v>1</v>
      </c>
      <c r="K128">
        <v>0</v>
      </c>
      <c r="L128">
        <v>38.112851481411589</v>
      </c>
    </row>
    <row r="129" spans="1:12">
      <c r="A129" t="s">
        <v>3438</v>
      </c>
      <c r="B129" t="s">
        <v>3439</v>
      </c>
      <c r="C129">
        <v>1</v>
      </c>
      <c r="D129" t="s">
        <v>3440</v>
      </c>
      <c r="E129">
        <v>1</v>
      </c>
      <c r="F129">
        <v>1</v>
      </c>
      <c r="G129">
        <v>9146.17</v>
      </c>
      <c r="H129">
        <v>22</v>
      </c>
      <c r="I129">
        <v>128</v>
      </c>
      <c r="J129">
        <v>1</v>
      </c>
      <c r="K129">
        <v>0</v>
      </c>
      <c r="L129">
        <v>38.112851481411589</v>
      </c>
    </row>
    <row r="130" spans="1:12">
      <c r="A130" t="s">
        <v>3438</v>
      </c>
      <c r="B130" t="s">
        <v>3439</v>
      </c>
      <c r="C130">
        <v>1</v>
      </c>
      <c r="D130" t="s">
        <v>3440</v>
      </c>
      <c r="E130">
        <v>1</v>
      </c>
      <c r="F130">
        <v>1</v>
      </c>
      <c r="G130">
        <v>5216.6450000000004</v>
      </c>
      <c r="H130">
        <v>14</v>
      </c>
      <c r="I130">
        <v>129</v>
      </c>
      <c r="J130">
        <v>1</v>
      </c>
      <c r="K130">
        <v>0</v>
      </c>
      <c r="L130">
        <v>38.112851481411589</v>
      </c>
    </row>
    <row r="131" spans="1:12">
      <c r="A131" t="s">
        <v>3438</v>
      </c>
      <c r="B131" t="s">
        <v>3439</v>
      </c>
      <c r="C131">
        <v>1</v>
      </c>
      <c r="D131" t="s">
        <v>3440</v>
      </c>
      <c r="E131">
        <v>1</v>
      </c>
      <c r="F131">
        <v>1</v>
      </c>
      <c r="G131">
        <v>21717.63</v>
      </c>
      <c r="H131">
        <v>64</v>
      </c>
      <c r="I131">
        <v>130</v>
      </c>
      <c r="J131">
        <v>3</v>
      </c>
      <c r="K131">
        <v>0</v>
      </c>
      <c r="L131">
        <v>33.660000000000004</v>
      </c>
    </row>
    <row r="132" spans="1:12">
      <c r="A132" t="s">
        <v>3438</v>
      </c>
      <c r="B132" t="s">
        <v>3439</v>
      </c>
      <c r="C132">
        <v>1</v>
      </c>
      <c r="D132" t="s">
        <v>3440</v>
      </c>
      <c r="E132">
        <v>1</v>
      </c>
      <c r="F132">
        <v>1</v>
      </c>
      <c r="G132">
        <v>10431.43</v>
      </c>
      <c r="H132">
        <v>25</v>
      </c>
      <c r="I132">
        <v>131</v>
      </c>
      <c r="J132">
        <v>1</v>
      </c>
      <c r="K132">
        <v>0</v>
      </c>
      <c r="L132">
        <v>38.112851481411589</v>
      </c>
    </row>
    <row r="133" spans="1:12">
      <c r="A133" t="s">
        <v>3438</v>
      </c>
      <c r="B133" t="s">
        <v>3439</v>
      </c>
      <c r="C133">
        <v>1</v>
      </c>
      <c r="D133" t="s">
        <v>3440</v>
      </c>
      <c r="E133">
        <v>1</v>
      </c>
      <c r="F133">
        <v>1</v>
      </c>
      <c r="G133">
        <v>4400</v>
      </c>
      <c r="H133">
        <v>20</v>
      </c>
      <c r="I133">
        <v>132</v>
      </c>
      <c r="J133">
        <v>1</v>
      </c>
      <c r="K133">
        <v>0</v>
      </c>
      <c r="L133">
        <v>38.112851481411589</v>
      </c>
    </row>
    <row r="134" spans="1:12">
      <c r="A134" t="s">
        <v>3438</v>
      </c>
      <c r="B134" t="s">
        <v>3439</v>
      </c>
      <c r="C134">
        <v>1</v>
      </c>
      <c r="D134" t="s">
        <v>3440</v>
      </c>
      <c r="E134">
        <v>1</v>
      </c>
      <c r="F134">
        <v>1</v>
      </c>
      <c r="G134">
        <v>15640.334999999999</v>
      </c>
      <c r="H134">
        <v>50</v>
      </c>
      <c r="I134">
        <v>133</v>
      </c>
      <c r="J134">
        <v>1</v>
      </c>
      <c r="K134">
        <v>0</v>
      </c>
      <c r="L134">
        <v>38.112851481411589</v>
      </c>
    </row>
    <row r="135" spans="1:12">
      <c r="A135" t="s">
        <v>3438</v>
      </c>
      <c r="B135" t="s">
        <v>3439</v>
      </c>
      <c r="C135">
        <v>1</v>
      </c>
      <c r="D135" t="s">
        <v>3440</v>
      </c>
      <c r="E135">
        <v>1</v>
      </c>
      <c r="F135">
        <v>1</v>
      </c>
      <c r="G135">
        <v>26067.224999999999</v>
      </c>
      <c r="H135">
        <v>82</v>
      </c>
      <c r="I135">
        <v>134</v>
      </c>
      <c r="J135">
        <v>1</v>
      </c>
      <c r="K135">
        <v>0</v>
      </c>
      <c r="L135">
        <v>38.112851481411589</v>
      </c>
    </row>
    <row r="136" spans="1:12">
      <c r="A136" t="s">
        <v>3438</v>
      </c>
      <c r="B136" t="s">
        <v>3439</v>
      </c>
      <c r="C136">
        <v>1</v>
      </c>
      <c r="D136" t="s">
        <v>3440</v>
      </c>
      <c r="E136">
        <v>1</v>
      </c>
      <c r="F136">
        <v>1</v>
      </c>
      <c r="G136">
        <v>26065.275000000001</v>
      </c>
      <c r="H136">
        <v>126</v>
      </c>
      <c r="I136">
        <v>135</v>
      </c>
      <c r="J136">
        <v>1</v>
      </c>
      <c r="K136">
        <v>0</v>
      </c>
      <c r="L136">
        <v>38.112851481411589</v>
      </c>
    </row>
    <row r="137" spans="1:12">
      <c r="A137" t="s">
        <v>3438</v>
      </c>
      <c r="B137" t="s">
        <v>3439</v>
      </c>
      <c r="C137">
        <v>1</v>
      </c>
      <c r="D137" t="s">
        <v>3440</v>
      </c>
      <c r="E137">
        <v>1</v>
      </c>
      <c r="F137">
        <v>1</v>
      </c>
      <c r="G137">
        <v>4076.8</v>
      </c>
      <c r="H137">
        <v>21</v>
      </c>
      <c r="I137">
        <v>136</v>
      </c>
      <c r="J137">
        <v>1</v>
      </c>
      <c r="K137">
        <v>0</v>
      </c>
      <c r="L137">
        <v>38.112851481411589</v>
      </c>
    </row>
    <row r="138" spans="1:12">
      <c r="A138" t="s">
        <v>3438</v>
      </c>
      <c r="B138" t="s">
        <v>3439</v>
      </c>
      <c r="C138">
        <v>1</v>
      </c>
      <c r="D138" t="s">
        <v>3440</v>
      </c>
      <c r="E138">
        <v>1</v>
      </c>
      <c r="F138">
        <v>1</v>
      </c>
      <c r="G138">
        <v>2488.8000000000002</v>
      </c>
      <c r="H138">
        <v>12</v>
      </c>
      <c r="I138">
        <v>137</v>
      </c>
      <c r="J138">
        <v>1</v>
      </c>
      <c r="K138">
        <v>0</v>
      </c>
      <c r="L138">
        <v>38.112851481411589</v>
      </c>
    </row>
    <row r="139" spans="1:12">
      <c r="A139" t="s">
        <v>3438</v>
      </c>
      <c r="B139" t="s">
        <v>3439</v>
      </c>
      <c r="C139">
        <v>1</v>
      </c>
      <c r="D139" t="s">
        <v>3440</v>
      </c>
      <c r="E139">
        <v>1</v>
      </c>
      <c r="F139">
        <v>1</v>
      </c>
      <c r="G139">
        <v>1769.2470000000001</v>
      </c>
      <c r="H139">
        <v>6</v>
      </c>
      <c r="I139">
        <v>138</v>
      </c>
      <c r="J139">
        <v>1</v>
      </c>
      <c r="K139">
        <v>0</v>
      </c>
      <c r="L139">
        <v>38.112851481411589</v>
      </c>
    </row>
    <row r="140" spans="1:12">
      <c r="A140" t="s">
        <v>3438</v>
      </c>
      <c r="B140" t="s">
        <v>3439</v>
      </c>
      <c r="C140">
        <v>1</v>
      </c>
      <c r="D140" t="s">
        <v>3440</v>
      </c>
      <c r="E140">
        <v>1</v>
      </c>
      <c r="F140">
        <v>1</v>
      </c>
      <c r="G140">
        <v>1943.318</v>
      </c>
      <c r="H140">
        <v>10</v>
      </c>
      <c r="I140">
        <v>139</v>
      </c>
      <c r="J140">
        <v>1</v>
      </c>
      <c r="K140">
        <v>0</v>
      </c>
      <c r="L140">
        <v>38.112851481411589</v>
      </c>
    </row>
    <row r="141" spans="1:12">
      <c r="A141" t="s">
        <v>3438</v>
      </c>
      <c r="B141" t="s">
        <v>3439</v>
      </c>
      <c r="C141">
        <v>1</v>
      </c>
      <c r="D141" t="s">
        <v>3440</v>
      </c>
      <c r="E141">
        <v>1</v>
      </c>
      <c r="F141">
        <v>1</v>
      </c>
      <c r="G141">
        <v>2572.6</v>
      </c>
      <c r="H141">
        <v>10</v>
      </c>
      <c r="I141">
        <v>140</v>
      </c>
      <c r="J141">
        <v>1</v>
      </c>
      <c r="K141">
        <v>0</v>
      </c>
      <c r="L141">
        <v>38.112851481411589</v>
      </c>
    </row>
    <row r="142" spans="1:12">
      <c r="A142" t="s">
        <v>3438</v>
      </c>
      <c r="B142" t="s">
        <v>3439</v>
      </c>
      <c r="C142">
        <v>1</v>
      </c>
      <c r="D142" t="s">
        <v>3440</v>
      </c>
      <c r="E142">
        <v>1</v>
      </c>
      <c r="F142">
        <v>1</v>
      </c>
      <c r="G142">
        <v>7980</v>
      </c>
      <c r="H142">
        <v>26</v>
      </c>
      <c r="I142">
        <v>141</v>
      </c>
      <c r="J142">
        <v>1</v>
      </c>
      <c r="K142">
        <v>0</v>
      </c>
      <c r="L142">
        <v>38.112851481411589</v>
      </c>
    </row>
    <row r="143" spans="1:12">
      <c r="A143" t="s">
        <v>3438</v>
      </c>
      <c r="B143" t="s">
        <v>3439</v>
      </c>
      <c r="C143">
        <v>1</v>
      </c>
      <c r="D143" t="s">
        <v>3440</v>
      </c>
      <c r="E143">
        <v>1</v>
      </c>
      <c r="F143">
        <v>1</v>
      </c>
      <c r="G143">
        <v>2166</v>
      </c>
      <c r="H143">
        <v>5</v>
      </c>
      <c r="I143">
        <v>142</v>
      </c>
      <c r="J143">
        <v>3</v>
      </c>
      <c r="K143">
        <v>0</v>
      </c>
      <c r="L143">
        <v>33.660000000000004</v>
      </c>
    </row>
    <row r="144" spans="1:12">
      <c r="A144" t="s">
        <v>3438</v>
      </c>
      <c r="B144" t="s">
        <v>3439</v>
      </c>
      <c r="C144">
        <v>1</v>
      </c>
      <c r="D144" t="s">
        <v>3440</v>
      </c>
      <c r="E144">
        <v>1</v>
      </c>
      <c r="F144">
        <v>1</v>
      </c>
      <c r="G144">
        <v>6495.768</v>
      </c>
      <c r="H144">
        <v>36</v>
      </c>
      <c r="I144">
        <v>143</v>
      </c>
      <c r="J144">
        <v>1</v>
      </c>
      <c r="K144">
        <v>0</v>
      </c>
      <c r="L144">
        <v>38.112851481411589</v>
      </c>
    </row>
    <row r="145" spans="1:12">
      <c r="A145" t="s">
        <v>3438</v>
      </c>
      <c r="B145" t="s">
        <v>3439</v>
      </c>
      <c r="C145">
        <v>1</v>
      </c>
      <c r="D145" t="s">
        <v>3440</v>
      </c>
      <c r="E145">
        <v>1</v>
      </c>
      <c r="F145">
        <v>1</v>
      </c>
      <c r="G145">
        <v>10764.450999999999</v>
      </c>
      <c r="H145">
        <v>42</v>
      </c>
      <c r="I145">
        <v>144</v>
      </c>
      <c r="J145">
        <v>1</v>
      </c>
      <c r="K145">
        <v>0</v>
      </c>
      <c r="L145">
        <v>38.112851481411589</v>
      </c>
    </row>
    <row r="146" spans="1:12">
      <c r="A146" t="s">
        <v>3438</v>
      </c>
      <c r="B146" t="s">
        <v>3439</v>
      </c>
      <c r="C146">
        <v>1</v>
      </c>
      <c r="D146" t="s">
        <v>3440</v>
      </c>
      <c r="E146">
        <v>1</v>
      </c>
      <c r="F146">
        <v>1</v>
      </c>
      <c r="G146">
        <v>4601.9059999999999</v>
      </c>
      <c r="H146">
        <v>24</v>
      </c>
      <c r="I146">
        <v>145</v>
      </c>
      <c r="J146">
        <v>1</v>
      </c>
      <c r="K146">
        <v>0</v>
      </c>
      <c r="L146">
        <v>38.112851481411589</v>
      </c>
    </row>
    <row r="147" spans="1:12">
      <c r="A147" t="s">
        <v>3438</v>
      </c>
      <c r="B147" t="s">
        <v>3439</v>
      </c>
      <c r="C147">
        <v>1</v>
      </c>
      <c r="D147" t="s">
        <v>3440</v>
      </c>
      <c r="E147">
        <v>1</v>
      </c>
      <c r="F147">
        <v>1</v>
      </c>
      <c r="G147">
        <v>4584.62</v>
      </c>
      <c r="H147">
        <v>20</v>
      </c>
      <c r="I147">
        <v>146</v>
      </c>
      <c r="J147">
        <v>1</v>
      </c>
      <c r="K147">
        <v>0</v>
      </c>
      <c r="L147">
        <v>38.112851481411589</v>
      </c>
    </row>
    <row r="148" spans="1:12">
      <c r="A148" t="s">
        <v>3438</v>
      </c>
      <c r="B148" t="s">
        <v>3439</v>
      </c>
      <c r="C148">
        <v>1</v>
      </c>
      <c r="D148" t="s">
        <v>3440</v>
      </c>
      <c r="E148">
        <v>1</v>
      </c>
      <c r="F148">
        <v>1</v>
      </c>
      <c r="G148">
        <v>5361.99</v>
      </c>
      <c r="H148">
        <v>18</v>
      </c>
      <c r="I148">
        <v>147</v>
      </c>
      <c r="J148">
        <v>1</v>
      </c>
      <c r="K148">
        <v>0</v>
      </c>
      <c r="L148">
        <v>38.112851481411589</v>
      </c>
    </row>
    <row r="149" spans="1:12">
      <c r="A149" t="s">
        <v>3438</v>
      </c>
      <c r="B149" t="s">
        <v>3439</v>
      </c>
      <c r="C149">
        <v>1</v>
      </c>
      <c r="D149" t="s">
        <v>3440</v>
      </c>
      <c r="E149">
        <v>1</v>
      </c>
      <c r="F149">
        <v>1</v>
      </c>
      <c r="G149">
        <v>2090</v>
      </c>
      <c r="H149">
        <v>12</v>
      </c>
      <c r="I149">
        <v>148</v>
      </c>
      <c r="J149">
        <v>1</v>
      </c>
      <c r="K149">
        <v>0</v>
      </c>
      <c r="L149">
        <v>38.112851481411589</v>
      </c>
    </row>
    <row r="150" spans="1:12">
      <c r="A150" t="s">
        <v>3438</v>
      </c>
      <c r="B150" t="s">
        <v>3439</v>
      </c>
      <c r="C150">
        <v>1</v>
      </c>
      <c r="D150" t="s">
        <v>3440</v>
      </c>
      <c r="E150">
        <v>1</v>
      </c>
      <c r="F150">
        <v>1</v>
      </c>
      <c r="G150">
        <v>2054.605</v>
      </c>
      <c r="H150">
        <v>8</v>
      </c>
      <c r="I150">
        <v>149</v>
      </c>
      <c r="J150">
        <v>1</v>
      </c>
      <c r="K150">
        <v>0</v>
      </c>
      <c r="L150">
        <v>38.112851481411589</v>
      </c>
    </row>
    <row r="151" spans="1:12">
      <c r="A151" t="s">
        <v>3438</v>
      </c>
      <c r="B151" t="s">
        <v>3439</v>
      </c>
      <c r="C151">
        <v>1</v>
      </c>
      <c r="D151" t="s">
        <v>3440</v>
      </c>
      <c r="E151">
        <v>1</v>
      </c>
      <c r="F151">
        <v>1</v>
      </c>
      <c r="G151">
        <v>2750</v>
      </c>
      <c r="H151">
        <v>8</v>
      </c>
      <c r="I151">
        <v>150</v>
      </c>
      <c r="J151">
        <v>1</v>
      </c>
      <c r="K151">
        <v>0</v>
      </c>
      <c r="L151">
        <v>38.112851481411589</v>
      </c>
    </row>
    <row r="152" spans="1:12">
      <c r="A152" t="s">
        <v>3438</v>
      </c>
      <c r="B152" t="s">
        <v>3439</v>
      </c>
      <c r="C152">
        <v>1</v>
      </c>
      <c r="D152" t="s">
        <v>3440</v>
      </c>
      <c r="E152">
        <v>1</v>
      </c>
      <c r="F152">
        <v>1</v>
      </c>
      <c r="G152">
        <v>4013.451</v>
      </c>
      <c r="H152">
        <v>12</v>
      </c>
      <c r="I152">
        <v>151</v>
      </c>
      <c r="J152">
        <v>1</v>
      </c>
      <c r="K152">
        <v>0</v>
      </c>
      <c r="L152">
        <v>38.112851481411589</v>
      </c>
    </row>
    <row r="153" spans="1:12">
      <c r="A153" t="s">
        <v>3438</v>
      </c>
      <c r="B153" t="s">
        <v>3439</v>
      </c>
      <c r="C153">
        <v>1</v>
      </c>
      <c r="D153" t="s">
        <v>3440</v>
      </c>
      <c r="E153">
        <v>1</v>
      </c>
      <c r="F153">
        <v>1</v>
      </c>
      <c r="G153">
        <v>5218.54</v>
      </c>
      <c r="H153">
        <v>10</v>
      </c>
      <c r="I153">
        <v>152</v>
      </c>
      <c r="J153">
        <v>1</v>
      </c>
      <c r="K153">
        <v>0</v>
      </c>
      <c r="L153">
        <v>38.112851481411589</v>
      </c>
    </row>
    <row r="154" spans="1:12">
      <c r="A154" t="s">
        <v>3438</v>
      </c>
      <c r="B154" t="s">
        <v>3439</v>
      </c>
      <c r="C154">
        <v>1</v>
      </c>
      <c r="D154" t="s">
        <v>3440</v>
      </c>
      <c r="E154">
        <v>1</v>
      </c>
      <c r="F154">
        <v>1</v>
      </c>
      <c r="G154">
        <v>5213.4250000000002</v>
      </c>
      <c r="H154">
        <v>18</v>
      </c>
      <c r="I154">
        <v>153</v>
      </c>
      <c r="J154">
        <v>1</v>
      </c>
      <c r="K154">
        <v>0</v>
      </c>
      <c r="L154">
        <v>38.112851481411589</v>
      </c>
    </row>
    <row r="155" spans="1:12">
      <c r="A155" t="s">
        <v>3438</v>
      </c>
      <c r="B155" t="s">
        <v>3439</v>
      </c>
      <c r="C155">
        <v>1</v>
      </c>
      <c r="D155" t="s">
        <v>3440</v>
      </c>
      <c r="E155">
        <v>1</v>
      </c>
      <c r="F155">
        <v>1</v>
      </c>
      <c r="G155">
        <v>5080.335</v>
      </c>
      <c r="H155">
        <v>12</v>
      </c>
      <c r="I155">
        <v>154</v>
      </c>
      <c r="J155">
        <v>1</v>
      </c>
      <c r="K155">
        <v>0</v>
      </c>
      <c r="L155">
        <v>38.112851481411589</v>
      </c>
    </row>
    <row r="156" spans="1:12">
      <c r="A156" t="s">
        <v>3438</v>
      </c>
      <c r="B156" t="s">
        <v>3439</v>
      </c>
      <c r="C156">
        <v>1</v>
      </c>
      <c r="D156" t="s">
        <v>3440</v>
      </c>
      <c r="E156">
        <v>1</v>
      </c>
      <c r="F156">
        <v>1</v>
      </c>
      <c r="G156">
        <v>4548.6149999999998</v>
      </c>
      <c r="H156">
        <v>5</v>
      </c>
      <c r="I156">
        <v>155</v>
      </c>
      <c r="J156">
        <v>1</v>
      </c>
      <c r="K156">
        <v>0</v>
      </c>
      <c r="L156">
        <v>38.112851481411589</v>
      </c>
    </row>
    <row r="157" spans="1:12">
      <c r="A157" t="s">
        <v>3438</v>
      </c>
      <c r="B157" t="s">
        <v>3439</v>
      </c>
      <c r="C157">
        <v>1</v>
      </c>
      <c r="D157" t="s">
        <v>3440</v>
      </c>
      <c r="E157">
        <v>1</v>
      </c>
      <c r="F157">
        <v>1</v>
      </c>
      <c r="G157">
        <v>2064</v>
      </c>
      <c r="H157">
        <v>0</v>
      </c>
      <c r="I157">
        <v>156</v>
      </c>
      <c r="J157">
        <v>1</v>
      </c>
      <c r="K157">
        <v>0</v>
      </c>
      <c r="L157">
        <v>38.112851481411589</v>
      </c>
    </row>
    <row r="158" spans="1:12">
      <c r="A158" t="s">
        <v>3438</v>
      </c>
      <c r="B158" t="s">
        <v>3439</v>
      </c>
      <c r="C158">
        <v>1</v>
      </c>
      <c r="D158" t="s">
        <v>3440</v>
      </c>
      <c r="E158">
        <v>1</v>
      </c>
      <c r="F158">
        <v>1</v>
      </c>
      <c r="G158">
        <v>1</v>
      </c>
      <c r="H158">
        <v>0</v>
      </c>
      <c r="I158">
        <v>157</v>
      </c>
      <c r="J158">
        <v>3</v>
      </c>
      <c r="K158">
        <v>0</v>
      </c>
      <c r="L158">
        <v>33.660000000000004</v>
      </c>
    </row>
    <row r="159" spans="1:12">
      <c r="A159" t="s">
        <v>3438</v>
      </c>
      <c r="B159" t="s">
        <v>3439</v>
      </c>
      <c r="C159">
        <v>1</v>
      </c>
      <c r="D159" t="s">
        <v>3440</v>
      </c>
      <c r="E159">
        <v>1</v>
      </c>
      <c r="F159">
        <v>1</v>
      </c>
      <c r="G159">
        <v>10417.74</v>
      </c>
      <c r="H159">
        <v>44</v>
      </c>
      <c r="I159">
        <v>158</v>
      </c>
      <c r="J159">
        <v>1</v>
      </c>
      <c r="K159">
        <v>0</v>
      </c>
      <c r="L159">
        <v>38.112851481411589</v>
      </c>
    </row>
    <row r="160" spans="1:12">
      <c r="A160" t="s">
        <v>3438</v>
      </c>
      <c r="B160" t="s">
        <v>3439</v>
      </c>
      <c r="C160">
        <v>1</v>
      </c>
      <c r="D160" t="s">
        <v>3440</v>
      </c>
      <c r="E160">
        <v>1</v>
      </c>
      <c r="F160">
        <v>1</v>
      </c>
      <c r="G160">
        <v>10427.209999999999</v>
      </c>
      <c r="H160">
        <v>78</v>
      </c>
      <c r="I160">
        <v>159</v>
      </c>
      <c r="J160">
        <v>1</v>
      </c>
      <c r="K160">
        <v>0</v>
      </c>
      <c r="L160">
        <v>38.112851481411589</v>
      </c>
    </row>
    <row r="161" spans="1:12">
      <c r="A161" t="s">
        <v>3438</v>
      </c>
      <c r="B161" t="s">
        <v>3439</v>
      </c>
      <c r="C161">
        <v>1</v>
      </c>
      <c r="D161" t="s">
        <v>3440</v>
      </c>
      <c r="E161">
        <v>1</v>
      </c>
      <c r="F161">
        <v>1</v>
      </c>
      <c r="G161">
        <v>10794.066000000001</v>
      </c>
      <c r="H161">
        <v>108</v>
      </c>
      <c r="I161">
        <v>160</v>
      </c>
      <c r="J161">
        <v>1</v>
      </c>
      <c r="K161">
        <v>0</v>
      </c>
      <c r="L161">
        <v>38.112851481411589</v>
      </c>
    </row>
    <row r="162" spans="1:12">
      <c r="A162" t="s">
        <v>3438</v>
      </c>
      <c r="B162" t="s">
        <v>3439</v>
      </c>
      <c r="C162">
        <v>1</v>
      </c>
      <c r="D162" t="s">
        <v>3440</v>
      </c>
      <c r="E162">
        <v>1</v>
      </c>
      <c r="F162">
        <v>1</v>
      </c>
      <c r="G162">
        <v>13026.953</v>
      </c>
      <c r="H162">
        <v>68</v>
      </c>
      <c r="I162">
        <v>161</v>
      </c>
      <c r="J162">
        <v>1</v>
      </c>
      <c r="K162">
        <v>0</v>
      </c>
      <c r="L162">
        <v>38.112851481411589</v>
      </c>
    </row>
    <row r="163" spans="1:12">
      <c r="A163" t="s">
        <v>3438</v>
      </c>
      <c r="B163" t="s">
        <v>3439</v>
      </c>
      <c r="C163">
        <v>1</v>
      </c>
      <c r="D163" t="s">
        <v>3440</v>
      </c>
      <c r="E163">
        <v>1</v>
      </c>
      <c r="F163">
        <v>1</v>
      </c>
      <c r="G163">
        <v>31308.84</v>
      </c>
      <c r="H163">
        <v>172</v>
      </c>
      <c r="I163">
        <v>162</v>
      </c>
      <c r="J163">
        <v>1</v>
      </c>
      <c r="K163">
        <v>0</v>
      </c>
      <c r="L163">
        <v>38.112851481411589</v>
      </c>
    </row>
    <row r="164" spans="1:12">
      <c r="A164" t="s">
        <v>3438</v>
      </c>
      <c r="B164" t="s">
        <v>3439</v>
      </c>
      <c r="C164">
        <v>1</v>
      </c>
      <c r="D164" t="s">
        <v>3440</v>
      </c>
      <c r="E164">
        <v>1</v>
      </c>
      <c r="F164">
        <v>1</v>
      </c>
      <c r="G164">
        <v>101916.05899999999</v>
      </c>
      <c r="H164">
        <v>976</v>
      </c>
      <c r="I164">
        <v>163</v>
      </c>
      <c r="J164">
        <v>1</v>
      </c>
      <c r="K164">
        <v>0</v>
      </c>
      <c r="L164">
        <v>38.112851481411589</v>
      </c>
    </row>
    <row r="165" spans="1:12">
      <c r="A165" t="s">
        <v>3438</v>
      </c>
      <c r="B165" t="s">
        <v>3439</v>
      </c>
      <c r="C165">
        <v>1</v>
      </c>
      <c r="D165" t="s">
        <v>3440</v>
      </c>
      <c r="E165">
        <v>1</v>
      </c>
      <c r="F165">
        <v>1</v>
      </c>
      <c r="G165">
        <v>6110.3450000000003</v>
      </c>
      <c r="H165">
        <v>0</v>
      </c>
      <c r="I165">
        <v>164</v>
      </c>
      <c r="J165">
        <v>1</v>
      </c>
      <c r="K165">
        <v>0</v>
      </c>
      <c r="L165">
        <v>38.112851481411589</v>
      </c>
    </row>
    <row r="166" spans="1:12">
      <c r="A166" t="s">
        <v>3438</v>
      </c>
      <c r="B166" t="s">
        <v>3439</v>
      </c>
      <c r="C166">
        <v>1</v>
      </c>
      <c r="D166" t="s">
        <v>3440</v>
      </c>
      <c r="E166">
        <v>1</v>
      </c>
      <c r="F166">
        <v>1</v>
      </c>
      <c r="G166">
        <v>10350.419</v>
      </c>
      <c r="H166">
        <v>161</v>
      </c>
      <c r="I166">
        <v>165</v>
      </c>
      <c r="J166">
        <v>1</v>
      </c>
      <c r="K166">
        <v>0</v>
      </c>
      <c r="L166">
        <v>38.112851481411589</v>
      </c>
    </row>
    <row r="167" spans="1:12">
      <c r="A167" t="s">
        <v>3438</v>
      </c>
      <c r="B167" t="s">
        <v>3439</v>
      </c>
      <c r="C167">
        <v>1</v>
      </c>
      <c r="D167" t="s">
        <v>3440</v>
      </c>
      <c r="E167">
        <v>1</v>
      </c>
      <c r="F167">
        <v>1</v>
      </c>
      <c r="G167">
        <v>32466.062999999998</v>
      </c>
      <c r="H167">
        <v>237</v>
      </c>
      <c r="I167">
        <v>166</v>
      </c>
      <c r="J167">
        <v>1</v>
      </c>
      <c r="K167">
        <v>0</v>
      </c>
      <c r="L167">
        <v>38.112851481411589</v>
      </c>
    </row>
    <row r="168" spans="1:12">
      <c r="A168" t="s">
        <v>3438</v>
      </c>
      <c r="B168" t="s">
        <v>3439</v>
      </c>
      <c r="C168">
        <v>1</v>
      </c>
      <c r="D168" t="s">
        <v>3440</v>
      </c>
      <c r="E168">
        <v>1</v>
      </c>
      <c r="F168">
        <v>1</v>
      </c>
      <c r="G168">
        <v>41759.29</v>
      </c>
      <c r="H168">
        <v>644</v>
      </c>
      <c r="I168">
        <v>167</v>
      </c>
      <c r="J168">
        <v>1</v>
      </c>
      <c r="K168">
        <v>0</v>
      </c>
      <c r="L168">
        <v>38.112851481411589</v>
      </c>
    </row>
    <row r="169" spans="1:12">
      <c r="A169" t="s">
        <v>3438</v>
      </c>
      <c r="B169" t="s">
        <v>3439</v>
      </c>
      <c r="C169">
        <v>1</v>
      </c>
      <c r="D169" t="s">
        <v>3440</v>
      </c>
      <c r="E169">
        <v>1</v>
      </c>
      <c r="F169">
        <v>1</v>
      </c>
      <c r="G169">
        <v>15162.404</v>
      </c>
      <c r="H169">
        <v>238</v>
      </c>
      <c r="I169">
        <v>168</v>
      </c>
      <c r="J169">
        <v>1</v>
      </c>
      <c r="K169">
        <v>0</v>
      </c>
      <c r="L169">
        <v>38.112851481411589</v>
      </c>
    </row>
    <row r="170" spans="1:12">
      <c r="A170" t="s">
        <v>3438</v>
      </c>
      <c r="B170" t="s">
        <v>3439</v>
      </c>
      <c r="C170">
        <v>1</v>
      </c>
      <c r="D170" t="s">
        <v>3440</v>
      </c>
      <c r="E170">
        <v>1</v>
      </c>
      <c r="F170">
        <v>1</v>
      </c>
      <c r="G170">
        <v>26148.525000000001</v>
      </c>
      <c r="H170">
        <v>204</v>
      </c>
      <c r="I170">
        <v>169</v>
      </c>
      <c r="J170">
        <v>1</v>
      </c>
      <c r="K170">
        <v>0</v>
      </c>
      <c r="L170">
        <v>38.112851481411589</v>
      </c>
    </row>
    <row r="171" spans="1:12">
      <c r="A171" t="s">
        <v>3438</v>
      </c>
      <c r="B171" t="s">
        <v>3439</v>
      </c>
      <c r="C171">
        <v>1</v>
      </c>
      <c r="D171" t="s">
        <v>3440</v>
      </c>
      <c r="E171">
        <v>1</v>
      </c>
      <c r="F171">
        <v>1</v>
      </c>
      <c r="G171">
        <v>4374.09</v>
      </c>
      <c r="H171">
        <v>60</v>
      </c>
      <c r="I171">
        <v>170</v>
      </c>
      <c r="J171">
        <v>1</v>
      </c>
      <c r="K171">
        <v>0</v>
      </c>
      <c r="L171">
        <v>38.112851481411589</v>
      </c>
    </row>
    <row r="172" spans="1:12">
      <c r="A172" t="s">
        <v>3438</v>
      </c>
      <c r="B172" t="s">
        <v>3439</v>
      </c>
      <c r="C172">
        <v>1</v>
      </c>
      <c r="D172" t="s">
        <v>3440</v>
      </c>
      <c r="E172">
        <v>1</v>
      </c>
      <c r="F172">
        <v>1</v>
      </c>
      <c r="G172">
        <v>41719.14</v>
      </c>
      <c r="H172">
        <v>644</v>
      </c>
      <c r="I172">
        <v>171</v>
      </c>
      <c r="J172">
        <v>1</v>
      </c>
      <c r="K172">
        <v>0</v>
      </c>
      <c r="L172">
        <v>38.112851481411589</v>
      </c>
    </row>
    <row r="173" spans="1:12">
      <c r="A173" t="s">
        <v>3438</v>
      </c>
      <c r="B173" t="s">
        <v>3439</v>
      </c>
      <c r="C173">
        <v>1</v>
      </c>
      <c r="D173" t="s">
        <v>3440</v>
      </c>
      <c r="E173">
        <v>1</v>
      </c>
      <c r="F173">
        <v>1</v>
      </c>
      <c r="G173">
        <v>14575.608</v>
      </c>
      <c r="H173">
        <v>105</v>
      </c>
      <c r="I173">
        <v>172</v>
      </c>
      <c r="J173">
        <v>1</v>
      </c>
      <c r="K173">
        <v>0</v>
      </c>
      <c r="L173">
        <v>38.112851481411589</v>
      </c>
    </row>
    <row r="174" spans="1:12">
      <c r="A174" t="s">
        <v>3438</v>
      </c>
      <c r="B174" t="s">
        <v>3439</v>
      </c>
      <c r="C174">
        <v>1</v>
      </c>
      <c r="D174" t="s">
        <v>3440</v>
      </c>
      <c r="E174">
        <v>1</v>
      </c>
      <c r="F174">
        <v>1</v>
      </c>
      <c r="G174">
        <v>3898.0990000000002</v>
      </c>
      <c r="H174">
        <v>72</v>
      </c>
      <c r="I174">
        <v>173</v>
      </c>
      <c r="J174">
        <v>1</v>
      </c>
      <c r="K174">
        <v>0</v>
      </c>
      <c r="L174">
        <v>38.112851481411589</v>
      </c>
    </row>
    <row r="175" spans="1:12">
      <c r="A175" t="s">
        <v>3438</v>
      </c>
      <c r="B175" t="s">
        <v>3439</v>
      </c>
      <c r="C175">
        <v>1</v>
      </c>
      <c r="D175" t="s">
        <v>3440</v>
      </c>
      <c r="E175">
        <v>1</v>
      </c>
      <c r="F175">
        <v>1</v>
      </c>
      <c r="G175">
        <v>20878.939999999999</v>
      </c>
      <c r="H175">
        <v>378</v>
      </c>
      <c r="I175">
        <v>174</v>
      </c>
      <c r="J175">
        <v>1</v>
      </c>
      <c r="K175">
        <v>0</v>
      </c>
      <c r="L175">
        <v>38.112851481411589</v>
      </c>
    </row>
    <row r="176" spans="1:12">
      <c r="A176" t="s">
        <v>3438</v>
      </c>
      <c r="B176" t="s">
        <v>3439</v>
      </c>
      <c r="C176">
        <v>1</v>
      </c>
      <c r="D176" t="s">
        <v>3440</v>
      </c>
      <c r="E176">
        <v>1</v>
      </c>
      <c r="F176">
        <v>1</v>
      </c>
      <c r="G176">
        <v>5600.8810000000003</v>
      </c>
      <c r="H176">
        <v>56</v>
      </c>
      <c r="I176">
        <v>175</v>
      </c>
      <c r="J176">
        <v>1</v>
      </c>
      <c r="K176">
        <v>0</v>
      </c>
      <c r="L176">
        <v>38.112851481411589</v>
      </c>
    </row>
    <row r="177" spans="1:12">
      <c r="A177" t="s">
        <v>3438</v>
      </c>
      <c r="B177" t="s">
        <v>3439</v>
      </c>
      <c r="C177">
        <v>1</v>
      </c>
      <c r="D177" t="s">
        <v>3440</v>
      </c>
      <c r="E177">
        <v>1</v>
      </c>
      <c r="F177">
        <v>1</v>
      </c>
      <c r="G177">
        <v>27798.03</v>
      </c>
      <c r="H177">
        <v>567</v>
      </c>
      <c r="I177">
        <v>176</v>
      </c>
      <c r="J177">
        <v>1</v>
      </c>
      <c r="K177">
        <v>0</v>
      </c>
      <c r="L177">
        <v>38.112851481411589</v>
      </c>
    </row>
    <row r="178" spans="1:12">
      <c r="A178" t="s">
        <v>3438</v>
      </c>
      <c r="B178" t="s">
        <v>3439</v>
      </c>
      <c r="C178">
        <v>1</v>
      </c>
      <c r="D178" t="s">
        <v>3440</v>
      </c>
      <c r="E178">
        <v>1</v>
      </c>
      <c r="F178">
        <v>1</v>
      </c>
      <c r="G178">
        <v>8442.6129999999994</v>
      </c>
      <c r="H178">
        <v>171</v>
      </c>
      <c r="I178">
        <v>177</v>
      </c>
      <c r="J178">
        <v>1</v>
      </c>
      <c r="K178">
        <v>0</v>
      </c>
      <c r="L178">
        <v>38.112851481411589</v>
      </c>
    </row>
    <row r="179" spans="1:12">
      <c r="A179" t="s">
        <v>3438</v>
      </c>
      <c r="B179" t="s">
        <v>3439</v>
      </c>
      <c r="C179">
        <v>1</v>
      </c>
      <c r="D179" t="s">
        <v>3440</v>
      </c>
      <c r="E179">
        <v>1</v>
      </c>
      <c r="F179">
        <v>1</v>
      </c>
      <c r="G179">
        <v>5686.951</v>
      </c>
      <c r="H179">
        <v>117</v>
      </c>
      <c r="I179">
        <v>178</v>
      </c>
      <c r="J179">
        <v>1</v>
      </c>
      <c r="K179">
        <v>0</v>
      </c>
      <c r="L179">
        <v>38.112851481411589</v>
      </c>
    </row>
    <row r="180" spans="1:12">
      <c r="A180" t="s">
        <v>3438</v>
      </c>
      <c r="B180" t="s">
        <v>3439</v>
      </c>
      <c r="C180">
        <v>1</v>
      </c>
      <c r="D180" t="s">
        <v>3440</v>
      </c>
      <c r="E180">
        <v>1</v>
      </c>
      <c r="F180">
        <v>1</v>
      </c>
      <c r="G180">
        <v>2218.9290000000001</v>
      </c>
      <c r="H180">
        <v>36</v>
      </c>
      <c r="I180">
        <v>179</v>
      </c>
      <c r="J180">
        <v>1</v>
      </c>
      <c r="K180">
        <v>0</v>
      </c>
      <c r="L180">
        <v>38.112851481411589</v>
      </c>
    </row>
    <row r="181" spans="1:12">
      <c r="A181" t="s">
        <v>3438</v>
      </c>
      <c r="B181" t="s">
        <v>3439</v>
      </c>
      <c r="C181">
        <v>1</v>
      </c>
      <c r="D181" t="s">
        <v>3440</v>
      </c>
      <c r="E181">
        <v>1</v>
      </c>
      <c r="F181">
        <v>1</v>
      </c>
      <c r="G181">
        <v>20850.900000000001</v>
      </c>
      <c r="H181">
        <v>164</v>
      </c>
      <c r="I181">
        <v>180</v>
      </c>
      <c r="J181">
        <v>1</v>
      </c>
      <c r="K181">
        <v>0</v>
      </c>
      <c r="L181">
        <v>38.112851481411589</v>
      </c>
    </row>
    <row r="182" spans="1:12">
      <c r="A182" t="s">
        <v>3438</v>
      </c>
      <c r="B182" t="s">
        <v>3439</v>
      </c>
      <c r="C182">
        <v>1</v>
      </c>
      <c r="D182" t="s">
        <v>3440</v>
      </c>
      <c r="E182">
        <v>1</v>
      </c>
      <c r="F182">
        <v>1</v>
      </c>
      <c r="G182">
        <v>15752.07</v>
      </c>
      <c r="H182">
        <v>120</v>
      </c>
      <c r="I182">
        <v>181</v>
      </c>
      <c r="J182">
        <v>1</v>
      </c>
      <c r="K182">
        <v>0</v>
      </c>
      <c r="L182">
        <v>38.112851481411589</v>
      </c>
    </row>
    <row r="183" spans="1:12">
      <c r="A183" t="s">
        <v>3438</v>
      </c>
      <c r="B183" t="s">
        <v>3439</v>
      </c>
      <c r="C183">
        <v>1</v>
      </c>
      <c r="D183" t="s">
        <v>3440</v>
      </c>
      <c r="E183">
        <v>1</v>
      </c>
      <c r="F183">
        <v>1</v>
      </c>
      <c r="G183">
        <v>11762.17</v>
      </c>
      <c r="H183">
        <v>147</v>
      </c>
      <c r="I183">
        <v>182</v>
      </c>
      <c r="J183">
        <v>1</v>
      </c>
      <c r="K183">
        <v>0</v>
      </c>
      <c r="L183">
        <v>38.112851481411589</v>
      </c>
    </row>
    <row r="184" spans="1:12">
      <c r="A184" t="s">
        <v>3438</v>
      </c>
      <c r="B184" t="s">
        <v>3439</v>
      </c>
      <c r="C184">
        <v>1</v>
      </c>
      <c r="D184" t="s">
        <v>3440</v>
      </c>
      <c r="E184">
        <v>1</v>
      </c>
      <c r="F184">
        <v>1</v>
      </c>
      <c r="G184">
        <v>73392.303</v>
      </c>
      <c r="H184">
        <v>624</v>
      </c>
      <c r="I184">
        <v>183</v>
      </c>
      <c r="J184">
        <v>4</v>
      </c>
      <c r="K184">
        <v>0</v>
      </c>
      <c r="L184">
        <v>102.85714285714285</v>
      </c>
    </row>
    <row r="185" spans="1:12">
      <c r="A185" t="s">
        <v>3438</v>
      </c>
      <c r="B185" t="s">
        <v>3439</v>
      </c>
      <c r="C185">
        <v>1</v>
      </c>
      <c r="D185" t="s">
        <v>3440</v>
      </c>
      <c r="E185">
        <v>1</v>
      </c>
      <c r="F185">
        <v>1</v>
      </c>
      <c r="G185">
        <v>897.20100000000002</v>
      </c>
      <c r="H185">
        <v>40</v>
      </c>
      <c r="I185">
        <v>184</v>
      </c>
      <c r="J185">
        <v>3</v>
      </c>
      <c r="K185">
        <v>0</v>
      </c>
      <c r="L185">
        <v>33.660000000000004</v>
      </c>
    </row>
    <row r="186" spans="1:12">
      <c r="A186" t="s">
        <v>3438</v>
      </c>
      <c r="B186" t="s">
        <v>3439</v>
      </c>
      <c r="C186">
        <v>1</v>
      </c>
      <c r="D186" t="s">
        <v>3440</v>
      </c>
      <c r="E186">
        <v>1</v>
      </c>
      <c r="F186">
        <v>1</v>
      </c>
      <c r="G186">
        <v>5213.84</v>
      </c>
      <c r="H186">
        <v>225</v>
      </c>
      <c r="I186">
        <v>185</v>
      </c>
      <c r="J186">
        <v>3</v>
      </c>
      <c r="K186">
        <v>0</v>
      </c>
      <c r="L186">
        <v>33.660000000000004</v>
      </c>
    </row>
    <row r="187" spans="1:12">
      <c r="A187" t="s">
        <v>3438</v>
      </c>
      <c r="B187" t="s">
        <v>3439</v>
      </c>
      <c r="C187">
        <v>1</v>
      </c>
      <c r="D187" t="s">
        <v>3440</v>
      </c>
      <c r="E187">
        <v>1</v>
      </c>
      <c r="F187">
        <v>1</v>
      </c>
      <c r="G187">
        <v>6316.5339999999997</v>
      </c>
      <c r="H187">
        <v>288</v>
      </c>
      <c r="I187">
        <v>186</v>
      </c>
      <c r="J187">
        <v>1</v>
      </c>
      <c r="K187">
        <v>0</v>
      </c>
      <c r="L187">
        <v>38.112851481411589</v>
      </c>
    </row>
    <row r="188" spans="1:12">
      <c r="A188" t="s">
        <v>3438</v>
      </c>
      <c r="B188" t="s">
        <v>3439</v>
      </c>
      <c r="C188">
        <v>1</v>
      </c>
      <c r="D188" t="s">
        <v>3440</v>
      </c>
      <c r="E188">
        <v>1</v>
      </c>
      <c r="F188">
        <v>1</v>
      </c>
      <c r="G188">
        <v>8561.6689999999999</v>
      </c>
      <c r="H188">
        <v>429</v>
      </c>
      <c r="I188">
        <v>187</v>
      </c>
      <c r="J188">
        <v>1</v>
      </c>
      <c r="K188">
        <v>0</v>
      </c>
      <c r="L188">
        <v>38.112851481411589</v>
      </c>
    </row>
    <row r="189" spans="1:12">
      <c r="A189" t="s">
        <v>3438</v>
      </c>
      <c r="B189" t="s">
        <v>3439</v>
      </c>
      <c r="C189">
        <v>1</v>
      </c>
      <c r="D189" t="s">
        <v>3440</v>
      </c>
      <c r="E189">
        <v>1</v>
      </c>
      <c r="F189">
        <v>1</v>
      </c>
      <c r="G189">
        <v>5677.0320000000002</v>
      </c>
      <c r="H189">
        <v>276</v>
      </c>
      <c r="I189">
        <v>188</v>
      </c>
      <c r="J189">
        <v>4</v>
      </c>
      <c r="K189">
        <v>0</v>
      </c>
      <c r="L189">
        <v>102.85714285714285</v>
      </c>
    </row>
    <row r="190" spans="1:12">
      <c r="A190" t="s">
        <v>3438</v>
      </c>
      <c r="B190" t="s">
        <v>3439</v>
      </c>
      <c r="C190">
        <v>1</v>
      </c>
      <c r="D190" t="s">
        <v>3440</v>
      </c>
      <c r="E190">
        <v>1</v>
      </c>
      <c r="F190">
        <v>1</v>
      </c>
      <c r="G190">
        <v>10458.790000000001</v>
      </c>
      <c r="H190">
        <v>533</v>
      </c>
      <c r="I190">
        <v>189</v>
      </c>
      <c r="J190">
        <v>4</v>
      </c>
      <c r="K190">
        <v>0</v>
      </c>
      <c r="L190">
        <v>102.85714285714285</v>
      </c>
    </row>
    <row r="191" spans="1:12">
      <c r="A191" t="s">
        <v>3438</v>
      </c>
      <c r="B191" t="s">
        <v>3439</v>
      </c>
      <c r="C191">
        <v>1</v>
      </c>
      <c r="D191" t="s">
        <v>3440</v>
      </c>
      <c r="E191">
        <v>1</v>
      </c>
      <c r="F191">
        <v>1</v>
      </c>
      <c r="G191">
        <v>64212.514000000003</v>
      </c>
      <c r="H191">
        <v>3120</v>
      </c>
      <c r="I191">
        <v>190</v>
      </c>
      <c r="J191">
        <v>1</v>
      </c>
      <c r="K191">
        <v>0</v>
      </c>
      <c r="L191">
        <v>38.112851481411589</v>
      </c>
    </row>
    <row r="192" spans="1:12">
      <c r="A192" t="s">
        <v>3438</v>
      </c>
      <c r="B192" t="s">
        <v>3439</v>
      </c>
      <c r="C192">
        <v>1</v>
      </c>
      <c r="D192" t="s">
        <v>3440</v>
      </c>
      <c r="E192">
        <v>1</v>
      </c>
      <c r="F192">
        <v>1</v>
      </c>
      <c r="G192">
        <v>10767.144</v>
      </c>
      <c r="H192">
        <v>533</v>
      </c>
      <c r="I192">
        <v>191</v>
      </c>
      <c r="J192">
        <v>1</v>
      </c>
      <c r="K192">
        <v>0</v>
      </c>
      <c r="L192">
        <v>38.112851481411589</v>
      </c>
    </row>
    <row r="193" spans="1:12">
      <c r="A193" t="s">
        <v>3438</v>
      </c>
      <c r="B193" t="s">
        <v>3439</v>
      </c>
      <c r="C193">
        <v>1</v>
      </c>
      <c r="D193" t="s">
        <v>3440</v>
      </c>
      <c r="E193">
        <v>1</v>
      </c>
      <c r="F193">
        <v>1</v>
      </c>
      <c r="G193">
        <v>4553.0590000000002</v>
      </c>
      <c r="H193">
        <v>85</v>
      </c>
      <c r="I193">
        <v>192</v>
      </c>
      <c r="J193">
        <v>1</v>
      </c>
      <c r="K193">
        <v>0</v>
      </c>
      <c r="L193">
        <v>38.112851481411589</v>
      </c>
    </row>
    <row r="194" spans="1:12">
      <c r="A194" t="s">
        <v>3438</v>
      </c>
      <c r="B194" t="s">
        <v>3439</v>
      </c>
      <c r="C194">
        <v>1</v>
      </c>
      <c r="D194" t="s">
        <v>3440</v>
      </c>
      <c r="E194">
        <v>1</v>
      </c>
      <c r="F194">
        <v>1</v>
      </c>
      <c r="G194">
        <v>1350.2940000000001</v>
      </c>
      <c r="H194">
        <v>24</v>
      </c>
      <c r="I194">
        <v>193</v>
      </c>
      <c r="J194">
        <v>4</v>
      </c>
      <c r="K194">
        <v>0</v>
      </c>
      <c r="L194">
        <v>102.85714285714285</v>
      </c>
    </row>
    <row r="195" spans="1:12">
      <c r="A195" t="s">
        <v>3438</v>
      </c>
      <c r="B195" t="s">
        <v>3439</v>
      </c>
      <c r="C195">
        <v>1</v>
      </c>
      <c r="D195" t="s">
        <v>3440</v>
      </c>
      <c r="E195">
        <v>1</v>
      </c>
      <c r="F195">
        <v>1</v>
      </c>
      <c r="G195">
        <v>5219.3599999999997</v>
      </c>
      <c r="H195">
        <v>80</v>
      </c>
      <c r="I195">
        <v>194</v>
      </c>
      <c r="J195">
        <v>4</v>
      </c>
      <c r="K195">
        <v>0</v>
      </c>
      <c r="L195">
        <v>102.85714285714285</v>
      </c>
    </row>
    <row r="196" spans="1:12">
      <c r="A196" t="s">
        <v>3438</v>
      </c>
      <c r="B196" t="s">
        <v>3439</v>
      </c>
      <c r="C196">
        <v>1</v>
      </c>
      <c r="D196" t="s">
        <v>3440</v>
      </c>
      <c r="E196">
        <v>1</v>
      </c>
      <c r="F196">
        <v>1</v>
      </c>
      <c r="G196">
        <v>5214.6149999999998</v>
      </c>
      <c r="H196">
        <v>65</v>
      </c>
      <c r="I196">
        <v>195</v>
      </c>
      <c r="J196">
        <v>4</v>
      </c>
      <c r="K196">
        <v>0</v>
      </c>
      <c r="L196">
        <v>102.85714285714285</v>
      </c>
    </row>
    <row r="197" spans="1:12">
      <c r="A197" t="s">
        <v>3438</v>
      </c>
      <c r="B197" t="s">
        <v>3439</v>
      </c>
      <c r="C197">
        <v>1</v>
      </c>
      <c r="D197" t="s">
        <v>3440</v>
      </c>
      <c r="E197">
        <v>1</v>
      </c>
      <c r="F197">
        <v>1</v>
      </c>
      <c r="G197">
        <v>6136</v>
      </c>
      <c r="H197">
        <v>136</v>
      </c>
      <c r="I197">
        <v>196</v>
      </c>
      <c r="J197">
        <v>3</v>
      </c>
      <c r="K197">
        <v>0</v>
      </c>
      <c r="L197">
        <v>33.660000000000004</v>
      </c>
    </row>
    <row r="198" spans="1:12">
      <c r="A198" t="s">
        <v>3438</v>
      </c>
      <c r="B198" t="s">
        <v>3439</v>
      </c>
      <c r="C198">
        <v>1</v>
      </c>
      <c r="D198" t="s">
        <v>3440</v>
      </c>
      <c r="E198">
        <v>1</v>
      </c>
      <c r="F198">
        <v>1</v>
      </c>
      <c r="G198">
        <v>3454.2</v>
      </c>
      <c r="H198">
        <v>140</v>
      </c>
      <c r="I198">
        <v>197</v>
      </c>
      <c r="J198">
        <v>3</v>
      </c>
      <c r="K198">
        <v>0</v>
      </c>
      <c r="L198">
        <v>33.660000000000004</v>
      </c>
    </row>
    <row r="199" spans="1:12">
      <c r="A199" t="s">
        <v>3438</v>
      </c>
      <c r="B199" t="s">
        <v>3439</v>
      </c>
      <c r="C199">
        <v>1</v>
      </c>
      <c r="D199" t="s">
        <v>3440</v>
      </c>
      <c r="E199">
        <v>1</v>
      </c>
      <c r="F199">
        <v>1</v>
      </c>
      <c r="G199">
        <v>10200.248</v>
      </c>
      <c r="H199">
        <v>350</v>
      </c>
      <c r="I199">
        <v>198</v>
      </c>
      <c r="J199">
        <v>1</v>
      </c>
      <c r="K199">
        <v>0</v>
      </c>
      <c r="L199">
        <v>38.112851481411589</v>
      </c>
    </row>
    <row r="200" spans="1:12">
      <c r="A200" t="s">
        <v>3438</v>
      </c>
      <c r="B200" t="s">
        <v>3439</v>
      </c>
      <c r="C200">
        <v>1</v>
      </c>
      <c r="D200" t="s">
        <v>3440</v>
      </c>
      <c r="E200">
        <v>1</v>
      </c>
      <c r="F200">
        <v>1</v>
      </c>
      <c r="G200">
        <v>29526.722000000002</v>
      </c>
      <c r="H200">
        <v>1872</v>
      </c>
      <c r="I200">
        <v>199</v>
      </c>
      <c r="J200">
        <v>4</v>
      </c>
      <c r="K200">
        <v>0</v>
      </c>
      <c r="L200">
        <v>102.85714285714285</v>
      </c>
    </row>
    <row r="201" spans="1:12">
      <c r="A201" t="s">
        <v>3438</v>
      </c>
      <c r="B201" t="s">
        <v>3439</v>
      </c>
      <c r="C201">
        <v>1</v>
      </c>
      <c r="D201" t="s">
        <v>3440</v>
      </c>
      <c r="E201">
        <v>1</v>
      </c>
      <c r="F201">
        <v>1</v>
      </c>
      <c r="G201">
        <v>6289.2740000000003</v>
      </c>
      <c r="H201">
        <v>429</v>
      </c>
      <c r="I201">
        <v>200</v>
      </c>
      <c r="J201">
        <v>3</v>
      </c>
      <c r="K201">
        <v>0</v>
      </c>
      <c r="L201">
        <v>33.660000000000004</v>
      </c>
    </row>
    <row r="202" spans="1:12">
      <c r="A202" t="s">
        <v>3438</v>
      </c>
      <c r="B202" t="s">
        <v>3439</v>
      </c>
      <c r="C202">
        <v>1</v>
      </c>
      <c r="D202" t="s">
        <v>3440</v>
      </c>
      <c r="E202">
        <v>1</v>
      </c>
      <c r="F202">
        <v>1</v>
      </c>
      <c r="G202">
        <v>1894.7850000000001</v>
      </c>
      <c r="H202">
        <v>70</v>
      </c>
      <c r="I202">
        <v>201</v>
      </c>
      <c r="J202">
        <v>4</v>
      </c>
      <c r="K202">
        <v>0</v>
      </c>
      <c r="L202">
        <v>102.85714285714285</v>
      </c>
    </row>
    <row r="203" spans="1:12">
      <c r="A203" t="s">
        <v>3438</v>
      </c>
      <c r="B203" t="s">
        <v>3439</v>
      </c>
      <c r="C203">
        <v>1</v>
      </c>
      <c r="D203" t="s">
        <v>3440</v>
      </c>
      <c r="E203">
        <v>1</v>
      </c>
      <c r="F203">
        <v>1</v>
      </c>
      <c r="G203">
        <v>1529.28</v>
      </c>
      <c r="H203">
        <v>90</v>
      </c>
      <c r="I203">
        <v>202</v>
      </c>
      <c r="J203">
        <v>3</v>
      </c>
      <c r="K203">
        <v>0</v>
      </c>
      <c r="L203">
        <v>33.660000000000004</v>
      </c>
    </row>
    <row r="204" spans="1:12">
      <c r="A204" t="s">
        <v>3438</v>
      </c>
      <c r="B204" t="s">
        <v>3439</v>
      </c>
      <c r="C204">
        <v>1</v>
      </c>
      <c r="D204" t="s">
        <v>3440</v>
      </c>
      <c r="E204">
        <v>1</v>
      </c>
      <c r="F204">
        <v>1</v>
      </c>
      <c r="G204">
        <v>4605.5200000000004</v>
      </c>
      <c r="H204">
        <v>261</v>
      </c>
      <c r="I204">
        <v>203</v>
      </c>
      <c r="J204">
        <v>3</v>
      </c>
      <c r="K204">
        <v>0</v>
      </c>
      <c r="L204">
        <v>33.660000000000004</v>
      </c>
    </row>
    <row r="205" spans="1:12">
      <c r="A205" t="s">
        <v>3438</v>
      </c>
      <c r="B205" t="s">
        <v>3439</v>
      </c>
      <c r="C205">
        <v>1</v>
      </c>
      <c r="D205" t="s">
        <v>3440</v>
      </c>
      <c r="E205">
        <v>1</v>
      </c>
      <c r="F205">
        <v>1</v>
      </c>
      <c r="G205">
        <v>8833.8940000000002</v>
      </c>
      <c r="H205">
        <v>432</v>
      </c>
      <c r="I205">
        <v>204</v>
      </c>
      <c r="J205">
        <v>3</v>
      </c>
      <c r="K205">
        <v>0</v>
      </c>
      <c r="L205">
        <v>33.660000000000004</v>
      </c>
    </row>
    <row r="206" spans="1:12">
      <c r="A206" t="s">
        <v>3438</v>
      </c>
      <c r="B206" t="s">
        <v>3439</v>
      </c>
      <c r="C206">
        <v>1</v>
      </c>
      <c r="D206" t="s">
        <v>3440</v>
      </c>
      <c r="E206">
        <v>1</v>
      </c>
      <c r="F206">
        <v>1</v>
      </c>
      <c r="G206">
        <v>4276.8</v>
      </c>
      <c r="H206">
        <v>208</v>
      </c>
      <c r="I206">
        <v>205</v>
      </c>
      <c r="J206">
        <v>3</v>
      </c>
      <c r="K206">
        <v>0</v>
      </c>
      <c r="L206">
        <v>33.660000000000004</v>
      </c>
    </row>
    <row r="207" spans="1:12">
      <c r="A207" t="s">
        <v>3438</v>
      </c>
      <c r="B207" t="s">
        <v>3439</v>
      </c>
      <c r="C207">
        <v>1</v>
      </c>
      <c r="D207" t="s">
        <v>3440</v>
      </c>
      <c r="E207">
        <v>1</v>
      </c>
      <c r="F207">
        <v>1</v>
      </c>
      <c r="G207">
        <v>1656.72</v>
      </c>
      <c r="H207">
        <v>120</v>
      </c>
      <c r="I207">
        <v>206</v>
      </c>
      <c r="J207">
        <v>3</v>
      </c>
      <c r="K207">
        <v>0</v>
      </c>
      <c r="L207">
        <v>33.660000000000004</v>
      </c>
    </row>
    <row r="208" spans="1:12">
      <c r="A208" t="s">
        <v>3438</v>
      </c>
      <c r="B208" t="s">
        <v>3439</v>
      </c>
      <c r="C208">
        <v>1</v>
      </c>
      <c r="D208" t="s">
        <v>3440</v>
      </c>
      <c r="E208">
        <v>1</v>
      </c>
      <c r="F208">
        <v>1</v>
      </c>
      <c r="G208">
        <v>2573.277</v>
      </c>
      <c r="H208">
        <v>240</v>
      </c>
      <c r="I208">
        <v>207</v>
      </c>
      <c r="J208">
        <v>3</v>
      </c>
      <c r="K208">
        <v>0</v>
      </c>
      <c r="L208">
        <v>33.660000000000004</v>
      </c>
    </row>
    <row r="209" spans="1:12">
      <c r="A209" t="s">
        <v>3438</v>
      </c>
      <c r="B209" t="s">
        <v>3439</v>
      </c>
      <c r="C209">
        <v>1</v>
      </c>
      <c r="D209" t="s">
        <v>3440</v>
      </c>
      <c r="E209">
        <v>1</v>
      </c>
      <c r="F209">
        <v>1</v>
      </c>
      <c r="G209">
        <v>579.4</v>
      </c>
      <c r="H209">
        <v>50</v>
      </c>
      <c r="I209">
        <v>208</v>
      </c>
      <c r="J209">
        <v>3</v>
      </c>
      <c r="K209">
        <v>0</v>
      </c>
      <c r="L209">
        <v>33.660000000000004</v>
      </c>
    </row>
    <row r="210" spans="1:12">
      <c r="A210" t="s">
        <v>3438</v>
      </c>
      <c r="B210" t="s">
        <v>3439</v>
      </c>
      <c r="C210">
        <v>1</v>
      </c>
      <c r="D210" t="s">
        <v>3440</v>
      </c>
      <c r="E210">
        <v>1</v>
      </c>
      <c r="F210">
        <v>1</v>
      </c>
      <c r="G210">
        <v>8679.6640000000007</v>
      </c>
      <c r="H210">
        <v>621</v>
      </c>
      <c r="I210">
        <v>209</v>
      </c>
      <c r="J210">
        <v>3</v>
      </c>
      <c r="K210">
        <v>0</v>
      </c>
      <c r="L210">
        <v>33.660000000000004</v>
      </c>
    </row>
    <row r="211" spans="1:12">
      <c r="A211" t="s">
        <v>3438</v>
      </c>
      <c r="B211" t="s">
        <v>3439</v>
      </c>
      <c r="C211">
        <v>1</v>
      </c>
      <c r="D211" t="s">
        <v>3440</v>
      </c>
      <c r="E211">
        <v>1</v>
      </c>
      <c r="F211">
        <v>1</v>
      </c>
      <c r="G211">
        <v>2171.4259999999999</v>
      </c>
      <c r="H211">
        <v>187</v>
      </c>
      <c r="I211">
        <v>210</v>
      </c>
      <c r="J211">
        <v>3</v>
      </c>
      <c r="K211">
        <v>0</v>
      </c>
      <c r="L211">
        <v>33.660000000000004</v>
      </c>
    </row>
    <row r="212" spans="1:12">
      <c r="A212" t="s">
        <v>3438</v>
      </c>
      <c r="B212" t="s">
        <v>3439</v>
      </c>
      <c r="C212">
        <v>1</v>
      </c>
      <c r="D212" t="s">
        <v>3440</v>
      </c>
      <c r="E212">
        <v>1</v>
      </c>
      <c r="F212">
        <v>1</v>
      </c>
      <c r="G212">
        <v>1822.3920000000001</v>
      </c>
      <c r="H212">
        <v>143</v>
      </c>
      <c r="I212">
        <v>211</v>
      </c>
      <c r="J212">
        <v>3</v>
      </c>
      <c r="K212">
        <v>0</v>
      </c>
      <c r="L212">
        <v>33.660000000000004</v>
      </c>
    </row>
    <row r="213" spans="1:12">
      <c r="A213" t="s">
        <v>3438</v>
      </c>
      <c r="B213" t="s">
        <v>3439</v>
      </c>
      <c r="C213">
        <v>1</v>
      </c>
      <c r="D213" t="s">
        <v>3440</v>
      </c>
      <c r="E213">
        <v>1</v>
      </c>
      <c r="F213">
        <v>1</v>
      </c>
      <c r="G213">
        <v>3890.59</v>
      </c>
      <c r="H213">
        <v>300</v>
      </c>
      <c r="I213">
        <v>212</v>
      </c>
      <c r="J213">
        <v>3</v>
      </c>
      <c r="K213">
        <v>0</v>
      </c>
      <c r="L213">
        <v>33.660000000000004</v>
      </c>
    </row>
    <row r="214" spans="1:12">
      <c r="A214" t="s">
        <v>3438</v>
      </c>
      <c r="B214" t="s">
        <v>3439</v>
      </c>
      <c r="C214">
        <v>1</v>
      </c>
      <c r="D214" t="s">
        <v>3440</v>
      </c>
      <c r="E214">
        <v>1</v>
      </c>
      <c r="F214">
        <v>1</v>
      </c>
      <c r="G214">
        <v>3492.79</v>
      </c>
      <c r="H214">
        <v>270</v>
      </c>
      <c r="I214">
        <v>213</v>
      </c>
      <c r="J214">
        <v>3</v>
      </c>
      <c r="K214">
        <v>0</v>
      </c>
      <c r="L214">
        <v>33.660000000000004</v>
      </c>
    </row>
    <row r="215" spans="1:12">
      <c r="A215" t="s">
        <v>3438</v>
      </c>
      <c r="B215" t="s">
        <v>3439</v>
      </c>
      <c r="C215">
        <v>1</v>
      </c>
      <c r="D215" t="s">
        <v>3440</v>
      </c>
      <c r="E215">
        <v>1</v>
      </c>
      <c r="F215">
        <v>1</v>
      </c>
      <c r="G215">
        <v>29193.093000000001</v>
      </c>
      <c r="H215">
        <v>2484</v>
      </c>
      <c r="I215">
        <v>214</v>
      </c>
      <c r="J215">
        <v>3</v>
      </c>
      <c r="K215">
        <v>0</v>
      </c>
      <c r="L215">
        <v>33.660000000000004</v>
      </c>
    </row>
    <row r="216" spans="1:12">
      <c r="A216" t="s">
        <v>3438</v>
      </c>
      <c r="B216" t="s">
        <v>3439</v>
      </c>
      <c r="C216">
        <v>1</v>
      </c>
      <c r="D216" t="s">
        <v>3440</v>
      </c>
      <c r="E216">
        <v>1</v>
      </c>
      <c r="F216">
        <v>1</v>
      </c>
      <c r="G216">
        <v>1230.8040000000001</v>
      </c>
      <c r="H216">
        <v>63</v>
      </c>
      <c r="I216">
        <v>215</v>
      </c>
      <c r="J216">
        <v>3</v>
      </c>
      <c r="K216">
        <v>0</v>
      </c>
      <c r="L216">
        <v>33.660000000000004</v>
      </c>
    </row>
    <row r="217" spans="1:12">
      <c r="A217" t="s">
        <v>3438</v>
      </c>
      <c r="B217" t="s">
        <v>3439</v>
      </c>
      <c r="C217">
        <v>1</v>
      </c>
      <c r="D217" t="s">
        <v>3440</v>
      </c>
      <c r="E217">
        <v>1</v>
      </c>
      <c r="F217">
        <v>1</v>
      </c>
      <c r="G217">
        <v>10434.964</v>
      </c>
      <c r="H217">
        <v>288</v>
      </c>
      <c r="I217">
        <v>216</v>
      </c>
      <c r="J217">
        <v>3</v>
      </c>
      <c r="K217">
        <v>0</v>
      </c>
      <c r="L217">
        <v>33.660000000000004</v>
      </c>
    </row>
    <row r="218" spans="1:12">
      <c r="A218" t="s">
        <v>3438</v>
      </c>
      <c r="B218" t="s">
        <v>3439</v>
      </c>
      <c r="C218">
        <v>1</v>
      </c>
      <c r="D218" t="s">
        <v>3440</v>
      </c>
      <c r="E218">
        <v>1</v>
      </c>
      <c r="F218">
        <v>1</v>
      </c>
      <c r="G218">
        <v>1369.4179999999999</v>
      </c>
      <c r="H218">
        <v>40</v>
      </c>
      <c r="I218">
        <v>217</v>
      </c>
      <c r="J218">
        <v>3</v>
      </c>
      <c r="K218">
        <v>0</v>
      </c>
      <c r="L218">
        <v>33.660000000000004</v>
      </c>
    </row>
    <row r="219" spans="1:12">
      <c r="A219" t="s">
        <v>3438</v>
      </c>
      <c r="B219" t="s">
        <v>3439</v>
      </c>
      <c r="C219">
        <v>1</v>
      </c>
      <c r="D219" t="s">
        <v>3440</v>
      </c>
      <c r="E219">
        <v>1</v>
      </c>
      <c r="F219">
        <v>1</v>
      </c>
      <c r="G219">
        <v>20694.550999999999</v>
      </c>
      <c r="H219">
        <v>780</v>
      </c>
      <c r="I219">
        <v>218</v>
      </c>
      <c r="J219">
        <v>1</v>
      </c>
      <c r="K219">
        <v>0</v>
      </c>
      <c r="L219">
        <v>38.112851481411589</v>
      </c>
    </row>
    <row r="220" spans="1:12">
      <c r="A220" t="s">
        <v>3438</v>
      </c>
      <c r="B220" t="s">
        <v>3439</v>
      </c>
      <c r="C220">
        <v>1</v>
      </c>
      <c r="D220" t="s">
        <v>3440</v>
      </c>
      <c r="E220">
        <v>1</v>
      </c>
      <c r="F220">
        <v>1</v>
      </c>
      <c r="G220">
        <v>5544.2449999999999</v>
      </c>
      <c r="H220">
        <v>234</v>
      </c>
      <c r="I220">
        <v>219</v>
      </c>
      <c r="J220">
        <v>1</v>
      </c>
      <c r="K220">
        <v>0</v>
      </c>
      <c r="L220">
        <v>38.112851481411589</v>
      </c>
    </row>
    <row r="221" spans="1:12">
      <c r="A221" t="s">
        <v>3438</v>
      </c>
      <c r="B221" t="s">
        <v>3439</v>
      </c>
      <c r="C221">
        <v>1</v>
      </c>
      <c r="D221" t="s">
        <v>3440</v>
      </c>
      <c r="E221">
        <v>1</v>
      </c>
      <c r="F221">
        <v>1</v>
      </c>
      <c r="G221">
        <v>4197.4799999999996</v>
      </c>
      <c r="H221">
        <v>169</v>
      </c>
      <c r="I221">
        <v>220</v>
      </c>
      <c r="J221">
        <v>1</v>
      </c>
      <c r="K221">
        <v>0</v>
      </c>
      <c r="L221">
        <v>38.112851481411589</v>
      </c>
    </row>
    <row r="222" spans="1:12">
      <c r="A222" t="s">
        <v>3438</v>
      </c>
      <c r="B222" t="s">
        <v>3439</v>
      </c>
      <c r="C222">
        <v>1</v>
      </c>
      <c r="D222" t="s">
        <v>3440</v>
      </c>
      <c r="E222">
        <v>1</v>
      </c>
      <c r="F222">
        <v>1</v>
      </c>
      <c r="G222">
        <v>5268.2389999999996</v>
      </c>
      <c r="H222">
        <v>112</v>
      </c>
      <c r="I222">
        <v>221</v>
      </c>
      <c r="J222">
        <v>1</v>
      </c>
      <c r="K222">
        <v>0</v>
      </c>
      <c r="L222">
        <v>38.112851481411589</v>
      </c>
    </row>
    <row r="223" spans="1:12">
      <c r="A223" t="s">
        <v>3438</v>
      </c>
      <c r="B223" t="s">
        <v>3439</v>
      </c>
      <c r="C223">
        <v>1</v>
      </c>
      <c r="D223" t="s">
        <v>3440</v>
      </c>
      <c r="E223">
        <v>1</v>
      </c>
      <c r="F223">
        <v>1</v>
      </c>
      <c r="G223">
        <v>1711</v>
      </c>
      <c r="H223">
        <v>44</v>
      </c>
      <c r="I223">
        <v>222</v>
      </c>
      <c r="J223">
        <v>4</v>
      </c>
      <c r="K223">
        <v>0</v>
      </c>
      <c r="L223">
        <v>102.85714285714285</v>
      </c>
    </row>
    <row r="224" spans="1:12">
      <c r="A224" t="s">
        <v>3438</v>
      </c>
      <c r="B224" t="s">
        <v>3439</v>
      </c>
      <c r="C224">
        <v>1</v>
      </c>
      <c r="D224" t="s">
        <v>3440</v>
      </c>
      <c r="E224">
        <v>1</v>
      </c>
      <c r="F224">
        <v>1</v>
      </c>
      <c r="G224">
        <v>10436.99</v>
      </c>
      <c r="H224">
        <v>301</v>
      </c>
      <c r="I224">
        <v>223</v>
      </c>
      <c r="J224">
        <v>1</v>
      </c>
      <c r="K224">
        <v>0</v>
      </c>
      <c r="L224">
        <v>38.112851481411589</v>
      </c>
    </row>
    <row r="225" spans="1:12">
      <c r="A225" t="s">
        <v>3438</v>
      </c>
      <c r="B225" t="s">
        <v>3439</v>
      </c>
      <c r="C225">
        <v>1</v>
      </c>
      <c r="D225" t="s">
        <v>3440</v>
      </c>
      <c r="E225">
        <v>1</v>
      </c>
      <c r="F225">
        <v>1</v>
      </c>
      <c r="G225">
        <v>2313.4850000000001</v>
      </c>
      <c r="H225">
        <v>63</v>
      </c>
      <c r="I225">
        <v>224</v>
      </c>
      <c r="J225">
        <v>1</v>
      </c>
      <c r="K225">
        <v>0</v>
      </c>
      <c r="L225">
        <v>38.112851481411589</v>
      </c>
    </row>
    <row r="226" spans="1:12">
      <c r="A226" t="s">
        <v>3438</v>
      </c>
      <c r="B226" t="s">
        <v>3439</v>
      </c>
      <c r="C226">
        <v>1</v>
      </c>
      <c r="D226" t="s">
        <v>3440</v>
      </c>
      <c r="E226">
        <v>1</v>
      </c>
      <c r="F226">
        <v>1</v>
      </c>
      <c r="G226">
        <v>14280.767</v>
      </c>
      <c r="H226">
        <v>413</v>
      </c>
      <c r="I226">
        <v>225</v>
      </c>
      <c r="J226">
        <v>1</v>
      </c>
      <c r="K226">
        <v>0</v>
      </c>
      <c r="L226">
        <v>38.112851481411589</v>
      </c>
    </row>
    <row r="227" spans="1:12">
      <c r="A227" t="s">
        <v>3438</v>
      </c>
      <c r="B227" t="s">
        <v>3439</v>
      </c>
      <c r="C227">
        <v>1</v>
      </c>
      <c r="D227" t="s">
        <v>3440</v>
      </c>
      <c r="E227">
        <v>1</v>
      </c>
      <c r="F227">
        <v>1</v>
      </c>
      <c r="G227">
        <v>28549.682000000001</v>
      </c>
      <c r="H227">
        <v>436</v>
      </c>
      <c r="I227">
        <v>226</v>
      </c>
      <c r="J227">
        <v>1</v>
      </c>
      <c r="K227">
        <v>0</v>
      </c>
      <c r="L227">
        <v>38.112851481411589</v>
      </c>
    </row>
    <row r="228" spans="1:12">
      <c r="A228" t="s">
        <v>3438</v>
      </c>
      <c r="B228" t="s">
        <v>3439</v>
      </c>
      <c r="C228">
        <v>1</v>
      </c>
      <c r="D228" t="s">
        <v>3440</v>
      </c>
      <c r="E228">
        <v>1</v>
      </c>
      <c r="F228">
        <v>1</v>
      </c>
      <c r="G228">
        <v>5204.7250000000004</v>
      </c>
      <c r="H228">
        <v>147</v>
      </c>
      <c r="I228">
        <v>227</v>
      </c>
      <c r="J228">
        <v>4</v>
      </c>
      <c r="K228">
        <v>0</v>
      </c>
      <c r="L228">
        <v>102.85714285714285</v>
      </c>
    </row>
    <row r="229" spans="1:12">
      <c r="A229" t="s">
        <v>3438</v>
      </c>
      <c r="B229" t="s">
        <v>3439</v>
      </c>
      <c r="C229">
        <v>1</v>
      </c>
      <c r="D229" t="s">
        <v>3440</v>
      </c>
      <c r="E229">
        <v>1</v>
      </c>
      <c r="F229">
        <v>1</v>
      </c>
      <c r="G229">
        <v>21451.776000000002</v>
      </c>
      <c r="H229">
        <v>256</v>
      </c>
      <c r="I229">
        <v>228</v>
      </c>
      <c r="J229">
        <v>1</v>
      </c>
      <c r="K229">
        <v>0</v>
      </c>
      <c r="L229">
        <v>38.112851481411589</v>
      </c>
    </row>
    <row r="230" spans="1:12">
      <c r="A230" t="s">
        <v>3438</v>
      </c>
      <c r="B230" t="s">
        <v>3439</v>
      </c>
      <c r="C230">
        <v>1</v>
      </c>
      <c r="D230" t="s">
        <v>3440</v>
      </c>
      <c r="E230">
        <v>1</v>
      </c>
      <c r="F230">
        <v>1</v>
      </c>
      <c r="G230">
        <v>7225.5820000000003</v>
      </c>
      <c r="H230">
        <v>88</v>
      </c>
      <c r="I230">
        <v>229</v>
      </c>
      <c r="J230">
        <v>1</v>
      </c>
      <c r="K230">
        <v>0</v>
      </c>
      <c r="L230">
        <v>38.112851481411589</v>
      </c>
    </row>
    <row r="231" spans="1:12">
      <c r="A231" t="s">
        <v>3438</v>
      </c>
      <c r="B231" t="s">
        <v>3439</v>
      </c>
      <c r="C231">
        <v>1</v>
      </c>
      <c r="D231" t="s">
        <v>3440</v>
      </c>
      <c r="E231">
        <v>1</v>
      </c>
      <c r="F231">
        <v>1</v>
      </c>
      <c r="G231">
        <v>24847.616000000002</v>
      </c>
      <c r="H231">
        <v>304</v>
      </c>
      <c r="I231">
        <v>230</v>
      </c>
      <c r="J231">
        <v>1</v>
      </c>
      <c r="K231">
        <v>0</v>
      </c>
      <c r="L231">
        <v>38.112851481411589</v>
      </c>
    </row>
    <row r="232" spans="1:12">
      <c r="A232" t="s">
        <v>3438</v>
      </c>
      <c r="B232" t="s">
        <v>3439</v>
      </c>
      <c r="C232">
        <v>1</v>
      </c>
      <c r="D232" t="s">
        <v>3440</v>
      </c>
      <c r="E232">
        <v>1</v>
      </c>
      <c r="F232">
        <v>1</v>
      </c>
      <c r="G232">
        <v>16293.125</v>
      </c>
      <c r="H232">
        <v>184</v>
      </c>
      <c r="I232">
        <v>231</v>
      </c>
      <c r="J232">
        <v>1</v>
      </c>
      <c r="K232">
        <v>0</v>
      </c>
      <c r="L232">
        <v>38.112851481411589</v>
      </c>
    </row>
    <row r="233" spans="1:12">
      <c r="A233" t="s">
        <v>3438</v>
      </c>
      <c r="B233" t="s">
        <v>3439</v>
      </c>
      <c r="C233">
        <v>1</v>
      </c>
      <c r="D233" t="s">
        <v>3440</v>
      </c>
      <c r="E233">
        <v>1</v>
      </c>
      <c r="F233">
        <v>1</v>
      </c>
      <c r="G233">
        <v>8146.5630000000001</v>
      </c>
      <c r="H233">
        <v>161</v>
      </c>
      <c r="I233">
        <v>232</v>
      </c>
      <c r="J233">
        <v>1</v>
      </c>
      <c r="K233">
        <v>0</v>
      </c>
      <c r="L233">
        <v>38.112851481411589</v>
      </c>
    </row>
    <row r="234" spans="1:12">
      <c r="A234" t="s">
        <v>3438</v>
      </c>
      <c r="B234" t="s">
        <v>3439</v>
      </c>
      <c r="C234">
        <v>1</v>
      </c>
      <c r="D234" t="s">
        <v>3440</v>
      </c>
      <c r="E234">
        <v>1</v>
      </c>
      <c r="F234">
        <v>1</v>
      </c>
      <c r="G234">
        <v>48527.512000000002</v>
      </c>
      <c r="H234">
        <v>1141</v>
      </c>
      <c r="I234">
        <v>233</v>
      </c>
      <c r="J234">
        <v>1</v>
      </c>
      <c r="K234">
        <v>0</v>
      </c>
      <c r="L234">
        <v>38.112851481411589</v>
      </c>
    </row>
    <row r="235" spans="1:12">
      <c r="A235" t="s">
        <v>3438</v>
      </c>
      <c r="B235" t="s">
        <v>3439</v>
      </c>
      <c r="C235">
        <v>1</v>
      </c>
      <c r="D235" t="s">
        <v>3440</v>
      </c>
      <c r="E235">
        <v>1</v>
      </c>
      <c r="F235">
        <v>1</v>
      </c>
      <c r="G235">
        <v>5539.0050000000001</v>
      </c>
      <c r="H235">
        <v>68</v>
      </c>
      <c r="I235">
        <v>234</v>
      </c>
      <c r="J235">
        <v>1</v>
      </c>
      <c r="K235">
        <v>0</v>
      </c>
      <c r="L235">
        <v>38.112851481411589</v>
      </c>
    </row>
    <row r="236" spans="1:12">
      <c r="A236" t="s">
        <v>3438</v>
      </c>
      <c r="B236" t="s">
        <v>3439</v>
      </c>
      <c r="C236">
        <v>1</v>
      </c>
      <c r="D236" t="s">
        <v>3440</v>
      </c>
      <c r="E236">
        <v>1</v>
      </c>
      <c r="F236">
        <v>1</v>
      </c>
      <c r="G236">
        <v>5217.82</v>
      </c>
      <c r="H236">
        <v>98</v>
      </c>
      <c r="I236">
        <v>235</v>
      </c>
      <c r="J236">
        <v>4</v>
      </c>
      <c r="K236">
        <v>0</v>
      </c>
      <c r="L236">
        <v>102.85714285714285</v>
      </c>
    </row>
    <row r="237" spans="1:12">
      <c r="A237" t="s">
        <v>3438</v>
      </c>
      <c r="B237" t="s">
        <v>3439</v>
      </c>
      <c r="C237">
        <v>1</v>
      </c>
      <c r="D237" t="s">
        <v>3440</v>
      </c>
      <c r="E237">
        <v>1</v>
      </c>
      <c r="F237">
        <v>1</v>
      </c>
      <c r="G237">
        <v>9702.09</v>
      </c>
      <c r="H237">
        <v>125</v>
      </c>
      <c r="I237">
        <v>236</v>
      </c>
      <c r="J237">
        <v>3</v>
      </c>
      <c r="K237">
        <v>0</v>
      </c>
      <c r="L237">
        <v>33.660000000000004</v>
      </c>
    </row>
    <row r="238" spans="1:12">
      <c r="A238" t="s">
        <v>3438</v>
      </c>
      <c r="B238" t="s">
        <v>3439</v>
      </c>
      <c r="C238">
        <v>1</v>
      </c>
      <c r="D238" t="s">
        <v>3440</v>
      </c>
      <c r="E238">
        <v>1</v>
      </c>
      <c r="F238">
        <v>1</v>
      </c>
      <c r="G238">
        <v>4001</v>
      </c>
      <c r="H238">
        <v>40</v>
      </c>
      <c r="I238">
        <v>237</v>
      </c>
      <c r="J238">
        <v>3</v>
      </c>
      <c r="K238">
        <v>0</v>
      </c>
      <c r="L238">
        <v>33.660000000000004</v>
      </c>
    </row>
    <row r="239" spans="1:12">
      <c r="A239" t="s">
        <v>3438</v>
      </c>
      <c r="B239" t="s">
        <v>3439</v>
      </c>
      <c r="C239">
        <v>1</v>
      </c>
      <c r="D239" t="s">
        <v>3440</v>
      </c>
      <c r="E239">
        <v>1</v>
      </c>
      <c r="F239">
        <v>1</v>
      </c>
      <c r="G239">
        <v>14454.647999999999</v>
      </c>
      <c r="H239">
        <v>231</v>
      </c>
      <c r="I239">
        <v>238</v>
      </c>
      <c r="J239">
        <v>1</v>
      </c>
      <c r="K239">
        <v>0</v>
      </c>
      <c r="L239">
        <v>38.112851481411589</v>
      </c>
    </row>
    <row r="240" spans="1:12">
      <c r="A240" t="s">
        <v>3438</v>
      </c>
      <c r="B240" t="s">
        <v>3439</v>
      </c>
      <c r="C240">
        <v>1</v>
      </c>
      <c r="D240" t="s">
        <v>3440</v>
      </c>
      <c r="E240">
        <v>1</v>
      </c>
      <c r="F240">
        <v>1</v>
      </c>
      <c r="G240">
        <v>40128.730000000003</v>
      </c>
      <c r="H240">
        <v>300</v>
      </c>
      <c r="I240">
        <v>239</v>
      </c>
      <c r="J240">
        <v>1</v>
      </c>
      <c r="K240">
        <v>0</v>
      </c>
      <c r="L240">
        <v>38.112851481411589</v>
      </c>
    </row>
    <row r="241" spans="1:12">
      <c r="A241" t="s">
        <v>3438</v>
      </c>
      <c r="B241" t="s">
        <v>3439</v>
      </c>
      <c r="C241">
        <v>1</v>
      </c>
      <c r="D241" t="s">
        <v>3440</v>
      </c>
      <c r="E241">
        <v>1</v>
      </c>
      <c r="F241">
        <v>1</v>
      </c>
      <c r="G241">
        <v>2558.6</v>
      </c>
      <c r="H241">
        <v>30</v>
      </c>
      <c r="I241">
        <v>240</v>
      </c>
      <c r="J241">
        <v>4</v>
      </c>
      <c r="K241">
        <v>0</v>
      </c>
      <c r="L241">
        <v>102.85714285714285</v>
      </c>
    </row>
    <row r="242" spans="1:12">
      <c r="A242" t="s">
        <v>3438</v>
      </c>
      <c r="B242" t="s">
        <v>3439</v>
      </c>
      <c r="C242">
        <v>1</v>
      </c>
      <c r="D242" t="s">
        <v>3440</v>
      </c>
      <c r="E242">
        <v>1</v>
      </c>
      <c r="F242">
        <v>1</v>
      </c>
      <c r="G242">
        <v>8742.6919999999991</v>
      </c>
      <c r="H242">
        <v>114</v>
      </c>
      <c r="I242">
        <v>241</v>
      </c>
      <c r="J242">
        <v>4</v>
      </c>
      <c r="K242">
        <v>0</v>
      </c>
      <c r="L242">
        <v>102.85714285714285</v>
      </c>
    </row>
    <row r="243" spans="1:12">
      <c r="A243" t="s">
        <v>3438</v>
      </c>
      <c r="B243" t="s">
        <v>3439</v>
      </c>
      <c r="C243">
        <v>1</v>
      </c>
      <c r="D243" t="s">
        <v>3440</v>
      </c>
      <c r="E243">
        <v>1</v>
      </c>
      <c r="F243">
        <v>1</v>
      </c>
      <c r="G243">
        <v>1965.6</v>
      </c>
      <c r="H243">
        <v>20</v>
      </c>
      <c r="I243">
        <v>242</v>
      </c>
      <c r="J243">
        <v>4</v>
      </c>
      <c r="K243">
        <v>0</v>
      </c>
      <c r="L243">
        <v>102.85714285714285</v>
      </c>
    </row>
    <row r="244" spans="1:12">
      <c r="A244" t="s">
        <v>3438</v>
      </c>
      <c r="B244" t="s">
        <v>3439</v>
      </c>
      <c r="C244">
        <v>1</v>
      </c>
      <c r="D244" t="s">
        <v>3440</v>
      </c>
      <c r="E244">
        <v>1</v>
      </c>
      <c r="F244">
        <v>1</v>
      </c>
      <c r="G244">
        <v>5389.3019999999997</v>
      </c>
      <c r="H244">
        <v>66</v>
      </c>
      <c r="I244">
        <v>243</v>
      </c>
      <c r="J244">
        <v>1</v>
      </c>
      <c r="K244">
        <v>0</v>
      </c>
      <c r="L244">
        <v>38.112851481411589</v>
      </c>
    </row>
    <row r="245" spans="1:12">
      <c r="A245" t="s">
        <v>3438</v>
      </c>
      <c r="B245" t="s">
        <v>3439</v>
      </c>
      <c r="C245">
        <v>1</v>
      </c>
      <c r="D245" t="s">
        <v>3440</v>
      </c>
      <c r="E245">
        <v>1</v>
      </c>
      <c r="F245">
        <v>1</v>
      </c>
      <c r="G245">
        <v>5372.34</v>
      </c>
      <c r="H245">
        <v>39</v>
      </c>
      <c r="I245">
        <v>244</v>
      </c>
      <c r="J245">
        <v>1</v>
      </c>
      <c r="K245">
        <v>0</v>
      </c>
      <c r="L245">
        <v>38.112851481411589</v>
      </c>
    </row>
    <row r="246" spans="1:12">
      <c r="A246" t="s">
        <v>3438</v>
      </c>
      <c r="B246" t="s">
        <v>3439</v>
      </c>
      <c r="C246">
        <v>1</v>
      </c>
      <c r="D246" t="s">
        <v>3440</v>
      </c>
      <c r="E246">
        <v>1</v>
      </c>
      <c r="F246">
        <v>1</v>
      </c>
      <c r="G246">
        <v>2320</v>
      </c>
      <c r="H246">
        <v>25</v>
      </c>
      <c r="I246">
        <v>245</v>
      </c>
      <c r="J246">
        <v>1</v>
      </c>
      <c r="K246">
        <v>0</v>
      </c>
      <c r="L246">
        <v>38.112851481411589</v>
      </c>
    </row>
    <row r="247" spans="1:12">
      <c r="A247" t="s">
        <v>3438</v>
      </c>
      <c r="B247" t="s">
        <v>3439</v>
      </c>
      <c r="C247">
        <v>1</v>
      </c>
      <c r="D247" t="s">
        <v>3440</v>
      </c>
      <c r="E247">
        <v>1</v>
      </c>
      <c r="F247">
        <v>1</v>
      </c>
      <c r="G247">
        <v>7058.9610000000002</v>
      </c>
      <c r="H247">
        <v>64</v>
      </c>
      <c r="I247">
        <v>246</v>
      </c>
      <c r="J247">
        <v>1</v>
      </c>
      <c r="K247">
        <v>0</v>
      </c>
      <c r="L247">
        <v>38.112851481411589</v>
      </c>
    </row>
    <row r="248" spans="1:12">
      <c r="A248" t="s">
        <v>3438</v>
      </c>
      <c r="B248" t="s">
        <v>3439</v>
      </c>
      <c r="C248">
        <v>1</v>
      </c>
      <c r="D248" t="s">
        <v>3440</v>
      </c>
      <c r="E248">
        <v>1</v>
      </c>
      <c r="F248">
        <v>1</v>
      </c>
      <c r="G248">
        <v>17101.14</v>
      </c>
      <c r="H248">
        <v>553</v>
      </c>
      <c r="I248">
        <v>247</v>
      </c>
      <c r="J248">
        <v>1</v>
      </c>
      <c r="K248">
        <v>0</v>
      </c>
      <c r="L248">
        <v>38.112851481411589</v>
      </c>
    </row>
    <row r="249" spans="1:12">
      <c r="A249" t="s">
        <v>3438</v>
      </c>
      <c r="B249" t="s">
        <v>3439</v>
      </c>
      <c r="C249">
        <v>1</v>
      </c>
      <c r="D249" t="s">
        <v>3440</v>
      </c>
      <c r="E249">
        <v>1</v>
      </c>
      <c r="F249">
        <v>1</v>
      </c>
      <c r="G249">
        <v>5212.2650000000003</v>
      </c>
      <c r="H249">
        <v>84</v>
      </c>
      <c r="I249">
        <v>248</v>
      </c>
      <c r="J249">
        <v>4</v>
      </c>
      <c r="K249">
        <v>0</v>
      </c>
      <c r="L249">
        <v>102.85714285714285</v>
      </c>
    </row>
    <row r="250" spans="1:12">
      <c r="A250" t="s">
        <v>3438</v>
      </c>
      <c r="B250" t="s">
        <v>3439</v>
      </c>
      <c r="C250">
        <v>1</v>
      </c>
      <c r="D250" t="s">
        <v>3440</v>
      </c>
      <c r="E250">
        <v>1</v>
      </c>
      <c r="F250">
        <v>1</v>
      </c>
      <c r="G250">
        <v>11407.922</v>
      </c>
      <c r="H250">
        <v>144</v>
      </c>
      <c r="I250">
        <v>249</v>
      </c>
      <c r="J250">
        <v>1</v>
      </c>
      <c r="K250">
        <v>0</v>
      </c>
      <c r="L250">
        <v>38.112851481411589</v>
      </c>
    </row>
    <row r="251" spans="1:12">
      <c r="A251" t="s">
        <v>3438</v>
      </c>
      <c r="B251" t="s">
        <v>3439</v>
      </c>
      <c r="C251">
        <v>1</v>
      </c>
      <c r="D251" t="s">
        <v>3440</v>
      </c>
      <c r="E251">
        <v>1</v>
      </c>
      <c r="F251">
        <v>1</v>
      </c>
      <c r="G251">
        <v>5210.5249999999996</v>
      </c>
      <c r="H251">
        <v>126</v>
      </c>
      <c r="I251">
        <v>250</v>
      </c>
      <c r="J251">
        <v>4</v>
      </c>
      <c r="K251">
        <v>0</v>
      </c>
      <c r="L251">
        <v>102.85714285714285</v>
      </c>
    </row>
    <row r="252" spans="1:12">
      <c r="A252" t="s">
        <v>3438</v>
      </c>
      <c r="B252" t="s">
        <v>3439</v>
      </c>
      <c r="C252">
        <v>1</v>
      </c>
      <c r="D252" t="s">
        <v>3440</v>
      </c>
      <c r="E252">
        <v>1</v>
      </c>
      <c r="F252">
        <v>1</v>
      </c>
      <c r="G252">
        <v>10426.030000000001</v>
      </c>
      <c r="H252">
        <v>116</v>
      </c>
      <c r="I252">
        <v>251</v>
      </c>
      <c r="J252">
        <v>4</v>
      </c>
      <c r="K252">
        <v>0</v>
      </c>
      <c r="L252">
        <v>102.85714285714285</v>
      </c>
    </row>
    <row r="253" spans="1:12">
      <c r="A253" t="s">
        <v>3438</v>
      </c>
      <c r="B253" t="s">
        <v>3439</v>
      </c>
      <c r="C253">
        <v>1</v>
      </c>
      <c r="D253" t="s">
        <v>3440</v>
      </c>
      <c r="E253">
        <v>1</v>
      </c>
      <c r="F253">
        <v>1</v>
      </c>
      <c r="G253">
        <v>2903.9989999999998</v>
      </c>
      <c r="H253">
        <v>100</v>
      </c>
      <c r="I253">
        <v>252</v>
      </c>
      <c r="J253">
        <v>3</v>
      </c>
      <c r="K253">
        <v>0</v>
      </c>
      <c r="L253">
        <v>33.660000000000004</v>
      </c>
    </row>
    <row r="254" spans="1:12">
      <c r="A254" t="s">
        <v>3438</v>
      </c>
      <c r="B254" t="s">
        <v>3439</v>
      </c>
      <c r="C254">
        <v>1</v>
      </c>
      <c r="D254" t="s">
        <v>3440</v>
      </c>
      <c r="E254">
        <v>1</v>
      </c>
      <c r="F254">
        <v>1</v>
      </c>
      <c r="G254">
        <v>580.74099999999999</v>
      </c>
      <c r="H254">
        <v>24</v>
      </c>
      <c r="I254">
        <v>253</v>
      </c>
      <c r="J254">
        <v>3</v>
      </c>
      <c r="K254">
        <v>0</v>
      </c>
      <c r="L254">
        <v>33.660000000000004</v>
      </c>
    </row>
    <row r="255" spans="1:12">
      <c r="A255" t="s">
        <v>3438</v>
      </c>
      <c r="B255" t="s">
        <v>3439</v>
      </c>
      <c r="C255">
        <v>1</v>
      </c>
      <c r="D255" t="s">
        <v>3440</v>
      </c>
      <c r="E255">
        <v>1</v>
      </c>
      <c r="F255">
        <v>1</v>
      </c>
      <c r="G255">
        <v>837.58900000000006</v>
      </c>
      <c r="H255">
        <v>30</v>
      </c>
      <c r="I255">
        <v>254</v>
      </c>
      <c r="J255">
        <v>3</v>
      </c>
      <c r="K255">
        <v>0</v>
      </c>
      <c r="L255">
        <v>33.660000000000004</v>
      </c>
    </row>
    <row r="256" spans="1:12">
      <c r="A256" t="s">
        <v>3438</v>
      </c>
      <c r="B256" t="s">
        <v>3439</v>
      </c>
      <c r="C256">
        <v>1</v>
      </c>
      <c r="D256" t="s">
        <v>3440</v>
      </c>
      <c r="E256">
        <v>1</v>
      </c>
      <c r="F256">
        <v>1</v>
      </c>
      <c r="G256">
        <v>45148.194000000003</v>
      </c>
      <c r="H256">
        <v>1410</v>
      </c>
      <c r="I256">
        <v>255</v>
      </c>
      <c r="J256">
        <v>4</v>
      </c>
      <c r="K256">
        <v>0</v>
      </c>
      <c r="L256">
        <v>102.85714285714285</v>
      </c>
    </row>
    <row r="257" spans="1:12">
      <c r="A257" t="s">
        <v>3438</v>
      </c>
      <c r="B257" t="s">
        <v>3439</v>
      </c>
      <c r="C257">
        <v>1</v>
      </c>
      <c r="D257" t="s">
        <v>3440</v>
      </c>
      <c r="E257">
        <v>1</v>
      </c>
      <c r="F257">
        <v>1</v>
      </c>
      <c r="G257">
        <v>7997.5169999999998</v>
      </c>
      <c r="H257">
        <v>320</v>
      </c>
      <c r="I257">
        <v>256</v>
      </c>
      <c r="J257">
        <v>1</v>
      </c>
      <c r="K257">
        <v>0</v>
      </c>
      <c r="L257">
        <v>38.112851481411589</v>
      </c>
    </row>
    <row r="258" spans="1:12">
      <c r="A258" t="s">
        <v>3438</v>
      </c>
      <c r="B258" t="s">
        <v>3439</v>
      </c>
      <c r="C258">
        <v>1</v>
      </c>
      <c r="D258" t="s">
        <v>3440</v>
      </c>
      <c r="E258">
        <v>1</v>
      </c>
      <c r="F258">
        <v>1</v>
      </c>
      <c r="G258">
        <v>15644.67</v>
      </c>
      <c r="H258">
        <v>348</v>
      </c>
      <c r="I258">
        <v>257</v>
      </c>
      <c r="J258">
        <v>4</v>
      </c>
      <c r="K258">
        <v>0</v>
      </c>
      <c r="L258">
        <v>102.85714285714285</v>
      </c>
    </row>
    <row r="259" spans="1:12">
      <c r="A259" t="s">
        <v>3438</v>
      </c>
      <c r="B259" t="s">
        <v>3439</v>
      </c>
      <c r="C259">
        <v>1</v>
      </c>
      <c r="D259" t="s">
        <v>3440</v>
      </c>
      <c r="E259">
        <v>1</v>
      </c>
      <c r="F259">
        <v>1</v>
      </c>
      <c r="G259">
        <v>9971.3050000000003</v>
      </c>
      <c r="H259">
        <v>380</v>
      </c>
      <c r="I259">
        <v>258</v>
      </c>
      <c r="J259">
        <v>4</v>
      </c>
      <c r="K259">
        <v>0</v>
      </c>
      <c r="L259">
        <v>102.85714285714285</v>
      </c>
    </row>
    <row r="260" spans="1:12">
      <c r="A260" t="s">
        <v>3438</v>
      </c>
      <c r="B260" t="s">
        <v>3439</v>
      </c>
      <c r="C260">
        <v>1</v>
      </c>
      <c r="D260" t="s">
        <v>3440</v>
      </c>
      <c r="E260">
        <v>1</v>
      </c>
      <c r="F260">
        <v>1</v>
      </c>
      <c r="G260">
        <v>103200.44</v>
      </c>
      <c r="H260">
        <v>4920</v>
      </c>
      <c r="I260">
        <v>259</v>
      </c>
      <c r="J260">
        <v>3</v>
      </c>
      <c r="K260">
        <v>0</v>
      </c>
      <c r="L260">
        <v>33.660000000000004</v>
      </c>
    </row>
    <row r="261" spans="1:12">
      <c r="A261" t="s">
        <v>3438</v>
      </c>
      <c r="B261" t="s">
        <v>3439</v>
      </c>
      <c r="C261">
        <v>1</v>
      </c>
      <c r="D261" t="s">
        <v>3440</v>
      </c>
      <c r="E261">
        <v>1</v>
      </c>
      <c r="F261">
        <v>1</v>
      </c>
      <c r="G261">
        <v>7403.6769999999997</v>
      </c>
      <c r="H261">
        <v>231</v>
      </c>
      <c r="I261">
        <v>260</v>
      </c>
      <c r="J261">
        <v>3</v>
      </c>
      <c r="K261">
        <v>0</v>
      </c>
      <c r="L261">
        <v>33.660000000000004</v>
      </c>
    </row>
    <row r="262" spans="1:12">
      <c r="A262" t="s">
        <v>3438</v>
      </c>
      <c r="B262" t="s">
        <v>3439</v>
      </c>
      <c r="C262">
        <v>1</v>
      </c>
      <c r="D262" t="s">
        <v>3440</v>
      </c>
      <c r="E262">
        <v>1</v>
      </c>
      <c r="F262">
        <v>1</v>
      </c>
      <c r="G262">
        <v>2031.0509999999999</v>
      </c>
      <c r="H262">
        <v>0</v>
      </c>
      <c r="I262">
        <v>261</v>
      </c>
      <c r="J262">
        <v>3</v>
      </c>
      <c r="K262">
        <v>0</v>
      </c>
      <c r="L262">
        <v>33.660000000000004</v>
      </c>
    </row>
    <row r="263" spans="1:12">
      <c r="A263" t="s">
        <v>3438</v>
      </c>
      <c r="B263" t="s">
        <v>3439</v>
      </c>
      <c r="C263">
        <v>1</v>
      </c>
      <c r="D263" t="s">
        <v>3440</v>
      </c>
      <c r="E263">
        <v>1</v>
      </c>
      <c r="F263">
        <v>1</v>
      </c>
      <c r="G263">
        <v>4411.4070000000002</v>
      </c>
      <c r="H263">
        <v>0</v>
      </c>
      <c r="I263">
        <v>262</v>
      </c>
      <c r="J263">
        <v>3</v>
      </c>
      <c r="K263">
        <v>0</v>
      </c>
      <c r="L263">
        <v>33.660000000000004</v>
      </c>
    </row>
    <row r="264" spans="1:12">
      <c r="A264" t="s">
        <v>3438</v>
      </c>
      <c r="B264" t="s">
        <v>3439</v>
      </c>
      <c r="C264">
        <v>1</v>
      </c>
      <c r="D264" t="s">
        <v>3440</v>
      </c>
      <c r="E264">
        <v>1</v>
      </c>
      <c r="F264">
        <v>1</v>
      </c>
      <c r="G264">
        <v>10544.88</v>
      </c>
      <c r="H264">
        <v>170</v>
      </c>
      <c r="I264">
        <v>263</v>
      </c>
      <c r="J264">
        <v>4</v>
      </c>
      <c r="K264">
        <v>0</v>
      </c>
      <c r="L264">
        <v>102.85714285714285</v>
      </c>
    </row>
    <row r="265" spans="1:12">
      <c r="A265" t="s">
        <v>3438</v>
      </c>
      <c r="B265" t="s">
        <v>3439</v>
      </c>
      <c r="C265">
        <v>1</v>
      </c>
      <c r="D265" t="s">
        <v>3440</v>
      </c>
      <c r="E265">
        <v>1</v>
      </c>
      <c r="F265">
        <v>1</v>
      </c>
      <c r="G265">
        <v>5347.74</v>
      </c>
      <c r="H265">
        <v>160</v>
      </c>
      <c r="I265">
        <v>264</v>
      </c>
      <c r="J265">
        <v>1</v>
      </c>
      <c r="K265">
        <v>0</v>
      </c>
      <c r="L265">
        <v>38.112851481411589</v>
      </c>
    </row>
    <row r="266" spans="1:12">
      <c r="A266" t="s">
        <v>3438</v>
      </c>
      <c r="B266" t="s">
        <v>3439</v>
      </c>
      <c r="C266">
        <v>1</v>
      </c>
      <c r="D266" t="s">
        <v>3440</v>
      </c>
      <c r="E266">
        <v>1</v>
      </c>
      <c r="F266">
        <v>1</v>
      </c>
      <c r="G266">
        <v>2612.6559999999999</v>
      </c>
      <c r="H266">
        <v>80</v>
      </c>
      <c r="I266">
        <v>265</v>
      </c>
      <c r="J266">
        <v>1</v>
      </c>
      <c r="K266">
        <v>0</v>
      </c>
      <c r="L266">
        <v>38.112851481411589</v>
      </c>
    </row>
    <row r="267" spans="1:12">
      <c r="A267" t="s">
        <v>3438</v>
      </c>
      <c r="B267" t="s">
        <v>3439</v>
      </c>
      <c r="C267">
        <v>1</v>
      </c>
      <c r="D267" t="s">
        <v>3440</v>
      </c>
      <c r="E267">
        <v>1</v>
      </c>
      <c r="F267">
        <v>1</v>
      </c>
      <c r="G267">
        <v>3222.1590000000001</v>
      </c>
      <c r="H267">
        <v>72</v>
      </c>
      <c r="I267">
        <v>266</v>
      </c>
      <c r="J267">
        <v>1</v>
      </c>
      <c r="K267">
        <v>0</v>
      </c>
      <c r="L267">
        <v>38.112851481411589</v>
      </c>
    </row>
    <row r="268" spans="1:12">
      <c r="A268" t="s">
        <v>3438</v>
      </c>
      <c r="B268" t="s">
        <v>3439</v>
      </c>
      <c r="C268">
        <v>1</v>
      </c>
      <c r="D268" t="s">
        <v>3440</v>
      </c>
      <c r="E268">
        <v>1</v>
      </c>
      <c r="F268">
        <v>1</v>
      </c>
      <c r="G268">
        <v>21967.657999999999</v>
      </c>
      <c r="H268">
        <v>312</v>
      </c>
      <c r="I268">
        <v>267</v>
      </c>
      <c r="J268">
        <v>3</v>
      </c>
      <c r="K268">
        <v>0</v>
      </c>
      <c r="L268">
        <v>33.660000000000004</v>
      </c>
    </row>
    <row r="269" spans="1:12">
      <c r="A269" t="s">
        <v>3438</v>
      </c>
      <c r="B269" t="s">
        <v>3439</v>
      </c>
      <c r="C269">
        <v>1</v>
      </c>
      <c r="D269" t="s">
        <v>3440</v>
      </c>
      <c r="E269">
        <v>1</v>
      </c>
      <c r="F269">
        <v>1</v>
      </c>
      <c r="G269">
        <v>15915.187</v>
      </c>
      <c r="H269">
        <v>210</v>
      </c>
      <c r="I269">
        <v>268</v>
      </c>
      <c r="J269">
        <v>3</v>
      </c>
      <c r="K269">
        <v>0</v>
      </c>
      <c r="L269">
        <v>33.660000000000004</v>
      </c>
    </row>
    <row r="270" spans="1:12">
      <c r="A270" t="s">
        <v>3438</v>
      </c>
      <c r="B270" t="s">
        <v>3439</v>
      </c>
      <c r="C270">
        <v>1</v>
      </c>
      <c r="D270" t="s">
        <v>3440</v>
      </c>
      <c r="E270">
        <v>1</v>
      </c>
      <c r="F270">
        <v>1</v>
      </c>
      <c r="G270">
        <v>4444.6940000000004</v>
      </c>
      <c r="H270">
        <v>72</v>
      </c>
      <c r="I270">
        <v>269</v>
      </c>
      <c r="J270">
        <v>3</v>
      </c>
      <c r="K270">
        <v>0</v>
      </c>
      <c r="L270">
        <v>33.660000000000004</v>
      </c>
    </row>
    <row r="271" spans="1:12">
      <c r="A271" t="s">
        <v>3438</v>
      </c>
      <c r="B271" t="s">
        <v>3439</v>
      </c>
      <c r="C271">
        <v>1</v>
      </c>
      <c r="D271" t="s">
        <v>3440</v>
      </c>
      <c r="E271">
        <v>1</v>
      </c>
      <c r="F271">
        <v>1</v>
      </c>
      <c r="G271">
        <v>1759.0139999999999</v>
      </c>
      <c r="H271">
        <v>30</v>
      </c>
      <c r="I271">
        <v>270</v>
      </c>
      <c r="J271">
        <v>4</v>
      </c>
      <c r="K271">
        <v>0</v>
      </c>
      <c r="L271">
        <v>102.85714285714285</v>
      </c>
    </row>
    <row r="272" spans="1:12">
      <c r="A272" t="s">
        <v>3438</v>
      </c>
      <c r="B272" t="s">
        <v>3439</v>
      </c>
      <c r="C272">
        <v>1</v>
      </c>
      <c r="D272" t="s">
        <v>3440</v>
      </c>
      <c r="E272">
        <v>1</v>
      </c>
      <c r="F272">
        <v>1</v>
      </c>
      <c r="G272">
        <v>2292.6410000000001</v>
      </c>
      <c r="H272">
        <v>27</v>
      </c>
      <c r="I272">
        <v>271</v>
      </c>
      <c r="J272">
        <v>1</v>
      </c>
      <c r="K272">
        <v>0</v>
      </c>
      <c r="L272">
        <v>38.112851481411589</v>
      </c>
    </row>
    <row r="273" spans="1:12">
      <c r="A273" t="s">
        <v>3438</v>
      </c>
      <c r="B273" t="s">
        <v>3439</v>
      </c>
      <c r="C273">
        <v>1</v>
      </c>
      <c r="D273" t="s">
        <v>3440</v>
      </c>
      <c r="E273">
        <v>1</v>
      </c>
      <c r="F273">
        <v>1</v>
      </c>
      <c r="G273">
        <v>35796.410000000003</v>
      </c>
      <c r="H273">
        <v>363</v>
      </c>
      <c r="I273">
        <v>272</v>
      </c>
      <c r="J273">
        <v>1</v>
      </c>
      <c r="K273">
        <v>0</v>
      </c>
      <c r="L273">
        <v>38.112851481411589</v>
      </c>
    </row>
    <row r="274" spans="1:12">
      <c r="A274" t="s">
        <v>3438</v>
      </c>
      <c r="B274" t="s">
        <v>3439</v>
      </c>
      <c r="C274">
        <v>1</v>
      </c>
      <c r="D274" t="s">
        <v>3440</v>
      </c>
      <c r="E274">
        <v>1</v>
      </c>
      <c r="F274">
        <v>1</v>
      </c>
      <c r="G274">
        <v>5323.2380000000003</v>
      </c>
      <c r="H274">
        <v>0</v>
      </c>
      <c r="I274">
        <v>273</v>
      </c>
      <c r="J274">
        <v>1</v>
      </c>
      <c r="K274">
        <v>0</v>
      </c>
      <c r="L274">
        <v>38.112851481411589</v>
      </c>
    </row>
    <row r="275" spans="1:12">
      <c r="A275" t="s">
        <v>3438</v>
      </c>
      <c r="B275" t="s">
        <v>3439</v>
      </c>
      <c r="C275">
        <v>1</v>
      </c>
      <c r="D275" t="s">
        <v>3440</v>
      </c>
      <c r="E275">
        <v>1</v>
      </c>
      <c r="F275">
        <v>1</v>
      </c>
      <c r="G275">
        <v>4307.4759999999997</v>
      </c>
      <c r="H275">
        <v>0</v>
      </c>
      <c r="I275">
        <v>274</v>
      </c>
      <c r="J275">
        <v>1</v>
      </c>
      <c r="K275">
        <v>0</v>
      </c>
      <c r="L275">
        <v>38.112851481411589</v>
      </c>
    </row>
    <row r="276" spans="1:12">
      <c r="A276" t="s">
        <v>3438</v>
      </c>
      <c r="B276" t="s">
        <v>3439</v>
      </c>
      <c r="C276">
        <v>1</v>
      </c>
      <c r="D276" t="s">
        <v>3440</v>
      </c>
      <c r="E276">
        <v>1</v>
      </c>
      <c r="F276">
        <v>1</v>
      </c>
      <c r="G276">
        <v>6889.7179999999998</v>
      </c>
      <c r="H276">
        <v>56</v>
      </c>
      <c r="I276">
        <v>275</v>
      </c>
      <c r="J276">
        <v>4</v>
      </c>
      <c r="K276">
        <v>0</v>
      </c>
      <c r="L276">
        <v>102.85714285714285</v>
      </c>
    </row>
    <row r="277" spans="1:12">
      <c r="A277" t="s">
        <v>3438</v>
      </c>
      <c r="B277" t="s">
        <v>3439</v>
      </c>
      <c r="C277">
        <v>1</v>
      </c>
      <c r="D277" t="s">
        <v>3440</v>
      </c>
      <c r="E277">
        <v>1</v>
      </c>
      <c r="F277">
        <v>1</v>
      </c>
      <c r="G277">
        <v>3712.8760000000002</v>
      </c>
      <c r="H277">
        <v>32</v>
      </c>
      <c r="I277">
        <v>276</v>
      </c>
      <c r="J277">
        <v>4</v>
      </c>
      <c r="K277">
        <v>0</v>
      </c>
      <c r="L277">
        <v>102.85714285714285</v>
      </c>
    </row>
    <row r="278" spans="1:12">
      <c r="A278" t="s">
        <v>3438</v>
      </c>
      <c r="B278" t="s">
        <v>3439</v>
      </c>
      <c r="C278">
        <v>1</v>
      </c>
      <c r="D278" t="s">
        <v>3440</v>
      </c>
      <c r="E278">
        <v>1</v>
      </c>
      <c r="F278">
        <v>1</v>
      </c>
      <c r="G278">
        <v>6752.875</v>
      </c>
      <c r="H278">
        <v>52</v>
      </c>
      <c r="I278">
        <v>277</v>
      </c>
      <c r="J278">
        <v>4</v>
      </c>
      <c r="K278">
        <v>0</v>
      </c>
      <c r="L278">
        <v>102.85714285714285</v>
      </c>
    </row>
    <row r="279" spans="1:12">
      <c r="A279" t="s">
        <v>3438</v>
      </c>
      <c r="B279" t="s">
        <v>3439</v>
      </c>
      <c r="C279">
        <v>1</v>
      </c>
      <c r="D279" t="s">
        <v>3440</v>
      </c>
      <c r="E279">
        <v>1</v>
      </c>
      <c r="F279">
        <v>1</v>
      </c>
      <c r="G279">
        <v>3501.212</v>
      </c>
      <c r="H279">
        <v>36</v>
      </c>
      <c r="I279">
        <v>278</v>
      </c>
      <c r="J279">
        <v>4</v>
      </c>
      <c r="K279">
        <v>0</v>
      </c>
      <c r="L279">
        <v>102.85714285714285</v>
      </c>
    </row>
    <row r="280" spans="1:12">
      <c r="A280" t="s">
        <v>3438</v>
      </c>
      <c r="B280" t="s">
        <v>3439</v>
      </c>
      <c r="C280">
        <v>1</v>
      </c>
      <c r="D280" t="s">
        <v>3440</v>
      </c>
      <c r="E280">
        <v>1</v>
      </c>
      <c r="F280">
        <v>1</v>
      </c>
      <c r="G280">
        <v>3194.0839999999998</v>
      </c>
      <c r="H280">
        <v>27</v>
      </c>
      <c r="I280">
        <v>279</v>
      </c>
      <c r="J280">
        <v>4</v>
      </c>
      <c r="K280">
        <v>0</v>
      </c>
      <c r="L280">
        <v>102.85714285714285</v>
      </c>
    </row>
    <row r="281" spans="1:12">
      <c r="A281" t="s">
        <v>3438</v>
      </c>
      <c r="B281" t="s">
        <v>3439</v>
      </c>
      <c r="C281">
        <v>1</v>
      </c>
      <c r="D281" t="s">
        <v>3440</v>
      </c>
      <c r="E281">
        <v>1</v>
      </c>
      <c r="F281">
        <v>1</v>
      </c>
      <c r="G281">
        <v>3137.0880000000002</v>
      </c>
      <c r="H281">
        <v>28</v>
      </c>
      <c r="I281">
        <v>280</v>
      </c>
      <c r="J281">
        <v>4</v>
      </c>
      <c r="K281">
        <v>0</v>
      </c>
      <c r="L281">
        <v>102.85714285714285</v>
      </c>
    </row>
    <row r="282" spans="1:12">
      <c r="A282" t="s">
        <v>3438</v>
      </c>
      <c r="B282" t="s">
        <v>3439</v>
      </c>
      <c r="C282">
        <v>1</v>
      </c>
      <c r="D282" t="s">
        <v>3440</v>
      </c>
      <c r="E282">
        <v>1</v>
      </c>
      <c r="F282">
        <v>1</v>
      </c>
      <c r="G282">
        <v>3285</v>
      </c>
      <c r="H282">
        <v>24</v>
      </c>
      <c r="I282">
        <v>281</v>
      </c>
      <c r="J282">
        <v>4</v>
      </c>
      <c r="K282">
        <v>0</v>
      </c>
      <c r="L282">
        <v>102.85714285714285</v>
      </c>
    </row>
    <row r="283" spans="1:12">
      <c r="A283" t="s">
        <v>3438</v>
      </c>
      <c r="B283" t="s">
        <v>3439</v>
      </c>
      <c r="C283">
        <v>1</v>
      </c>
      <c r="D283" t="s">
        <v>3440</v>
      </c>
      <c r="E283">
        <v>1</v>
      </c>
      <c r="F283">
        <v>1</v>
      </c>
      <c r="G283">
        <v>19000</v>
      </c>
      <c r="H283">
        <v>96</v>
      </c>
      <c r="I283">
        <v>282</v>
      </c>
      <c r="J283">
        <v>1</v>
      </c>
      <c r="K283">
        <v>0</v>
      </c>
      <c r="L283">
        <v>38.112851481411589</v>
      </c>
    </row>
    <row r="284" spans="1:12">
      <c r="A284" t="s">
        <v>3438</v>
      </c>
      <c r="B284" t="s">
        <v>3439</v>
      </c>
      <c r="C284">
        <v>1</v>
      </c>
      <c r="D284" t="s">
        <v>3440</v>
      </c>
      <c r="E284">
        <v>1</v>
      </c>
      <c r="F284">
        <v>1</v>
      </c>
      <c r="G284">
        <v>13747.734</v>
      </c>
      <c r="H284">
        <v>108</v>
      </c>
      <c r="I284">
        <v>283</v>
      </c>
      <c r="J284">
        <v>1</v>
      </c>
      <c r="K284">
        <v>0</v>
      </c>
      <c r="L284">
        <v>38.112851481411589</v>
      </c>
    </row>
    <row r="285" spans="1:12">
      <c r="A285" t="s">
        <v>3438</v>
      </c>
      <c r="B285" t="s">
        <v>3439</v>
      </c>
      <c r="C285">
        <v>1</v>
      </c>
      <c r="D285" t="s">
        <v>3440</v>
      </c>
      <c r="E285">
        <v>1</v>
      </c>
      <c r="F285">
        <v>1</v>
      </c>
      <c r="G285">
        <v>13882.514999999999</v>
      </c>
      <c r="H285">
        <v>116</v>
      </c>
      <c r="I285">
        <v>284</v>
      </c>
      <c r="J285">
        <v>1</v>
      </c>
      <c r="K285">
        <v>0</v>
      </c>
      <c r="L285">
        <v>38.112851481411589</v>
      </c>
    </row>
    <row r="286" spans="1:12">
      <c r="A286" t="s">
        <v>3438</v>
      </c>
      <c r="B286" t="s">
        <v>3439</v>
      </c>
      <c r="C286">
        <v>1</v>
      </c>
      <c r="D286" t="s">
        <v>3440</v>
      </c>
      <c r="E286">
        <v>1</v>
      </c>
      <c r="F286">
        <v>1</v>
      </c>
      <c r="G286">
        <v>6878.8760000000002</v>
      </c>
      <c r="H286">
        <v>30</v>
      </c>
      <c r="I286">
        <v>285</v>
      </c>
      <c r="J286">
        <v>1</v>
      </c>
      <c r="K286">
        <v>0</v>
      </c>
      <c r="L286">
        <v>38.112851481411589</v>
      </c>
    </row>
    <row r="287" spans="1:12">
      <c r="A287" t="s">
        <v>3438</v>
      </c>
      <c r="B287" t="s">
        <v>3439</v>
      </c>
      <c r="C287">
        <v>1</v>
      </c>
      <c r="D287" t="s">
        <v>3440</v>
      </c>
      <c r="E287">
        <v>1</v>
      </c>
      <c r="F287">
        <v>1</v>
      </c>
      <c r="G287">
        <v>93338.398000000001</v>
      </c>
      <c r="H287">
        <v>400</v>
      </c>
      <c r="I287">
        <v>286</v>
      </c>
      <c r="J287">
        <v>1</v>
      </c>
      <c r="K287">
        <v>0</v>
      </c>
      <c r="L287">
        <v>38.112851481411589</v>
      </c>
    </row>
    <row r="288" spans="1:12">
      <c r="A288" t="s">
        <v>3438</v>
      </c>
      <c r="B288" t="s">
        <v>3439</v>
      </c>
      <c r="C288">
        <v>1</v>
      </c>
      <c r="D288" t="s">
        <v>3440</v>
      </c>
      <c r="E288">
        <v>1</v>
      </c>
      <c r="F288">
        <v>1</v>
      </c>
      <c r="G288">
        <v>16660.846000000001</v>
      </c>
      <c r="H288">
        <v>104</v>
      </c>
      <c r="I288">
        <v>287</v>
      </c>
      <c r="J288">
        <v>1</v>
      </c>
      <c r="K288">
        <v>0</v>
      </c>
      <c r="L288">
        <v>38.112851481411589</v>
      </c>
    </row>
    <row r="289" spans="1:12">
      <c r="A289" t="s">
        <v>3438</v>
      </c>
      <c r="B289" t="s">
        <v>3439</v>
      </c>
      <c r="C289">
        <v>1</v>
      </c>
      <c r="D289" t="s">
        <v>3440</v>
      </c>
      <c r="E289">
        <v>1</v>
      </c>
      <c r="F289">
        <v>1</v>
      </c>
      <c r="G289">
        <v>1997.7550000000001</v>
      </c>
      <c r="H289">
        <v>6</v>
      </c>
      <c r="I289">
        <v>288</v>
      </c>
      <c r="J289">
        <v>1</v>
      </c>
      <c r="K289">
        <v>0</v>
      </c>
      <c r="L289">
        <v>38.112851481411589</v>
      </c>
    </row>
    <row r="290" spans="1:12">
      <c r="A290" t="s">
        <v>3438</v>
      </c>
      <c r="B290" t="s">
        <v>3439</v>
      </c>
      <c r="C290">
        <v>1</v>
      </c>
      <c r="D290" t="s">
        <v>3440</v>
      </c>
      <c r="E290">
        <v>1</v>
      </c>
      <c r="F290">
        <v>1</v>
      </c>
      <c r="G290">
        <v>4189.97</v>
      </c>
      <c r="H290">
        <v>27</v>
      </c>
      <c r="I290">
        <v>289</v>
      </c>
      <c r="J290">
        <v>1</v>
      </c>
      <c r="K290">
        <v>0</v>
      </c>
      <c r="L290">
        <v>38.112851481411589</v>
      </c>
    </row>
    <row r="291" spans="1:12">
      <c r="A291" t="s">
        <v>3438</v>
      </c>
      <c r="B291" t="s">
        <v>3439</v>
      </c>
      <c r="C291">
        <v>1</v>
      </c>
      <c r="D291" t="s">
        <v>3440</v>
      </c>
      <c r="E291">
        <v>1</v>
      </c>
      <c r="F291">
        <v>1</v>
      </c>
      <c r="G291">
        <v>78259.125</v>
      </c>
      <c r="H291">
        <v>468</v>
      </c>
      <c r="I291">
        <v>290</v>
      </c>
      <c r="J291">
        <v>1</v>
      </c>
      <c r="K291">
        <v>0</v>
      </c>
      <c r="L291">
        <v>38.112851481411589</v>
      </c>
    </row>
    <row r="292" spans="1:12">
      <c r="A292" t="s">
        <v>3438</v>
      </c>
      <c r="B292" t="s">
        <v>3439</v>
      </c>
      <c r="C292">
        <v>1</v>
      </c>
      <c r="D292" t="s">
        <v>3440</v>
      </c>
      <c r="E292">
        <v>1</v>
      </c>
      <c r="F292">
        <v>1</v>
      </c>
      <c r="G292">
        <v>91496.756999999998</v>
      </c>
      <c r="H292">
        <v>548</v>
      </c>
      <c r="I292">
        <v>291</v>
      </c>
      <c r="J292">
        <v>1</v>
      </c>
      <c r="K292">
        <v>0</v>
      </c>
      <c r="L292">
        <v>38.112851481411589</v>
      </c>
    </row>
    <row r="293" spans="1:12">
      <c r="A293" t="s">
        <v>3438</v>
      </c>
      <c r="B293" t="s">
        <v>3439</v>
      </c>
      <c r="C293">
        <v>1</v>
      </c>
      <c r="D293" t="s">
        <v>3440</v>
      </c>
      <c r="E293">
        <v>1</v>
      </c>
      <c r="F293">
        <v>1</v>
      </c>
      <c r="G293">
        <v>41553.33</v>
      </c>
      <c r="H293">
        <v>82</v>
      </c>
      <c r="I293">
        <v>292</v>
      </c>
      <c r="J293">
        <v>1</v>
      </c>
      <c r="K293">
        <v>0</v>
      </c>
      <c r="L293">
        <v>38.112851481411589</v>
      </c>
    </row>
    <row r="294" spans="1:12">
      <c r="A294" t="s">
        <v>3438</v>
      </c>
      <c r="B294" t="s">
        <v>3439</v>
      </c>
      <c r="C294">
        <v>1</v>
      </c>
      <c r="D294" t="s">
        <v>3440</v>
      </c>
      <c r="E294">
        <v>1</v>
      </c>
      <c r="F294">
        <v>1</v>
      </c>
      <c r="G294">
        <v>20777.759999999998</v>
      </c>
      <c r="H294">
        <v>78</v>
      </c>
      <c r="I294">
        <v>293</v>
      </c>
      <c r="J294">
        <v>1</v>
      </c>
      <c r="K294">
        <v>0</v>
      </c>
      <c r="L294">
        <v>38.112851481411589</v>
      </c>
    </row>
    <row r="295" spans="1:12">
      <c r="A295" t="s">
        <v>3438</v>
      </c>
      <c r="B295" t="s">
        <v>3439</v>
      </c>
      <c r="C295">
        <v>1</v>
      </c>
      <c r="D295" t="s">
        <v>3440</v>
      </c>
      <c r="E295">
        <v>1</v>
      </c>
      <c r="F295">
        <v>1</v>
      </c>
      <c r="G295">
        <v>14982.796</v>
      </c>
      <c r="H295">
        <v>30</v>
      </c>
      <c r="I295">
        <v>294</v>
      </c>
      <c r="J295">
        <v>1</v>
      </c>
      <c r="K295">
        <v>0</v>
      </c>
      <c r="L295">
        <v>38.112851481411589</v>
      </c>
    </row>
    <row r="296" spans="1:12">
      <c r="A296" t="s">
        <v>3438</v>
      </c>
      <c r="B296" t="s">
        <v>3439</v>
      </c>
      <c r="C296">
        <v>1</v>
      </c>
      <c r="D296" t="s">
        <v>3440</v>
      </c>
      <c r="E296">
        <v>1</v>
      </c>
      <c r="F296">
        <v>1</v>
      </c>
      <c r="G296">
        <v>111218.89200000001</v>
      </c>
      <c r="H296">
        <v>188</v>
      </c>
      <c r="I296">
        <v>295</v>
      </c>
      <c r="J296">
        <v>1</v>
      </c>
      <c r="K296">
        <v>0</v>
      </c>
      <c r="L296">
        <v>38.112851481411589</v>
      </c>
    </row>
    <row r="297" spans="1:12">
      <c r="A297" t="s">
        <v>3438</v>
      </c>
      <c r="B297" t="s">
        <v>3439</v>
      </c>
      <c r="C297">
        <v>1</v>
      </c>
      <c r="D297" t="s">
        <v>3440</v>
      </c>
      <c r="E297">
        <v>1</v>
      </c>
      <c r="F297">
        <v>1</v>
      </c>
      <c r="G297">
        <v>3935.4879999999998</v>
      </c>
      <c r="H297">
        <v>15</v>
      </c>
      <c r="I297">
        <v>296</v>
      </c>
      <c r="J297">
        <v>1</v>
      </c>
      <c r="K297">
        <v>0</v>
      </c>
      <c r="L297">
        <v>38.112851481411589</v>
      </c>
    </row>
    <row r="298" spans="1:12">
      <c r="A298" t="s">
        <v>3438</v>
      </c>
      <c r="B298" t="s">
        <v>3439</v>
      </c>
      <c r="C298">
        <v>1</v>
      </c>
      <c r="D298" t="s">
        <v>3440</v>
      </c>
      <c r="E298">
        <v>1</v>
      </c>
      <c r="F298">
        <v>1</v>
      </c>
      <c r="G298">
        <v>34345.35</v>
      </c>
      <c r="H298">
        <v>180</v>
      </c>
      <c r="I298">
        <v>297</v>
      </c>
      <c r="J298">
        <v>1</v>
      </c>
      <c r="K298">
        <v>0</v>
      </c>
      <c r="L298">
        <v>38.112851481411589</v>
      </c>
    </row>
    <row r="299" spans="1:12">
      <c r="A299" t="s">
        <v>3438</v>
      </c>
      <c r="B299" t="s">
        <v>3439</v>
      </c>
      <c r="C299">
        <v>1</v>
      </c>
      <c r="D299" t="s">
        <v>3440</v>
      </c>
      <c r="E299">
        <v>1</v>
      </c>
      <c r="F299">
        <v>1</v>
      </c>
      <c r="G299">
        <v>892.59299999999996</v>
      </c>
      <c r="H299">
        <v>6</v>
      </c>
      <c r="I299">
        <v>298</v>
      </c>
      <c r="J299">
        <v>1</v>
      </c>
      <c r="K299">
        <v>0</v>
      </c>
      <c r="L299">
        <v>38.112851481411589</v>
      </c>
    </row>
    <row r="300" spans="1:12">
      <c r="A300" t="s">
        <v>3438</v>
      </c>
      <c r="B300" t="s">
        <v>3439</v>
      </c>
      <c r="C300">
        <v>1</v>
      </c>
      <c r="D300" t="s">
        <v>3440</v>
      </c>
      <c r="E300">
        <v>1</v>
      </c>
      <c r="F300">
        <v>1</v>
      </c>
      <c r="G300">
        <v>4600.88</v>
      </c>
      <c r="H300">
        <v>18</v>
      </c>
      <c r="I300">
        <v>299</v>
      </c>
      <c r="J300">
        <v>1</v>
      </c>
      <c r="K300">
        <v>0</v>
      </c>
      <c r="L300">
        <v>38.112851481411589</v>
      </c>
    </row>
    <row r="301" spans="1:12">
      <c r="A301" t="s">
        <v>3438</v>
      </c>
      <c r="B301" t="s">
        <v>3439</v>
      </c>
      <c r="C301">
        <v>1</v>
      </c>
      <c r="D301" t="s">
        <v>3440</v>
      </c>
      <c r="E301">
        <v>1</v>
      </c>
      <c r="F301">
        <v>1</v>
      </c>
      <c r="G301">
        <v>5770.7070000000003</v>
      </c>
      <c r="H301">
        <v>21</v>
      </c>
      <c r="I301">
        <v>300</v>
      </c>
      <c r="J301">
        <v>1</v>
      </c>
      <c r="K301">
        <v>0</v>
      </c>
      <c r="L301">
        <v>38.112851481411589</v>
      </c>
    </row>
    <row r="302" spans="1:12">
      <c r="A302" t="s">
        <v>3438</v>
      </c>
      <c r="B302" t="s">
        <v>3439</v>
      </c>
      <c r="C302">
        <v>1</v>
      </c>
      <c r="D302" t="s">
        <v>3440</v>
      </c>
      <c r="E302">
        <v>1</v>
      </c>
      <c r="F302">
        <v>1</v>
      </c>
      <c r="G302">
        <v>7276.6180000000004</v>
      </c>
      <c r="H302">
        <v>18</v>
      </c>
      <c r="I302">
        <v>301</v>
      </c>
      <c r="J302">
        <v>1</v>
      </c>
      <c r="K302">
        <v>0</v>
      </c>
      <c r="L302">
        <v>38.112851481411589</v>
      </c>
    </row>
    <row r="303" spans="1:12">
      <c r="A303" t="s">
        <v>3438</v>
      </c>
      <c r="B303" t="s">
        <v>3439</v>
      </c>
      <c r="C303">
        <v>1</v>
      </c>
      <c r="D303" t="s">
        <v>3440</v>
      </c>
      <c r="E303">
        <v>1</v>
      </c>
      <c r="F303">
        <v>1</v>
      </c>
      <c r="G303">
        <v>8007.5820000000003</v>
      </c>
      <c r="H303">
        <v>30</v>
      </c>
      <c r="I303">
        <v>302</v>
      </c>
      <c r="J303">
        <v>1</v>
      </c>
      <c r="K303">
        <v>0</v>
      </c>
      <c r="L303">
        <v>38.112851481411589</v>
      </c>
    </row>
    <row r="304" spans="1:12">
      <c r="A304" t="s">
        <v>3438</v>
      </c>
      <c r="B304" t="s">
        <v>3439</v>
      </c>
      <c r="C304">
        <v>1</v>
      </c>
      <c r="D304" t="s">
        <v>3440</v>
      </c>
      <c r="E304">
        <v>1</v>
      </c>
      <c r="F304">
        <v>1</v>
      </c>
      <c r="G304">
        <v>10908.144</v>
      </c>
      <c r="H304">
        <v>40</v>
      </c>
      <c r="I304">
        <v>303</v>
      </c>
      <c r="J304">
        <v>1</v>
      </c>
      <c r="K304">
        <v>0</v>
      </c>
      <c r="L304">
        <v>38.112851481411589</v>
      </c>
    </row>
    <row r="305" spans="1:12">
      <c r="A305" t="s">
        <v>3438</v>
      </c>
      <c r="B305" t="s">
        <v>3439</v>
      </c>
      <c r="C305">
        <v>1</v>
      </c>
      <c r="D305" t="s">
        <v>3440</v>
      </c>
      <c r="E305">
        <v>1</v>
      </c>
      <c r="F305">
        <v>1</v>
      </c>
      <c r="G305">
        <v>31994.014999999999</v>
      </c>
      <c r="H305">
        <v>150</v>
      </c>
      <c r="I305">
        <v>304</v>
      </c>
      <c r="J305">
        <v>1</v>
      </c>
      <c r="K305">
        <v>0</v>
      </c>
      <c r="L305">
        <v>38.112851481411589</v>
      </c>
    </row>
    <row r="306" spans="1:12">
      <c r="A306" t="s">
        <v>3438</v>
      </c>
      <c r="B306" t="s">
        <v>3439</v>
      </c>
      <c r="C306">
        <v>1</v>
      </c>
      <c r="D306" t="s">
        <v>3440</v>
      </c>
      <c r="E306">
        <v>1</v>
      </c>
      <c r="F306">
        <v>1</v>
      </c>
      <c r="G306">
        <v>6066.5739999999996</v>
      </c>
      <c r="H306">
        <v>14</v>
      </c>
      <c r="I306">
        <v>305</v>
      </c>
      <c r="J306">
        <v>1</v>
      </c>
      <c r="K306">
        <v>0</v>
      </c>
      <c r="L306">
        <v>38.112851481411589</v>
      </c>
    </row>
    <row r="307" spans="1:12">
      <c r="A307" t="s">
        <v>3438</v>
      </c>
      <c r="B307" t="s">
        <v>3439</v>
      </c>
      <c r="C307">
        <v>1</v>
      </c>
      <c r="D307" t="s">
        <v>3440</v>
      </c>
      <c r="E307">
        <v>1</v>
      </c>
      <c r="F307">
        <v>1</v>
      </c>
      <c r="G307">
        <v>17239.188999999998</v>
      </c>
      <c r="H307">
        <v>54</v>
      </c>
      <c r="I307">
        <v>306</v>
      </c>
      <c r="J307">
        <v>3</v>
      </c>
      <c r="K307">
        <v>0</v>
      </c>
      <c r="L307">
        <v>33.660000000000004</v>
      </c>
    </row>
    <row r="308" spans="1:12">
      <c r="A308" t="s">
        <v>3438</v>
      </c>
      <c r="B308" t="s">
        <v>3439</v>
      </c>
      <c r="C308">
        <v>1</v>
      </c>
      <c r="D308" t="s">
        <v>3440</v>
      </c>
      <c r="E308">
        <v>1</v>
      </c>
      <c r="F308">
        <v>1</v>
      </c>
      <c r="G308">
        <v>5215.6099999999997</v>
      </c>
      <c r="H308">
        <v>10</v>
      </c>
      <c r="I308">
        <v>307</v>
      </c>
      <c r="J308">
        <v>1</v>
      </c>
      <c r="K308">
        <v>0</v>
      </c>
      <c r="L308">
        <v>38.112851481411589</v>
      </c>
    </row>
    <row r="309" spans="1:12">
      <c r="A309" t="s">
        <v>3438</v>
      </c>
      <c r="B309" t="s">
        <v>3439</v>
      </c>
      <c r="C309">
        <v>1</v>
      </c>
      <c r="D309" t="s">
        <v>3440</v>
      </c>
      <c r="E309">
        <v>1</v>
      </c>
      <c r="F309">
        <v>1</v>
      </c>
      <c r="G309">
        <v>5332.7830000000004</v>
      </c>
      <c r="H309">
        <v>21</v>
      </c>
      <c r="I309">
        <v>308</v>
      </c>
      <c r="J309">
        <v>1</v>
      </c>
      <c r="K309">
        <v>0</v>
      </c>
      <c r="L309">
        <v>38.112851481411589</v>
      </c>
    </row>
    <row r="310" spans="1:12">
      <c r="A310" t="s">
        <v>3438</v>
      </c>
      <c r="B310" t="s">
        <v>3439</v>
      </c>
      <c r="C310">
        <v>1</v>
      </c>
      <c r="D310" t="s">
        <v>3440</v>
      </c>
      <c r="E310">
        <v>1</v>
      </c>
      <c r="F310">
        <v>1</v>
      </c>
      <c r="G310">
        <v>1402.26</v>
      </c>
      <c r="H310">
        <v>4</v>
      </c>
      <c r="I310">
        <v>309</v>
      </c>
      <c r="J310">
        <v>3</v>
      </c>
      <c r="K310">
        <v>0</v>
      </c>
      <c r="L310">
        <v>33.660000000000004</v>
      </c>
    </row>
    <row r="311" spans="1:12">
      <c r="A311" t="s">
        <v>3438</v>
      </c>
      <c r="B311" t="s">
        <v>3439</v>
      </c>
      <c r="C311">
        <v>1</v>
      </c>
      <c r="D311" t="s">
        <v>3440</v>
      </c>
      <c r="E311">
        <v>1</v>
      </c>
      <c r="F311">
        <v>1</v>
      </c>
      <c r="G311">
        <v>5700</v>
      </c>
      <c r="H311">
        <v>14</v>
      </c>
      <c r="I311">
        <v>310</v>
      </c>
      <c r="J311">
        <v>3</v>
      </c>
      <c r="K311">
        <v>0</v>
      </c>
      <c r="L311">
        <v>33.660000000000004</v>
      </c>
    </row>
    <row r="312" spans="1:12">
      <c r="A312" t="s">
        <v>3438</v>
      </c>
      <c r="B312" t="s">
        <v>3439</v>
      </c>
      <c r="C312">
        <v>1</v>
      </c>
      <c r="D312" t="s">
        <v>3440</v>
      </c>
      <c r="E312">
        <v>1</v>
      </c>
      <c r="F312">
        <v>1</v>
      </c>
      <c r="G312">
        <v>5739.9769999999999</v>
      </c>
      <c r="H312">
        <v>12</v>
      </c>
      <c r="I312">
        <v>311</v>
      </c>
      <c r="J312">
        <v>1</v>
      </c>
      <c r="K312">
        <v>0</v>
      </c>
      <c r="L312">
        <v>38.112851481411589</v>
      </c>
    </row>
    <row r="313" spans="1:12">
      <c r="A313" t="s">
        <v>3438</v>
      </c>
      <c r="B313" t="s">
        <v>3439</v>
      </c>
      <c r="C313">
        <v>1</v>
      </c>
      <c r="D313" t="s">
        <v>3440</v>
      </c>
      <c r="E313">
        <v>1</v>
      </c>
      <c r="F313">
        <v>1</v>
      </c>
      <c r="G313">
        <v>3030.8530000000001</v>
      </c>
      <c r="H313">
        <v>8</v>
      </c>
      <c r="I313">
        <v>312</v>
      </c>
      <c r="J313">
        <v>3</v>
      </c>
      <c r="K313">
        <v>0</v>
      </c>
      <c r="L313">
        <v>33.660000000000004</v>
      </c>
    </row>
    <row r="314" spans="1:12">
      <c r="A314" t="s">
        <v>3438</v>
      </c>
      <c r="B314" t="s">
        <v>3439</v>
      </c>
      <c r="C314">
        <v>1</v>
      </c>
      <c r="D314" t="s">
        <v>3440</v>
      </c>
      <c r="E314">
        <v>1</v>
      </c>
      <c r="F314">
        <v>1</v>
      </c>
      <c r="G314">
        <v>42044.652999999998</v>
      </c>
      <c r="H314">
        <v>86</v>
      </c>
      <c r="I314">
        <v>313</v>
      </c>
      <c r="J314">
        <v>1</v>
      </c>
      <c r="K314">
        <v>0</v>
      </c>
      <c r="L314">
        <v>38.112851481411589</v>
      </c>
    </row>
    <row r="315" spans="1:12">
      <c r="A315" t="s">
        <v>3438</v>
      </c>
      <c r="B315" t="s">
        <v>3439</v>
      </c>
      <c r="C315">
        <v>1</v>
      </c>
      <c r="D315" t="s">
        <v>3440</v>
      </c>
      <c r="E315">
        <v>1</v>
      </c>
      <c r="F315">
        <v>1</v>
      </c>
      <c r="G315">
        <v>2166</v>
      </c>
      <c r="H315">
        <v>5</v>
      </c>
      <c r="I315">
        <v>314</v>
      </c>
      <c r="J315">
        <v>3</v>
      </c>
      <c r="K315">
        <v>0</v>
      </c>
      <c r="L315">
        <v>33.660000000000004</v>
      </c>
    </row>
    <row r="316" spans="1:12">
      <c r="A316" t="s">
        <v>3438</v>
      </c>
      <c r="B316" t="s">
        <v>3439</v>
      </c>
      <c r="C316">
        <v>1</v>
      </c>
      <c r="D316" t="s">
        <v>3440</v>
      </c>
      <c r="E316">
        <v>1</v>
      </c>
      <c r="F316">
        <v>1</v>
      </c>
      <c r="G316">
        <v>2147</v>
      </c>
      <c r="H316">
        <v>8</v>
      </c>
      <c r="I316">
        <v>315</v>
      </c>
      <c r="J316">
        <v>3</v>
      </c>
      <c r="K316">
        <v>0</v>
      </c>
      <c r="L316">
        <v>33.660000000000004</v>
      </c>
    </row>
    <row r="317" spans="1:12">
      <c r="A317" t="s">
        <v>3438</v>
      </c>
      <c r="B317" t="s">
        <v>3439</v>
      </c>
      <c r="C317">
        <v>1</v>
      </c>
      <c r="D317" t="s">
        <v>3440</v>
      </c>
      <c r="E317">
        <v>1</v>
      </c>
      <c r="F317">
        <v>1</v>
      </c>
      <c r="G317">
        <v>110324.019</v>
      </c>
      <c r="H317">
        <v>254</v>
      </c>
      <c r="I317">
        <v>316</v>
      </c>
      <c r="J317">
        <v>1</v>
      </c>
      <c r="K317">
        <v>0</v>
      </c>
      <c r="L317">
        <v>38.112851481411589</v>
      </c>
    </row>
    <row r="318" spans="1:12">
      <c r="A318" t="s">
        <v>3438</v>
      </c>
      <c r="B318" t="s">
        <v>3439</v>
      </c>
      <c r="C318">
        <v>1</v>
      </c>
      <c r="D318" t="s">
        <v>3440</v>
      </c>
      <c r="E318">
        <v>1</v>
      </c>
      <c r="F318">
        <v>1</v>
      </c>
      <c r="G318">
        <v>5217.3050000000003</v>
      </c>
      <c r="H318">
        <v>11</v>
      </c>
      <c r="I318">
        <v>317</v>
      </c>
      <c r="J318">
        <v>1</v>
      </c>
      <c r="K318">
        <v>0</v>
      </c>
      <c r="L318">
        <v>38.112851481411589</v>
      </c>
    </row>
    <row r="319" spans="1:12">
      <c r="A319" t="s">
        <v>3438</v>
      </c>
      <c r="B319" t="s">
        <v>3439</v>
      </c>
      <c r="C319">
        <v>1</v>
      </c>
      <c r="D319" t="s">
        <v>3440</v>
      </c>
      <c r="E319">
        <v>1</v>
      </c>
      <c r="F319">
        <v>1</v>
      </c>
      <c r="G319">
        <v>2196.0030000000002</v>
      </c>
      <c r="H319">
        <v>10</v>
      </c>
      <c r="I319">
        <v>318</v>
      </c>
      <c r="J319">
        <v>3</v>
      </c>
      <c r="K319">
        <v>0</v>
      </c>
      <c r="L319">
        <v>33.660000000000004</v>
      </c>
    </row>
    <row r="320" spans="1:12">
      <c r="A320" t="s">
        <v>3438</v>
      </c>
      <c r="B320" t="s">
        <v>3439</v>
      </c>
      <c r="C320">
        <v>1</v>
      </c>
      <c r="D320" t="s">
        <v>3440</v>
      </c>
      <c r="E320">
        <v>1</v>
      </c>
      <c r="F320">
        <v>1</v>
      </c>
      <c r="G320">
        <v>3835</v>
      </c>
      <c r="H320">
        <v>9</v>
      </c>
      <c r="I320">
        <v>319</v>
      </c>
      <c r="J320">
        <v>3</v>
      </c>
      <c r="K320">
        <v>0</v>
      </c>
      <c r="L320">
        <v>33.660000000000004</v>
      </c>
    </row>
    <row r="321" spans="1:12">
      <c r="A321" t="s">
        <v>3438</v>
      </c>
      <c r="B321" t="s">
        <v>3439</v>
      </c>
      <c r="C321">
        <v>1</v>
      </c>
      <c r="D321" t="s">
        <v>3440</v>
      </c>
      <c r="E321">
        <v>1</v>
      </c>
      <c r="F321">
        <v>1</v>
      </c>
      <c r="G321">
        <v>3130.1819999999998</v>
      </c>
      <c r="H321">
        <v>8</v>
      </c>
      <c r="I321">
        <v>320</v>
      </c>
      <c r="J321">
        <v>1</v>
      </c>
      <c r="K321">
        <v>0</v>
      </c>
      <c r="L321">
        <v>38.112851481411589</v>
      </c>
    </row>
    <row r="322" spans="1:12">
      <c r="A322" t="s">
        <v>3438</v>
      </c>
      <c r="B322" t="s">
        <v>3439</v>
      </c>
      <c r="C322">
        <v>1</v>
      </c>
      <c r="D322" t="s">
        <v>3440</v>
      </c>
      <c r="E322">
        <v>1</v>
      </c>
      <c r="F322">
        <v>1</v>
      </c>
      <c r="G322">
        <v>407</v>
      </c>
      <c r="H322">
        <v>1</v>
      </c>
      <c r="I322">
        <v>321</v>
      </c>
      <c r="J322">
        <v>3</v>
      </c>
      <c r="K322">
        <v>0</v>
      </c>
      <c r="L322">
        <v>33.660000000000004</v>
      </c>
    </row>
    <row r="323" spans="1:12">
      <c r="A323" t="s">
        <v>3438</v>
      </c>
      <c r="B323" t="s">
        <v>3439</v>
      </c>
      <c r="C323">
        <v>1</v>
      </c>
      <c r="D323" t="s">
        <v>3440</v>
      </c>
      <c r="E323">
        <v>1</v>
      </c>
      <c r="F323">
        <v>1</v>
      </c>
      <c r="G323">
        <v>7174.2020000000002</v>
      </c>
      <c r="H323">
        <v>14</v>
      </c>
      <c r="I323">
        <v>322</v>
      </c>
      <c r="J323">
        <v>1</v>
      </c>
      <c r="K323">
        <v>0</v>
      </c>
      <c r="L323">
        <v>38.112851481411589</v>
      </c>
    </row>
    <row r="324" spans="1:12">
      <c r="A324" t="s">
        <v>3438</v>
      </c>
      <c r="B324" t="s">
        <v>3439</v>
      </c>
      <c r="C324">
        <v>1</v>
      </c>
      <c r="D324" t="s">
        <v>3440</v>
      </c>
      <c r="E324">
        <v>1</v>
      </c>
      <c r="F324">
        <v>1</v>
      </c>
      <c r="G324">
        <v>3130.6170000000002</v>
      </c>
      <c r="H324">
        <v>8</v>
      </c>
      <c r="I324">
        <v>323</v>
      </c>
      <c r="J324">
        <v>1</v>
      </c>
      <c r="K324">
        <v>0</v>
      </c>
      <c r="L324">
        <v>38.112851481411589</v>
      </c>
    </row>
    <row r="325" spans="1:12">
      <c r="A325" t="s">
        <v>3438</v>
      </c>
      <c r="B325" t="s">
        <v>3439</v>
      </c>
      <c r="C325">
        <v>1</v>
      </c>
      <c r="D325" t="s">
        <v>3440</v>
      </c>
      <c r="E325">
        <v>1</v>
      </c>
      <c r="F325">
        <v>1</v>
      </c>
      <c r="G325">
        <v>3670.29</v>
      </c>
      <c r="H325">
        <v>5</v>
      </c>
      <c r="I325">
        <v>324</v>
      </c>
      <c r="J325">
        <v>3</v>
      </c>
      <c r="K325">
        <v>0</v>
      </c>
      <c r="L325">
        <v>33.660000000000004</v>
      </c>
    </row>
    <row r="326" spans="1:12">
      <c r="A326" t="s">
        <v>3438</v>
      </c>
      <c r="B326" t="s">
        <v>3439</v>
      </c>
      <c r="C326">
        <v>1</v>
      </c>
      <c r="D326" t="s">
        <v>3440</v>
      </c>
      <c r="E326">
        <v>1</v>
      </c>
      <c r="F326">
        <v>1</v>
      </c>
      <c r="G326">
        <v>6088.96</v>
      </c>
      <c r="H326">
        <v>8</v>
      </c>
      <c r="I326">
        <v>325</v>
      </c>
      <c r="J326">
        <v>3</v>
      </c>
      <c r="K326">
        <v>0</v>
      </c>
      <c r="L326">
        <v>33.660000000000004</v>
      </c>
    </row>
    <row r="327" spans="1:12">
      <c r="A327" t="s">
        <v>3438</v>
      </c>
      <c r="B327" t="s">
        <v>3439</v>
      </c>
      <c r="C327">
        <v>1</v>
      </c>
      <c r="D327" t="s">
        <v>3440</v>
      </c>
      <c r="E327">
        <v>1</v>
      </c>
      <c r="F327">
        <v>1</v>
      </c>
      <c r="G327">
        <v>9391.2000000000007</v>
      </c>
      <c r="H327">
        <v>12</v>
      </c>
      <c r="I327">
        <v>326</v>
      </c>
      <c r="J327">
        <v>3</v>
      </c>
      <c r="K327">
        <v>0</v>
      </c>
      <c r="L327">
        <v>33.660000000000004</v>
      </c>
    </row>
    <row r="328" spans="1:12">
      <c r="A328" t="s">
        <v>3438</v>
      </c>
      <c r="B328" t="s">
        <v>3439</v>
      </c>
      <c r="C328">
        <v>1</v>
      </c>
      <c r="D328" t="s">
        <v>3440</v>
      </c>
      <c r="E328">
        <v>1</v>
      </c>
      <c r="F328">
        <v>1</v>
      </c>
      <c r="G328">
        <v>5129.96</v>
      </c>
      <c r="H328">
        <v>8</v>
      </c>
      <c r="I328">
        <v>327</v>
      </c>
      <c r="J328">
        <v>3</v>
      </c>
      <c r="K328">
        <v>0</v>
      </c>
      <c r="L328">
        <v>33.660000000000004</v>
      </c>
    </row>
    <row r="329" spans="1:12">
      <c r="A329" t="s">
        <v>3438</v>
      </c>
      <c r="B329" t="s">
        <v>3439</v>
      </c>
      <c r="C329">
        <v>1</v>
      </c>
      <c r="D329" t="s">
        <v>3440</v>
      </c>
      <c r="E329">
        <v>1</v>
      </c>
      <c r="F329">
        <v>1</v>
      </c>
      <c r="G329">
        <v>3653.3760000000002</v>
      </c>
      <c r="H329">
        <v>5</v>
      </c>
      <c r="I329">
        <v>328</v>
      </c>
      <c r="J329">
        <v>3</v>
      </c>
      <c r="K329">
        <v>0</v>
      </c>
      <c r="L329">
        <v>33.660000000000004</v>
      </c>
    </row>
    <row r="330" spans="1:12">
      <c r="A330" t="s">
        <v>3438</v>
      </c>
      <c r="B330" t="s">
        <v>3439</v>
      </c>
      <c r="C330">
        <v>1</v>
      </c>
      <c r="D330" t="s">
        <v>3440</v>
      </c>
      <c r="E330">
        <v>1</v>
      </c>
      <c r="F330">
        <v>1</v>
      </c>
      <c r="G330">
        <v>5395.68</v>
      </c>
      <c r="H330">
        <v>8</v>
      </c>
      <c r="I330">
        <v>329</v>
      </c>
      <c r="J330">
        <v>3</v>
      </c>
      <c r="K330">
        <v>0</v>
      </c>
      <c r="L330">
        <v>33.660000000000004</v>
      </c>
    </row>
    <row r="331" spans="1:12">
      <c r="A331" t="s">
        <v>3438</v>
      </c>
      <c r="B331" t="s">
        <v>3439</v>
      </c>
      <c r="C331">
        <v>1</v>
      </c>
      <c r="D331" t="s">
        <v>3440</v>
      </c>
      <c r="E331">
        <v>1</v>
      </c>
      <c r="F331">
        <v>1</v>
      </c>
      <c r="G331">
        <v>5218.97</v>
      </c>
      <c r="H331">
        <v>6</v>
      </c>
      <c r="I331">
        <v>330</v>
      </c>
      <c r="J331">
        <v>1</v>
      </c>
      <c r="K331">
        <v>0</v>
      </c>
      <c r="L331">
        <v>38.112851481411589</v>
      </c>
    </row>
    <row r="332" spans="1:12">
      <c r="A332" t="s">
        <v>3438</v>
      </c>
      <c r="B332" t="s">
        <v>3439</v>
      </c>
      <c r="C332">
        <v>1</v>
      </c>
      <c r="D332" t="s">
        <v>3440</v>
      </c>
      <c r="E332">
        <v>1</v>
      </c>
      <c r="F332">
        <v>1</v>
      </c>
      <c r="G332">
        <v>5219.75</v>
      </c>
      <c r="H332">
        <v>7</v>
      </c>
      <c r="I332">
        <v>331</v>
      </c>
      <c r="J332">
        <v>1</v>
      </c>
      <c r="K332">
        <v>0</v>
      </c>
      <c r="L332">
        <v>38.112851481411589</v>
      </c>
    </row>
    <row r="333" spans="1:12">
      <c r="A333" t="s">
        <v>3438</v>
      </c>
      <c r="B333" t="s">
        <v>3439</v>
      </c>
      <c r="C333">
        <v>1</v>
      </c>
      <c r="D333" t="s">
        <v>3440</v>
      </c>
      <c r="E333">
        <v>1</v>
      </c>
      <c r="F333">
        <v>1</v>
      </c>
      <c r="G333">
        <v>2764.1529999999998</v>
      </c>
      <c r="H333">
        <v>4</v>
      </c>
      <c r="I333">
        <v>332</v>
      </c>
      <c r="J333">
        <v>3</v>
      </c>
      <c r="K333">
        <v>0</v>
      </c>
      <c r="L333">
        <v>33.660000000000004</v>
      </c>
    </row>
    <row r="334" spans="1:12">
      <c r="A334" t="s">
        <v>3438</v>
      </c>
      <c r="B334" t="s">
        <v>3439</v>
      </c>
      <c r="C334">
        <v>1</v>
      </c>
      <c r="D334" t="s">
        <v>3440</v>
      </c>
      <c r="E334">
        <v>1</v>
      </c>
      <c r="F334">
        <v>1</v>
      </c>
      <c r="G334">
        <v>35322.336000000003</v>
      </c>
      <c r="H334">
        <v>42</v>
      </c>
      <c r="I334">
        <v>333</v>
      </c>
      <c r="J334">
        <v>3</v>
      </c>
      <c r="K334">
        <v>0</v>
      </c>
      <c r="L334">
        <v>33.660000000000004</v>
      </c>
    </row>
    <row r="335" spans="1:12">
      <c r="A335" t="s">
        <v>3438</v>
      </c>
      <c r="B335" t="s">
        <v>3439</v>
      </c>
      <c r="C335">
        <v>1</v>
      </c>
      <c r="D335" t="s">
        <v>3440</v>
      </c>
      <c r="E335">
        <v>1</v>
      </c>
      <c r="F335">
        <v>1</v>
      </c>
      <c r="G335">
        <v>34514.432999999997</v>
      </c>
      <c r="H335">
        <v>41</v>
      </c>
      <c r="I335">
        <v>334</v>
      </c>
      <c r="J335">
        <v>3</v>
      </c>
      <c r="K335">
        <v>0</v>
      </c>
      <c r="L335">
        <v>33.660000000000004</v>
      </c>
    </row>
    <row r="336" spans="1:12">
      <c r="A336" t="s">
        <v>3438</v>
      </c>
      <c r="B336" t="s">
        <v>3439</v>
      </c>
      <c r="C336">
        <v>1</v>
      </c>
      <c r="D336" t="s">
        <v>3440</v>
      </c>
      <c r="E336">
        <v>1</v>
      </c>
      <c r="F336">
        <v>1</v>
      </c>
      <c r="G336">
        <v>17344.27</v>
      </c>
      <c r="H336">
        <v>21</v>
      </c>
      <c r="I336">
        <v>335</v>
      </c>
      <c r="J336">
        <v>3</v>
      </c>
      <c r="K336">
        <v>0</v>
      </c>
      <c r="L336">
        <v>33.660000000000004</v>
      </c>
    </row>
    <row r="337" spans="1:12">
      <c r="A337" t="s">
        <v>3438</v>
      </c>
      <c r="B337" t="s">
        <v>3439</v>
      </c>
      <c r="C337">
        <v>1</v>
      </c>
      <c r="D337" t="s">
        <v>3440</v>
      </c>
      <c r="E337">
        <v>1</v>
      </c>
      <c r="F337">
        <v>1</v>
      </c>
      <c r="G337">
        <v>199434.95</v>
      </c>
      <c r="H337">
        <v>0</v>
      </c>
      <c r="I337">
        <v>336</v>
      </c>
      <c r="J337">
        <v>1</v>
      </c>
      <c r="K337">
        <v>0</v>
      </c>
      <c r="L337">
        <v>38.112851481411589</v>
      </c>
    </row>
    <row r="338" spans="1:12">
      <c r="A338" t="s">
        <v>3438</v>
      </c>
      <c r="B338" t="s">
        <v>3439</v>
      </c>
      <c r="C338">
        <v>1</v>
      </c>
      <c r="D338" t="s">
        <v>3440</v>
      </c>
      <c r="E338">
        <v>1</v>
      </c>
      <c r="F338">
        <v>1</v>
      </c>
      <c r="G338">
        <v>3734.8780000000002</v>
      </c>
      <c r="H338">
        <v>5</v>
      </c>
      <c r="I338">
        <v>337</v>
      </c>
      <c r="J338">
        <v>1</v>
      </c>
      <c r="K338">
        <v>0</v>
      </c>
      <c r="L338">
        <v>38.112851481411589</v>
      </c>
    </row>
    <row r="339" spans="1:12">
      <c r="A339" t="s">
        <v>3438</v>
      </c>
      <c r="B339" t="s">
        <v>3439</v>
      </c>
      <c r="C339">
        <v>1</v>
      </c>
      <c r="D339" t="s">
        <v>3440</v>
      </c>
      <c r="E339">
        <v>1</v>
      </c>
      <c r="F339">
        <v>1</v>
      </c>
      <c r="G339">
        <v>5222.5550000000003</v>
      </c>
      <c r="H339">
        <v>6</v>
      </c>
      <c r="I339">
        <v>338</v>
      </c>
      <c r="J339">
        <v>1</v>
      </c>
      <c r="K339">
        <v>0</v>
      </c>
      <c r="L339">
        <v>38.112851481411589</v>
      </c>
    </row>
    <row r="340" spans="1:12">
      <c r="A340" t="s">
        <v>3438</v>
      </c>
      <c r="B340" t="s">
        <v>3439</v>
      </c>
      <c r="C340">
        <v>1</v>
      </c>
      <c r="D340" t="s">
        <v>3440</v>
      </c>
      <c r="E340">
        <v>1</v>
      </c>
      <c r="F340">
        <v>1</v>
      </c>
      <c r="G340">
        <v>13562.575000000001</v>
      </c>
      <c r="H340">
        <v>17</v>
      </c>
      <c r="I340">
        <v>339</v>
      </c>
      <c r="J340">
        <v>1</v>
      </c>
      <c r="K340">
        <v>0</v>
      </c>
      <c r="L340">
        <v>38.112851481411589</v>
      </c>
    </row>
    <row r="341" spans="1:12">
      <c r="A341" t="s">
        <v>3438</v>
      </c>
      <c r="B341" t="s">
        <v>3439</v>
      </c>
      <c r="C341">
        <v>1</v>
      </c>
      <c r="D341" t="s">
        <v>3440</v>
      </c>
      <c r="E341">
        <v>1</v>
      </c>
      <c r="F341">
        <v>1</v>
      </c>
      <c r="G341">
        <v>17281.294999999998</v>
      </c>
      <c r="H341">
        <v>44</v>
      </c>
      <c r="I341">
        <v>340</v>
      </c>
      <c r="J341">
        <v>3</v>
      </c>
      <c r="K341">
        <v>0</v>
      </c>
      <c r="L341">
        <v>33.660000000000004</v>
      </c>
    </row>
    <row r="342" spans="1:12">
      <c r="A342" t="s">
        <v>3438</v>
      </c>
      <c r="B342" t="s">
        <v>3439</v>
      </c>
      <c r="C342">
        <v>1</v>
      </c>
      <c r="D342" t="s">
        <v>3440</v>
      </c>
      <c r="E342">
        <v>1</v>
      </c>
      <c r="F342">
        <v>1</v>
      </c>
      <c r="G342">
        <v>4044.6370000000002</v>
      </c>
      <c r="H342">
        <v>5</v>
      </c>
      <c r="I342">
        <v>341</v>
      </c>
      <c r="J342">
        <v>1</v>
      </c>
      <c r="K342">
        <v>0</v>
      </c>
      <c r="L342">
        <v>38.112851481411589</v>
      </c>
    </row>
    <row r="343" spans="1:12">
      <c r="A343" t="s">
        <v>3438</v>
      </c>
      <c r="B343" t="s">
        <v>3439</v>
      </c>
      <c r="C343">
        <v>1</v>
      </c>
      <c r="D343" t="s">
        <v>3440</v>
      </c>
      <c r="E343">
        <v>1</v>
      </c>
      <c r="F343">
        <v>1</v>
      </c>
      <c r="G343">
        <v>525000</v>
      </c>
      <c r="H343">
        <v>4400</v>
      </c>
      <c r="I343">
        <v>342</v>
      </c>
      <c r="J343">
        <v>4</v>
      </c>
      <c r="K343">
        <v>0</v>
      </c>
      <c r="L343">
        <v>102.85714285714285</v>
      </c>
    </row>
    <row r="344" spans="1:12">
      <c r="A344" t="s">
        <v>3438</v>
      </c>
      <c r="B344" t="s">
        <v>3439</v>
      </c>
      <c r="C344">
        <v>1</v>
      </c>
      <c r="D344" t="s">
        <v>3440</v>
      </c>
      <c r="E344">
        <v>1</v>
      </c>
      <c r="F344">
        <v>1</v>
      </c>
      <c r="G344">
        <v>20909.919999999998</v>
      </c>
      <c r="H344">
        <v>120</v>
      </c>
      <c r="I344">
        <v>343</v>
      </c>
      <c r="J344">
        <v>1</v>
      </c>
      <c r="K344">
        <v>0</v>
      </c>
      <c r="L344">
        <v>38.112851481411589</v>
      </c>
    </row>
    <row r="345" spans="1:12">
      <c r="A345" t="s">
        <v>3438</v>
      </c>
      <c r="B345" t="s">
        <v>3439</v>
      </c>
      <c r="C345">
        <v>1</v>
      </c>
      <c r="D345" t="s">
        <v>3440</v>
      </c>
      <c r="E345">
        <v>1</v>
      </c>
      <c r="F345">
        <v>1</v>
      </c>
      <c r="G345">
        <v>120855.05</v>
      </c>
      <c r="H345">
        <v>669</v>
      </c>
      <c r="I345">
        <v>344</v>
      </c>
      <c r="J345">
        <v>1</v>
      </c>
      <c r="K345">
        <v>0</v>
      </c>
      <c r="L345">
        <v>38.112851481411589</v>
      </c>
    </row>
    <row r="346" spans="1:12">
      <c r="A346" t="s">
        <v>3438</v>
      </c>
      <c r="B346" t="s">
        <v>3439</v>
      </c>
      <c r="C346">
        <v>1</v>
      </c>
      <c r="D346" t="s">
        <v>3440</v>
      </c>
      <c r="E346">
        <v>1</v>
      </c>
      <c r="F346">
        <v>1</v>
      </c>
      <c r="G346">
        <v>9344.0619999999999</v>
      </c>
      <c r="H346">
        <v>57</v>
      </c>
      <c r="I346">
        <v>345</v>
      </c>
      <c r="J346">
        <v>1</v>
      </c>
      <c r="K346">
        <v>0</v>
      </c>
      <c r="L346">
        <v>38.112851481411589</v>
      </c>
    </row>
    <row r="347" spans="1:12">
      <c r="A347" t="s">
        <v>3438</v>
      </c>
      <c r="B347" t="s">
        <v>3439</v>
      </c>
      <c r="C347">
        <v>1</v>
      </c>
      <c r="D347" t="s">
        <v>3440</v>
      </c>
      <c r="E347">
        <v>1</v>
      </c>
      <c r="F347">
        <v>1</v>
      </c>
      <c r="G347">
        <v>7457.3609999999999</v>
      </c>
      <c r="H347">
        <v>54</v>
      </c>
      <c r="I347">
        <v>346</v>
      </c>
      <c r="J347">
        <v>4</v>
      </c>
      <c r="K347">
        <v>0</v>
      </c>
      <c r="L347">
        <v>102.85714285714285</v>
      </c>
    </row>
    <row r="348" spans="1:12">
      <c r="A348" t="s">
        <v>3438</v>
      </c>
      <c r="B348" t="s">
        <v>3439</v>
      </c>
      <c r="C348">
        <v>1</v>
      </c>
      <c r="D348" t="s">
        <v>3440</v>
      </c>
      <c r="E348">
        <v>1</v>
      </c>
      <c r="F348">
        <v>1</v>
      </c>
      <c r="G348">
        <v>1642.5</v>
      </c>
      <c r="H348">
        <v>12</v>
      </c>
      <c r="I348">
        <v>347</v>
      </c>
      <c r="J348">
        <v>4</v>
      </c>
      <c r="K348">
        <v>0</v>
      </c>
      <c r="L348">
        <v>102.85714285714285</v>
      </c>
    </row>
    <row r="349" spans="1:12">
      <c r="A349" t="s">
        <v>3438</v>
      </c>
      <c r="B349" t="s">
        <v>3439</v>
      </c>
      <c r="C349">
        <v>1</v>
      </c>
      <c r="D349" t="s">
        <v>3440</v>
      </c>
      <c r="E349">
        <v>1</v>
      </c>
      <c r="F349">
        <v>1</v>
      </c>
      <c r="G349">
        <v>85197.77</v>
      </c>
      <c r="H349">
        <v>519</v>
      </c>
      <c r="I349">
        <v>348</v>
      </c>
      <c r="J349">
        <v>4</v>
      </c>
      <c r="K349">
        <v>0</v>
      </c>
      <c r="L349">
        <v>102.85714285714285</v>
      </c>
    </row>
    <row r="350" spans="1:12">
      <c r="A350" t="s">
        <v>3438</v>
      </c>
      <c r="B350" t="s">
        <v>3439</v>
      </c>
      <c r="C350">
        <v>1</v>
      </c>
      <c r="D350" t="s">
        <v>3440</v>
      </c>
      <c r="E350">
        <v>1</v>
      </c>
      <c r="F350">
        <v>1</v>
      </c>
      <c r="G350">
        <v>9608.0110000000004</v>
      </c>
      <c r="H350">
        <v>39</v>
      </c>
      <c r="I350">
        <v>349</v>
      </c>
      <c r="J350">
        <v>1</v>
      </c>
      <c r="K350">
        <v>0</v>
      </c>
      <c r="L350">
        <v>38.112851481411589</v>
      </c>
    </row>
    <row r="351" spans="1:12">
      <c r="A351" t="s">
        <v>3438</v>
      </c>
      <c r="B351" t="s">
        <v>3439</v>
      </c>
      <c r="C351">
        <v>1</v>
      </c>
      <c r="D351" t="s">
        <v>3440</v>
      </c>
      <c r="E351">
        <v>1</v>
      </c>
      <c r="F351">
        <v>1</v>
      </c>
      <c r="G351">
        <v>1539</v>
      </c>
      <c r="H351">
        <v>5</v>
      </c>
      <c r="I351">
        <v>350</v>
      </c>
      <c r="J351">
        <v>1</v>
      </c>
      <c r="K351">
        <v>0</v>
      </c>
      <c r="L351">
        <v>38.112851481411589</v>
      </c>
    </row>
    <row r="352" spans="1:12">
      <c r="A352" t="s">
        <v>3438</v>
      </c>
      <c r="B352" t="s">
        <v>3439</v>
      </c>
      <c r="C352">
        <v>1</v>
      </c>
      <c r="D352" t="s">
        <v>3440</v>
      </c>
      <c r="E352">
        <v>1</v>
      </c>
      <c r="F352">
        <v>1</v>
      </c>
      <c r="G352">
        <v>8448.1849999999995</v>
      </c>
      <c r="H352">
        <v>39</v>
      </c>
      <c r="I352">
        <v>351</v>
      </c>
      <c r="J352">
        <v>1</v>
      </c>
      <c r="K352">
        <v>0</v>
      </c>
      <c r="L352">
        <v>38.112851481411589</v>
      </c>
    </row>
    <row r="353" spans="1:12">
      <c r="A353" t="s">
        <v>3438</v>
      </c>
      <c r="B353" t="s">
        <v>3439</v>
      </c>
      <c r="C353">
        <v>1</v>
      </c>
      <c r="D353" t="s">
        <v>3440</v>
      </c>
      <c r="E353">
        <v>1</v>
      </c>
      <c r="F353">
        <v>1</v>
      </c>
      <c r="G353">
        <v>11942.15</v>
      </c>
      <c r="H353">
        <v>69</v>
      </c>
      <c r="I353">
        <v>352</v>
      </c>
      <c r="J353">
        <v>4</v>
      </c>
      <c r="K353">
        <v>0</v>
      </c>
      <c r="L353">
        <v>102.85714285714285</v>
      </c>
    </row>
    <row r="354" spans="1:12">
      <c r="A354" t="s">
        <v>3438</v>
      </c>
      <c r="B354" t="s">
        <v>3439</v>
      </c>
      <c r="C354">
        <v>1</v>
      </c>
      <c r="D354" t="s">
        <v>3440</v>
      </c>
      <c r="E354">
        <v>1</v>
      </c>
      <c r="F354">
        <v>1</v>
      </c>
      <c r="G354">
        <v>9594.1530000000002</v>
      </c>
      <c r="H354">
        <v>76</v>
      </c>
      <c r="I354">
        <v>353</v>
      </c>
      <c r="J354">
        <v>4</v>
      </c>
      <c r="K354">
        <v>0</v>
      </c>
      <c r="L354">
        <v>102.85714285714285</v>
      </c>
    </row>
    <row r="355" spans="1:12">
      <c r="A355" t="s">
        <v>3438</v>
      </c>
      <c r="B355" t="s">
        <v>3439</v>
      </c>
      <c r="C355">
        <v>1</v>
      </c>
      <c r="D355" t="s">
        <v>3440</v>
      </c>
      <c r="E355">
        <v>1</v>
      </c>
      <c r="F355">
        <v>1</v>
      </c>
      <c r="G355">
        <v>12085.995000000001</v>
      </c>
      <c r="H355">
        <v>88</v>
      </c>
      <c r="I355">
        <v>354</v>
      </c>
      <c r="J355">
        <v>1</v>
      </c>
      <c r="K355">
        <v>0</v>
      </c>
      <c r="L355">
        <v>38.112851481411589</v>
      </c>
    </row>
    <row r="356" spans="1:12">
      <c r="A356" t="s">
        <v>3438</v>
      </c>
      <c r="B356" t="s">
        <v>3439</v>
      </c>
      <c r="C356">
        <v>1</v>
      </c>
      <c r="D356" t="s">
        <v>3440</v>
      </c>
      <c r="E356">
        <v>1</v>
      </c>
      <c r="F356">
        <v>1</v>
      </c>
      <c r="G356">
        <v>5218.84</v>
      </c>
      <c r="H356">
        <v>16</v>
      </c>
      <c r="I356">
        <v>355</v>
      </c>
      <c r="J356">
        <v>1</v>
      </c>
      <c r="K356">
        <v>0</v>
      </c>
      <c r="L356">
        <v>38.112851481411589</v>
      </c>
    </row>
    <row r="357" spans="1:12">
      <c r="A357" t="s">
        <v>3438</v>
      </c>
      <c r="B357" t="s">
        <v>3439</v>
      </c>
      <c r="C357">
        <v>1</v>
      </c>
      <c r="D357" t="s">
        <v>3440</v>
      </c>
      <c r="E357">
        <v>1</v>
      </c>
      <c r="F357">
        <v>1</v>
      </c>
      <c r="G357">
        <v>5210.6099999999997</v>
      </c>
      <c r="H357">
        <v>16</v>
      </c>
      <c r="I357">
        <v>356</v>
      </c>
      <c r="J357">
        <v>4</v>
      </c>
      <c r="K357">
        <v>0</v>
      </c>
      <c r="L357">
        <v>102.85714285714285</v>
      </c>
    </row>
    <row r="358" spans="1:12">
      <c r="A358" t="s">
        <v>3438</v>
      </c>
      <c r="B358" t="s">
        <v>3439</v>
      </c>
      <c r="C358">
        <v>1</v>
      </c>
      <c r="D358" t="s">
        <v>3440</v>
      </c>
      <c r="E358">
        <v>1</v>
      </c>
      <c r="F358">
        <v>1</v>
      </c>
      <c r="G358">
        <v>4135.7250000000004</v>
      </c>
      <c r="H358">
        <v>28</v>
      </c>
      <c r="I358">
        <v>357</v>
      </c>
      <c r="J358">
        <v>1</v>
      </c>
      <c r="K358">
        <v>0</v>
      </c>
      <c r="L358">
        <v>38.112851481411589</v>
      </c>
    </row>
    <row r="359" spans="1:12">
      <c r="A359" t="s">
        <v>3438</v>
      </c>
      <c r="B359" t="s">
        <v>3439</v>
      </c>
      <c r="C359">
        <v>1</v>
      </c>
      <c r="D359" t="s">
        <v>3440</v>
      </c>
      <c r="E359">
        <v>1</v>
      </c>
      <c r="F359">
        <v>1</v>
      </c>
      <c r="G359">
        <v>3488.46</v>
      </c>
      <c r="H359">
        <v>15</v>
      </c>
      <c r="I359">
        <v>358</v>
      </c>
      <c r="J359">
        <v>1</v>
      </c>
      <c r="K359">
        <v>0</v>
      </c>
      <c r="L359">
        <v>38.112851481411589</v>
      </c>
    </row>
    <row r="360" spans="1:12">
      <c r="A360" t="s">
        <v>3438</v>
      </c>
      <c r="B360" t="s">
        <v>3439</v>
      </c>
      <c r="C360">
        <v>1</v>
      </c>
      <c r="D360" t="s">
        <v>3440</v>
      </c>
      <c r="E360">
        <v>1</v>
      </c>
      <c r="F360">
        <v>1</v>
      </c>
      <c r="G360">
        <v>10438.24</v>
      </c>
      <c r="H360">
        <v>28</v>
      </c>
      <c r="I360">
        <v>359</v>
      </c>
      <c r="J360">
        <v>1</v>
      </c>
      <c r="K360">
        <v>0</v>
      </c>
      <c r="L360">
        <v>38.112851481411589</v>
      </c>
    </row>
    <row r="361" spans="1:12">
      <c r="A361" t="s">
        <v>3438</v>
      </c>
      <c r="B361" t="s">
        <v>3439</v>
      </c>
      <c r="C361">
        <v>1</v>
      </c>
      <c r="D361" t="s">
        <v>3440</v>
      </c>
      <c r="E361">
        <v>1</v>
      </c>
      <c r="F361">
        <v>1</v>
      </c>
      <c r="G361">
        <v>872.41600000000005</v>
      </c>
      <c r="H361">
        <v>2</v>
      </c>
      <c r="I361">
        <v>360</v>
      </c>
      <c r="J361">
        <v>1</v>
      </c>
      <c r="K361">
        <v>0</v>
      </c>
      <c r="L361">
        <v>38.112851481411589</v>
      </c>
    </row>
    <row r="362" spans="1:12">
      <c r="A362" t="s">
        <v>3438</v>
      </c>
      <c r="B362" t="s">
        <v>3439</v>
      </c>
      <c r="C362">
        <v>1</v>
      </c>
      <c r="D362" t="s">
        <v>3440</v>
      </c>
      <c r="E362">
        <v>1</v>
      </c>
      <c r="F362">
        <v>1</v>
      </c>
      <c r="G362">
        <v>1059.329</v>
      </c>
      <c r="H362">
        <v>4</v>
      </c>
      <c r="I362">
        <v>361</v>
      </c>
      <c r="J362">
        <v>1</v>
      </c>
      <c r="K362">
        <v>0</v>
      </c>
      <c r="L362">
        <v>38.112851481411589</v>
      </c>
    </row>
    <row r="363" spans="1:12">
      <c r="A363" t="s">
        <v>3438</v>
      </c>
      <c r="B363" t="s">
        <v>3439</v>
      </c>
      <c r="C363">
        <v>1</v>
      </c>
      <c r="D363" t="s">
        <v>3440</v>
      </c>
      <c r="E363">
        <v>1</v>
      </c>
      <c r="F363">
        <v>1</v>
      </c>
      <c r="G363">
        <v>6570.9449999999997</v>
      </c>
      <c r="H363">
        <v>24</v>
      </c>
      <c r="I363">
        <v>362</v>
      </c>
      <c r="J363">
        <v>1</v>
      </c>
      <c r="K363">
        <v>0</v>
      </c>
      <c r="L363">
        <v>38.112851481411589</v>
      </c>
    </row>
    <row r="364" spans="1:12">
      <c r="A364" t="s">
        <v>3438</v>
      </c>
      <c r="B364" t="s">
        <v>3439</v>
      </c>
      <c r="C364">
        <v>1</v>
      </c>
      <c r="D364" t="s">
        <v>3440</v>
      </c>
      <c r="E364">
        <v>1</v>
      </c>
      <c r="F364">
        <v>1</v>
      </c>
      <c r="G364">
        <v>6600</v>
      </c>
      <c r="H364">
        <v>33</v>
      </c>
      <c r="I364">
        <v>363</v>
      </c>
      <c r="J364">
        <v>1</v>
      </c>
      <c r="K364">
        <v>0</v>
      </c>
      <c r="L364">
        <v>38.112851481411589</v>
      </c>
    </row>
    <row r="365" spans="1:12">
      <c r="A365" t="s">
        <v>3438</v>
      </c>
      <c r="B365" t="s">
        <v>3439</v>
      </c>
      <c r="C365">
        <v>1</v>
      </c>
      <c r="D365" t="s">
        <v>3440</v>
      </c>
      <c r="E365">
        <v>1</v>
      </c>
      <c r="F365">
        <v>1</v>
      </c>
      <c r="G365">
        <v>3918.6170000000002</v>
      </c>
      <c r="H365">
        <v>10</v>
      </c>
      <c r="I365">
        <v>364</v>
      </c>
      <c r="J365">
        <v>1</v>
      </c>
      <c r="K365">
        <v>0</v>
      </c>
      <c r="L365">
        <v>38.112851481411589</v>
      </c>
    </row>
    <row r="366" spans="1:12">
      <c r="A366" t="s">
        <v>3438</v>
      </c>
      <c r="B366" t="s">
        <v>3439</v>
      </c>
      <c r="C366">
        <v>1</v>
      </c>
      <c r="D366" t="s">
        <v>3440</v>
      </c>
      <c r="E366">
        <v>1</v>
      </c>
      <c r="F366">
        <v>1</v>
      </c>
      <c r="G366">
        <v>18032.263999999999</v>
      </c>
      <c r="H366">
        <v>56</v>
      </c>
      <c r="I366">
        <v>365</v>
      </c>
      <c r="J366">
        <v>1</v>
      </c>
      <c r="K366">
        <v>0</v>
      </c>
      <c r="L366">
        <v>38.112851481411589</v>
      </c>
    </row>
    <row r="367" spans="1:12">
      <c r="A367" t="s">
        <v>3438</v>
      </c>
      <c r="B367" t="s">
        <v>3439</v>
      </c>
      <c r="C367">
        <v>1</v>
      </c>
      <c r="D367" t="s">
        <v>3440</v>
      </c>
      <c r="E367">
        <v>1</v>
      </c>
      <c r="F367">
        <v>1</v>
      </c>
      <c r="G367">
        <v>5216.6450000000004</v>
      </c>
      <c r="H367">
        <v>14</v>
      </c>
      <c r="I367">
        <v>366</v>
      </c>
      <c r="J367">
        <v>1</v>
      </c>
      <c r="K367">
        <v>0</v>
      </c>
      <c r="L367">
        <v>38.112851481411589</v>
      </c>
    </row>
    <row r="368" spans="1:12">
      <c r="A368" t="s">
        <v>3438</v>
      </c>
      <c r="B368" t="s">
        <v>3439</v>
      </c>
      <c r="C368">
        <v>1</v>
      </c>
      <c r="D368" t="s">
        <v>3440</v>
      </c>
      <c r="E368">
        <v>1</v>
      </c>
      <c r="F368">
        <v>1</v>
      </c>
      <c r="G368">
        <v>8343.0560000000005</v>
      </c>
      <c r="H368">
        <v>20</v>
      </c>
      <c r="I368">
        <v>367</v>
      </c>
      <c r="J368">
        <v>1</v>
      </c>
      <c r="K368">
        <v>0</v>
      </c>
      <c r="L368">
        <v>38.112851481411589</v>
      </c>
    </row>
    <row r="369" spans="1:12">
      <c r="A369" t="s">
        <v>3438</v>
      </c>
      <c r="B369" t="s">
        <v>3439</v>
      </c>
      <c r="C369">
        <v>1</v>
      </c>
      <c r="D369" t="s">
        <v>3440</v>
      </c>
      <c r="E369">
        <v>1</v>
      </c>
      <c r="F369">
        <v>1</v>
      </c>
      <c r="G369">
        <v>4008.6529999999998</v>
      </c>
      <c r="H369">
        <v>15</v>
      </c>
      <c r="I369">
        <v>368</v>
      </c>
      <c r="J369">
        <v>1</v>
      </c>
      <c r="K369">
        <v>0</v>
      </c>
      <c r="L369">
        <v>38.112851481411589</v>
      </c>
    </row>
    <row r="370" spans="1:12">
      <c r="A370" t="s">
        <v>3438</v>
      </c>
      <c r="B370" t="s">
        <v>3439</v>
      </c>
      <c r="C370">
        <v>1</v>
      </c>
      <c r="D370" t="s">
        <v>3440</v>
      </c>
      <c r="E370">
        <v>1</v>
      </c>
      <c r="F370">
        <v>1</v>
      </c>
      <c r="G370">
        <v>44123.296999999999</v>
      </c>
      <c r="H370">
        <v>174</v>
      </c>
      <c r="I370">
        <v>369</v>
      </c>
      <c r="J370">
        <v>1</v>
      </c>
      <c r="K370">
        <v>0</v>
      </c>
      <c r="L370">
        <v>38.112851481411589</v>
      </c>
    </row>
    <row r="371" spans="1:12">
      <c r="A371" t="s">
        <v>3438</v>
      </c>
      <c r="B371" t="s">
        <v>3439</v>
      </c>
      <c r="C371">
        <v>1</v>
      </c>
      <c r="D371" t="s">
        <v>3440</v>
      </c>
      <c r="E371">
        <v>1</v>
      </c>
      <c r="F371">
        <v>1</v>
      </c>
      <c r="G371">
        <v>9007.9539999999997</v>
      </c>
      <c r="H371">
        <v>24</v>
      </c>
      <c r="I371">
        <v>370</v>
      </c>
      <c r="J371">
        <v>1</v>
      </c>
      <c r="K371">
        <v>0</v>
      </c>
      <c r="L371">
        <v>38.112851481411589</v>
      </c>
    </row>
    <row r="372" spans="1:12">
      <c r="A372" t="s">
        <v>3438</v>
      </c>
      <c r="B372" t="s">
        <v>3439</v>
      </c>
      <c r="C372">
        <v>1</v>
      </c>
      <c r="D372" t="s">
        <v>3440</v>
      </c>
      <c r="E372">
        <v>1</v>
      </c>
      <c r="F372">
        <v>1</v>
      </c>
      <c r="G372">
        <v>7849.3040000000001</v>
      </c>
      <c r="H372">
        <v>22</v>
      </c>
      <c r="I372">
        <v>371</v>
      </c>
      <c r="J372">
        <v>1</v>
      </c>
      <c r="K372">
        <v>0</v>
      </c>
      <c r="L372">
        <v>38.112851481411589</v>
      </c>
    </row>
    <row r="373" spans="1:12">
      <c r="A373" t="s">
        <v>3438</v>
      </c>
      <c r="B373" t="s">
        <v>3439</v>
      </c>
      <c r="C373">
        <v>1</v>
      </c>
      <c r="D373" t="s">
        <v>3440</v>
      </c>
      <c r="E373">
        <v>1</v>
      </c>
      <c r="F373">
        <v>1</v>
      </c>
      <c r="G373">
        <v>20869.78</v>
      </c>
      <c r="H373">
        <v>59</v>
      </c>
      <c r="I373">
        <v>372</v>
      </c>
      <c r="J373">
        <v>1</v>
      </c>
      <c r="K373">
        <v>0</v>
      </c>
      <c r="L373">
        <v>38.112851481411589</v>
      </c>
    </row>
    <row r="374" spans="1:12">
      <c r="A374" t="s">
        <v>3438</v>
      </c>
      <c r="B374" t="s">
        <v>3439</v>
      </c>
      <c r="C374">
        <v>1</v>
      </c>
      <c r="D374" t="s">
        <v>3440</v>
      </c>
      <c r="E374">
        <v>1</v>
      </c>
      <c r="F374">
        <v>1</v>
      </c>
      <c r="G374">
        <v>13568.204</v>
      </c>
      <c r="H374">
        <v>32</v>
      </c>
      <c r="I374">
        <v>373</v>
      </c>
      <c r="J374">
        <v>1</v>
      </c>
      <c r="K374">
        <v>0</v>
      </c>
      <c r="L374">
        <v>38.112851481411589</v>
      </c>
    </row>
    <row r="375" spans="1:12">
      <c r="A375" t="s">
        <v>3438</v>
      </c>
      <c r="B375" t="s">
        <v>3439</v>
      </c>
      <c r="C375">
        <v>1</v>
      </c>
      <c r="D375" t="s">
        <v>3440</v>
      </c>
      <c r="E375">
        <v>1</v>
      </c>
      <c r="F375">
        <v>1</v>
      </c>
      <c r="G375">
        <v>10426.89</v>
      </c>
      <c r="H375">
        <v>26</v>
      </c>
      <c r="I375">
        <v>374</v>
      </c>
      <c r="J375">
        <v>1</v>
      </c>
      <c r="K375">
        <v>0</v>
      </c>
      <c r="L375">
        <v>38.112851481411589</v>
      </c>
    </row>
    <row r="376" spans="1:12">
      <c r="A376" t="s">
        <v>3438</v>
      </c>
      <c r="B376" t="s">
        <v>3439</v>
      </c>
      <c r="C376">
        <v>1</v>
      </c>
      <c r="D376" t="s">
        <v>3440</v>
      </c>
      <c r="E376">
        <v>1</v>
      </c>
      <c r="F376">
        <v>1</v>
      </c>
      <c r="G376">
        <v>5220.6450000000004</v>
      </c>
      <c r="H376">
        <v>8</v>
      </c>
      <c r="I376">
        <v>375</v>
      </c>
      <c r="J376">
        <v>1</v>
      </c>
      <c r="K376">
        <v>0</v>
      </c>
      <c r="L376">
        <v>38.112851481411589</v>
      </c>
    </row>
    <row r="377" spans="1:12">
      <c r="A377" t="s">
        <v>3438</v>
      </c>
      <c r="B377" t="s">
        <v>3439</v>
      </c>
      <c r="C377">
        <v>1</v>
      </c>
      <c r="D377" t="s">
        <v>3440</v>
      </c>
      <c r="E377">
        <v>1</v>
      </c>
      <c r="F377">
        <v>1</v>
      </c>
      <c r="G377">
        <v>5215.97</v>
      </c>
      <c r="H377">
        <v>12</v>
      </c>
      <c r="I377">
        <v>376</v>
      </c>
      <c r="J377">
        <v>1</v>
      </c>
      <c r="K377">
        <v>0</v>
      </c>
      <c r="L377">
        <v>38.112851481411589</v>
      </c>
    </row>
    <row r="378" spans="1:12">
      <c r="A378" t="s">
        <v>3438</v>
      </c>
      <c r="B378" t="s">
        <v>3439</v>
      </c>
      <c r="C378">
        <v>1</v>
      </c>
      <c r="D378" t="s">
        <v>3440</v>
      </c>
      <c r="E378">
        <v>1</v>
      </c>
      <c r="F378">
        <v>1</v>
      </c>
      <c r="G378">
        <v>10433.530000000001</v>
      </c>
      <c r="H378">
        <v>26</v>
      </c>
      <c r="I378">
        <v>377</v>
      </c>
      <c r="J378">
        <v>1</v>
      </c>
      <c r="K378">
        <v>0</v>
      </c>
      <c r="L378">
        <v>38.112851481411589</v>
      </c>
    </row>
    <row r="379" spans="1:12">
      <c r="A379" t="s">
        <v>3438</v>
      </c>
      <c r="B379" t="s">
        <v>3439</v>
      </c>
      <c r="C379">
        <v>1</v>
      </c>
      <c r="D379" t="s">
        <v>3440</v>
      </c>
      <c r="E379">
        <v>1</v>
      </c>
      <c r="F379">
        <v>1</v>
      </c>
      <c r="G379">
        <v>13923.707</v>
      </c>
      <c r="H379">
        <v>21</v>
      </c>
      <c r="I379">
        <v>378</v>
      </c>
      <c r="J379">
        <v>1</v>
      </c>
      <c r="K379">
        <v>0</v>
      </c>
      <c r="L379">
        <v>38.112851481411589</v>
      </c>
    </row>
    <row r="380" spans="1:12">
      <c r="A380" t="s">
        <v>3438</v>
      </c>
      <c r="B380" t="s">
        <v>3439</v>
      </c>
      <c r="C380">
        <v>1</v>
      </c>
      <c r="D380" t="s">
        <v>3440</v>
      </c>
      <c r="E380">
        <v>1</v>
      </c>
      <c r="F380">
        <v>1</v>
      </c>
      <c r="G380">
        <v>3130.0590000000002</v>
      </c>
      <c r="H380">
        <v>8</v>
      </c>
      <c r="I380">
        <v>379</v>
      </c>
      <c r="J380">
        <v>1</v>
      </c>
      <c r="K380">
        <v>0</v>
      </c>
      <c r="L380">
        <v>38.112851481411589</v>
      </c>
    </row>
    <row r="381" spans="1:12">
      <c r="A381" t="s">
        <v>3438</v>
      </c>
      <c r="B381" t="s">
        <v>3439</v>
      </c>
      <c r="C381">
        <v>1</v>
      </c>
      <c r="D381" t="s">
        <v>3440</v>
      </c>
      <c r="E381">
        <v>1</v>
      </c>
      <c r="F381">
        <v>1</v>
      </c>
      <c r="G381">
        <v>3877.6889999999999</v>
      </c>
      <c r="H381">
        <v>10</v>
      </c>
      <c r="I381">
        <v>380</v>
      </c>
      <c r="J381">
        <v>1</v>
      </c>
      <c r="K381">
        <v>0</v>
      </c>
      <c r="L381">
        <v>38.112851481411589</v>
      </c>
    </row>
    <row r="382" spans="1:12">
      <c r="A382" t="s">
        <v>3438</v>
      </c>
      <c r="B382" t="s">
        <v>3439</v>
      </c>
      <c r="C382">
        <v>1</v>
      </c>
      <c r="D382" t="s">
        <v>3440</v>
      </c>
      <c r="E382">
        <v>1</v>
      </c>
      <c r="F382">
        <v>1</v>
      </c>
      <c r="G382">
        <v>10440.1</v>
      </c>
      <c r="H382">
        <v>26</v>
      </c>
      <c r="I382">
        <v>381</v>
      </c>
      <c r="J382">
        <v>1</v>
      </c>
      <c r="K382">
        <v>0</v>
      </c>
      <c r="L382">
        <v>38.112851481411589</v>
      </c>
    </row>
    <row r="383" spans="1:12">
      <c r="A383" t="s">
        <v>3438</v>
      </c>
      <c r="B383" t="s">
        <v>3439</v>
      </c>
      <c r="C383">
        <v>1</v>
      </c>
      <c r="D383" t="s">
        <v>3440</v>
      </c>
      <c r="E383">
        <v>1</v>
      </c>
      <c r="F383">
        <v>1</v>
      </c>
      <c r="G383">
        <v>25651.532999999999</v>
      </c>
      <c r="H383">
        <v>74</v>
      </c>
      <c r="I383">
        <v>382</v>
      </c>
      <c r="J383">
        <v>3</v>
      </c>
      <c r="K383">
        <v>0</v>
      </c>
      <c r="L383">
        <v>33.660000000000004</v>
      </c>
    </row>
    <row r="384" spans="1:12">
      <c r="A384" t="s">
        <v>3438</v>
      </c>
      <c r="B384" t="s">
        <v>3439</v>
      </c>
      <c r="C384">
        <v>1</v>
      </c>
      <c r="D384" t="s">
        <v>3440</v>
      </c>
      <c r="E384">
        <v>1</v>
      </c>
      <c r="F384">
        <v>1</v>
      </c>
      <c r="G384">
        <v>3131.2080000000001</v>
      </c>
      <c r="H384">
        <v>8</v>
      </c>
      <c r="I384">
        <v>383</v>
      </c>
      <c r="J384">
        <v>1</v>
      </c>
      <c r="K384">
        <v>0</v>
      </c>
      <c r="L384">
        <v>38.112851481411589</v>
      </c>
    </row>
    <row r="385" spans="1:12">
      <c r="A385" t="s">
        <v>3438</v>
      </c>
      <c r="B385" t="s">
        <v>3439</v>
      </c>
      <c r="C385">
        <v>1</v>
      </c>
      <c r="D385" t="s">
        <v>3440</v>
      </c>
      <c r="E385">
        <v>1</v>
      </c>
      <c r="F385">
        <v>1</v>
      </c>
      <c r="G385">
        <v>4703.4930000000004</v>
      </c>
      <c r="H385">
        <v>12</v>
      </c>
      <c r="I385">
        <v>384</v>
      </c>
      <c r="J385">
        <v>1</v>
      </c>
      <c r="K385">
        <v>0</v>
      </c>
      <c r="L385">
        <v>38.112851481411589</v>
      </c>
    </row>
    <row r="386" spans="1:12">
      <c r="A386" t="s">
        <v>3438</v>
      </c>
      <c r="B386" t="s">
        <v>3439</v>
      </c>
      <c r="C386">
        <v>1</v>
      </c>
      <c r="D386" t="s">
        <v>3440</v>
      </c>
      <c r="E386">
        <v>1</v>
      </c>
      <c r="F386">
        <v>1</v>
      </c>
      <c r="G386">
        <v>3129.8249999999998</v>
      </c>
      <c r="H386">
        <v>8</v>
      </c>
      <c r="I386">
        <v>385</v>
      </c>
      <c r="J386">
        <v>1</v>
      </c>
      <c r="K386">
        <v>0</v>
      </c>
      <c r="L386">
        <v>38.112851481411589</v>
      </c>
    </row>
    <row r="387" spans="1:12">
      <c r="A387" t="s">
        <v>3438</v>
      </c>
      <c r="B387" t="s">
        <v>3439</v>
      </c>
      <c r="C387">
        <v>1</v>
      </c>
      <c r="D387" t="s">
        <v>3440</v>
      </c>
      <c r="E387">
        <v>1</v>
      </c>
      <c r="F387">
        <v>1</v>
      </c>
      <c r="G387">
        <v>18834.794999999998</v>
      </c>
      <c r="H387">
        <v>44</v>
      </c>
      <c r="I387">
        <v>386</v>
      </c>
      <c r="J387">
        <v>3</v>
      </c>
      <c r="K387">
        <v>0</v>
      </c>
      <c r="L387">
        <v>33.660000000000004</v>
      </c>
    </row>
    <row r="388" spans="1:12">
      <c r="A388" t="s">
        <v>3438</v>
      </c>
      <c r="B388" t="s">
        <v>3439</v>
      </c>
      <c r="C388">
        <v>1</v>
      </c>
      <c r="D388" t="s">
        <v>3440</v>
      </c>
      <c r="E388">
        <v>1</v>
      </c>
      <c r="F388">
        <v>1</v>
      </c>
      <c r="G388">
        <v>15652.258</v>
      </c>
      <c r="H388">
        <v>36</v>
      </c>
      <c r="I388">
        <v>387</v>
      </c>
      <c r="J388">
        <v>1</v>
      </c>
      <c r="K388">
        <v>0</v>
      </c>
      <c r="L388">
        <v>38.112851481411589</v>
      </c>
    </row>
    <row r="389" spans="1:12">
      <c r="A389" t="s">
        <v>3438</v>
      </c>
      <c r="B389" t="s">
        <v>3439</v>
      </c>
      <c r="C389">
        <v>1</v>
      </c>
      <c r="D389" t="s">
        <v>3440</v>
      </c>
      <c r="E389">
        <v>1</v>
      </c>
      <c r="F389">
        <v>1</v>
      </c>
      <c r="G389">
        <v>912.81600000000003</v>
      </c>
      <c r="H389">
        <v>2</v>
      </c>
      <c r="I389">
        <v>388</v>
      </c>
      <c r="J389">
        <v>1</v>
      </c>
      <c r="K389">
        <v>0</v>
      </c>
      <c r="L389">
        <v>38.112851481411589</v>
      </c>
    </row>
    <row r="390" spans="1:12">
      <c r="A390" t="s">
        <v>3438</v>
      </c>
      <c r="B390" t="s">
        <v>3439</v>
      </c>
      <c r="C390">
        <v>1</v>
      </c>
      <c r="D390" t="s">
        <v>3440</v>
      </c>
      <c r="E390">
        <v>1</v>
      </c>
      <c r="F390">
        <v>1</v>
      </c>
      <c r="G390">
        <v>4969.9949999999999</v>
      </c>
      <c r="H390">
        <v>6</v>
      </c>
      <c r="I390">
        <v>389</v>
      </c>
      <c r="J390">
        <v>1</v>
      </c>
      <c r="K390">
        <v>0</v>
      </c>
      <c r="L390">
        <v>38.112851481411589</v>
      </c>
    </row>
    <row r="391" spans="1:12">
      <c r="A391" t="s">
        <v>3438</v>
      </c>
      <c r="B391" t="s">
        <v>3439</v>
      </c>
      <c r="C391">
        <v>1</v>
      </c>
      <c r="D391" t="s">
        <v>3440</v>
      </c>
      <c r="E391">
        <v>1</v>
      </c>
      <c r="F391">
        <v>1</v>
      </c>
      <c r="G391">
        <v>2469.88</v>
      </c>
      <c r="H391">
        <v>30</v>
      </c>
      <c r="I391">
        <v>390</v>
      </c>
      <c r="J391">
        <v>3</v>
      </c>
      <c r="K391">
        <v>0</v>
      </c>
      <c r="L391">
        <v>33.660000000000004</v>
      </c>
    </row>
    <row r="392" spans="1:12">
      <c r="A392" t="s">
        <v>3438</v>
      </c>
      <c r="B392" t="s">
        <v>3439</v>
      </c>
      <c r="C392">
        <v>1</v>
      </c>
      <c r="D392" t="s">
        <v>3440</v>
      </c>
      <c r="E392">
        <v>1</v>
      </c>
      <c r="F392">
        <v>1</v>
      </c>
      <c r="G392">
        <v>1060</v>
      </c>
      <c r="H392">
        <v>8</v>
      </c>
      <c r="I392">
        <v>391</v>
      </c>
      <c r="J392">
        <v>3</v>
      </c>
      <c r="K392">
        <v>0</v>
      </c>
      <c r="L392">
        <v>33.660000000000004</v>
      </c>
    </row>
    <row r="393" spans="1:12">
      <c r="A393" t="s">
        <v>3438</v>
      </c>
      <c r="B393" t="s">
        <v>3439</v>
      </c>
      <c r="C393">
        <v>1</v>
      </c>
      <c r="D393" t="s">
        <v>3440</v>
      </c>
      <c r="E393">
        <v>1</v>
      </c>
      <c r="F393">
        <v>1</v>
      </c>
      <c r="G393">
        <v>1176.8</v>
      </c>
      <c r="H393">
        <v>0</v>
      </c>
      <c r="I393">
        <v>392</v>
      </c>
      <c r="J393">
        <v>3</v>
      </c>
      <c r="K393">
        <v>0</v>
      </c>
      <c r="L393">
        <v>33.660000000000004</v>
      </c>
    </row>
    <row r="394" spans="1:12">
      <c r="A394" t="s">
        <v>3438</v>
      </c>
      <c r="B394" t="s">
        <v>3439</v>
      </c>
      <c r="C394">
        <v>1</v>
      </c>
      <c r="D394" t="s">
        <v>3440</v>
      </c>
      <c r="E394">
        <v>1</v>
      </c>
      <c r="F394">
        <v>1</v>
      </c>
      <c r="G394">
        <v>2438.9850000000001</v>
      </c>
      <c r="H394">
        <v>14</v>
      </c>
      <c r="I394">
        <v>393</v>
      </c>
      <c r="J394">
        <v>3</v>
      </c>
      <c r="K394">
        <v>0</v>
      </c>
      <c r="L394">
        <v>33.660000000000004</v>
      </c>
    </row>
    <row r="395" spans="1:12">
      <c r="A395" t="s">
        <v>3438</v>
      </c>
      <c r="B395" t="s">
        <v>3439</v>
      </c>
      <c r="C395">
        <v>1</v>
      </c>
      <c r="D395" t="s">
        <v>3440</v>
      </c>
      <c r="E395">
        <v>1</v>
      </c>
      <c r="F395">
        <v>1</v>
      </c>
      <c r="G395">
        <v>2360</v>
      </c>
      <c r="H395">
        <v>11</v>
      </c>
      <c r="I395">
        <v>394</v>
      </c>
      <c r="J395">
        <v>3</v>
      </c>
      <c r="K395">
        <v>0</v>
      </c>
      <c r="L395">
        <v>33.660000000000004</v>
      </c>
    </row>
    <row r="396" spans="1:12">
      <c r="A396" t="s">
        <v>3438</v>
      </c>
      <c r="B396" t="s">
        <v>3439</v>
      </c>
      <c r="C396">
        <v>1</v>
      </c>
      <c r="D396" t="s">
        <v>3440</v>
      </c>
      <c r="E396">
        <v>1</v>
      </c>
      <c r="F396">
        <v>1</v>
      </c>
      <c r="G396">
        <v>2735</v>
      </c>
      <c r="H396">
        <v>12</v>
      </c>
      <c r="I396">
        <v>395</v>
      </c>
      <c r="J396">
        <v>3</v>
      </c>
      <c r="K396">
        <v>0</v>
      </c>
      <c r="L396">
        <v>33.660000000000004</v>
      </c>
    </row>
    <row r="397" spans="1:12">
      <c r="A397" t="s">
        <v>3438</v>
      </c>
      <c r="B397" t="s">
        <v>3439</v>
      </c>
      <c r="C397">
        <v>1</v>
      </c>
      <c r="D397" t="s">
        <v>3440</v>
      </c>
      <c r="E397">
        <v>1</v>
      </c>
      <c r="F397">
        <v>1</v>
      </c>
      <c r="G397">
        <v>2397.84</v>
      </c>
      <c r="H397">
        <v>12</v>
      </c>
      <c r="I397">
        <v>396</v>
      </c>
      <c r="J397">
        <v>3</v>
      </c>
      <c r="K397">
        <v>0</v>
      </c>
      <c r="L397">
        <v>33.660000000000004</v>
      </c>
    </row>
    <row r="398" spans="1:12">
      <c r="A398" t="s">
        <v>3438</v>
      </c>
      <c r="B398" t="s">
        <v>3439</v>
      </c>
      <c r="C398">
        <v>1</v>
      </c>
      <c r="D398" t="s">
        <v>3440</v>
      </c>
      <c r="E398">
        <v>1</v>
      </c>
      <c r="F398">
        <v>1</v>
      </c>
      <c r="G398">
        <v>1203.9780000000001</v>
      </c>
      <c r="H398">
        <v>7</v>
      </c>
      <c r="I398">
        <v>397</v>
      </c>
      <c r="J398">
        <v>3</v>
      </c>
      <c r="K398">
        <v>0</v>
      </c>
      <c r="L398">
        <v>33.660000000000004</v>
      </c>
    </row>
    <row r="399" spans="1:12">
      <c r="A399" t="s">
        <v>3438</v>
      </c>
      <c r="B399" t="s">
        <v>3439</v>
      </c>
      <c r="C399">
        <v>1</v>
      </c>
      <c r="D399" t="s">
        <v>3440</v>
      </c>
      <c r="E399">
        <v>1</v>
      </c>
      <c r="F399">
        <v>1</v>
      </c>
      <c r="G399">
        <v>2508.3290000000002</v>
      </c>
      <c r="H399">
        <v>12</v>
      </c>
      <c r="I399">
        <v>398</v>
      </c>
      <c r="J399">
        <v>4</v>
      </c>
      <c r="K399">
        <v>0</v>
      </c>
      <c r="L399">
        <v>102.85714285714285</v>
      </c>
    </row>
    <row r="400" spans="1:12">
      <c r="A400" t="s">
        <v>3438</v>
      </c>
      <c r="B400" t="s">
        <v>3439</v>
      </c>
      <c r="C400">
        <v>1</v>
      </c>
      <c r="D400" t="s">
        <v>3440</v>
      </c>
      <c r="E400">
        <v>1</v>
      </c>
      <c r="F400">
        <v>1</v>
      </c>
      <c r="G400">
        <v>2508.3290000000002</v>
      </c>
      <c r="H400">
        <v>10</v>
      </c>
      <c r="I400">
        <v>399</v>
      </c>
      <c r="J400">
        <v>4</v>
      </c>
      <c r="K400">
        <v>0</v>
      </c>
      <c r="L400">
        <v>102.85714285714285</v>
      </c>
    </row>
    <row r="401" spans="1:12">
      <c r="A401" t="s">
        <v>3438</v>
      </c>
      <c r="B401" t="s">
        <v>3439</v>
      </c>
      <c r="C401">
        <v>1</v>
      </c>
      <c r="D401" t="s">
        <v>3440</v>
      </c>
      <c r="E401">
        <v>1</v>
      </c>
      <c r="F401">
        <v>1</v>
      </c>
      <c r="G401">
        <v>2657.1280000000002</v>
      </c>
      <c r="H401">
        <v>6</v>
      </c>
      <c r="I401">
        <v>400</v>
      </c>
      <c r="J401">
        <v>1</v>
      </c>
      <c r="K401">
        <v>0</v>
      </c>
      <c r="L401">
        <v>38.112851481411589</v>
      </c>
    </row>
    <row r="402" spans="1:12">
      <c r="A402" t="s">
        <v>3438</v>
      </c>
      <c r="B402" t="s">
        <v>3439</v>
      </c>
      <c r="C402">
        <v>1</v>
      </c>
      <c r="D402" t="s">
        <v>3440</v>
      </c>
      <c r="E402">
        <v>1</v>
      </c>
      <c r="F402">
        <v>1</v>
      </c>
      <c r="G402">
        <v>26186.575000000001</v>
      </c>
      <c r="H402">
        <v>412</v>
      </c>
      <c r="I402">
        <v>401</v>
      </c>
      <c r="J402">
        <v>1</v>
      </c>
      <c r="K402">
        <v>0</v>
      </c>
      <c r="L402">
        <v>38.112851481411589</v>
      </c>
    </row>
    <row r="403" spans="1:12">
      <c r="A403" t="s">
        <v>3438</v>
      </c>
      <c r="B403" t="s">
        <v>3439</v>
      </c>
      <c r="C403">
        <v>1</v>
      </c>
      <c r="D403" t="s">
        <v>3440</v>
      </c>
      <c r="E403">
        <v>1</v>
      </c>
      <c r="F403">
        <v>1</v>
      </c>
      <c r="G403">
        <v>10436.99</v>
      </c>
      <c r="H403">
        <v>301</v>
      </c>
      <c r="I403">
        <v>402</v>
      </c>
      <c r="J403">
        <v>1</v>
      </c>
      <c r="K403">
        <v>0</v>
      </c>
      <c r="L403">
        <v>38.112851481411589</v>
      </c>
    </row>
    <row r="404" spans="1:12">
      <c r="A404" t="s">
        <v>3438</v>
      </c>
      <c r="B404" t="s">
        <v>3439</v>
      </c>
      <c r="C404">
        <v>1</v>
      </c>
      <c r="D404" t="s">
        <v>3440</v>
      </c>
      <c r="E404">
        <v>1</v>
      </c>
      <c r="F404">
        <v>1</v>
      </c>
      <c r="G404">
        <v>5219.9250000000002</v>
      </c>
      <c r="H404">
        <v>80</v>
      </c>
      <c r="I404">
        <v>403</v>
      </c>
      <c r="J404">
        <v>1</v>
      </c>
      <c r="K404">
        <v>0</v>
      </c>
      <c r="L404">
        <v>38.112851481411589</v>
      </c>
    </row>
    <row r="405" spans="1:12">
      <c r="A405" t="s">
        <v>3438</v>
      </c>
      <c r="B405" t="s">
        <v>3439</v>
      </c>
      <c r="C405">
        <v>1</v>
      </c>
      <c r="D405" t="s">
        <v>3440</v>
      </c>
      <c r="E405">
        <v>1</v>
      </c>
      <c r="F405">
        <v>1</v>
      </c>
      <c r="G405">
        <v>31387.161</v>
      </c>
      <c r="H405">
        <v>875</v>
      </c>
      <c r="I405">
        <v>404</v>
      </c>
      <c r="J405">
        <v>1</v>
      </c>
      <c r="K405">
        <v>0</v>
      </c>
      <c r="L405">
        <v>38.112851481411589</v>
      </c>
    </row>
    <row r="406" spans="1:12">
      <c r="A406" t="s">
        <v>3438</v>
      </c>
      <c r="B406" t="s">
        <v>3439</v>
      </c>
      <c r="C406">
        <v>1</v>
      </c>
      <c r="D406" t="s">
        <v>3440</v>
      </c>
      <c r="E406">
        <v>1</v>
      </c>
      <c r="F406">
        <v>1</v>
      </c>
      <c r="G406">
        <v>3932.0569999999998</v>
      </c>
      <c r="H406">
        <v>85</v>
      </c>
      <c r="I406">
        <v>405</v>
      </c>
      <c r="J406">
        <v>3</v>
      </c>
      <c r="K406">
        <v>0</v>
      </c>
      <c r="L406">
        <v>33.660000000000004</v>
      </c>
    </row>
    <row r="407" spans="1:12">
      <c r="A407" t="s">
        <v>3438</v>
      </c>
      <c r="B407" t="s">
        <v>3439</v>
      </c>
      <c r="C407">
        <v>1</v>
      </c>
      <c r="D407" t="s">
        <v>3440</v>
      </c>
      <c r="E407">
        <v>1</v>
      </c>
      <c r="F407">
        <v>1</v>
      </c>
      <c r="G407">
        <v>4238.2479999999996</v>
      </c>
      <c r="H407">
        <v>100</v>
      </c>
      <c r="I407">
        <v>406</v>
      </c>
      <c r="J407">
        <v>3</v>
      </c>
      <c r="K407">
        <v>0</v>
      </c>
      <c r="L407">
        <v>33.660000000000004</v>
      </c>
    </row>
    <row r="408" spans="1:12">
      <c r="A408" t="s">
        <v>3438</v>
      </c>
      <c r="B408" t="s">
        <v>3439</v>
      </c>
      <c r="C408">
        <v>1</v>
      </c>
      <c r="D408" t="s">
        <v>3440</v>
      </c>
      <c r="E408">
        <v>1</v>
      </c>
      <c r="F408">
        <v>1</v>
      </c>
      <c r="G408">
        <v>7371.9970000000003</v>
      </c>
      <c r="H408">
        <v>0</v>
      </c>
      <c r="I408">
        <v>407</v>
      </c>
      <c r="J408">
        <v>4</v>
      </c>
      <c r="K408">
        <v>0</v>
      </c>
      <c r="L408">
        <v>102.85714285714285</v>
      </c>
    </row>
    <row r="409" spans="1:12">
      <c r="A409" t="s">
        <v>3438</v>
      </c>
      <c r="B409" t="s">
        <v>3439</v>
      </c>
      <c r="C409">
        <v>1</v>
      </c>
      <c r="D409" t="s">
        <v>3440</v>
      </c>
      <c r="E409">
        <v>1</v>
      </c>
      <c r="F409">
        <v>1</v>
      </c>
      <c r="G409">
        <v>6868.8909999999996</v>
      </c>
      <c r="H409">
        <v>0</v>
      </c>
      <c r="I409">
        <v>408</v>
      </c>
      <c r="J409">
        <v>4</v>
      </c>
      <c r="K409">
        <v>0</v>
      </c>
      <c r="L409">
        <v>102.85714285714285</v>
      </c>
    </row>
    <row r="410" spans="1:12">
      <c r="A410" t="s">
        <v>3438</v>
      </c>
      <c r="B410" t="s">
        <v>3439</v>
      </c>
      <c r="C410">
        <v>1</v>
      </c>
      <c r="D410" t="s">
        <v>3440</v>
      </c>
      <c r="E410">
        <v>1</v>
      </c>
      <c r="F410">
        <v>1</v>
      </c>
      <c r="G410">
        <v>8953</v>
      </c>
      <c r="H410">
        <v>259</v>
      </c>
      <c r="I410">
        <v>409</v>
      </c>
      <c r="J410">
        <v>3</v>
      </c>
      <c r="K410">
        <v>0</v>
      </c>
      <c r="L410">
        <v>33.660000000000004</v>
      </c>
    </row>
    <row r="411" spans="1:12">
      <c r="A411" t="s">
        <v>3438</v>
      </c>
      <c r="B411" t="s">
        <v>3439</v>
      </c>
      <c r="C411">
        <v>1</v>
      </c>
      <c r="D411" t="s">
        <v>3440</v>
      </c>
      <c r="E411">
        <v>1</v>
      </c>
      <c r="F411">
        <v>1</v>
      </c>
      <c r="G411">
        <v>5216.9049999999997</v>
      </c>
      <c r="H411">
        <v>80</v>
      </c>
      <c r="I411">
        <v>410</v>
      </c>
      <c r="J411">
        <v>4</v>
      </c>
      <c r="K411">
        <v>0</v>
      </c>
      <c r="L411">
        <v>102.85714285714285</v>
      </c>
    </row>
    <row r="412" spans="1:12">
      <c r="A412" t="s">
        <v>3438</v>
      </c>
      <c r="B412" t="s">
        <v>3439</v>
      </c>
      <c r="C412">
        <v>1</v>
      </c>
      <c r="D412" t="s">
        <v>3440</v>
      </c>
      <c r="E412">
        <v>1</v>
      </c>
      <c r="F412">
        <v>1</v>
      </c>
      <c r="G412">
        <v>6069.1639999999998</v>
      </c>
      <c r="H412">
        <v>0</v>
      </c>
      <c r="I412">
        <v>411</v>
      </c>
      <c r="J412">
        <v>4</v>
      </c>
      <c r="K412">
        <v>0</v>
      </c>
      <c r="L412">
        <v>102.85714285714285</v>
      </c>
    </row>
    <row r="413" spans="1:12">
      <c r="A413" t="s">
        <v>3438</v>
      </c>
      <c r="B413" t="s">
        <v>3439</v>
      </c>
      <c r="C413">
        <v>1</v>
      </c>
      <c r="D413" t="s">
        <v>3440</v>
      </c>
      <c r="E413">
        <v>1</v>
      </c>
      <c r="F413">
        <v>1</v>
      </c>
      <c r="G413">
        <v>6003.0330000000004</v>
      </c>
      <c r="H413">
        <v>95</v>
      </c>
      <c r="I413">
        <v>412</v>
      </c>
      <c r="J413">
        <v>1</v>
      </c>
      <c r="K413">
        <v>0</v>
      </c>
      <c r="L413">
        <v>38.112851481411589</v>
      </c>
    </row>
    <row r="414" spans="1:12">
      <c r="A414" t="s">
        <v>3438</v>
      </c>
      <c r="B414" t="s">
        <v>3439</v>
      </c>
      <c r="C414">
        <v>1</v>
      </c>
      <c r="D414" t="s">
        <v>3440</v>
      </c>
      <c r="E414">
        <v>1</v>
      </c>
      <c r="F414">
        <v>1</v>
      </c>
      <c r="G414">
        <v>6067.116</v>
      </c>
      <c r="H414">
        <v>0</v>
      </c>
      <c r="I414">
        <v>413</v>
      </c>
      <c r="J414">
        <v>4</v>
      </c>
      <c r="K414">
        <v>0</v>
      </c>
      <c r="L414">
        <v>102.85714285714285</v>
      </c>
    </row>
    <row r="415" spans="1:12">
      <c r="A415" t="s">
        <v>3438</v>
      </c>
      <c r="B415" t="s">
        <v>3439</v>
      </c>
      <c r="C415">
        <v>1</v>
      </c>
      <c r="D415" t="s">
        <v>3440</v>
      </c>
      <c r="E415">
        <v>1</v>
      </c>
      <c r="F415">
        <v>1</v>
      </c>
      <c r="G415">
        <v>31263.15</v>
      </c>
      <c r="H415">
        <v>721</v>
      </c>
      <c r="I415">
        <v>414</v>
      </c>
      <c r="J415">
        <v>4</v>
      </c>
      <c r="K415">
        <v>0</v>
      </c>
      <c r="L415">
        <v>102.85714285714285</v>
      </c>
    </row>
    <row r="416" spans="1:12">
      <c r="A416" t="s">
        <v>3438</v>
      </c>
      <c r="B416" t="s">
        <v>3439</v>
      </c>
      <c r="C416">
        <v>1</v>
      </c>
      <c r="D416" t="s">
        <v>3440</v>
      </c>
      <c r="E416">
        <v>1</v>
      </c>
      <c r="F416">
        <v>1</v>
      </c>
      <c r="G416">
        <v>7269.152</v>
      </c>
      <c r="H416">
        <v>96</v>
      </c>
      <c r="I416">
        <v>415</v>
      </c>
      <c r="J416">
        <v>1</v>
      </c>
      <c r="K416">
        <v>0</v>
      </c>
      <c r="L416">
        <v>38.112851481411589</v>
      </c>
    </row>
    <row r="417" spans="1:12">
      <c r="A417" t="s">
        <v>3438</v>
      </c>
      <c r="B417" t="s">
        <v>3439</v>
      </c>
      <c r="C417">
        <v>1</v>
      </c>
      <c r="D417" t="s">
        <v>3440</v>
      </c>
      <c r="E417">
        <v>1</v>
      </c>
      <c r="F417">
        <v>1</v>
      </c>
      <c r="G417">
        <v>15631.575000000001</v>
      </c>
      <c r="H417">
        <v>364</v>
      </c>
      <c r="I417">
        <v>416</v>
      </c>
      <c r="J417">
        <v>4</v>
      </c>
      <c r="K417">
        <v>0</v>
      </c>
      <c r="L417">
        <v>102.85714285714285</v>
      </c>
    </row>
    <row r="418" spans="1:12">
      <c r="A418" t="s">
        <v>3438</v>
      </c>
      <c r="B418" t="s">
        <v>3439</v>
      </c>
      <c r="C418">
        <v>1</v>
      </c>
      <c r="D418" t="s">
        <v>3440</v>
      </c>
      <c r="E418">
        <v>1</v>
      </c>
      <c r="F418">
        <v>1</v>
      </c>
      <c r="G418">
        <v>2024.338</v>
      </c>
      <c r="H418">
        <v>160</v>
      </c>
      <c r="I418">
        <v>417</v>
      </c>
      <c r="J418">
        <v>3</v>
      </c>
      <c r="K418">
        <v>0</v>
      </c>
      <c r="L418">
        <v>33.660000000000004</v>
      </c>
    </row>
    <row r="419" spans="1:12">
      <c r="A419" t="s">
        <v>3438</v>
      </c>
      <c r="B419" t="s">
        <v>3439</v>
      </c>
      <c r="C419">
        <v>1</v>
      </c>
      <c r="D419" t="s">
        <v>3440</v>
      </c>
      <c r="E419">
        <v>1</v>
      </c>
      <c r="F419">
        <v>1</v>
      </c>
      <c r="G419">
        <v>5352.48</v>
      </c>
      <c r="H419">
        <v>336</v>
      </c>
      <c r="I419">
        <v>418</v>
      </c>
      <c r="J419">
        <v>3</v>
      </c>
      <c r="K419">
        <v>0</v>
      </c>
      <c r="L419">
        <v>33.660000000000004</v>
      </c>
    </row>
    <row r="420" spans="1:12">
      <c r="A420" t="s">
        <v>3438</v>
      </c>
      <c r="B420" t="s">
        <v>3439</v>
      </c>
      <c r="C420">
        <v>1</v>
      </c>
      <c r="D420" t="s">
        <v>3440</v>
      </c>
      <c r="E420">
        <v>1</v>
      </c>
      <c r="F420">
        <v>1</v>
      </c>
      <c r="G420">
        <v>1512.88</v>
      </c>
      <c r="H420">
        <v>140</v>
      </c>
      <c r="I420">
        <v>419</v>
      </c>
      <c r="J420">
        <v>3</v>
      </c>
      <c r="K420">
        <v>0</v>
      </c>
      <c r="L420">
        <v>33.660000000000004</v>
      </c>
    </row>
    <row r="421" spans="1:12">
      <c r="A421" t="s">
        <v>3438</v>
      </c>
      <c r="B421" t="s">
        <v>3439</v>
      </c>
      <c r="C421">
        <v>1</v>
      </c>
      <c r="D421" t="s">
        <v>3440</v>
      </c>
      <c r="E421">
        <v>1</v>
      </c>
      <c r="F421">
        <v>1</v>
      </c>
      <c r="G421">
        <v>717.44799999999998</v>
      </c>
      <c r="H421">
        <v>48</v>
      </c>
      <c r="I421">
        <v>420</v>
      </c>
      <c r="J421">
        <v>3</v>
      </c>
      <c r="K421">
        <v>0</v>
      </c>
      <c r="L421">
        <v>33.660000000000004</v>
      </c>
    </row>
    <row r="422" spans="1:12">
      <c r="A422" t="s">
        <v>3438</v>
      </c>
      <c r="B422" t="s">
        <v>3439</v>
      </c>
      <c r="C422">
        <v>1</v>
      </c>
      <c r="D422" t="s">
        <v>3440</v>
      </c>
      <c r="E422">
        <v>1</v>
      </c>
      <c r="F422">
        <v>1</v>
      </c>
      <c r="G422">
        <v>19345.87</v>
      </c>
      <c r="H422">
        <v>1179</v>
      </c>
      <c r="I422">
        <v>421</v>
      </c>
      <c r="J422">
        <v>3</v>
      </c>
      <c r="K422">
        <v>0</v>
      </c>
      <c r="L422">
        <v>33.660000000000004</v>
      </c>
    </row>
    <row r="423" spans="1:12">
      <c r="A423" t="s">
        <v>3438</v>
      </c>
      <c r="B423" t="s">
        <v>3439</v>
      </c>
      <c r="C423">
        <v>1</v>
      </c>
      <c r="D423" t="s">
        <v>3440</v>
      </c>
      <c r="E423">
        <v>1</v>
      </c>
      <c r="F423">
        <v>1</v>
      </c>
      <c r="G423">
        <v>5428</v>
      </c>
      <c r="H423">
        <v>260</v>
      </c>
      <c r="I423">
        <v>422</v>
      </c>
      <c r="J423">
        <v>3</v>
      </c>
      <c r="K423">
        <v>0</v>
      </c>
      <c r="L423">
        <v>33.660000000000004</v>
      </c>
    </row>
    <row r="424" spans="1:12">
      <c r="A424" t="s">
        <v>3438</v>
      </c>
      <c r="B424" t="s">
        <v>3439</v>
      </c>
      <c r="C424">
        <v>1</v>
      </c>
      <c r="D424" t="s">
        <v>3440</v>
      </c>
      <c r="E424">
        <v>1</v>
      </c>
      <c r="F424">
        <v>1</v>
      </c>
      <c r="G424">
        <v>1174.558</v>
      </c>
      <c r="H424">
        <v>70</v>
      </c>
      <c r="I424">
        <v>423</v>
      </c>
      <c r="J424">
        <v>3</v>
      </c>
      <c r="K424">
        <v>0</v>
      </c>
      <c r="L424">
        <v>33.660000000000004</v>
      </c>
    </row>
    <row r="425" spans="1:12">
      <c r="A425" t="s">
        <v>3438</v>
      </c>
      <c r="B425" t="s">
        <v>3439</v>
      </c>
      <c r="C425">
        <v>1</v>
      </c>
      <c r="D425" t="s">
        <v>3440</v>
      </c>
      <c r="E425">
        <v>1</v>
      </c>
      <c r="F425">
        <v>1</v>
      </c>
      <c r="G425">
        <v>20260.309000000001</v>
      </c>
      <c r="H425">
        <v>824</v>
      </c>
      <c r="I425">
        <v>424</v>
      </c>
      <c r="J425">
        <v>3</v>
      </c>
      <c r="K425">
        <v>0</v>
      </c>
      <c r="L425">
        <v>33.660000000000004</v>
      </c>
    </row>
    <row r="426" spans="1:12">
      <c r="A426" t="s">
        <v>3438</v>
      </c>
      <c r="B426" t="s">
        <v>3439</v>
      </c>
      <c r="C426">
        <v>1</v>
      </c>
      <c r="D426" t="s">
        <v>3440</v>
      </c>
      <c r="E426">
        <v>1</v>
      </c>
      <c r="F426">
        <v>1</v>
      </c>
      <c r="G426">
        <v>12381.3</v>
      </c>
      <c r="H426">
        <v>549</v>
      </c>
      <c r="I426">
        <v>425</v>
      </c>
      <c r="J426">
        <v>3</v>
      </c>
      <c r="K426">
        <v>0</v>
      </c>
      <c r="L426">
        <v>33.660000000000004</v>
      </c>
    </row>
    <row r="427" spans="1:12">
      <c r="A427" t="s">
        <v>3438</v>
      </c>
      <c r="B427" t="s">
        <v>3439</v>
      </c>
      <c r="C427">
        <v>1</v>
      </c>
      <c r="D427" t="s">
        <v>3440</v>
      </c>
      <c r="E427">
        <v>1</v>
      </c>
      <c r="F427">
        <v>1</v>
      </c>
      <c r="G427">
        <v>11869.675999999999</v>
      </c>
      <c r="H427">
        <v>549</v>
      </c>
      <c r="I427">
        <v>426</v>
      </c>
      <c r="J427">
        <v>3</v>
      </c>
      <c r="K427">
        <v>0</v>
      </c>
      <c r="L427">
        <v>33.660000000000004</v>
      </c>
    </row>
    <row r="428" spans="1:12">
      <c r="A428" t="s">
        <v>3438</v>
      </c>
      <c r="B428" t="s">
        <v>3439</v>
      </c>
      <c r="C428">
        <v>1</v>
      </c>
      <c r="D428" t="s">
        <v>3440</v>
      </c>
      <c r="E428">
        <v>1</v>
      </c>
      <c r="F428">
        <v>1</v>
      </c>
      <c r="G428">
        <v>21717.544000000002</v>
      </c>
      <c r="H428">
        <v>888</v>
      </c>
      <c r="I428">
        <v>427</v>
      </c>
      <c r="J428">
        <v>3</v>
      </c>
      <c r="K428">
        <v>0</v>
      </c>
      <c r="L428">
        <v>33.660000000000004</v>
      </c>
    </row>
    <row r="429" spans="1:12">
      <c r="A429" t="s">
        <v>3438</v>
      </c>
      <c r="B429" t="s">
        <v>3439</v>
      </c>
      <c r="C429">
        <v>1</v>
      </c>
      <c r="D429" t="s">
        <v>3440</v>
      </c>
      <c r="E429">
        <v>1</v>
      </c>
      <c r="F429">
        <v>1</v>
      </c>
      <c r="G429">
        <v>5684</v>
      </c>
      <c r="H429">
        <v>408</v>
      </c>
      <c r="I429">
        <v>428</v>
      </c>
      <c r="J429">
        <v>3</v>
      </c>
      <c r="K429">
        <v>0</v>
      </c>
      <c r="L429">
        <v>33.660000000000004</v>
      </c>
    </row>
    <row r="430" spans="1:12">
      <c r="A430" t="s">
        <v>3438</v>
      </c>
      <c r="B430" t="s">
        <v>3439</v>
      </c>
      <c r="C430">
        <v>1</v>
      </c>
      <c r="D430" t="s">
        <v>3440</v>
      </c>
      <c r="E430">
        <v>1</v>
      </c>
      <c r="F430">
        <v>1</v>
      </c>
      <c r="G430">
        <v>5224.53</v>
      </c>
      <c r="H430">
        <v>240</v>
      </c>
      <c r="I430">
        <v>429</v>
      </c>
      <c r="J430">
        <v>4</v>
      </c>
      <c r="K430">
        <v>0</v>
      </c>
      <c r="L430">
        <v>102.85714285714285</v>
      </c>
    </row>
    <row r="431" spans="1:12">
      <c r="A431" t="s">
        <v>3438</v>
      </c>
      <c r="B431" t="s">
        <v>3439</v>
      </c>
      <c r="C431">
        <v>1</v>
      </c>
      <c r="D431" t="s">
        <v>3440</v>
      </c>
      <c r="E431">
        <v>1</v>
      </c>
      <c r="F431">
        <v>1</v>
      </c>
      <c r="G431">
        <v>5224.9750000000004</v>
      </c>
      <c r="H431">
        <v>140</v>
      </c>
      <c r="I431">
        <v>430</v>
      </c>
      <c r="J431">
        <v>1</v>
      </c>
      <c r="K431">
        <v>0</v>
      </c>
      <c r="L431">
        <v>38.112851481411589</v>
      </c>
    </row>
    <row r="432" spans="1:12">
      <c r="A432" t="s">
        <v>3438</v>
      </c>
      <c r="B432" t="s">
        <v>3439</v>
      </c>
      <c r="C432">
        <v>1</v>
      </c>
      <c r="D432" t="s">
        <v>3440</v>
      </c>
      <c r="E432">
        <v>1</v>
      </c>
      <c r="F432">
        <v>1</v>
      </c>
      <c r="G432">
        <v>412.44799999999998</v>
      </c>
      <c r="H432">
        <v>0</v>
      </c>
      <c r="I432">
        <v>431</v>
      </c>
      <c r="J432">
        <v>3</v>
      </c>
      <c r="K432">
        <v>0</v>
      </c>
      <c r="L432">
        <v>33.660000000000004</v>
      </c>
    </row>
    <row r="433" spans="1:12">
      <c r="A433" t="s">
        <v>3438</v>
      </c>
      <c r="B433" t="s">
        <v>3439</v>
      </c>
      <c r="C433">
        <v>1</v>
      </c>
      <c r="D433" t="s">
        <v>3440</v>
      </c>
      <c r="E433">
        <v>1</v>
      </c>
      <c r="F433">
        <v>1</v>
      </c>
      <c r="G433">
        <v>44188.998</v>
      </c>
      <c r="H433">
        <v>0</v>
      </c>
      <c r="I433">
        <v>432</v>
      </c>
      <c r="J433">
        <v>3</v>
      </c>
      <c r="K433">
        <v>0</v>
      </c>
      <c r="L433">
        <v>33.660000000000004</v>
      </c>
    </row>
    <row r="434" spans="1:12">
      <c r="A434" t="s">
        <v>3438</v>
      </c>
      <c r="B434" t="s">
        <v>3439</v>
      </c>
      <c r="C434">
        <v>1</v>
      </c>
      <c r="D434" t="s">
        <v>3440</v>
      </c>
      <c r="E434">
        <v>1</v>
      </c>
      <c r="F434">
        <v>1</v>
      </c>
      <c r="G434">
        <v>9081.2099999999991</v>
      </c>
      <c r="H434">
        <v>243</v>
      </c>
      <c r="I434">
        <v>433</v>
      </c>
      <c r="J434">
        <v>3</v>
      </c>
      <c r="K434">
        <v>0</v>
      </c>
      <c r="L434">
        <v>33.660000000000004</v>
      </c>
    </row>
    <row r="435" spans="1:12">
      <c r="A435" t="s">
        <v>3438</v>
      </c>
      <c r="B435" t="s">
        <v>3439</v>
      </c>
      <c r="C435">
        <v>1</v>
      </c>
      <c r="D435" t="s">
        <v>3440</v>
      </c>
      <c r="E435">
        <v>1</v>
      </c>
      <c r="F435">
        <v>1</v>
      </c>
      <c r="G435">
        <v>76560</v>
      </c>
      <c r="H435">
        <v>1351</v>
      </c>
      <c r="I435">
        <v>434</v>
      </c>
      <c r="J435">
        <v>3</v>
      </c>
      <c r="K435">
        <v>0</v>
      </c>
      <c r="L435">
        <v>33.660000000000004</v>
      </c>
    </row>
    <row r="436" spans="1:12">
      <c r="A436" t="s">
        <v>3438</v>
      </c>
      <c r="B436" t="s">
        <v>3439</v>
      </c>
      <c r="C436">
        <v>1</v>
      </c>
      <c r="D436" t="s">
        <v>3440</v>
      </c>
      <c r="E436">
        <v>1</v>
      </c>
      <c r="F436">
        <v>1</v>
      </c>
      <c r="G436">
        <v>3707.78</v>
      </c>
      <c r="H436">
        <v>99</v>
      </c>
      <c r="I436">
        <v>435</v>
      </c>
      <c r="J436">
        <v>3</v>
      </c>
      <c r="K436">
        <v>0</v>
      </c>
      <c r="L436">
        <v>33.660000000000004</v>
      </c>
    </row>
    <row r="437" spans="1:12">
      <c r="A437" t="s">
        <v>3438</v>
      </c>
      <c r="B437" t="s">
        <v>3439</v>
      </c>
      <c r="C437">
        <v>1</v>
      </c>
      <c r="D437" t="s">
        <v>3440</v>
      </c>
      <c r="E437">
        <v>1</v>
      </c>
      <c r="F437">
        <v>1</v>
      </c>
      <c r="G437">
        <v>6380</v>
      </c>
      <c r="H437">
        <v>95</v>
      </c>
      <c r="I437">
        <v>436</v>
      </c>
      <c r="J437">
        <v>3</v>
      </c>
      <c r="K437">
        <v>0</v>
      </c>
      <c r="L437">
        <v>33.660000000000004</v>
      </c>
    </row>
    <row r="438" spans="1:12">
      <c r="A438" t="s">
        <v>3438</v>
      </c>
      <c r="B438" t="s">
        <v>3439</v>
      </c>
      <c r="C438">
        <v>1</v>
      </c>
      <c r="D438" t="s">
        <v>3440</v>
      </c>
      <c r="E438">
        <v>1</v>
      </c>
      <c r="F438">
        <v>1</v>
      </c>
      <c r="G438">
        <v>2360</v>
      </c>
      <c r="H438">
        <v>56</v>
      </c>
      <c r="I438">
        <v>437</v>
      </c>
      <c r="J438">
        <v>3</v>
      </c>
      <c r="K438">
        <v>0</v>
      </c>
      <c r="L438">
        <v>33.660000000000004</v>
      </c>
    </row>
    <row r="439" spans="1:12">
      <c r="A439" t="s">
        <v>3438</v>
      </c>
      <c r="B439" t="s">
        <v>3439</v>
      </c>
      <c r="C439">
        <v>1</v>
      </c>
      <c r="D439" t="s">
        <v>3440</v>
      </c>
      <c r="E439">
        <v>1</v>
      </c>
      <c r="F439">
        <v>1</v>
      </c>
      <c r="G439">
        <v>20877.939999999999</v>
      </c>
      <c r="H439">
        <v>800</v>
      </c>
      <c r="I439">
        <v>438</v>
      </c>
      <c r="J439">
        <v>4</v>
      </c>
      <c r="K439">
        <v>0</v>
      </c>
      <c r="L439">
        <v>102.85714285714285</v>
      </c>
    </row>
    <row r="440" spans="1:12">
      <c r="A440" t="s">
        <v>3438</v>
      </c>
      <c r="B440" t="s">
        <v>3439</v>
      </c>
      <c r="C440">
        <v>1</v>
      </c>
      <c r="D440" t="s">
        <v>3440</v>
      </c>
      <c r="E440">
        <v>1</v>
      </c>
      <c r="F440">
        <v>1</v>
      </c>
      <c r="G440">
        <v>15639.644</v>
      </c>
      <c r="H440">
        <v>580</v>
      </c>
      <c r="I440">
        <v>439</v>
      </c>
      <c r="J440">
        <v>4</v>
      </c>
      <c r="K440">
        <v>0</v>
      </c>
      <c r="L440">
        <v>102.85714285714285</v>
      </c>
    </row>
    <row r="441" spans="1:12">
      <c r="A441" t="s">
        <v>3438</v>
      </c>
      <c r="B441" t="s">
        <v>3439</v>
      </c>
      <c r="C441">
        <v>1</v>
      </c>
      <c r="D441" t="s">
        <v>3440</v>
      </c>
      <c r="E441">
        <v>1</v>
      </c>
      <c r="F441">
        <v>1</v>
      </c>
      <c r="G441">
        <v>1361.799</v>
      </c>
      <c r="H441">
        <v>48</v>
      </c>
      <c r="I441">
        <v>440</v>
      </c>
      <c r="J441">
        <v>3</v>
      </c>
      <c r="K441">
        <v>0</v>
      </c>
      <c r="L441">
        <v>33.660000000000004</v>
      </c>
    </row>
    <row r="442" spans="1:12">
      <c r="A442" t="s">
        <v>3438</v>
      </c>
      <c r="B442" t="s">
        <v>3439</v>
      </c>
      <c r="C442">
        <v>1</v>
      </c>
      <c r="D442" t="s">
        <v>3440</v>
      </c>
      <c r="E442">
        <v>1</v>
      </c>
      <c r="F442">
        <v>1</v>
      </c>
      <c r="G442">
        <v>1250.24</v>
      </c>
      <c r="H442">
        <v>42</v>
      </c>
      <c r="I442">
        <v>441</v>
      </c>
      <c r="J442">
        <v>3</v>
      </c>
      <c r="K442">
        <v>0</v>
      </c>
      <c r="L442">
        <v>33.660000000000004</v>
      </c>
    </row>
    <row r="443" spans="1:12">
      <c r="A443" t="s">
        <v>3438</v>
      </c>
      <c r="B443" t="s">
        <v>3439</v>
      </c>
      <c r="C443">
        <v>1</v>
      </c>
      <c r="D443" t="s">
        <v>3440</v>
      </c>
      <c r="E443">
        <v>1</v>
      </c>
      <c r="F443">
        <v>1</v>
      </c>
      <c r="G443">
        <v>5219.4849999999997</v>
      </c>
      <c r="H443">
        <v>200</v>
      </c>
      <c r="I443">
        <v>442</v>
      </c>
      <c r="J443">
        <v>4</v>
      </c>
      <c r="K443">
        <v>0</v>
      </c>
      <c r="L443">
        <v>102.85714285714285</v>
      </c>
    </row>
    <row r="444" spans="1:12">
      <c r="A444" t="s">
        <v>3438</v>
      </c>
      <c r="B444" t="s">
        <v>3439</v>
      </c>
      <c r="C444">
        <v>1</v>
      </c>
      <c r="D444" t="s">
        <v>3440</v>
      </c>
      <c r="E444">
        <v>1</v>
      </c>
      <c r="F444">
        <v>1</v>
      </c>
      <c r="G444">
        <v>26265.925999999999</v>
      </c>
      <c r="H444">
        <v>550</v>
      </c>
      <c r="I444">
        <v>443</v>
      </c>
      <c r="J444">
        <v>4</v>
      </c>
      <c r="K444">
        <v>0</v>
      </c>
      <c r="L444">
        <v>102.85714285714285</v>
      </c>
    </row>
    <row r="445" spans="1:12">
      <c r="A445" t="s">
        <v>3438</v>
      </c>
      <c r="B445" t="s">
        <v>3439</v>
      </c>
      <c r="C445">
        <v>1</v>
      </c>
      <c r="D445" t="s">
        <v>3440</v>
      </c>
      <c r="E445">
        <v>1</v>
      </c>
      <c r="F445">
        <v>1</v>
      </c>
      <c r="G445">
        <v>17109.544000000002</v>
      </c>
      <c r="H445">
        <v>305</v>
      </c>
      <c r="I445">
        <v>444</v>
      </c>
      <c r="J445">
        <v>1</v>
      </c>
      <c r="K445">
        <v>0</v>
      </c>
      <c r="L445">
        <v>38.112851481411589</v>
      </c>
    </row>
    <row r="446" spans="1:12">
      <c r="A446" t="s">
        <v>3438</v>
      </c>
      <c r="B446" t="s">
        <v>3439</v>
      </c>
      <c r="C446">
        <v>1</v>
      </c>
      <c r="D446" t="s">
        <v>3440</v>
      </c>
      <c r="E446">
        <v>1</v>
      </c>
      <c r="F446">
        <v>1</v>
      </c>
      <c r="G446">
        <v>5253.81</v>
      </c>
      <c r="H446">
        <v>85</v>
      </c>
      <c r="I446">
        <v>445</v>
      </c>
      <c r="J446">
        <v>4</v>
      </c>
      <c r="K446">
        <v>0</v>
      </c>
      <c r="L446">
        <v>102.85714285714285</v>
      </c>
    </row>
    <row r="447" spans="1:12">
      <c r="A447" t="s">
        <v>3438</v>
      </c>
      <c r="B447" t="s">
        <v>3439</v>
      </c>
      <c r="C447">
        <v>1</v>
      </c>
      <c r="D447" t="s">
        <v>3440</v>
      </c>
      <c r="E447">
        <v>1</v>
      </c>
      <c r="F447">
        <v>1</v>
      </c>
      <c r="G447">
        <v>5129.607</v>
      </c>
      <c r="H447">
        <v>150</v>
      </c>
      <c r="I447">
        <v>446</v>
      </c>
      <c r="J447">
        <v>4</v>
      </c>
      <c r="K447">
        <v>0</v>
      </c>
      <c r="L447">
        <v>102.85714285714285</v>
      </c>
    </row>
    <row r="448" spans="1:12">
      <c r="A448" t="s">
        <v>3438</v>
      </c>
      <c r="B448" t="s">
        <v>3439</v>
      </c>
      <c r="C448">
        <v>1</v>
      </c>
      <c r="D448" t="s">
        <v>3440</v>
      </c>
      <c r="E448">
        <v>1</v>
      </c>
      <c r="F448">
        <v>1</v>
      </c>
      <c r="G448">
        <v>10432.06</v>
      </c>
      <c r="H448">
        <v>300</v>
      </c>
      <c r="I448">
        <v>447</v>
      </c>
      <c r="J448">
        <v>4</v>
      </c>
      <c r="K448">
        <v>0</v>
      </c>
      <c r="L448">
        <v>102.85714285714285</v>
      </c>
    </row>
    <row r="449" spans="1:12">
      <c r="A449" t="s">
        <v>3438</v>
      </c>
      <c r="B449" t="s">
        <v>3439</v>
      </c>
      <c r="C449">
        <v>1</v>
      </c>
      <c r="D449" t="s">
        <v>3440</v>
      </c>
      <c r="E449">
        <v>1</v>
      </c>
      <c r="F449">
        <v>1</v>
      </c>
      <c r="G449">
        <v>9244.8160000000007</v>
      </c>
      <c r="H449">
        <v>217</v>
      </c>
      <c r="I449">
        <v>448</v>
      </c>
      <c r="J449">
        <v>3</v>
      </c>
      <c r="K449">
        <v>0</v>
      </c>
      <c r="L449">
        <v>33.660000000000004</v>
      </c>
    </row>
    <row r="450" spans="1:12">
      <c r="A450" t="s">
        <v>3438</v>
      </c>
      <c r="B450" t="s">
        <v>3439</v>
      </c>
      <c r="C450">
        <v>1</v>
      </c>
      <c r="D450" t="s">
        <v>3440</v>
      </c>
      <c r="E450">
        <v>1</v>
      </c>
      <c r="F450">
        <v>1</v>
      </c>
      <c r="G450">
        <v>1304.433</v>
      </c>
      <c r="H450">
        <v>32</v>
      </c>
      <c r="I450">
        <v>449</v>
      </c>
      <c r="J450">
        <v>3</v>
      </c>
      <c r="K450">
        <v>0</v>
      </c>
      <c r="L450">
        <v>33.660000000000004</v>
      </c>
    </row>
    <row r="451" spans="1:12">
      <c r="A451" t="s">
        <v>3438</v>
      </c>
      <c r="B451" t="s">
        <v>3439</v>
      </c>
      <c r="C451">
        <v>1</v>
      </c>
      <c r="D451" t="s">
        <v>3440</v>
      </c>
      <c r="E451">
        <v>1</v>
      </c>
      <c r="F451">
        <v>1</v>
      </c>
      <c r="G451">
        <v>2152</v>
      </c>
      <c r="H451">
        <v>48</v>
      </c>
      <c r="I451">
        <v>450</v>
      </c>
      <c r="J451">
        <v>3</v>
      </c>
      <c r="K451">
        <v>0</v>
      </c>
      <c r="L451">
        <v>33.660000000000004</v>
      </c>
    </row>
    <row r="452" spans="1:12">
      <c r="A452" t="s">
        <v>3438</v>
      </c>
      <c r="B452" t="s">
        <v>3439</v>
      </c>
      <c r="C452">
        <v>1</v>
      </c>
      <c r="D452" t="s">
        <v>3440</v>
      </c>
      <c r="E452">
        <v>1</v>
      </c>
      <c r="F452">
        <v>1</v>
      </c>
      <c r="G452">
        <v>10434.19</v>
      </c>
      <c r="H452">
        <v>125</v>
      </c>
      <c r="I452">
        <v>451</v>
      </c>
      <c r="J452">
        <v>4</v>
      </c>
      <c r="K452">
        <v>0</v>
      </c>
      <c r="L452">
        <v>102.85714285714285</v>
      </c>
    </row>
    <row r="453" spans="1:12">
      <c r="A453" t="s">
        <v>3438</v>
      </c>
      <c r="B453" t="s">
        <v>3439</v>
      </c>
      <c r="C453">
        <v>1</v>
      </c>
      <c r="D453" t="s">
        <v>3440</v>
      </c>
      <c r="E453">
        <v>1</v>
      </c>
      <c r="F453">
        <v>1</v>
      </c>
      <c r="G453">
        <v>10546.017</v>
      </c>
      <c r="H453">
        <v>208</v>
      </c>
      <c r="I453">
        <v>452</v>
      </c>
      <c r="J453">
        <v>3</v>
      </c>
      <c r="K453">
        <v>0</v>
      </c>
      <c r="L453">
        <v>33.660000000000004</v>
      </c>
    </row>
    <row r="454" spans="1:12">
      <c r="A454" t="s">
        <v>3438</v>
      </c>
      <c r="B454" t="s">
        <v>3439</v>
      </c>
      <c r="C454">
        <v>1</v>
      </c>
      <c r="D454" t="s">
        <v>3440</v>
      </c>
      <c r="E454">
        <v>1</v>
      </c>
      <c r="F454">
        <v>1</v>
      </c>
      <c r="G454">
        <v>3198</v>
      </c>
      <c r="H454">
        <v>48</v>
      </c>
      <c r="I454">
        <v>453</v>
      </c>
      <c r="J454">
        <v>3</v>
      </c>
      <c r="K454">
        <v>0</v>
      </c>
      <c r="L454">
        <v>33.660000000000004</v>
      </c>
    </row>
    <row r="455" spans="1:12">
      <c r="A455" t="s">
        <v>3438</v>
      </c>
      <c r="B455" t="s">
        <v>3439</v>
      </c>
      <c r="C455">
        <v>1</v>
      </c>
      <c r="D455" t="s">
        <v>3440</v>
      </c>
      <c r="E455">
        <v>1</v>
      </c>
      <c r="F455">
        <v>1</v>
      </c>
      <c r="G455">
        <v>2152</v>
      </c>
      <c r="H455">
        <v>30</v>
      </c>
      <c r="I455">
        <v>454</v>
      </c>
      <c r="J455">
        <v>3</v>
      </c>
      <c r="K455">
        <v>0</v>
      </c>
      <c r="L455">
        <v>33.660000000000004</v>
      </c>
    </row>
    <row r="456" spans="1:12">
      <c r="A456" t="s">
        <v>3438</v>
      </c>
      <c r="B456" t="s">
        <v>3439</v>
      </c>
      <c r="C456">
        <v>1</v>
      </c>
      <c r="D456" t="s">
        <v>3440</v>
      </c>
      <c r="E456">
        <v>1</v>
      </c>
      <c r="F456">
        <v>1</v>
      </c>
      <c r="G456">
        <v>21520</v>
      </c>
      <c r="H456">
        <v>306</v>
      </c>
      <c r="I456">
        <v>455</v>
      </c>
      <c r="J456">
        <v>3</v>
      </c>
      <c r="K456">
        <v>0</v>
      </c>
      <c r="L456">
        <v>33.660000000000004</v>
      </c>
    </row>
    <row r="457" spans="1:12">
      <c r="A457" t="s">
        <v>3438</v>
      </c>
      <c r="B457" t="s">
        <v>3439</v>
      </c>
      <c r="C457">
        <v>1</v>
      </c>
      <c r="D457" t="s">
        <v>3440</v>
      </c>
      <c r="E457">
        <v>1</v>
      </c>
      <c r="F457">
        <v>1</v>
      </c>
      <c r="G457">
        <v>1445.998</v>
      </c>
      <c r="H457">
        <v>24</v>
      </c>
      <c r="I457">
        <v>456</v>
      </c>
      <c r="J457">
        <v>4</v>
      </c>
      <c r="K457">
        <v>0</v>
      </c>
      <c r="L457">
        <v>102.85714285714285</v>
      </c>
    </row>
    <row r="458" spans="1:12">
      <c r="A458" t="s">
        <v>3438</v>
      </c>
      <c r="B458" t="s">
        <v>3439</v>
      </c>
      <c r="C458">
        <v>1</v>
      </c>
      <c r="D458" t="s">
        <v>3440</v>
      </c>
      <c r="E458">
        <v>1</v>
      </c>
      <c r="F458">
        <v>1</v>
      </c>
      <c r="G458">
        <v>1813</v>
      </c>
      <c r="H458">
        <v>28</v>
      </c>
      <c r="I458">
        <v>457</v>
      </c>
      <c r="J458">
        <v>4</v>
      </c>
      <c r="K458">
        <v>0</v>
      </c>
      <c r="L458">
        <v>102.85714285714285</v>
      </c>
    </row>
    <row r="459" spans="1:12">
      <c r="A459" t="s">
        <v>3438</v>
      </c>
      <c r="B459" t="s">
        <v>3439</v>
      </c>
      <c r="C459">
        <v>1</v>
      </c>
      <c r="D459" t="s">
        <v>3440</v>
      </c>
      <c r="E459">
        <v>1</v>
      </c>
      <c r="F459">
        <v>1</v>
      </c>
      <c r="G459">
        <v>1293</v>
      </c>
      <c r="H459">
        <v>20</v>
      </c>
      <c r="I459">
        <v>458</v>
      </c>
      <c r="J459">
        <v>3</v>
      </c>
      <c r="K459">
        <v>0</v>
      </c>
      <c r="L459">
        <v>33.660000000000004</v>
      </c>
    </row>
    <row r="460" spans="1:12">
      <c r="A460" t="s">
        <v>3438</v>
      </c>
      <c r="B460" t="s">
        <v>3439</v>
      </c>
      <c r="C460">
        <v>1</v>
      </c>
      <c r="D460" t="s">
        <v>3440</v>
      </c>
      <c r="E460">
        <v>1</v>
      </c>
      <c r="F460">
        <v>1</v>
      </c>
      <c r="G460">
        <v>5216.9250000000002</v>
      </c>
      <c r="H460">
        <v>60</v>
      </c>
      <c r="I460">
        <v>459</v>
      </c>
      <c r="J460">
        <v>4</v>
      </c>
      <c r="K460">
        <v>0</v>
      </c>
      <c r="L460">
        <v>102.85714285714285</v>
      </c>
    </row>
    <row r="461" spans="1:12">
      <c r="A461" t="s">
        <v>3438</v>
      </c>
      <c r="B461" t="s">
        <v>3439</v>
      </c>
      <c r="C461">
        <v>1</v>
      </c>
      <c r="D461" t="s">
        <v>3440</v>
      </c>
      <c r="E461">
        <v>1</v>
      </c>
      <c r="F461">
        <v>1</v>
      </c>
      <c r="G461">
        <v>5214.79</v>
      </c>
      <c r="H461">
        <v>52</v>
      </c>
      <c r="I461">
        <v>460</v>
      </c>
      <c r="J461">
        <v>1</v>
      </c>
      <c r="K461">
        <v>0</v>
      </c>
      <c r="L461">
        <v>38.112851481411589</v>
      </c>
    </row>
    <row r="462" spans="1:12">
      <c r="A462" t="s">
        <v>3438</v>
      </c>
      <c r="B462" t="s">
        <v>3439</v>
      </c>
      <c r="C462">
        <v>1</v>
      </c>
      <c r="D462" t="s">
        <v>3440</v>
      </c>
      <c r="E462">
        <v>1</v>
      </c>
      <c r="F462">
        <v>1</v>
      </c>
      <c r="G462">
        <v>3744</v>
      </c>
      <c r="H462">
        <v>28</v>
      </c>
      <c r="I462">
        <v>461</v>
      </c>
      <c r="J462">
        <v>3</v>
      </c>
      <c r="K462">
        <v>0</v>
      </c>
      <c r="L462">
        <v>33.660000000000004</v>
      </c>
    </row>
    <row r="463" spans="1:12">
      <c r="A463" t="s">
        <v>3438</v>
      </c>
      <c r="B463" t="s">
        <v>3439</v>
      </c>
      <c r="C463">
        <v>1</v>
      </c>
      <c r="D463" t="s">
        <v>3440</v>
      </c>
      <c r="E463">
        <v>1</v>
      </c>
      <c r="F463">
        <v>1</v>
      </c>
      <c r="G463">
        <v>5250</v>
      </c>
      <c r="H463">
        <v>44</v>
      </c>
      <c r="I463">
        <v>462</v>
      </c>
      <c r="J463">
        <v>3</v>
      </c>
      <c r="K463">
        <v>0</v>
      </c>
      <c r="L463">
        <v>33.660000000000004</v>
      </c>
    </row>
    <row r="464" spans="1:12">
      <c r="A464" t="s">
        <v>3438</v>
      </c>
      <c r="B464" t="s">
        <v>3439</v>
      </c>
      <c r="C464">
        <v>1</v>
      </c>
      <c r="D464" t="s">
        <v>3440</v>
      </c>
      <c r="E464">
        <v>1</v>
      </c>
      <c r="F464">
        <v>1</v>
      </c>
      <c r="G464">
        <v>31285.98</v>
      </c>
      <c r="H464">
        <v>476</v>
      </c>
      <c r="I464">
        <v>463</v>
      </c>
      <c r="J464">
        <v>4</v>
      </c>
      <c r="K464">
        <v>0</v>
      </c>
      <c r="L464">
        <v>102.85714285714285</v>
      </c>
    </row>
    <row r="465" spans="1:12">
      <c r="A465" t="s">
        <v>3438</v>
      </c>
      <c r="B465" t="s">
        <v>3439</v>
      </c>
      <c r="C465">
        <v>1</v>
      </c>
      <c r="D465" t="s">
        <v>3440</v>
      </c>
      <c r="E465">
        <v>1</v>
      </c>
      <c r="F465">
        <v>1</v>
      </c>
      <c r="G465">
        <v>15642.99</v>
      </c>
      <c r="H465">
        <v>238</v>
      </c>
      <c r="I465">
        <v>464</v>
      </c>
      <c r="J465">
        <v>4</v>
      </c>
      <c r="K465">
        <v>0</v>
      </c>
      <c r="L465">
        <v>102.85714285714285</v>
      </c>
    </row>
    <row r="466" spans="1:12">
      <c r="A466" t="s">
        <v>3438</v>
      </c>
      <c r="B466" t="s">
        <v>3439</v>
      </c>
      <c r="C466">
        <v>1</v>
      </c>
      <c r="D466" t="s">
        <v>3440</v>
      </c>
      <c r="E466">
        <v>1</v>
      </c>
      <c r="F466">
        <v>1</v>
      </c>
      <c r="G466">
        <v>3300</v>
      </c>
      <c r="H466">
        <v>50</v>
      </c>
      <c r="I466">
        <v>465</v>
      </c>
      <c r="J466">
        <v>3</v>
      </c>
      <c r="K466">
        <v>0</v>
      </c>
      <c r="L466">
        <v>33.660000000000004</v>
      </c>
    </row>
    <row r="467" spans="1:12">
      <c r="A467" t="s">
        <v>3438</v>
      </c>
      <c r="B467" t="s">
        <v>3439</v>
      </c>
      <c r="C467">
        <v>1</v>
      </c>
      <c r="D467" t="s">
        <v>3440</v>
      </c>
      <c r="E467">
        <v>1</v>
      </c>
      <c r="F467">
        <v>1</v>
      </c>
      <c r="G467">
        <v>3686.752</v>
      </c>
      <c r="H467">
        <v>32</v>
      </c>
      <c r="I467">
        <v>466</v>
      </c>
      <c r="J467">
        <v>4</v>
      </c>
      <c r="K467">
        <v>0</v>
      </c>
      <c r="L467">
        <v>102.85714285714285</v>
      </c>
    </row>
    <row r="468" spans="1:12">
      <c r="A468" t="s">
        <v>3438</v>
      </c>
      <c r="B468" t="s">
        <v>3439</v>
      </c>
      <c r="C468">
        <v>1</v>
      </c>
      <c r="D468" t="s">
        <v>3440</v>
      </c>
      <c r="E468">
        <v>1</v>
      </c>
      <c r="F468">
        <v>1</v>
      </c>
      <c r="G468">
        <v>31287.03</v>
      </c>
      <c r="H468">
        <v>707</v>
      </c>
      <c r="I468">
        <v>467</v>
      </c>
      <c r="J468">
        <v>4</v>
      </c>
      <c r="K468">
        <v>0</v>
      </c>
      <c r="L468">
        <v>102.85714285714285</v>
      </c>
    </row>
    <row r="469" spans="1:12">
      <c r="A469" t="s">
        <v>3438</v>
      </c>
      <c r="B469" t="s">
        <v>3439</v>
      </c>
      <c r="C469">
        <v>1</v>
      </c>
      <c r="D469" t="s">
        <v>3440</v>
      </c>
      <c r="E469">
        <v>1</v>
      </c>
      <c r="F469">
        <v>1</v>
      </c>
      <c r="G469">
        <v>5380</v>
      </c>
      <c r="H469">
        <v>102</v>
      </c>
      <c r="I469">
        <v>468</v>
      </c>
      <c r="J469">
        <v>3</v>
      </c>
      <c r="K469">
        <v>0</v>
      </c>
      <c r="L469">
        <v>33.660000000000004</v>
      </c>
    </row>
    <row r="470" spans="1:12">
      <c r="A470" t="s">
        <v>3438</v>
      </c>
      <c r="B470" t="s">
        <v>3439</v>
      </c>
      <c r="C470">
        <v>1</v>
      </c>
      <c r="D470" t="s">
        <v>3440</v>
      </c>
      <c r="E470">
        <v>1</v>
      </c>
      <c r="F470">
        <v>1</v>
      </c>
      <c r="G470">
        <v>2862.6370000000002</v>
      </c>
      <c r="H470">
        <v>63</v>
      </c>
      <c r="I470">
        <v>469</v>
      </c>
      <c r="J470">
        <v>1</v>
      </c>
      <c r="K470">
        <v>0</v>
      </c>
      <c r="L470">
        <v>38.112851481411589</v>
      </c>
    </row>
    <row r="471" spans="1:12">
      <c r="A471" t="s">
        <v>3438</v>
      </c>
      <c r="B471" t="s">
        <v>3439</v>
      </c>
      <c r="C471">
        <v>1</v>
      </c>
      <c r="D471" t="s">
        <v>3440</v>
      </c>
      <c r="E471">
        <v>1</v>
      </c>
      <c r="F471">
        <v>1</v>
      </c>
      <c r="G471">
        <v>18164.53</v>
      </c>
      <c r="H471">
        <v>192</v>
      </c>
      <c r="I471">
        <v>470</v>
      </c>
      <c r="J471">
        <v>1</v>
      </c>
      <c r="K471">
        <v>0</v>
      </c>
      <c r="L471">
        <v>38.112851481411589</v>
      </c>
    </row>
    <row r="472" spans="1:12">
      <c r="A472" t="s">
        <v>3438</v>
      </c>
      <c r="B472" t="s">
        <v>3439</v>
      </c>
      <c r="C472">
        <v>1</v>
      </c>
      <c r="D472" t="s">
        <v>3440</v>
      </c>
      <c r="E472">
        <v>1</v>
      </c>
      <c r="F472">
        <v>1</v>
      </c>
      <c r="G472">
        <v>30660.898000000001</v>
      </c>
      <c r="H472">
        <v>352</v>
      </c>
      <c r="I472">
        <v>471</v>
      </c>
      <c r="J472">
        <v>1</v>
      </c>
      <c r="K472">
        <v>0</v>
      </c>
      <c r="L472">
        <v>38.112851481411589</v>
      </c>
    </row>
    <row r="473" spans="1:12">
      <c r="A473" t="s">
        <v>3438</v>
      </c>
      <c r="B473" t="s">
        <v>3439</v>
      </c>
      <c r="C473">
        <v>1</v>
      </c>
      <c r="D473" t="s">
        <v>3440</v>
      </c>
      <c r="E473">
        <v>1</v>
      </c>
      <c r="F473">
        <v>1</v>
      </c>
      <c r="G473">
        <v>202.00299999999999</v>
      </c>
      <c r="H473">
        <v>5</v>
      </c>
      <c r="I473">
        <v>472</v>
      </c>
      <c r="J473">
        <v>3</v>
      </c>
      <c r="K473">
        <v>0</v>
      </c>
      <c r="L473">
        <v>33.660000000000004</v>
      </c>
    </row>
    <row r="474" spans="1:12">
      <c r="A474" t="s">
        <v>3438</v>
      </c>
      <c r="B474" t="s">
        <v>3439</v>
      </c>
      <c r="C474">
        <v>1</v>
      </c>
      <c r="D474" t="s">
        <v>3440</v>
      </c>
      <c r="E474">
        <v>1</v>
      </c>
      <c r="F474">
        <v>1</v>
      </c>
      <c r="G474">
        <v>7297.1710000000003</v>
      </c>
      <c r="H474">
        <v>84</v>
      </c>
      <c r="I474">
        <v>473</v>
      </c>
      <c r="J474">
        <v>4</v>
      </c>
      <c r="K474">
        <v>0</v>
      </c>
      <c r="L474">
        <v>102.85714285714285</v>
      </c>
    </row>
    <row r="475" spans="1:12">
      <c r="A475" t="s">
        <v>3438</v>
      </c>
      <c r="B475" t="s">
        <v>3439</v>
      </c>
      <c r="C475">
        <v>1</v>
      </c>
      <c r="D475" t="s">
        <v>3440</v>
      </c>
      <c r="E475">
        <v>1</v>
      </c>
      <c r="F475">
        <v>1</v>
      </c>
      <c r="G475">
        <v>12912</v>
      </c>
      <c r="H475">
        <v>192</v>
      </c>
      <c r="I475">
        <v>474</v>
      </c>
      <c r="J475">
        <v>3</v>
      </c>
      <c r="K475">
        <v>0</v>
      </c>
      <c r="L475">
        <v>33.660000000000004</v>
      </c>
    </row>
    <row r="476" spans="1:12">
      <c r="A476" t="s">
        <v>3438</v>
      </c>
      <c r="B476" t="s">
        <v>3439</v>
      </c>
      <c r="C476">
        <v>1</v>
      </c>
      <c r="D476" t="s">
        <v>3440</v>
      </c>
      <c r="E476">
        <v>1</v>
      </c>
      <c r="F476">
        <v>1</v>
      </c>
      <c r="G476">
        <v>947.04499999999996</v>
      </c>
      <c r="H476">
        <v>18</v>
      </c>
      <c r="I476">
        <v>475</v>
      </c>
      <c r="J476">
        <v>3</v>
      </c>
      <c r="K476">
        <v>0</v>
      </c>
      <c r="L476">
        <v>33.660000000000004</v>
      </c>
    </row>
    <row r="477" spans="1:12">
      <c r="A477" t="s">
        <v>3438</v>
      </c>
      <c r="B477" t="s">
        <v>3439</v>
      </c>
      <c r="C477">
        <v>1</v>
      </c>
      <c r="D477" t="s">
        <v>3440</v>
      </c>
      <c r="E477">
        <v>1</v>
      </c>
      <c r="F477">
        <v>1</v>
      </c>
      <c r="G477">
        <v>11920.601000000001</v>
      </c>
      <c r="H477">
        <v>168</v>
      </c>
      <c r="I477">
        <v>476</v>
      </c>
      <c r="J477">
        <v>3</v>
      </c>
      <c r="K477">
        <v>0</v>
      </c>
      <c r="L477">
        <v>33.660000000000004</v>
      </c>
    </row>
    <row r="478" spans="1:12">
      <c r="A478" t="s">
        <v>3438</v>
      </c>
      <c r="B478" t="s">
        <v>3439</v>
      </c>
      <c r="C478">
        <v>1</v>
      </c>
      <c r="D478" t="s">
        <v>3440</v>
      </c>
      <c r="E478">
        <v>1</v>
      </c>
      <c r="F478">
        <v>1</v>
      </c>
      <c r="G478">
        <v>2360</v>
      </c>
      <c r="H478">
        <v>30</v>
      </c>
      <c r="I478">
        <v>477</v>
      </c>
      <c r="J478">
        <v>4</v>
      </c>
      <c r="K478">
        <v>0</v>
      </c>
      <c r="L478">
        <v>102.85714285714285</v>
      </c>
    </row>
    <row r="479" spans="1:12">
      <c r="A479" t="s">
        <v>3438</v>
      </c>
      <c r="B479" t="s">
        <v>3439</v>
      </c>
      <c r="C479">
        <v>1</v>
      </c>
      <c r="D479" t="s">
        <v>3440</v>
      </c>
      <c r="E479">
        <v>1</v>
      </c>
      <c r="F479">
        <v>1</v>
      </c>
      <c r="G479">
        <v>3393.07</v>
      </c>
      <c r="H479">
        <v>40</v>
      </c>
      <c r="I479">
        <v>478</v>
      </c>
      <c r="J479">
        <v>3</v>
      </c>
      <c r="K479">
        <v>0</v>
      </c>
      <c r="L479">
        <v>33.660000000000004</v>
      </c>
    </row>
    <row r="480" spans="1:12">
      <c r="A480" t="s">
        <v>3438</v>
      </c>
      <c r="B480" t="s">
        <v>3439</v>
      </c>
      <c r="C480">
        <v>1</v>
      </c>
      <c r="D480" t="s">
        <v>3440</v>
      </c>
      <c r="E480">
        <v>1</v>
      </c>
      <c r="F480">
        <v>1</v>
      </c>
      <c r="G480">
        <v>4320</v>
      </c>
      <c r="H480">
        <v>44</v>
      </c>
      <c r="I480">
        <v>479</v>
      </c>
      <c r="J480">
        <v>3</v>
      </c>
      <c r="K480">
        <v>0</v>
      </c>
      <c r="L480">
        <v>33.660000000000004</v>
      </c>
    </row>
    <row r="481" spans="1:12">
      <c r="A481" t="s">
        <v>3438</v>
      </c>
      <c r="B481" t="s">
        <v>3439</v>
      </c>
      <c r="C481">
        <v>1</v>
      </c>
      <c r="D481" t="s">
        <v>3440</v>
      </c>
      <c r="E481">
        <v>1</v>
      </c>
      <c r="F481">
        <v>1</v>
      </c>
      <c r="G481">
        <v>2583.2399999999998</v>
      </c>
      <c r="H481">
        <v>28</v>
      </c>
      <c r="I481">
        <v>480</v>
      </c>
      <c r="J481">
        <v>4</v>
      </c>
      <c r="K481">
        <v>0</v>
      </c>
      <c r="L481">
        <v>102.85714285714285</v>
      </c>
    </row>
    <row r="482" spans="1:12">
      <c r="A482" t="s">
        <v>3438</v>
      </c>
      <c r="B482" t="s">
        <v>3439</v>
      </c>
      <c r="C482">
        <v>1</v>
      </c>
      <c r="D482" t="s">
        <v>3440</v>
      </c>
      <c r="E482">
        <v>1</v>
      </c>
      <c r="F482">
        <v>1</v>
      </c>
      <c r="G482">
        <v>5214.33</v>
      </c>
      <c r="H482">
        <v>39</v>
      </c>
      <c r="I482">
        <v>481</v>
      </c>
      <c r="J482">
        <v>1</v>
      </c>
      <c r="K482">
        <v>0</v>
      </c>
      <c r="L482">
        <v>38.112851481411589</v>
      </c>
    </row>
    <row r="483" spans="1:12">
      <c r="A483" t="s">
        <v>3438</v>
      </c>
      <c r="B483" t="s">
        <v>3439</v>
      </c>
      <c r="C483">
        <v>1</v>
      </c>
      <c r="D483" t="s">
        <v>3440</v>
      </c>
      <c r="E483">
        <v>1</v>
      </c>
      <c r="F483">
        <v>1</v>
      </c>
      <c r="G483">
        <v>4190.2359999999999</v>
      </c>
      <c r="H483">
        <v>63</v>
      </c>
      <c r="I483">
        <v>482</v>
      </c>
      <c r="J483">
        <v>1</v>
      </c>
      <c r="K483">
        <v>0</v>
      </c>
      <c r="L483">
        <v>38.112851481411589</v>
      </c>
    </row>
    <row r="484" spans="1:12">
      <c r="A484" t="s">
        <v>3438</v>
      </c>
      <c r="B484" t="s">
        <v>3439</v>
      </c>
      <c r="C484">
        <v>1</v>
      </c>
      <c r="D484" t="s">
        <v>3440</v>
      </c>
      <c r="E484">
        <v>1</v>
      </c>
      <c r="F484">
        <v>1</v>
      </c>
      <c r="G484">
        <v>10451.76</v>
      </c>
      <c r="H484">
        <v>81</v>
      </c>
      <c r="I484">
        <v>483</v>
      </c>
      <c r="J484">
        <v>1</v>
      </c>
      <c r="K484">
        <v>0</v>
      </c>
      <c r="L484">
        <v>38.112851481411589</v>
      </c>
    </row>
    <row r="485" spans="1:12">
      <c r="A485" t="s">
        <v>3438</v>
      </c>
      <c r="B485" t="s">
        <v>3439</v>
      </c>
      <c r="C485">
        <v>1</v>
      </c>
      <c r="D485" t="s">
        <v>3440</v>
      </c>
      <c r="E485">
        <v>1</v>
      </c>
      <c r="F485">
        <v>1</v>
      </c>
      <c r="G485">
        <v>1055.2950000000001</v>
      </c>
      <c r="H485">
        <v>10</v>
      </c>
      <c r="I485">
        <v>484</v>
      </c>
      <c r="J485">
        <v>4</v>
      </c>
      <c r="K485">
        <v>0</v>
      </c>
      <c r="L485">
        <v>102.85714285714285</v>
      </c>
    </row>
    <row r="486" spans="1:12">
      <c r="A486" t="s">
        <v>3438</v>
      </c>
      <c r="B486" t="s">
        <v>3439</v>
      </c>
      <c r="C486">
        <v>1</v>
      </c>
      <c r="D486" t="s">
        <v>3440</v>
      </c>
      <c r="E486">
        <v>1</v>
      </c>
      <c r="F486">
        <v>1</v>
      </c>
      <c r="G486">
        <v>5210.92</v>
      </c>
      <c r="H486">
        <v>44</v>
      </c>
      <c r="I486">
        <v>485</v>
      </c>
      <c r="J486">
        <v>4</v>
      </c>
      <c r="K486">
        <v>0</v>
      </c>
      <c r="L486">
        <v>102.85714285714285</v>
      </c>
    </row>
    <row r="487" spans="1:12">
      <c r="A487" t="s">
        <v>3438</v>
      </c>
      <c r="B487" t="s">
        <v>3439</v>
      </c>
      <c r="C487">
        <v>1</v>
      </c>
      <c r="D487" t="s">
        <v>3440</v>
      </c>
      <c r="E487">
        <v>1</v>
      </c>
      <c r="F487">
        <v>1</v>
      </c>
      <c r="G487">
        <v>5218.415</v>
      </c>
      <c r="H487">
        <v>39</v>
      </c>
      <c r="I487">
        <v>486</v>
      </c>
      <c r="J487">
        <v>4</v>
      </c>
      <c r="K487">
        <v>0</v>
      </c>
      <c r="L487">
        <v>102.85714285714285</v>
      </c>
    </row>
    <row r="488" spans="1:12">
      <c r="A488" t="s">
        <v>3438</v>
      </c>
      <c r="B488" t="s">
        <v>3439</v>
      </c>
      <c r="C488">
        <v>1</v>
      </c>
      <c r="D488" t="s">
        <v>3440</v>
      </c>
      <c r="E488">
        <v>1</v>
      </c>
      <c r="F488">
        <v>1</v>
      </c>
      <c r="G488">
        <v>5215.84</v>
      </c>
      <c r="H488">
        <v>39</v>
      </c>
      <c r="I488">
        <v>487</v>
      </c>
      <c r="J488">
        <v>4</v>
      </c>
      <c r="K488">
        <v>0</v>
      </c>
      <c r="L488">
        <v>102.85714285714285</v>
      </c>
    </row>
    <row r="489" spans="1:12">
      <c r="A489" t="s">
        <v>3438</v>
      </c>
      <c r="B489" t="s">
        <v>3439</v>
      </c>
      <c r="C489">
        <v>1</v>
      </c>
      <c r="D489" t="s">
        <v>3440</v>
      </c>
      <c r="E489">
        <v>1</v>
      </c>
      <c r="F489">
        <v>1</v>
      </c>
      <c r="G489">
        <v>3126.3449999999998</v>
      </c>
      <c r="H489">
        <v>28</v>
      </c>
      <c r="I489">
        <v>488</v>
      </c>
      <c r="J489">
        <v>4</v>
      </c>
      <c r="K489">
        <v>0</v>
      </c>
      <c r="L489">
        <v>102.85714285714285</v>
      </c>
    </row>
    <row r="490" spans="1:12">
      <c r="A490" t="s">
        <v>3438</v>
      </c>
      <c r="B490" t="s">
        <v>3439</v>
      </c>
      <c r="C490">
        <v>1</v>
      </c>
      <c r="D490" t="s">
        <v>3440</v>
      </c>
      <c r="E490">
        <v>1</v>
      </c>
      <c r="F490">
        <v>1</v>
      </c>
      <c r="G490">
        <v>583.76300000000003</v>
      </c>
      <c r="H490">
        <v>9</v>
      </c>
      <c r="I490">
        <v>489</v>
      </c>
      <c r="J490">
        <v>4</v>
      </c>
      <c r="K490">
        <v>0</v>
      </c>
      <c r="L490">
        <v>102.85714285714285</v>
      </c>
    </row>
    <row r="491" spans="1:12">
      <c r="A491" t="s">
        <v>3438</v>
      </c>
      <c r="B491" t="s">
        <v>3439</v>
      </c>
      <c r="C491">
        <v>1</v>
      </c>
      <c r="D491" t="s">
        <v>3440</v>
      </c>
      <c r="E491">
        <v>1</v>
      </c>
      <c r="F491">
        <v>1</v>
      </c>
      <c r="G491">
        <v>10424.69</v>
      </c>
      <c r="H491">
        <v>63</v>
      </c>
      <c r="I491">
        <v>490</v>
      </c>
      <c r="J491">
        <v>4</v>
      </c>
      <c r="K491">
        <v>0</v>
      </c>
      <c r="L491">
        <v>102.85714285714285</v>
      </c>
    </row>
    <row r="492" spans="1:12">
      <c r="A492" t="s">
        <v>3438</v>
      </c>
      <c r="B492" t="s">
        <v>3439</v>
      </c>
      <c r="C492">
        <v>1</v>
      </c>
      <c r="D492" t="s">
        <v>3440</v>
      </c>
      <c r="E492">
        <v>1</v>
      </c>
      <c r="F492">
        <v>1</v>
      </c>
      <c r="G492">
        <v>5215.5249999999996</v>
      </c>
      <c r="H492">
        <v>27</v>
      </c>
      <c r="I492">
        <v>491</v>
      </c>
      <c r="J492">
        <v>1</v>
      </c>
      <c r="K492">
        <v>0</v>
      </c>
      <c r="L492">
        <v>38.112851481411589</v>
      </c>
    </row>
    <row r="493" spans="1:12">
      <c r="A493" t="s">
        <v>3438</v>
      </c>
      <c r="B493" t="s">
        <v>3439</v>
      </c>
      <c r="C493">
        <v>1</v>
      </c>
      <c r="D493" t="s">
        <v>3440</v>
      </c>
      <c r="E493">
        <v>1</v>
      </c>
      <c r="F493">
        <v>1</v>
      </c>
      <c r="G493">
        <v>5737.49</v>
      </c>
      <c r="H493">
        <v>84</v>
      </c>
      <c r="I493">
        <v>492</v>
      </c>
      <c r="J493">
        <v>4</v>
      </c>
      <c r="K493">
        <v>0</v>
      </c>
      <c r="L493">
        <v>102.85714285714285</v>
      </c>
    </row>
    <row r="494" spans="1:12">
      <c r="A494" t="s">
        <v>3438</v>
      </c>
      <c r="B494" t="s">
        <v>3439</v>
      </c>
      <c r="C494">
        <v>1</v>
      </c>
      <c r="D494" t="s">
        <v>3440</v>
      </c>
      <c r="E494">
        <v>1</v>
      </c>
      <c r="F494">
        <v>1</v>
      </c>
      <c r="G494">
        <v>13729.159</v>
      </c>
      <c r="H494">
        <v>120</v>
      </c>
      <c r="I494">
        <v>493</v>
      </c>
      <c r="J494">
        <v>4</v>
      </c>
      <c r="K494">
        <v>0</v>
      </c>
      <c r="L494">
        <v>102.85714285714285</v>
      </c>
    </row>
    <row r="495" spans="1:12">
      <c r="A495" t="s">
        <v>3438</v>
      </c>
      <c r="B495" t="s">
        <v>3439</v>
      </c>
      <c r="C495">
        <v>1</v>
      </c>
      <c r="D495" t="s">
        <v>3440</v>
      </c>
      <c r="E495">
        <v>1</v>
      </c>
      <c r="F495">
        <v>1</v>
      </c>
      <c r="G495">
        <v>9257.3639999999996</v>
      </c>
      <c r="H495">
        <v>102</v>
      </c>
      <c r="I495">
        <v>494</v>
      </c>
      <c r="J495">
        <v>4</v>
      </c>
      <c r="K495">
        <v>0</v>
      </c>
      <c r="L495">
        <v>102.85714285714285</v>
      </c>
    </row>
    <row r="496" spans="1:12">
      <c r="A496" t="s">
        <v>3438</v>
      </c>
      <c r="B496" t="s">
        <v>3439</v>
      </c>
      <c r="C496">
        <v>1</v>
      </c>
      <c r="D496" t="s">
        <v>3440</v>
      </c>
      <c r="E496">
        <v>1</v>
      </c>
      <c r="F496">
        <v>1</v>
      </c>
      <c r="G496">
        <v>13613.103999999999</v>
      </c>
      <c r="H496">
        <v>135</v>
      </c>
      <c r="I496">
        <v>495</v>
      </c>
      <c r="J496">
        <v>4</v>
      </c>
      <c r="K496">
        <v>0</v>
      </c>
      <c r="L496">
        <v>102.85714285714285</v>
      </c>
    </row>
    <row r="497" spans="1:12">
      <c r="A497" t="s">
        <v>3438</v>
      </c>
      <c r="B497" t="s">
        <v>3439</v>
      </c>
      <c r="C497">
        <v>1</v>
      </c>
      <c r="D497" t="s">
        <v>3440</v>
      </c>
      <c r="E497">
        <v>1</v>
      </c>
      <c r="F497">
        <v>1</v>
      </c>
      <c r="G497">
        <v>2088.384</v>
      </c>
      <c r="H497">
        <v>21</v>
      </c>
      <c r="I497">
        <v>496</v>
      </c>
      <c r="J497">
        <v>4</v>
      </c>
      <c r="K497">
        <v>0</v>
      </c>
      <c r="L497">
        <v>102.85714285714285</v>
      </c>
    </row>
    <row r="498" spans="1:12">
      <c r="A498" t="s">
        <v>3438</v>
      </c>
      <c r="B498" t="s">
        <v>3439</v>
      </c>
      <c r="C498">
        <v>1</v>
      </c>
      <c r="D498" t="s">
        <v>3440</v>
      </c>
      <c r="E498">
        <v>1</v>
      </c>
      <c r="F498">
        <v>1</v>
      </c>
      <c r="G498">
        <v>6787.7020000000002</v>
      </c>
      <c r="H498">
        <v>72</v>
      </c>
      <c r="I498">
        <v>497</v>
      </c>
      <c r="J498">
        <v>4</v>
      </c>
      <c r="K498">
        <v>0</v>
      </c>
      <c r="L498">
        <v>102.85714285714285</v>
      </c>
    </row>
    <row r="499" spans="1:12">
      <c r="A499" t="s">
        <v>3438</v>
      </c>
      <c r="B499" t="s">
        <v>3439</v>
      </c>
      <c r="C499">
        <v>1</v>
      </c>
      <c r="D499" t="s">
        <v>3440</v>
      </c>
      <c r="E499">
        <v>1</v>
      </c>
      <c r="F499">
        <v>1</v>
      </c>
      <c r="G499">
        <v>2166</v>
      </c>
      <c r="H499">
        <v>36</v>
      </c>
      <c r="I499">
        <v>498</v>
      </c>
      <c r="J499">
        <v>4</v>
      </c>
      <c r="K499">
        <v>0</v>
      </c>
      <c r="L499">
        <v>102.85714285714285</v>
      </c>
    </row>
    <row r="500" spans="1:12">
      <c r="A500" t="s">
        <v>3438</v>
      </c>
      <c r="B500" t="s">
        <v>3439</v>
      </c>
      <c r="C500">
        <v>1</v>
      </c>
      <c r="D500" t="s">
        <v>3440</v>
      </c>
      <c r="E500">
        <v>1</v>
      </c>
      <c r="F500">
        <v>1</v>
      </c>
      <c r="G500">
        <v>1518.2159999999999</v>
      </c>
      <c r="H500">
        <v>20</v>
      </c>
      <c r="I500">
        <v>499</v>
      </c>
      <c r="J500">
        <v>4</v>
      </c>
      <c r="K500">
        <v>0</v>
      </c>
      <c r="L500">
        <v>102.85714285714285</v>
      </c>
    </row>
    <row r="501" spans="1:12">
      <c r="A501" t="s">
        <v>3438</v>
      </c>
      <c r="B501" t="s">
        <v>3439</v>
      </c>
      <c r="C501">
        <v>1</v>
      </c>
      <c r="D501" t="s">
        <v>3440</v>
      </c>
      <c r="E501">
        <v>1</v>
      </c>
      <c r="F501">
        <v>1</v>
      </c>
      <c r="G501">
        <v>2981.018</v>
      </c>
      <c r="H501">
        <v>30</v>
      </c>
      <c r="I501">
        <v>500</v>
      </c>
      <c r="J501">
        <v>4</v>
      </c>
      <c r="K501">
        <v>0</v>
      </c>
      <c r="L501">
        <v>102.85714285714285</v>
      </c>
    </row>
    <row r="502" spans="1:12">
      <c r="A502" t="s">
        <v>3438</v>
      </c>
      <c r="B502" t="s">
        <v>3439</v>
      </c>
      <c r="C502">
        <v>1</v>
      </c>
      <c r="D502" t="s">
        <v>3440</v>
      </c>
      <c r="E502">
        <v>1</v>
      </c>
      <c r="F502">
        <v>1</v>
      </c>
      <c r="G502">
        <v>1211.146</v>
      </c>
      <c r="H502">
        <v>20</v>
      </c>
      <c r="I502">
        <v>501</v>
      </c>
      <c r="J502">
        <v>4</v>
      </c>
      <c r="K502">
        <v>0</v>
      </c>
      <c r="L502">
        <v>102.85714285714285</v>
      </c>
    </row>
    <row r="503" spans="1:12">
      <c r="A503" t="s">
        <v>3438</v>
      </c>
      <c r="B503" t="s">
        <v>3439</v>
      </c>
      <c r="C503">
        <v>1</v>
      </c>
      <c r="D503" t="s">
        <v>3440</v>
      </c>
      <c r="E503">
        <v>1</v>
      </c>
      <c r="F503">
        <v>1</v>
      </c>
      <c r="G503">
        <v>1987.704</v>
      </c>
      <c r="H503">
        <v>28</v>
      </c>
      <c r="I503">
        <v>502</v>
      </c>
      <c r="J503">
        <v>4</v>
      </c>
      <c r="K503">
        <v>0</v>
      </c>
      <c r="L503">
        <v>102.85714285714285</v>
      </c>
    </row>
    <row r="504" spans="1:12">
      <c r="A504" t="s">
        <v>3438</v>
      </c>
      <c r="B504" t="s">
        <v>3439</v>
      </c>
      <c r="C504">
        <v>1</v>
      </c>
      <c r="D504" t="s">
        <v>3440</v>
      </c>
      <c r="E504">
        <v>1</v>
      </c>
      <c r="F504">
        <v>1</v>
      </c>
      <c r="G504">
        <v>4298.5590000000002</v>
      </c>
      <c r="H504">
        <v>44</v>
      </c>
      <c r="I504">
        <v>503</v>
      </c>
      <c r="J504">
        <v>4</v>
      </c>
      <c r="K504">
        <v>0</v>
      </c>
      <c r="L504">
        <v>102.85714285714285</v>
      </c>
    </row>
    <row r="505" spans="1:12">
      <c r="A505" t="s">
        <v>3438</v>
      </c>
      <c r="B505" t="s">
        <v>3439</v>
      </c>
      <c r="C505">
        <v>1</v>
      </c>
      <c r="D505" t="s">
        <v>3440</v>
      </c>
      <c r="E505">
        <v>1</v>
      </c>
      <c r="F505">
        <v>1</v>
      </c>
      <c r="G505">
        <v>1761.596</v>
      </c>
      <c r="H505">
        <v>0</v>
      </c>
      <c r="I505">
        <v>504</v>
      </c>
      <c r="J505">
        <v>4</v>
      </c>
      <c r="K505">
        <v>0</v>
      </c>
      <c r="L505">
        <v>102.85714285714285</v>
      </c>
    </row>
    <row r="506" spans="1:12">
      <c r="A506" t="s">
        <v>3438</v>
      </c>
      <c r="B506" t="s">
        <v>3439</v>
      </c>
      <c r="C506">
        <v>1</v>
      </c>
      <c r="D506" t="s">
        <v>3440</v>
      </c>
      <c r="E506">
        <v>1</v>
      </c>
      <c r="F506">
        <v>1</v>
      </c>
      <c r="G506">
        <v>2242</v>
      </c>
      <c r="H506">
        <v>24</v>
      </c>
      <c r="I506">
        <v>505</v>
      </c>
      <c r="J506">
        <v>4</v>
      </c>
      <c r="K506">
        <v>0</v>
      </c>
      <c r="L506">
        <v>102.85714285714285</v>
      </c>
    </row>
    <row r="507" spans="1:12">
      <c r="A507" t="s">
        <v>3438</v>
      </c>
      <c r="B507" t="s">
        <v>3439</v>
      </c>
      <c r="C507">
        <v>1</v>
      </c>
      <c r="D507" t="s">
        <v>3440</v>
      </c>
      <c r="E507">
        <v>1</v>
      </c>
      <c r="F507">
        <v>1</v>
      </c>
      <c r="G507">
        <v>1885</v>
      </c>
      <c r="H507">
        <v>20</v>
      </c>
      <c r="I507">
        <v>506</v>
      </c>
      <c r="J507">
        <v>4</v>
      </c>
      <c r="K507">
        <v>0</v>
      </c>
      <c r="L507">
        <v>102.85714285714285</v>
      </c>
    </row>
    <row r="508" spans="1:12">
      <c r="A508" t="s">
        <v>3438</v>
      </c>
      <c r="B508" t="s">
        <v>3439</v>
      </c>
      <c r="C508">
        <v>1</v>
      </c>
      <c r="D508" t="s">
        <v>3440</v>
      </c>
      <c r="E508">
        <v>1</v>
      </c>
      <c r="F508">
        <v>1</v>
      </c>
      <c r="G508">
        <v>2526.9760000000001</v>
      </c>
      <c r="H508">
        <v>30</v>
      </c>
      <c r="I508">
        <v>507</v>
      </c>
      <c r="J508">
        <v>4</v>
      </c>
      <c r="K508">
        <v>0</v>
      </c>
      <c r="L508">
        <v>102.85714285714285</v>
      </c>
    </row>
    <row r="509" spans="1:12">
      <c r="A509" t="s">
        <v>3438</v>
      </c>
      <c r="B509" t="s">
        <v>3439</v>
      </c>
      <c r="C509">
        <v>1</v>
      </c>
      <c r="D509" t="s">
        <v>3440</v>
      </c>
      <c r="E509">
        <v>1</v>
      </c>
      <c r="F509">
        <v>1</v>
      </c>
      <c r="G509">
        <v>15893.337</v>
      </c>
      <c r="H509">
        <v>96</v>
      </c>
      <c r="I509">
        <v>508</v>
      </c>
      <c r="J509">
        <v>4</v>
      </c>
      <c r="K509">
        <v>0</v>
      </c>
      <c r="L509">
        <v>102.85714285714285</v>
      </c>
    </row>
    <row r="510" spans="1:12">
      <c r="A510" t="s">
        <v>3438</v>
      </c>
      <c r="B510" t="s">
        <v>3439</v>
      </c>
      <c r="C510">
        <v>1</v>
      </c>
      <c r="D510" t="s">
        <v>3440</v>
      </c>
      <c r="E510">
        <v>1</v>
      </c>
      <c r="F510">
        <v>1</v>
      </c>
      <c r="G510">
        <v>2625.0160000000001</v>
      </c>
      <c r="H510">
        <v>21</v>
      </c>
      <c r="I510">
        <v>509</v>
      </c>
      <c r="J510">
        <v>4</v>
      </c>
      <c r="K510">
        <v>0</v>
      </c>
      <c r="L510">
        <v>102.85714285714285</v>
      </c>
    </row>
    <row r="511" spans="1:12">
      <c r="A511" t="s">
        <v>3438</v>
      </c>
      <c r="B511" t="s">
        <v>3439</v>
      </c>
      <c r="C511">
        <v>1</v>
      </c>
      <c r="D511" t="s">
        <v>3440</v>
      </c>
      <c r="E511">
        <v>1</v>
      </c>
      <c r="F511">
        <v>1</v>
      </c>
      <c r="G511">
        <v>9825.4439999999995</v>
      </c>
      <c r="H511">
        <v>72</v>
      </c>
      <c r="I511">
        <v>510</v>
      </c>
      <c r="J511">
        <v>4</v>
      </c>
      <c r="K511">
        <v>0</v>
      </c>
      <c r="L511">
        <v>102.85714285714285</v>
      </c>
    </row>
    <row r="512" spans="1:12">
      <c r="A512" t="s">
        <v>3438</v>
      </c>
      <c r="B512" t="s">
        <v>3439</v>
      </c>
      <c r="C512">
        <v>1</v>
      </c>
      <c r="D512" t="s">
        <v>3440</v>
      </c>
      <c r="E512">
        <v>1</v>
      </c>
      <c r="F512">
        <v>1</v>
      </c>
      <c r="G512">
        <v>847.75699999999995</v>
      </c>
      <c r="H512">
        <v>0</v>
      </c>
      <c r="I512">
        <v>511</v>
      </c>
      <c r="J512">
        <v>4</v>
      </c>
      <c r="K512">
        <v>0</v>
      </c>
      <c r="L512">
        <v>102.85714285714285</v>
      </c>
    </row>
    <row r="513" spans="1:12">
      <c r="A513" t="s">
        <v>3438</v>
      </c>
      <c r="B513" t="s">
        <v>3439</v>
      </c>
      <c r="C513">
        <v>1</v>
      </c>
      <c r="D513" t="s">
        <v>3440</v>
      </c>
      <c r="E513">
        <v>1</v>
      </c>
      <c r="F513">
        <v>1</v>
      </c>
      <c r="G513">
        <v>5217.6149999999998</v>
      </c>
      <c r="H513">
        <v>45</v>
      </c>
      <c r="I513">
        <v>512</v>
      </c>
      <c r="J513">
        <v>1</v>
      </c>
      <c r="K513">
        <v>0</v>
      </c>
      <c r="L513">
        <v>38.112851481411589</v>
      </c>
    </row>
    <row r="514" spans="1:12">
      <c r="A514" t="s">
        <v>3438</v>
      </c>
      <c r="B514" t="s">
        <v>3439</v>
      </c>
      <c r="C514">
        <v>1</v>
      </c>
      <c r="D514" t="s">
        <v>3440</v>
      </c>
      <c r="E514">
        <v>1</v>
      </c>
      <c r="F514">
        <v>1</v>
      </c>
      <c r="G514">
        <v>5321.7809999999999</v>
      </c>
      <c r="H514">
        <v>39</v>
      </c>
      <c r="I514">
        <v>513</v>
      </c>
      <c r="J514">
        <v>1</v>
      </c>
      <c r="K514">
        <v>0</v>
      </c>
      <c r="L514">
        <v>38.112851481411589</v>
      </c>
    </row>
    <row r="515" spans="1:12">
      <c r="A515" t="s">
        <v>3438</v>
      </c>
      <c r="B515" t="s">
        <v>3439</v>
      </c>
      <c r="C515">
        <v>1</v>
      </c>
      <c r="D515" t="s">
        <v>3440</v>
      </c>
      <c r="E515">
        <v>1</v>
      </c>
      <c r="F515">
        <v>1</v>
      </c>
      <c r="G515">
        <v>2061.12</v>
      </c>
      <c r="H515">
        <v>12</v>
      </c>
      <c r="I515">
        <v>514</v>
      </c>
      <c r="J515">
        <v>1</v>
      </c>
      <c r="K515">
        <v>0</v>
      </c>
      <c r="L515">
        <v>38.112851481411589</v>
      </c>
    </row>
    <row r="516" spans="1:12">
      <c r="A516" t="s">
        <v>3438</v>
      </c>
      <c r="B516" t="s">
        <v>3439</v>
      </c>
      <c r="C516">
        <v>1</v>
      </c>
      <c r="D516" t="s">
        <v>3440</v>
      </c>
      <c r="E516">
        <v>1</v>
      </c>
      <c r="F516">
        <v>1</v>
      </c>
      <c r="G516">
        <v>2300</v>
      </c>
      <c r="H516">
        <v>15</v>
      </c>
      <c r="I516">
        <v>515</v>
      </c>
      <c r="J516">
        <v>1</v>
      </c>
      <c r="K516">
        <v>0</v>
      </c>
      <c r="L516">
        <v>38.112851481411589</v>
      </c>
    </row>
    <row r="517" spans="1:12">
      <c r="A517" t="s">
        <v>3438</v>
      </c>
      <c r="B517" t="s">
        <v>3439</v>
      </c>
      <c r="C517">
        <v>1</v>
      </c>
      <c r="D517" t="s">
        <v>3440</v>
      </c>
      <c r="E517">
        <v>1</v>
      </c>
      <c r="F517">
        <v>1</v>
      </c>
      <c r="G517">
        <v>6561</v>
      </c>
      <c r="H517">
        <v>42</v>
      </c>
      <c r="I517">
        <v>516</v>
      </c>
      <c r="J517">
        <v>1</v>
      </c>
      <c r="K517">
        <v>0</v>
      </c>
      <c r="L517">
        <v>38.112851481411589</v>
      </c>
    </row>
    <row r="518" spans="1:12">
      <c r="A518" t="s">
        <v>3438</v>
      </c>
      <c r="B518" t="s">
        <v>3439</v>
      </c>
      <c r="C518">
        <v>1</v>
      </c>
      <c r="D518" t="s">
        <v>3440</v>
      </c>
      <c r="E518">
        <v>1</v>
      </c>
      <c r="F518">
        <v>1</v>
      </c>
      <c r="G518">
        <v>13613.906999999999</v>
      </c>
      <c r="H518">
        <v>108</v>
      </c>
      <c r="I518">
        <v>517</v>
      </c>
      <c r="J518">
        <v>4</v>
      </c>
      <c r="K518">
        <v>0</v>
      </c>
      <c r="L518">
        <v>102.85714285714285</v>
      </c>
    </row>
    <row r="519" spans="1:12">
      <c r="A519" t="s">
        <v>3438</v>
      </c>
      <c r="B519" t="s">
        <v>3439</v>
      </c>
      <c r="C519">
        <v>1</v>
      </c>
      <c r="D519" t="s">
        <v>3440</v>
      </c>
      <c r="E519">
        <v>1</v>
      </c>
      <c r="F519">
        <v>1</v>
      </c>
      <c r="G519">
        <v>5214.0450000000001</v>
      </c>
      <c r="H519">
        <v>28</v>
      </c>
      <c r="I519">
        <v>518</v>
      </c>
      <c r="J519">
        <v>4</v>
      </c>
      <c r="K519">
        <v>0</v>
      </c>
      <c r="L519">
        <v>102.85714285714285</v>
      </c>
    </row>
    <row r="520" spans="1:12">
      <c r="A520" t="s">
        <v>3438</v>
      </c>
      <c r="B520" t="s">
        <v>3439</v>
      </c>
      <c r="C520">
        <v>1</v>
      </c>
      <c r="D520" t="s">
        <v>3440</v>
      </c>
      <c r="E520">
        <v>1</v>
      </c>
      <c r="F520">
        <v>1</v>
      </c>
      <c r="G520">
        <v>3131.0160000000001</v>
      </c>
      <c r="H520">
        <v>18</v>
      </c>
      <c r="I520">
        <v>519</v>
      </c>
      <c r="J520">
        <v>4</v>
      </c>
      <c r="K520">
        <v>0</v>
      </c>
      <c r="L520">
        <v>102.85714285714285</v>
      </c>
    </row>
    <row r="521" spans="1:12">
      <c r="A521" t="s">
        <v>3438</v>
      </c>
      <c r="B521" t="s">
        <v>3439</v>
      </c>
      <c r="C521">
        <v>1</v>
      </c>
      <c r="D521" t="s">
        <v>3440</v>
      </c>
      <c r="E521">
        <v>1</v>
      </c>
      <c r="F521">
        <v>1</v>
      </c>
      <c r="G521">
        <v>20863.8</v>
      </c>
      <c r="H521">
        <v>105</v>
      </c>
      <c r="I521">
        <v>520</v>
      </c>
      <c r="J521">
        <v>1</v>
      </c>
      <c r="K521">
        <v>0</v>
      </c>
      <c r="L521">
        <v>38.112851481411589</v>
      </c>
    </row>
    <row r="522" spans="1:12">
      <c r="A522" t="s">
        <v>3438</v>
      </c>
      <c r="B522" t="s">
        <v>3439</v>
      </c>
      <c r="C522">
        <v>1</v>
      </c>
      <c r="D522" t="s">
        <v>3440</v>
      </c>
      <c r="E522">
        <v>1</v>
      </c>
      <c r="F522">
        <v>1</v>
      </c>
      <c r="G522">
        <v>5867.7330000000002</v>
      </c>
      <c r="H522">
        <v>44</v>
      </c>
      <c r="I522">
        <v>521</v>
      </c>
      <c r="J522">
        <v>1</v>
      </c>
      <c r="K522">
        <v>0</v>
      </c>
      <c r="L522">
        <v>38.112851481411589</v>
      </c>
    </row>
    <row r="523" spans="1:12">
      <c r="A523" t="s">
        <v>3438</v>
      </c>
      <c r="B523" t="s">
        <v>3439</v>
      </c>
      <c r="C523">
        <v>1</v>
      </c>
      <c r="D523" t="s">
        <v>3440</v>
      </c>
      <c r="E523">
        <v>1</v>
      </c>
      <c r="F523">
        <v>1</v>
      </c>
      <c r="G523">
        <v>9869.5360000000001</v>
      </c>
      <c r="H523">
        <v>38</v>
      </c>
      <c r="I523">
        <v>522</v>
      </c>
      <c r="J523">
        <v>1</v>
      </c>
      <c r="K523">
        <v>0</v>
      </c>
      <c r="L523">
        <v>38.112851481411589</v>
      </c>
    </row>
    <row r="524" spans="1:12">
      <c r="A524" t="s">
        <v>3438</v>
      </c>
      <c r="B524" t="s">
        <v>3439</v>
      </c>
      <c r="C524">
        <v>1</v>
      </c>
      <c r="D524" t="s">
        <v>3440</v>
      </c>
      <c r="E524">
        <v>1</v>
      </c>
      <c r="F524">
        <v>1</v>
      </c>
      <c r="G524">
        <v>20235.148000000001</v>
      </c>
      <c r="H524">
        <v>108</v>
      </c>
      <c r="I524">
        <v>523</v>
      </c>
      <c r="J524">
        <v>1</v>
      </c>
      <c r="K524">
        <v>0</v>
      </c>
      <c r="L524">
        <v>38.112851481411589</v>
      </c>
    </row>
    <row r="525" spans="1:12">
      <c r="A525" t="s">
        <v>3438</v>
      </c>
      <c r="B525" t="s">
        <v>3439</v>
      </c>
      <c r="C525">
        <v>1</v>
      </c>
      <c r="D525" t="s">
        <v>3440</v>
      </c>
      <c r="E525">
        <v>1</v>
      </c>
      <c r="F525">
        <v>1</v>
      </c>
      <c r="G525">
        <v>529.57299999999998</v>
      </c>
      <c r="H525">
        <v>2</v>
      </c>
      <c r="I525">
        <v>524</v>
      </c>
      <c r="J525">
        <v>4</v>
      </c>
      <c r="K525">
        <v>0</v>
      </c>
      <c r="L525">
        <v>102.85714285714285</v>
      </c>
    </row>
    <row r="526" spans="1:12">
      <c r="A526" t="s">
        <v>3438</v>
      </c>
      <c r="B526" t="s">
        <v>3439</v>
      </c>
      <c r="C526">
        <v>1</v>
      </c>
      <c r="D526" t="s">
        <v>3440</v>
      </c>
      <c r="E526">
        <v>1</v>
      </c>
      <c r="F526">
        <v>1</v>
      </c>
      <c r="G526">
        <v>13343.607</v>
      </c>
      <c r="H526">
        <v>78</v>
      </c>
      <c r="I526">
        <v>525</v>
      </c>
      <c r="J526">
        <v>4</v>
      </c>
      <c r="K526">
        <v>0</v>
      </c>
      <c r="L526">
        <v>102.85714285714285</v>
      </c>
    </row>
    <row r="527" spans="1:12">
      <c r="A527" t="s">
        <v>3438</v>
      </c>
      <c r="B527" t="s">
        <v>3439</v>
      </c>
      <c r="C527">
        <v>1</v>
      </c>
      <c r="D527" t="s">
        <v>3440</v>
      </c>
      <c r="E527">
        <v>1</v>
      </c>
      <c r="F527">
        <v>1</v>
      </c>
      <c r="G527">
        <v>2068.9929999999999</v>
      </c>
      <c r="H527">
        <v>15</v>
      </c>
      <c r="I527">
        <v>526</v>
      </c>
      <c r="J527">
        <v>1</v>
      </c>
      <c r="K527">
        <v>0</v>
      </c>
      <c r="L527">
        <v>38.112851481411589</v>
      </c>
    </row>
    <row r="528" spans="1:12">
      <c r="A528" t="s">
        <v>3438</v>
      </c>
      <c r="B528" t="s">
        <v>3439</v>
      </c>
      <c r="C528">
        <v>1</v>
      </c>
      <c r="D528" t="s">
        <v>3440</v>
      </c>
      <c r="E528">
        <v>1</v>
      </c>
      <c r="F528">
        <v>1</v>
      </c>
      <c r="G528">
        <v>10128.694</v>
      </c>
      <c r="H528">
        <v>38</v>
      </c>
      <c r="I528">
        <v>527</v>
      </c>
      <c r="J528">
        <v>1</v>
      </c>
      <c r="K528">
        <v>0</v>
      </c>
      <c r="L528">
        <v>38.112851481411589</v>
      </c>
    </row>
    <row r="529" spans="1:12">
      <c r="A529" t="s">
        <v>3438</v>
      </c>
      <c r="B529" t="s">
        <v>3439</v>
      </c>
      <c r="C529">
        <v>1</v>
      </c>
      <c r="D529" t="s">
        <v>3440</v>
      </c>
      <c r="E529">
        <v>1</v>
      </c>
      <c r="F529">
        <v>1</v>
      </c>
      <c r="G529">
        <v>2453.598</v>
      </c>
      <c r="H529">
        <v>0</v>
      </c>
      <c r="I529">
        <v>528</v>
      </c>
      <c r="J529">
        <v>1</v>
      </c>
      <c r="K529">
        <v>0</v>
      </c>
      <c r="L529">
        <v>38.112851481411589</v>
      </c>
    </row>
    <row r="530" spans="1:12">
      <c r="A530" t="s">
        <v>3438</v>
      </c>
      <c r="B530" t="s">
        <v>3439</v>
      </c>
      <c r="C530">
        <v>1</v>
      </c>
      <c r="D530" t="s">
        <v>3440</v>
      </c>
      <c r="E530">
        <v>1</v>
      </c>
      <c r="F530">
        <v>1</v>
      </c>
      <c r="G530">
        <v>5217.0950000000003</v>
      </c>
      <c r="H530">
        <v>27</v>
      </c>
      <c r="I530">
        <v>529</v>
      </c>
      <c r="J530">
        <v>1</v>
      </c>
      <c r="K530">
        <v>0</v>
      </c>
      <c r="L530">
        <v>38.112851481411589</v>
      </c>
    </row>
    <row r="531" spans="1:12">
      <c r="A531" t="s">
        <v>3438</v>
      </c>
      <c r="B531" t="s">
        <v>3439</v>
      </c>
      <c r="C531">
        <v>1</v>
      </c>
      <c r="D531" t="s">
        <v>3440</v>
      </c>
      <c r="E531">
        <v>1</v>
      </c>
      <c r="F531">
        <v>1</v>
      </c>
      <c r="G531">
        <v>3130.2570000000001</v>
      </c>
      <c r="H531">
        <v>12</v>
      </c>
      <c r="I531">
        <v>530</v>
      </c>
      <c r="J531">
        <v>1</v>
      </c>
      <c r="K531">
        <v>0</v>
      </c>
      <c r="L531">
        <v>38.112851481411589</v>
      </c>
    </row>
    <row r="532" spans="1:12">
      <c r="A532" t="s">
        <v>3438</v>
      </c>
      <c r="B532" t="s">
        <v>3439</v>
      </c>
      <c r="C532">
        <v>1</v>
      </c>
      <c r="D532" t="s">
        <v>3440</v>
      </c>
      <c r="E532">
        <v>1</v>
      </c>
      <c r="F532">
        <v>1</v>
      </c>
      <c r="G532">
        <v>26077.025000000001</v>
      </c>
      <c r="H532">
        <v>150</v>
      </c>
      <c r="I532">
        <v>531</v>
      </c>
      <c r="J532">
        <v>4</v>
      </c>
      <c r="K532">
        <v>0</v>
      </c>
      <c r="L532">
        <v>102.85714285714285</v>
      </c>
    </row>
    <row r="533" spans="1:12">
      <c r="A533" t="s">
        <v>3438</v>
      </c>
      <c r="B533" t="s">
        <v>3439</v>
      </c>
      <c r="C533">
        <v>1</v>
      </c>
      <c r="D533" t="s">
        <v>3440</v>
      </c>
      <c r="E533">
        <v>1</v>
      </c>
      <c r="F533">
        <v>1</v>
      </c>
      <c r="G533">
        <v>37115.466</v>
      </c>
      <c r="H533">
        <v>124</v>
      </c>
      <c r="I533">
        <v>532</v>
      </c>
      <c r="J533">
        <v>1</v>
      </c>
      <c r="K533">
        <v>0</v>
      </c>
      <c r="L533">
        <v>38.112851481411589</v>
      </c>
    </row>
    <row r="534" spans="1:12">
      <c r="A534" t="s">
        <v>3438</v>
      </c>
      <c r="B534" t="s">
        <v>3439</v>
      </c>
      <c r="C534">
        <v>1</v>
      </c>
      <c r="D534" t="s">
        <v>3440</v>
      </c>
      <c r="E534">
        <v>1</v>
      </c>
      <c r="F534">
        <v>1</v>
      </c>
      <c r="G534">
        <v>5359</v>
      </c>
      <c r="H534">
        <v>0</v>
      </c>
      <c r="I534">
        <v>533</v>
      </c>
      <c r="J534">
        <v>1</v>
      </c>
      <c r="K534">
        <v>0</v>
      </c>
      <c r="L534">
        <v>38.112851481411589</v>
      </c>
    </row>
    <row r="535" spans="1:12">
      <c r="A535" t="s">
        <v>3438</v>
      </c>
      <c r="B535" t="s">
        <v>3439</v>
      </c>
      <c r="C535">
        <v>1</v>
      </c>
      <c r="D535" t="s">
        <v>3440</v>
      </c>
      <c r="E535">
        <v>1</v>
      </c>
      <c r="F535">
        <v>1</v>
      </c>
      <c r="G535">
        <v>1823</v>
      </c>
      <c r="H535">
        <v>10</v>
      </c>
      <c r="I535">
        <v>534</v>
      </c>
      <c r="J535">
        <v>1</v>
      </c>
      <c r="K535">
        <v>0</v>
      </c>
      <c r="L535">
        <v>38.112851481411589</v>
      </c>
    </row>
    <row r="536" spans="1:12">
      <c r="A536" t="s">
        <v>3438</v>
      </c>
      <c r="B536" t="s">
        <v>3439</v>
      </c>
      <c r="C536">
        <v>1</v>
      </c>
      <c r="D536" t="s">
        <v>3440</v>
      </c>
      <c r="E536">
        <v>1</v>
      </c>
      <c r="F536">
        <v>1</v>
      </c>
      <c r="G536">
        <v>1673.0719999999999</v>
      </c>
      <c r="H536">
        <v>0</v>
      </c>
      <c r="I536">
        <v>535</v>
      </c>
      <c r="J536">
        <v>1</v>
      </c>
      <c r="K536">
        <v>0</v>
      </c>
      <c r="L536">
        <v>38.112851481411589</v>
      </c>
    </row>
    <row r="537" spans="1:12">
      <c r="A537" t="s">
        <v>3438</v>
      </c>
      <c r="B537" t="s">
        <v>3439</v>
      </c>
      <c r="C537">
        <v>1</v>
      </c>
      <c r="D537" t="s">
        <v>3440</v>
      </c>
      <c r="E537">
        <v>1</v>
      </c>
      <c r="F537">
        <v>1</v>
      </c>
      <c r="G537">
        <v>96367.95</v>
      </c>
      <c r="H537">
        <v>444</v>
      </c>
      <c r="I537">
        <v>536</v>
      </c>
      <c r="J537">
        <v>1</v>
      </c>
      <c r="K537">
        <v>0</v>
      </c>
      <c r="L537">
        <v>38.112851481411589</v>
      </c>
    </row>
    <row r="538" spans="1:12">
      <c r="A538" t="s">
        <v>3438</v>
      </c>
      <c r="B538" t="s">
        <v>3439</v>
      </c>
      <c r="C538">
        <v>1</v>
      </c>
      <c r="D538" t="s">
        <v>3440</v>
      </c>
      <c r="E538">
        <v>1</v>
      </c>
      <c r="F538">
        <v>1</v>
      </c>
      <c r="G538">
        <v>29596.18</v>
      </c>
      <c r="H538">
        <v>92</v>
      </c>
      <c r="I538">
        <v>537</v>
      </c>
      <c r="J538">
        <v>1</v>
      </c>
      <c r="K538">
        <v>0</v>
      </c>
      <c r="L538">
        <v>38.112851481411589</v>
      </c>
    </row>
    <row r="539" spans="1:12">
      <c r="A539" t="s">
        <v>3438</v>
      </c>
      <c r="B539" t="s">
        <v>3439</v>
      </c>
      <c r="C539">
        <v>1</v>
      </c>
      <c r="D539" t="s">
        <v>3440</v>
      </c>
      <c r="E539">
        <v>1</v>
      </c>
      <c r="F539">
        <v>1</v>
      </c>
      <c r="G539">
        <v>5221.32</v>
      </c>
      <c r="H539">
        <v>26</v>
      </c>
      <c r="I539">
        <v>538</v>
      </c>
      <c r="J539">
        <v>4</v>
      </c>
      <c r="K539">
        <v>0</v>
      </c>
      <c r="L539">
        <v>102.85714285714285</v>
      </c>
    </row>
    <row r="540" spans="1:12">
      <c r="A540" t="s">
        <v>3438</v>
      </c>
      <c r="B540" t="s">
        <v>3439</v>
      </c>
      <c r="C540">
        <v>1</v>
      </c>
      <c r="D540" t="s">
        <v>3440</v>
      </c>
      <c r="E540">
        <v>1</v>
      </c>
      <c r="F540">
        <v>1</v>
      </c>
      <c r="G540">
        <v>5218.2349999999997</v>
      </c>
      <c r="H540">
        <v>22</v>
      </c>
      <c r="I540">
        <v>539</v>
      </c>
      <c r="J540">
        <v>4</v>
      </c>
      <c r="K540">
        <v>0</v>
      </c>
      <c r="L540">
        <v>102.85714285714285</v>
      </c>
    </row>
    <row r="541" spans="1:12">
      <c r="A541" t="s">
        <v>3438</v>
      </c>
      <c r="B541" t="s">
        <v>3439</v>
      </c>
      <c r="C541">
        <v>1</v>
      </c>
      <c r="D541" t="s">
        <v>3440</v>
      </c>
      <c r="E541">
        <v>1</v>
      </c>
      <c r="F541">
        <v>1</v>
      </c>
      <c r="G541">
        <v>5741.7780000000002</v>
      </c>
      <c r="H541">
        <v>26</v>
      </c>
      <c r="I541">
        <v>540</v>
      </c>
      <c r="J541">
        <v>4</v>
      </c>
      <c r="K541">
        <v>0</v>
      </c>
      <c r="L541">
        <v>102.85714285714285</v>
      </c>
    </row>
    <row r="542" spans="1:12">
      <c r="A542" t="s">
        <v>3438</v>
      </c>
      <c r="B542" t="s">
        <v>3439</v>
      </c>
      <c r="C542">
        <v>1</v>
      </c>
      <c r="D542" t="s">
        <v>3440</v>
      </c>
      <c r="E542">
        <v>1</v>
      </c>
      <c r="F542">
        <v>1</v>
      </c>
      <c r="G542">
        <v>5214.0550000000003</v>
      </c>
      <c r="H542">
        <v>20</v>
      </c>
      <c r="I542">
        <v>541</v>
      </c>
      <c r="J542">
        <v>4</v>
      </c>
      <c r="K542">
        <v>0</v>
      </c>
      <c r="L542">
        <v>102.85714285714285</v>
      </c>
    </row>
    <row r="543" spans="1:12">
      <c r="A543" t="s">
        <v>3438</v>
      </c>
      <c r="B543" t="s">
        <v>3439</v>
      </c>
      <c r="C543">
        <v>1</v>
      </c>
      <c r="D543" t="s">
        <v>3440</v>
      </c>
      <c r="E543">
        <v>1</v>
      </c>
      <c r="F543">
        <v>1</v>
      </c>
      <c r="G543">
        <v>3198.3240000000001</v>
      </c>
      <c r="H543">
        <v>12</v>
      </c>
      <c r="I543">
        <v>542</v>
      </c>
      <c r="J543">
        <v>4</v>
      </c>
      <c r="K543">
        <v>0</v>
      </c>
      <c r="L543">
        <v>102.85714285714285</v>
      </c>
    </row>
    <row r="544" spans="1:12">
      <c r="A544" t="s">
        <v>3438</v>
      </c>
      <c r="B544" t="s">
        <v>3439</v>
      </c>
      <c r="C544">
        <v>1</v>
      </c>
      <c r="D544" t="s">
        <v>3440</v>
      </c>
      <c r="E544">
        <v>1</v>
      </c>
      <c r="F544">
        <v>1</v>
      </c>
      <c r="G544">
        <v>5400.0020000000004</v>
      </c>
      <c r="H544">
        <v>20</v>
      </c>
      <c r="I544">
        <v>543</v>
      </c>
      <c r="J544">
        <v>1</v>
      </c>
      <c r="K544">
        <v>0</v>
      </c>
      <c r="L544">
        <v>38.112851481411589</v>
      </c>
    </row>
    <row r="545" spans="1:12">
      <c r="A545" t="s">
        <v>3438</v>
      </c>
      <c r="B545" t="s">
        <v>3439</v>
      </c>
      <c r="C545">
        <v>1</v>
      </c>
      <c r="D545" t="s">
        <v>3440</v>
      </c>
      <c r="E545">
        <v>1</v>
      </c>
      <c r="F545">
        <v>1</v>
      </c>
      <c r="G545">
        <v>1412.8579999999999</v>
      </c>
      <c r="H545">
        <v>6</v>
      </c>
      <c r="I545">
        <v>544</v>
      </c>
      <c r="J545">
        <v>3</v>
      </c>
      <c r="K545">
        <v>0</v>
      </c>
      <c r="L545">
        <v>33.660000000000004</v>
      </c>
    </row>
    <row r="546" spans="1:12">
      <c r="A546" t="s">
        <v>3438</v>
      </c>
      <c r="B546" t="s">
        <v>3439</v>
      </c>
      <c r="C546">
        <v>1</v>
      </c>
      <c r="D546" t="s">
        <v>3440</v>
      </c>
      <c r="E546">
        <v>1</v>
      </c>
      <c r="F546">
        <v>1</v>
      </c>
      <c r="G546">
        <v>1488.913</v>
      </c>
      <c r="H546">
        <v>9</v>
      </c>
      <c r="I546">
        <v>545</v>
      </c>
      <c r="J546">
        <v>3</v>
      </c>
      <c r="K546">
        <v>0</v>
      </c>
      <c r="L546">
        <v>33.660000000000004</v>
      </c>
    </row>
    <row r="547" spans="1:12">
      <c r="A547" t="s">
        <v>3438</v>
      </c>
      <c r="B547" t="s">
        <v>3439</v>
      </c>
      <c r="C547">
        <v>1</v>
      </c>
      <c r="D547" t="s">
        <v>3440</v>
      </c>
      <c r="E547">
        <v>1</v>
      </c>
      <c r="F547">
        <v>1</v>
      </c>
      <c r="G547">
        <v>1421.079</v>
      </c>
      <c r="H547">
        <v>6</v>
      </c>
      <c r="I547">
        <v>546</v>
      </c>
      <c r="J547">
        <v>3</v>
      </c>
      <c r="K547">
        <v>0</v>
      </c>
      <c r="L547">
        <v>33.660000000000004</v>
      </c>
    </row>
    <row r="548" spans="1:12">
      <c r="A548" t="s">
        <v>3438</v>
      </c>
      <c r="B548" t="s">
        <v>3439</v>
      </c>
      <c r="C548">
        <v>1</v>
      </c>
      <c r="D548" t="s">
        <v>3440</v>
      </c>
      <c r="E548">
        <v>1</v>
      </c>
      <c r="F548">
        <v>1</v>
      </c>
      <c r="G548">
        <v>1373.463</v>
      </c>
      <c r="H548">
        <v>8</v>
      </c>
      <c r="I548">
        <v>547</v>
      </c>
      <c r="J548">
        <v>3</v>
      </c>
      <c r="K548">
        <v>0</v>
      </c>
      <c r="L548">
        <v>33.660000000000004</v>
      </c>
    </row>
    <row r="549" spans="1:12">
      <c r="A549" t="s">
        <v>3438</v>
      </c>
      <c r="B549" t="s">
        <v>3439</v>
      </c>
      <c r="C549">
        <v>1</v>
      </c>
      <c r="D549" t="s">
        <v>3440</v>
      </c>
      <c r="E549">
        <v>1</v>
      </c>
      <c r="F549">
        <v>1</v>
      </c>
      <c r="G549">
        <v>376.13099999999997</v>
      </c>
      <c r="H549">
        <v>4</v>
      </c>
      <c r="I549">
        <v>548</v>
      </c>
      <c r="J549">
        <v>3</v>
      </c>
      <c r="K549">
        <v>0</v>
      </c>
      <c r="L549">
        <v>33.660000000000004</v>
      </c>
    </row>
    <row r="550" spans="1:12">
      <c r="A550" t="s">
        <v>3438</v>
      </c>
      <c r="B550" t="s">
        <v>3439</v>
      </c>
      <c r="C550">
        <v>1</v>
      </c>
      <c r="D550" t="s">
        <v>3440</v>
      </c>
      <c r="E550">
        <v>1</v>
      </c>
      <c r="F550">
        <v>1</v>
      </c>
      <c r="G550">
        <v>5218.68</v>
      </c>
      <c r="H550">
        <v>12</v>
      </c>
      <c r="I550">
        <v>549</v>
      </c>
      <c r="J550">
        <v>1</v>
      </c>
      <c r="K550">
        <v>0</v>
      </c>
      <c r="L550">
        <v>38.112851481411589</v>
      </c>
    </row>
    <row r="551" spans="1:12">
      <c r="A551" t="s">
        <v>3438</v>
      </c>
      <c r="B551" t="s">
        <v>3439</v>
      </c>
      <c r="C551">
        <v>1</v>
      </c>
      <c r="D551" t="s">
        <v>3440</v>
      </c>
      <c r="E551">
        <v>1</v>
      </c>
      <c r="F551">
        <v>1</v>
      </c>
      <c r="G551">
        <v>15303.058999999999</v>
      </c>
      <c r="H551">
        <v>31</v>
      </c>
      <c r="I551">
        <v>550</v>
      </c>
      <c r="J551">
        <v>1</v>
      </c>
      <c r="K551">
        <v>0</v>
      </c>
      <c r="L551">
        <v>38.112851481411589</v>
      </c>
    </row>
    <row r="552" spans="1:12">
      <c r="A552" t="s">
        <v>3438</v>
      </c>
      <c r="B552" t="s">
        <v>3439</v>
      </c>
      <c r="C552">
        <v>1</v>
      </c>
      <c r="D552" t="s">
        <v>3440</v>
      </c>
      <c r="E552">
        <v>1</v>
      </c>
      <c r="F552">
        <v>1</v>
      </c>
      <c r="G552">
        <v>5024.0659999999998</v>
      </c>
      <c r="H552">
        <v>10</v>
      </c>
      <c r="I552">
        <v>551</v>
      </c>
      <c r="J552">
        <v>1</v>
      </c>
      <c r="K552">
        <v>0</v>
      </c>
      <c r="L552">
        <v>38.112851481411589</v>
      </c>
    </row>
    <row r="553" spans="1:12">
      <c r="A553" t="s">
        <v>3438</v>
      </c>
      <c r="B553" t="s">
        <v>3439</v>
      </c>
      <c r="C553">
        <v>1</v>
      </c>
      <c r="D553" t="s">
        <v>3440</v>
      </c>
      <c r="E553">
        <v>1</v>
      </c>
      <c r="F553">
        <v>1</v>
      </c>
      <c r="G553">
        <v>6593.24</v>
      </c>
      <c r="H553">
        <v>30</v>
      </c>
      <c r="I553">
        <v>552</v>
      </c>
      <c r="J553">
        <v>4</v>
      </c>
      <c r="K553">
        <v>0</v>
      </c>
      <c r="L553">
        <v>102.85714285714285</v>
      </c>
    </row>
    <row r="554" spans="1:12">
      <c r="A554" t="s">
        <v>3438</v>
      </c>
      <c r="B554" t="s">
        <v>3439</v>
      </c>
      <c r="C554">
        <v>1</v>
      </c>
      <c r="D554" t="s">
        <v>3440</v>
      </c>
      <c r="E554">
        <v>1</v>
      </c>
      <c r="F554">
        <v>1</v>
      </c>
      <c r="G554">
        <v>2457.4259999999999</v>
      </c>
      <c r="H554">
        <v>10</v>
      </c>
      <c r="I554">
        <v>553</v>
      </c>
      <c r="J554">
        <v>1</v>
      </c>
      <c r="K554">
        <v>0</v>
      </c>
      <c r="L554">
        <v>38.112851481411589</v>
      </c>
    </row>
    <row r="555" spans="1:12">
      <c r="A555" t="s">
        <v>3438</v>
      </c>
      <c r="B555" t="s">
        <v>3439</v>
      </c>
      <c r="C555">
        <v>1</v>
      </c>
      <c r="D555" t="s">
        <v>3440</v>
      </c>
      <c r="E555">
        <v>1</v>
      </c>
      <c r="F555">
        <v>1</v>
      </c>
      <c r="G555">
        <v>1726.8230000000001</v>
      </c>
      <c r="H555">
        <v>9</v>
      </c>
      <c r="I555">
        <v>554</v>
      </c>
      <c r="J555">
        <v>1</v>
      </c>
      <c r="K555">
        <v>0</v>
      </c>
      <c r="L555">
        <v>38.112851481411589</v>
      </c>
    </row>
    <row r="556" spans="1:12">
      <c r="A556" t="s">
        <v>3438</v>
      </c>
      <c r="B556" t="s">
        <v>3439</v>
      </c>
      <c r="C556">
        <v>1</v>
      </c>
      <c r="D556" t="s">
        <v>3440</v>
      </c>
      <c r="E556">
        <v>1</v>
      </c>
      <c r="F556">
        <v>1</v>
      </c>
      <c r="G556">
        <v>15565</v>
      </c>
      <c r="H556">
        <v>50</v>
      </c>
      <c r="I556">
        <v>555</v>
      </c>
      <c r="J556">
        <v>1</v>
      </c>
      <c r="K556">
        <v>0</v>
      </c>
      <c r="L556">
        <v>38.112851481411589</v>
      </c>
    </row>
    <row r="557" spans="1:12">
      <c r="A557" t="s">
        <v>3438</v>
      </c>
      <c r="B557" t="s">
        <v>3439</v>
      </c>
      <c r="C557">
        <v>1</v>
      </c>
      <c r="D557" t="s">
        <v>3440</v>
      </c>
      <c r="E557">
        <v>1</v>
      </c>
      <c r="F557">
        <v>1</v>
      </c>
      <c r="G557">
        <v>6512.9219999999996</v>
      </c>
      <c r="H557">
        <v>21</v>
      </c>
      <c r="I557">
        <v>556</v>
      </c>
      <c r="J557">
        <v>1</v>
      </c>
      <c r="K557">
        <v>0</v>
      </c>
      <c r="L557">
        <v>38.112851481411589</v>
      </c>
    </row>
    <row r="558" spans="1:12">
      <c r="A558" t="s">
        <v>3438</v>
      </c>
      <c r="B558" t="s">
        <v>3439</v>
      </c>
      <c r="C558">
        <v>1</v>
      </c>
      <c r="D558" t="s">
        <v>3440</v>
      </c>
      <c r="E558">
        <v>1</v>
      </c>
      <c r="F558">
        <v>1</v>
      </c>
      <c r="G558">
        <v>10516.047</v>
      </c>
      <c r="H558">
        <v>22</v>
      </c>
      <c r="I558">
        <v>557</v>
      </c>
      <c r="J558">
        <v>1</v>
      </c>
      <c r="K558">
        <v>0</v>
      </c>
      <c r="L558">
        <v>38.112851481411589</v>
      </c>
    </row>
    <row r="559" spans="1:12">
      <c r="A559" t="s">
        <v>3438</v>
      </c>
      <c r="B559" t="s">
        <v>3439</v>
      </c>
      <c r="C559">
        <v>1</v>
      </c>
      <c r="D559" t="s">
        <v>3440</v>
      </c>
      <c r="E559">
        <v>1</v>
      </c>
      <c r="F559">
        <v>1</v>
      </c>
      <c r="G559">
        <v>3788.6970000000001</v>
      </c>
      <c r="H559">
        <v>12</v>
      </c>
      <c r="I559">
        <v>558</v>
      </c>
      <c r="J559">
        <v>1</v>
      </c>
      <c r="K559">
        <v>0</v>
      </c>
      <c r="L559">
        <v>38.112851481411589</v>
      </c>
    </row>
    <row r="560" spans="1:12">
      <c r="A560" t="s">
        <v>3438</v>
      </c>
      <c r="B560" t="s">
        <v>3439</v>
      </c>
      <c r="C560">
        <v>1</v>
      </c>
      <c r="D560" t="s">
        <v>3440</v>
      </c>
      <c r="E560">
        <v>1</v>
      </c>
      <c r="F560">
        <v>1</v>
      </c>
      <c r="G560">
        <v>5849.1139999999996</v>
      </c>
      <c r="H560">
        <v>18</v>
      </c>
      <c r="I560">
        <v>559</v>
      </c>
      <c r="J560">
        <v>1</v>
      </c>
      <c r="K560">
        <v>0</v>
      </c>
      <c r="L560">
        <v>38.112851481411589</v>
      </c>
    </row>
    <row r="561" spans="1:12">
      <c r="A561" t="s">
        <v>3438</v>
      </c>
      <c r="B561" t="s">
        <v>3439</v>
      </c>
      <c r="C561">
        <v>1</v>
      </c>
      <c r="D561" t="s">
        <v>3440</v>
      </c>
      <c r="E561">
        <v>1</v>
      </c>
      <c r="F561">
        <v>1</v>
      </c>
      <c r="G561">
        <v>5739.6959999999999</v>
      </c>
      <c r="H561">
        <v>26</v>
      </c>
      <c r="I561">
        <v>560</v>
      </c>
      <c r="J561">
        <v>4</v>
      </c>
      <c r="K561">
        <v>0</v>
      </c>
      <c r="L561">
        <v>102.85714285714285</v>
      </c>
    </row>
    <row r="562" spans="1:12">
      <c r="A562" t="s">
        <v>3438</v>
      </c>
      <c r="B562" t="s">
        <v>3439</v>
      </c>
      <c r="C562">
        <v>1</v>
      </c>
      <c r="D562" t="s">
        <v>3440</v>
      </c>
      <c r="E562">
        <v>1</v>
      </c>
      <c r="F562">
        <v>1</v>
      </c>
      <c r="G562">
        <v>5740.0259999999998</v>
      </c>
      <c r="H562">
        <v>22</v>
      </c>
      <c r="I562">
        <v>561</v>
      </c>
      <c r="J562">
        <v>4</v>
      </c>
      <c r="K562">
        <v>0</v>
      </c>
      <c r="L562">
        <v>102.85714285714285</v>
      </c>
    </row>
    <row r="563" spans="1:12">
      <c r="A563" t="s">
        <v>3438</v>
      </c>
      <c r="B563" t="s">
        <v>3439</v>
      </c>
      <c r="C563">
        <v>1</v>
      </c>
      <c r="D563" t="s">
        <v>3440</v>
      </c>
      <c r="E563">
        <v>1</v>
      </c>
      <c r="F563">
        <v>1</v>
      </c>
      <c r="G563">
        <v>5740.0259999999998</v>
      </c>
      <c r="H563">
        <v>26</v>
      </c>
      <c r="I563">
        <v>562</v>
      </c>
      <c r="J563">
        <v>4</v>
      </c>
      <c r="K563">
        <v>0</v>
      </c>
      <c r="L563">
        <v>102.85714285714285</v>
      </c>
    </row>
    <row r="564" spans="1:12">
      <c r="A564" t="s">
        <v>3438</v>
      </c>
      <c r="B564" t="s">
        <v>3439</v>
      </c>
      <c r="C564">
        <v>1</v>
      </c>
      <c r="D564" t="s">
        <v>3440</v>
      </c>
      <c r="E564">
        <v>1</v>
      </c>
      <c r="F564">
        <v>1</v>
      </c>
      <c r="G564">
        <v>3019.7689999999998</v>
      </c>
      <c r="H564">
        <v>18</v>
      </c>
      <c r="I564">
        <v>563</v>
      </c>
      <c r="J564">
        <v>4</v>
      </c>
      <c r="K564">
        <v>0</v>
      </c>
      <c r="L564">
        <v>102.85714285714285</v>
      </c>
    </row>
    <row r="565" spans="1:12">
      <c r="A565" t="s">
        <v>3438</v>
      </c>
      <c r="B565" t="s">
        <v>3439</v>
      </c>
      <c r="C565">
        <v>1</v>
      </c>
      <c r="D565" t="s">
        <v>3440</v>
      </c>
      <c r="E565">
        <v>1</v>
      </c>
      <c r="F565">
        <v>1</v>
      </c>
      <c r="G565">
        <v>16998</v>
      </c>
      <c r="H565">
        <v>122</v>
      </c>
      <c r="I565">
        <v>564</v>
      </c>
      <c r="J565">
        <v>3</v>
      </c>
      <c r="K565">
        <v>0</v>
      </c>
      <c r="L565">
        <v>33.660000000000004</v>
      </c>
    </row>
    <row r="566" spans="1:12">
      <c r="A566" t="s">
        <v>3438</v>
      </c>
      <c r="B566" t="s">
        <v>3439</v>
      </c>
      <c r="C566">
        <v>1</v>
      </c>
      <c r="D566" t="s">
        <v>3440</v>
      </c>
      <c r="E566">
        <v>1</v>
      </c>
      <c r="F566">
        <v>1</v>
      </c>
      <c r="G566">
        <v>1984.76</v>
      </c>
      <c r="H566">
        <v>10</v>
      </c>
      <c r="I566">
        <v>565</v>
      </c>
      <c r="J566">
        <v>4</v>
      </c>
      <c r="K566">
        <v>0</v>
      </c>
      <c r="L566">
        <v>102.85714285714285</v>
      </c>
    </row>
    <row r="567" spans="1:12">
      <c r="A567" t="s">
        <v>3438</v>
      </c>
      <c r="B567" t="s">
        <v>3439</v>
      </c>
      <c r="C567">
        <v>1</v>
      </c>
      <c r="D567" t="s">
        <v>3440</v>
      </c>
      <c r="E567">
        <v>1</v>
      </c>
      <c r="F567">
        <v>1</v>
      </c>
      <c r="G567">
        <v>5740.0370000000003</v>
      </c>
      <c r="H567">
        <v>20</v>
      </c>
      <c r="I567">
        <v>566</v>
      </c>
      <c r="J567">
        <v>1</v>
      </c>
      <c r="K567">
        <v>0</v>
      </c>
      <c r="L567">
        <v>38.112851481411589</v>
      </c>
    </row>
    <row r="568" spans="1:12">
      <c r="A568" t="s">
        <v>3438</v>
      </c>
      <c r="B568" t="s">
        <v>3439</v>
      </c>
      <c r="C568">
        <v>1</v>
      </c>
      <c r="D568" t="s">
        <v>3440</v>
      </c>
      <c r="E568">
        <v>1</v>
      </c>
      <c r="F568">
        <v>1</v>
      </c>
      <c r="G568">
        <v>9481.1299999999992</v>
      </c>
      <c r="H568">
        <v>34</v>
      </c>
      <c r="I568">
        <v>567</v>
      </c>
      <c r="J568">
        <v>1</v>
      </c>
      <c r="K568">
        <v>0</v>
      </c>
      <c r="L568">
        <v>38.112851481411589</v>
      </c>
    </row>
    <row r="569" spans="1:12">
      <c r="A569" t="s">
        <v>3438</v>
      </c>
      <c r="B569" t="s">
        <v>3439</v>
      </c>
      <c r="C569">
        <v>1</v>
      </c>
      <c r="D569" t="s">
        <v>3440</v>
      </c>
      <c r="E569">
        <v>1</v>
      </c>
      <c r="F569">
        <v>1</v>
      </c>
      <c r="G569">
        <v>5822.4629999999997</v>
      </c>
      <c r="H569">
        <v>22</v>
      </c>
      <c r="I569">
        <v>568</v>
      </c>
      <c r="J569">
        <v>3</v>
      </c>
      <c r="K569">
        <v>0</v>
      </c>
      <c r="L569">
        <v>33.660000000000004</v>
      </c>
    </row>
    <row r="570" spans="1:12">
      <c r="A570" t="s">
        <v>3438</v>
      </c>
      <c r="B570" t="s">
        <v>3439</v>
      </c>
      <c r="C570">
        <v>1</v>
      </c>
      <c r="D570" t="s">
        <v>3440</v>
      </c>
      <c r="E570">
        <v>1</v>
      </c>
      <c r="F570">
        <v>1</v>
      </c>
      <c r="G570">
        <v>11159.491</v>
      </c>
      <c r="H570">
        <v>40</v>
      </c>
      <c r="I570">
        <v>569</v>
      </c>
      <c r="J570">
        <v>3</v>
      </c>
      <c r="K570">
        <v>0</v>
      </c>
      <c r="L570">
        <v>33.660000000000004</v>
      </c>
    </row>
    <row r="571" spans="1:12">
      <c r="A571" t="s">
        <v>3438</v>
      </c>
      <c r="B571" t="s">
        <v>3439</v>
      </c>
      <c r="C571">
        <v>1</v>
      </c>
      <c r="D571" t="s">
        <v>3440</v>
      </c>
      <c r="E571">
        <v>1</v>
      </c>
      <c r="F571">
        <v>1</v>
      </c>
      <c r="G571">
        <v>7222.5720000000001</v>
      </c>
      <c r="H571">
        <v>28</v>
      </c>
      <c r="I571">
        <v>570</v>
      </c>
      <c r="J571">
        <v>3</v>
      </c>
      <c r="K571">
        <v>0</v>
      </c>
      <c r="L571">
        <v>33.660000000000004</v>
      </c>
    </row>
    <row r="572" spans="1:12">
      <c r="A572" t="s">
        <v>3438</v>
      </c>
      <c r="B572" t="s">
        <v>3439</v>
      </c>
      <c r="C572">
        <v>1</v>
      </c>
      <c r="D572" t="s">
        <v>3440</v>
      </c>
      <c r="E572">
        <v>1</v>
      </c>
      <c r="F572">
        <v>1</v>
      </c>
      <c r="G572">
        <v>2413.6779999999999</v>
      </c>
      <c r="H572">
        <v>10</v>
      </c>
      <c r="I572">
        <v>571</v>
      </c>
      <c r="J572">
        <v>3</v>
      </c>
      <c r="K572">
        <v>0</v>
      </c>
      <c r="L572">
        <v>33.660000000000004</v>
      </c>
    </row>
    <row r="573" spans="1:12">
      <c r="A573" t="s">
        <v>3438</v>
      </c>
      <c r="B573" t="s">
        <v>3439</v>
      </c>
      <c r="C573">
        <v>1</v>
      </c>
      <c r="D573" t="s">
        <v>3440</v>
      </c>
      <c r="E573">
        <v>1</v>
      </c>
      <c r="F573">
        <v>1</v>
      </c>
      <c r="G573">
        <v>1272.24</v>
      </c>
      <c r="H573">
        <v>6</v>
      </c>
      <c r="I573">
        <v>572</v>
      </c>
      <c r="J573">
        <v>3</v>
      </c>
      <c r="K573">
        <v>0</v>
      </c>
      <c r="L573">
        <v>33.660000000000004</v>
      </c>
    </row>
    <row r="574" spans="1:12">
      <c r="A574" t="s">
        <v>3438</v>
      </c>
      <c r="B574" t="s">
        <v>3439</v>
      </c>
      <c r="C574">
        <v>1</v>
      </c>
      <c r="D574" t="s">
        <v>3440</v>
      </c>
      <c r="E574">
        <v>1</v>
      </c>
      <c r="F574">
        <v>1</v>
      </c>
      <c r="G574">
        <v>902.56</v>
      </c>
      <c r="H574">
        <v>4</v>
      </c>
      <c r="I574">
        <v>573</v>
      </c>
      <c r="J574">
        <v>3</v>
      </c>
      <c r="K574">
        <v>0</v>
      </c>
      <c r="L574">
        <v>33.660000000000004</v>
      </c>
    </row>
    <row r="575" spans="1:12">
      <c r="A575" t="s">
        <v>3438</v>
      </c>
      <c r="B575" t="s">
        <v>3439</v>
      </c>
      <c r="C575">
        <v>1</v>
      </c>
      <c r="D575" t="s">
        <v>3440</v>
      </c>
      <c r="E575">
        <v>1</v>
      </c>
      <c r="F575">
        <v>1</v>
      </c>
      <c r="G575">
        <v>1325.894</v>
      </c>
      <c r="H575">
        <v>6</v>
      </c>
      <c r="I575">
        <v>574</v>
      </c>
      <c r="J575">
        <v>3</v>
      </c>
      <c r="K575">
        <v>0</v>
      </c>
      <c r="L575">
        <v>33.660000000000004</v>
      </c>
    </row>
    <row r="576" spans="1:12">
      <c r="A576" t="s">
        <v>3438</v>
      </c>
      <c r="B576" t="s">
        <v>3439</v>
      </c>
      <c r="C576">
        <v>1</v>
      </c>
      <c r="D576" t="s">
        <v>3440</v>
      </c>
      <c r="E576">
        <v>1</v>
      </c>
      <c r="F576">
        <v>1</v>
      </c>
      <c r="G576">
        <v>4513.232</v>
      </c>
      <c r="H576">
        <v>18</v>
      </c>
      <c r="I576">
        <v>575</v>
      </c>
      <c r="J576">
        <v>3</v>
      </c>
      <c r="K576">
        <v>0</v>
      </c>
      <c r="L576">
        <v>33.660000000000004</v>
      </c>
    </row>
    <row r="577" spans="1:12">
      <c r="A577" t="s">
        <v>3438</v>
      </c>
      <c r="B577" t="s">
        <v>3439</v>
      </c>
      <c r="C577">
        <v>1</v>
      </c>
      <c r="D577" t="s">
        <v>3440</v>
      </c>
      <c r="E577">
        <v>1</v>
      </c>
      <c r="F577">
        <v>1</v>
      </c>
      <c r="G577">
        <v>4750.0219999999999</v>
      </c>
      <c r="H577">
        <v>18</v>
      </c>
      <c r="I577">
        <v>576</v>
      </c>
      <c r="J577">
        <v>1</v>
      </c>
      <c r="K577">
        <v>0</v>
      </c>
      <c r="L577">
        <v>38.112851481411589</v>
      </c>
    </row>
    <row r="578" spans="1:12">
      <c r="A578" t="s">
        <v>3438</v>
      </c>
      <c r="B578" t="s">
        <v>3439</v>
      </c>
      <c r="C578">
        <v>1</v>
      </c>
      <c r="D578" t="s">
        <v>3440</v>
      </c>
      <c r="E578">
        <v>1</v>
      </c>
      <c r="F578">
        <v>1</v>
      </c>
      <c r="G578">
        <v>4529.8329999999996</v>
      </c>
      <c r="H578">
        <v>14</v>
      </c>
      <c r="I578">
        <v>577</v>
      </c>
      <c r="J578">
        <v>1</v>
      </c>
      <c r="K578">
        <v>0</v>
      </c>
      <c r="L578">
        <v>38.112851481411589</v>
      </c>
    </row>
    <row r="579" spans="1:12">
      <c r="A579" t="s">
        <v>3438</v>
      </c>
      <c r="B579" t="s">
        <v>3439</v>
      </c>
      <c r="C579">
        <v>1</v>
      </c>
      <c r="D579" t="s">
        <v>3440</v>
      </c>
      <c r="E579">
        <v>1</v>
      </c>
      <c r="F579">
        <v>1</v>
      </c>
      <c r="G579">
        <v>12615.44</v>
      </c>
      <c r="H579">
        <v>36</v>
      </c>
      <c r="I579">
        <v>578</v>
      </c>
      <c r="J579">
        <v>1</v>
      </c>
      <c r="K579">
        <v>0</v>
      </c>
      <c r="L579">
        <v>38.112851481411589</v>
      </c>
    </row>
    <row r="580" spans="1:12">
      <c r="A580" t="s">
        <v>3438</v>
      </c>
      <c r="B580" t="s">
        <v>3439</v>
      </c>
      <c r="C580">
        <v>1</v>
      </c>
      <c r="D580" t="s">
        <v>3440</v>
      </c>
      <c r="E580">
        <v>1</v>
      </c>
      <c r="F580">
        <v>1</v>
      </c>
      <c r="G580">
        <v>3000</v>
      </c>
      <c r="H580">
        <v>182</v>
      </c>
      <c r="I580">
        <v>579</v>
      </c>
      <c r="J580">
        <v>3</v>
      </c>
      <c r="K580">
        <v>0</v>
      </c>
      <c r="L580">
        <v>33.660000000000004</v>
      </c>
    </row>
    <row r="581" spans="1:12">
      <c r="A581" t="s">
        <v>3438</v>
      </c>
      <c r="B581" t="s">
        <v>3439</v>
      </c>
      <c r="C581">
        <v>1</v>
      </c>
      <c r="D581" t="s">
        <v>3440</v>
      </c>
      <c r="E581">
        <v>1</v>
      </c>
      <c r="F581">
        <v>1</v>
      </c>
      <c r="G581">
        <v>2518.5569999999998</v>
      </c>
      <c r="H581">
        <v>130</v>
      </c>
      <c r="I581">
        <v>580</v>
      </c>
      <c r="J581">
        <v>3</v>
      </c>
      <c r="K581">
        <v>0</v>
      </c>
      <c r="L581">
        <v>33.660000000000004</v>
      </c>
    </row>
    <row r="582" spans="1:12">
      <c r="A582" t="s">
        <v>3438</v>
      </c>
      <c r="B582" t="s">
        <v>3439</v>
      </c>
      <c r="C582">
        <v>1</v>
      </c>
      <c r="D582" t="s">
        <v>3440</v>
      </c>
      <c r="E582">
        <v>1</v>
      </c>
      <c r="F582">
        <v>1</v>
      </c>
      <c r="G582">
        <v>909.005</v>
      </c>
      <c r="H582">
        <v>40</v>
      </c>
      <c r="I582">
        <v>581</v>
      </c>
      <c r="J582">
        <v>3</v>
      </c>
      <c r="K582">
        <v>0</v>
      </c>
      <c r="L582">
        <v>33.660000000000004</v>
      </c>
    </row>
    <row r="583" spans="1:12">
      <c r="A583" t="s">
        <v>3438</v>
      </c>
      <c r="B583" t="s">
        <v>3439</v>
      </c>
      <c r="C583">
        <v>1</v>
      </c>
      <c r="D583" t="s">
        <v>3440</v>
      </c>
      <c r="E583">
        <v>1</v>
      </c>
      <c r="F583">
        <v>1</v>
      </c>
      <c r="G583">
        <v>1752.3589999999999</v>
      </c>
      <c r="H583">
        <v>42</v>
      </c>
      <c r="I583">
        <v>582</v>
      </c>
      <c r="J583">
        <v>3</v>
      </c>
      <c r="K583">
        <v>0</v>
      </c>
      <c r="L583">
        <v>33.660000000000004</v>
      </c>
    </row>
    <row r="584" spans="1:12">
      <c r="A584" t="s">
        <v>3438</v>
      </c>
      <c r="B584" t="s">
        <v>3439</v>
      </c>
      <c r="C584">
        <v>1</v>
      </c>
      <c r="D584" t="s">
        <v>3440</v>
      </c>
      <c r="E584">
        <v>1</v>
      </c>
      <c r="F584">
        <v>1</v>
      </c>
      <c r="G584">
        <v>2501.3850000000002</v>
      </c>
      <c r="H584">
        <v>80</v>
      </c>
      <c r="I584">
        <v>583</v>
      </c>
      <c r="J584">
        <v>3</v>
      </c>
      <c r="K584">
        <v>0</v>
      </c>
      <c r="L584">
        <v>33.660000000000004</v>
      </c>
    </row>
    <row r="585" spans="1:12">
      <c r="A585" t="s">
        <v>3438</v>
      </c>
      <c r="B585" t="s">
        <v>3439</v>
      </c>
      <c r="C585">
        <v>1</v>
      </c>
      <c r="D585" t="s">
        <v>3440</v>
      </c>
      <c r="E585">
        <v>1</v>
      </c>
      <c r="F585">
        <v>1</v>
      </c>
      <c r="G585">
        <v>1586.9880000000001</v>
      </c>
      <c r="H585">
        <v>36</v>
      </c>
      <c r="I585">
        <v>584</v>
      </c>
      <c r="J585">
        <v>3</v>
      </c>
      <c r="K585">
        <v>0</v>
      </c>
      <c r="L585">
        <v>33.660000000000004</v>
      </c>
    </row>
    <row r="586" spans="1:12">
      <c r="A586" t="s">
        <v>3438</v>
      </c>
      <c r="B586" t="s">
        <v>3439</v>
      </c>
      <c r="C586">
        <v>1</v>
      </c>
      <c r="D586" t="s">
        <v>3440</v>
      </c>
      <c r="E586">
        <v>1</v>
      </c>
      <c r="F586">
        <v>1</v>
      </c>
      <c r="G586">
        <v>1500.3920000000001</v>
      </c>
      <c r="H586">
        <v>40</v>
      </c>
      <c r="I586">
        <v>585</v>
      </c>
      <c r="J586">
        <v>3</v>
      </c>
      <c r="K586">
        <v>0</v>
      </c>
      <c r="L586">
        <v>33.660000000000004</v>
      </c>
    </row>
    <row r="587" spans="1:12">
      <c r="A587" t="s">
        <v>3438</v>
      </c>
      <c r="B587" t="s">
        <v>3439</v>
      </c>
      <c r="C587">
        <v>1</v>
      </c>
      <c r="D587" t="s">
        <v>3440</v>
      </c>
      <c r="E587">
        <v>1</v>
      </c>
      <c r="F587">
        <v>1</v>
      </c>
      <c r="G587">
        <v>1496.74</v>
      </c>
      <c r="H587">
        <v>30</v>
      </c>
      <c r="I587">
        <v>586</v>
      </c>
      <c r="J587">
        <v>3</v>
      </c>
      <c r="K587">
        <v>0</v>
      </c>
      <c r="L587">
        <v>33.660000000000004</v>
      </c>
    </row>
    <row r="588" spans="1:12">
      <c r="A588" t="s">
        <v>3438</v>
      </c>
      <c r="B588" t="s">
        <v>3439</v>
      </c>
      <c r="C588">
        <v>1</v>
      </c>
      <c r="D588" t="s">
        <v>3440</v>
      </c>
      <c r="E588">
        <v>1</v>
      </c>
      <c r="F588">
        <v>1</v>
      </c>
      <c r="G588">
        <v>2135.8440000000001</v>
      </c>
      <c r="H588">
        <v>32</v>
      </c>
      <c r="I588">
        <v>587</v>
      </c>
      <c r="J588">
        <v>3</v>
      </c>
      <c r="K588">
        <v>0</v>
      </c>
      <c r="L588">
        <v>33.660000000000004</v>
      </c>
    </row>
    <row r="589" spans="1:12">
      <c r="A589" t="s">
        <v>3438</v>
      </c>
      <c r="B589" t="s">
        <v>3439</v>
      </c>
      <c r="C589">
        <v>1</v>
      </c>
      <c r="D589" t="s">
        <v>3440</v>
      </c>
      <c r="E589">
        <v>1</v>
      </c>
      <c r="F589">
        <v>1</v>
      </c>
      <c r="G589">
        <v>1421</v>
      </c>
      <c r="H589">
        <v>24</v>
      </c>
      <c r="I589">
        <v>588</v>
      </c>
      <c r="J589">
        <v>3</v>
      </c>
      <c r="K589">
        <v>0</v>
      </c>
      <c r="L589">
        <v>33.660000000000004</v>
      </c>
    </row>
    <row r="590" spans="1:12">
      <c r="A590" t="s">
        <v>3438</v>
      </c>
      <c r="B590" t="s">
        <v>3439</v>
      </c>
      <c r="C590">
        <v>1</v>
      </c>
      <c r="D590" t="s">
        <v>3440</v>
      </c>
      <c r="E590">
        <v>1</v>
      </c>
      <c r="F590">
        <v>1</v>
      </c>
      <c r="G590">
        <v>1998.4570000000001</v>
      </c>
      <c r="H590">
        <v>48</v>
      </c>
      <c r="I590">
        <v>589</v>
      </c>
      <c r="J590">
        <v>3</v>
      </c>
      <c r="K590">
        <v>0</v>
      </c>
      <c r="L590">
        <v>33.660000000000004</v>
      </c>
    </row>
    <row r="591" spans="1:12">
      <c r="A591" t="s">
        <v>3438</v>
      </c>
      <c r="B591" t="s">
        <v>3439</v>
      </c>
      <c r="C591">
        <v>1</v>
      </c>
      <c r="D591" t="s">
        <v>3440</v>
      </c>
      <c r="E591">
        <v>1</v>
      </c>
      <c r="F591">
        <v>1</v>
      </c>
      <c r="G591">
        <v>3726.75</v>
      </c>
      <c r="H591">
        <v>54</v>
      </c>
      <c r="I591">
        <v>590</v>
      </c>
      <c r="J591">
        <v>3</v>
      </c>
      <c r="K591">
        <v>0</v>
      </c>
      <c r="L591">
        <v>33.660000000000004</v>
      </c>
    </row>
    <row r="592" spans="1:12">
      <c r="A592" t="s">
        <v>3438</v>
      </c>
      <c r="B592" t="s">
        <v>3439</v>
      </c>
      <c r="C592">
        <v>1</v>
      </c>
      <c r="D592" t="s">
        <v>3440</v>
      </c>
      <c r="E592">
        <v>1</v>
      </c>
      <c r="F592">
        <v>1</v>
      </c>
      <c r="G592">
        <v>4822.5659999999998</v>
      </c>
      <c r="H592">
        <v>63</v>
      </c>
      <c r="I592">
        <v>591</v>
      </c>
      <c r="J592">
        <v>3</v>
      </c>
      <c r="K592">
        <v>0</v>
      </c>
      <c r="L592">
        <v>33.660000000000004</v>
      </c>
    </row>
    <row r="593" spans="1:12">
      <c r="A593" t="s">
        <v>3438</v>
      </c>
      <c r="B593" t="s">
        <v>3439</v>
      </c>
      <c r="C593">
        <v>1</v>
      </c>
      <c r="D593" t="s">
        <v>3440</v>
      </c>
      <c r="E593">
        <v>1</v>
      </c>
      <c r="F593">
        <v>1</v>
      </c>
      <c r="G593">
        <v>2485.36</v>
      </c>
      <c r="H593">
        <v>40</v>
      </c>
      <c r="I593">
        <v>592</v>
      </c>
      <c r="J593">
        <v>3</v>
      </c>
      <c r="K593">
        <v>0</v>
      </c>
      <c r="L593">
        <v>33.660000000000004</v>
      </c>
    </row>
    <row r="594" spans="1:12">
      <c r="A594" t="s">
        <v>3438</v>
      </c>
      <c r="B594" t="s">
        <v>3439</v>
      </c>
      <c r="C594">
        <v>1</v>
      </c>
      <c r="D594" t="s">
        <v>3440</v>
      </c>
      <c r="E594">
        <v>1</v>
      </c>
      <c r="F594">
        <v>1</v>
      </c>
      <c r="G594">
        <v>417.49599999999998</v>
      </c>
      <c r="H594">
        <v>0</v>
      </c>
      <c r="I594">
        <v>593</v>
      </c>
      <c r="J594">
        <v>3</v>
      </c>
      <c r="K594">
        <v>0</v>
      </c>
      <c r="L594">
        <v>33.660000000000004</v>
      </c>
    </row>
    <row r="595" spans="1:12">
      <c r="A595" t="s">
        <v>3438</v>
      </c>
      <c r="B595" t="s">
        <v>3439</v>
      </c>
      <c r="C595">
        <v>1</v>
      </c>
      <c r="D595" t="s">
        <v>3440</v>
      </c>
      <c r="E595">
        <v>1</v>
      </c>
      <c r="F595">
        <v>1</v>
      </c>
      <c r="G595">
        <v>2178.453</v>
      </c>
      <c r="H595">
        <v>24</v>
      </c>
      <c r="I595">
        <v>594</v>
      </c>
      <c r="J595">
        <v>3</v>
      </c>
      <c r="K595">
        <v>0</v>
      </c>
      <c r="L595">
        <v>33.660000000000004</v>
      </c>
    </row>
    <row r="596" spans="1:12">
      <c r="A596" t="s">
        <v>3438</v>
      </c>
      <c r="B596" t="s">
        <v>3439</v>
      </c>
      <c r="C596">
        <v>1</v>
      </c>
      <c r="D596" t="s">
        <v>3440</v>
      </c>
      <c r="E596">
        <v>1</v>
      </c>
      <c r="F596">
        <v>1</v>
      </c>
      <c r="G596">
        <v>1666.4059999999999</v>
      </c>
      <c r="H596">
        <v>15</v>
      </c>
      <c r="I596">
        <v>595</v>
      </c>
      <c r="J596">
        <v>3</v>
      </c>
      <c r="K596">
        <v>0</v>
      </c>
      <c r="L596">
        <v>33.660000000000004</v>
      </c>
    </row>
    <row r="597" spans="1:12">
      <c r="A597" t="s">
        <v>3438</v>
      </c>
      <c r="B597" t="s">
        <v>3439</v>
      </c>
      <c r="C597">
        <v>1</v>
      </c>
      <c r="D597" t="s">
        <v>3440</v>
      </c>
      <c r="E597">
        <v>1</v>
      </c>
      <c r="F597">
        <v>1</v>
      </c>
      <c r="G597">
        <v>2581.6799999999998</v>
      </c>
      <c r="H597">
        <v>20</v>
      </c>
      <c r="I597">
        <v>596</v>
      </c>
      <c r="J597">
        <v>3</v>
      </c>
      <c r="K597">
        <v>0</v>
      </c>
      <c r="L597">
        <v>33.660000000000004</v>
      </c>
    </row>
    <row r="598" spans="1:12">
      <c r="A598" t="s">
        <v>3438</v>
      </c>
      <c r="B598" t="s">
        <v>3439</v>
      </c>
      <c r="C598">
        <v>1</v>
      </c>
      <c r="D598" t="s">
        <v>3440</v>
      </c>
      <c r="E598">
        <v>1</v>
      </c>
      <c r="F598">
        <v>1</v>
      </c>
      <c r="G598">
        <v>8885.0400000000009</v>
      </c>
      <c r="H598">
        <v>75</v>
      </c>
      <c r="I598">
        <v>597</v>
      </c>
      <c r="J598">
        <v>3</v>
      </c>
      <c r="K598">
        <v>0</v>
      </c>
      <c r="L598">
        <v>33.660000000000004</v>
      </c>
    </row>
    <row r="599" spans="1:12">
      <c r="A599" t="s">
        <v>3438</v>
      </c>
      <c r="B599" t="s">
        <v>3439</v>
      </c>
      <c r="C599">
        <v>1</v>
      </c>
      <c r="D599" t="s">
        <v>3440</v>
      </c>
      <c r="E599">
        <v>1</v>
      </c>
      <c r="F599">
        <v>1</v>
      </c>
      <c r="G599">
        <v>1347</v>
      </c>
      <c r="H599">
        <v>0</v>
      </c>
      <c r="I599">
        <v>598</v>
      </c>
      <c r="J599">
        <v>3</v>
      </c>
      <c r="K599">
        <v>0</v>
      </c>
      <c r="L599">
        <v>33.660000000000004</v>
      </c>
    </row>
    <row r="600" spans="1:12">
      <c r="A600" t="s">
        <v>3438</v>
      </c>
      <c r="B600" t="s">
        <v>3439</v>
      </c>
      <c r="C600">
        <v>1</v>
      </c>
      <c r="D600" t="s">
        <v>3440</v>
      </c>
      <c r="E600">
        <v>1</v>
      </c>
      <c r="F600">
        <v>1</v>
      </c>
      <c r="G600">
        <v>1333.4349999999999</v>
      </c>
      <c r="H600">
        <v>12</v>
      </c>
      <c r="I600">
        <v>599</v>
      </c>
      <c r="J600">
        <v>3</v>
      </c>
      <c r="K600">
        <v>0</v>
      </c>
      <c r="L600">
        <v>33.660000000000004</v>
      </c>
    </row>
    <row r="601" spans="1:12">
      <c r="A601" t="s">
        <v>3438</v>
      </c>
      <c r="B601" t="s">
        <v>3439</v>
      </c>
      <c r="C601">
        <v>1</v>
      </c>
      <c r="D601" t="s">
        <v>3440</v>
      </c>
      <c r="E601">
        <v>1</v>
      </c>
      <c r="F601">
        <v>1</v>
      </c>
      <c r="G601">
        <v>3317.6350000000002</v>
      </c>
      <c r="H601">
        <v>39</v>
      </c>
      <c r="I601">
        <v>600</v>
      </c>
      <c r="J601">
        <v>3</v>
      </c>
      <c r="K601">
        <v>0</v>
      </c>
      <c r="L601">
        <v>33.660000000000004</v>
      </c>
    </row>
    <row r="602" spans="1:12">
      <c r="A602" t="s">
        <v>3438</v>
      </c>
      <c r="B602" t="s">
        <v>3439</v>
      </c>
      <c r="C602">
        <v>1</v>
      </c>
      <c r="D602" t="s">
        <v>3440</v>
      </c>
      <c r="E602">
        <v>1</v>
      </c>
      <c r="F602">
        <v>1</v>
      </c>
      <c r="G602">
        <v>1645.894</v>
      </c>
      <c r="H602">
        <v>10</v>
      </c>
      <c r="I602">
        <v>601</v>
      </c>
      <c r="J602">
        <v>3</v>
      </c>
      <c r="K602">
        <v>0</v>
      </c>
      <c r="L602">
        <v>33.660000000000004</v>
      </c>
    </row>
    <row r="603" spans="1:12">
      <c r="A603" t="s">
        <v>3438</v>
      </c>
      <c r="B603" t="s">
        <v>3439</v>
      </c>
      <c r="C603">
        <v>1</v>
      </c>
      <c r="D603" t="s">
        <v>3440</v>
      </c>
      <c r="E603">
        <v>1</v>
      </c>
      <c r="F603">
        <v>1</v>
      </c>
      <c r="G603">
        <v>2657.1280000000002</v>
      </c>
      <c r="H603">
        <v>156</v>
      </c>
      <c r="I603">
        <v>602</v>
      </c>
      <c r="J603">
        <v>4</v>
      </c>
      <c r="K603">
        <v>0</v>
      </c>
      <c r="L603">
        <v>102.85714285714285</v>
      </c>
    </row>
    <row r="604" spans="1:12">
      <c r="A604" t="s">
        <v>3438</v>
      </c>
      <c r="B604" t="s">
        <v>3439</v>
      </c>
      <c r="C604">
        <v>1</v>
      </c>
      <c r="D604" t="s">
        <v>3440</v>
      </c>
      <c r="E604">
        <v>1</v>
      </c>
      <c r="F604">
        <v>1</v>
      </c>
      <c r="G604">
        <v>2402.0439999999999</v>
      </c>
      <c r="H604">
        <v>80</v>
      </c>
      <c r="I604">
        <v>603</v>
      </c>
      <c r="J604">
        <v>4</v>
      </c>
      <c r="K604">
        <v>0</v>
      </c>
      <c r="L604">
        <v>102.85714285714285</v>
      </c>
    </row>
    <row r="605" spans="1:12">
      <c r="A605" t="s">
        <v>3438</v>
      </c>
      <c r="B605" t="s">
        <v>3439</v>
      </c>
      <c r="C605">
        <v>1</v>
      </c>
      <c r="D605" t="s">
        <v>3440</v>
      </c>
      <c r="E605">
        <v>1</v>
      </c>
      <c r="F605">
        <v>1</v>
      </c>
      <c r="G605">
        <v>2508.3290000000002</v>
      </c>
      <c r="H605">
        <v>63</v>
      </c>
      <c r="I605">
        <v>604</v>
      </c>
      <c r="J605">
        <v>4</v>
      </c>
      <c r="K605">
        <v>0</v>
      </c>
      <c r="L605">
        <v>102.85714285714285</v>
      </c>
    </row>
    <row r="606" spans="1:12">
      <c r="A606" t="s">
        <v>3438</v>
      </c>
      <c r="B606" t="s">
        <v>3439</v>
      </c>
      <c r="C606">
        <v>1</v>
      </c>
      <c r="D606" t="s">
        <v>3440</v>
      </c>
      <c r="E606">
        <v>1</v>
      </c>
      <c r="F606">
        <v>1</v>
      </c>
      <c r="G606">
        <v>2444.558</v>
      </c>
      <c r="H606">
        <v>44</v>
      </c>
      <c r="I606">
        <v>605</v>
      </c>
      <c r="J606">
        <v>4</v>
      </c>
      <c r="K606">
        <v>0</v>
      </c>
      <c r="L606">
        <v>102.85714285714285</v>
      </c>
    </row>
    <row r="607" spans="1:12">
      <c r="A607" t="s">
        <v>3438</v>
      </c>
      <c r="B607" t="s">
        <v>3439</v>
      </c>
      <c r="C607">
        <v>1</v>
      </c>
      <c r="D607" t="s">
        <v>3440</v>
      </c>
      <c r="E607">
        <v>1</v>
      </c>
      <c r="F607">
        <v>1</v>
      </c>
      <c r="G607">
        <v>2487.0720000000001</v>
      </c>
      <c r="H607">
        <v>21</v>
      </c>
      <c r="I607">
        <v>606</v>
      </c>
      <c r="J607">
        <v>4</v>
      </c>
      <c r="K607">
        <v>0</v>
      </c>
      <c r="L607">
        <v>102.85714285714285</v>
      </c>
    </row>
    <row r="608" spans="1:12">
      <c r="A608" t="s">
        <v>3438</v>
      </c>
      <c r="B608" t="s">
        <v>3439</v>
      </c>
      <c r="C608">
        <v>1</v>
      </c>
      <c r="D608" t="s">
        <v>3440</v>
      </c>
      <c r="E608">
        <v>1</v>
      </c>
      <c r="F608">
        <v>1</v>
      </c>
      <c r="G608">
        <v>2444.558</v>
      </c>
      <c r="H608">
        <v>16</v>
      </c>
      <c r="I608">
        <v>607</v>
      </c>
      <c r="J608">
        <v>4</v>
      </c>
      <c r="K608">
        <v>0</v>
      </c>
      <c r="L608">
        <v>102.85714285714285</v>
      </c>
    </row>
    <row r="609" spans="1:12">
      <c r="A609" t="s">
        <v>3438</v>
      </c>
      <c r="B609" t="s">
        <v>3439</v>
      </c>
      <c r="C609">
        <v>1</v>
      </c>
      <c r="D609" t="s">
        <v>3440</v>
      </c>
      <c r="E609">
        <v>1</v>
      </c>
      <c r="F609">
        <v>1</v>
      </c>
      <c r="G609">
        <v>17633.710999999999</v>
      </c>
      <c r="H609">
        <v>0</v>
      </c>
      <c r="I609">
        <v>608</v>
      </c>
      <c r="J609">
        <v>1</v>
      </c>
      <c r="K609">
        <v>0</v>
      </c>
      <c r="L609">
        <v>38.112851481411589</v>
      </c>
    </row>
    <row r="610" spans="1:12">
      <c r="A610" t="s">
        <v>3438</v>
      </c>
      <c r="B610" t="s">
        <v>3439</v>
      </c>
      <c r="C610">
        <v>1</v>
      </c>
      <c r="D610" t="s">
        <v>3440</v>
      </c>
      <c r="E610">
        <v>1</v>
      </c>
      <c r="F610">
        <v>1</v>
      </c>
      <c r="G610">
        <v>7424.1840000000002</v>
      </c>
      <c r="H610">
        <v>114</v>
      </c>
      <c r="I610">
        <v>609</v>
      </c>
      <c r="J610">
        <v>1</v>
      </c>
      <c r="K610">
        <v>0</v>
      </c>
      <c r="L610">
        <v>38.112851481411589</v>
      </c>
    </row>
    <row r="611" spans="1:12">
      <c r="A611" t="s">
        <v>3438</v>
      </c>
      <c r="B611" t="s">
        <v>3439</v>
      </c>
      <c r="C611">
        <v>1</v>
      </c>
      <c r="D611" t="s">
        <v>3440</v>
      </c>
      <c r="E611">
        <v>1</v>
      </c>
      <c r="F611">
        <v>1</v>
      </c>
      <c r="G611">
        <v>11130.603999999999</v>
      </c>
      <c r="H611">
        <v>174</v>
      </c>
      <c r="I611">
        <v>610</v>
      </c>
      <c r="J611">
        <v>1</v>
      </c>
      <c r="K611">
        <v>0</v>
      </c>
      <c r="L611">
        <v>38.112851481411589</v>
      </c>
    </row>
    <row r="612" spans="1:12">
      <c r="A612" t="s">
        <v>3438</v>
      </c>
      <c r="B612" t="s">
        <v>3439</v>
      </c>
      <c r="C612">
        <v>1</v>
      </c>
      <c r="D612" t="s">
        <v>3440</v>
      </c>
      <c r="E612">
        <v>1</v>
      </c>
      <c r="F612">
        <v>1</v>
      </c>
      <c r="G612">
        <v>11982.781000000001</v>
      </c>
      <c r="H612">
        <v>189</v>
      </c>
      <c r="I612">
        <v>611</v>
      </c>
      <c r="J612">
        <v>1</v>
      </c>
      <c r="K612">
        <v>0</v>
      </c>
      <c r="L612">
        <v>38.112851481411589</v>
      </c>
    </row>
    <row r="613" spans="1:12">
      <c r="A613" t="s">
        <v>3438</v>
      </c>
      <c r="B613" t="s">
        <v>3439</v>
      </c>
      <c r="C613">
        <v>1</v>
      </c>
      <c r="D613" t="s">
        <v>3440</v>
      </c>
      <c r="E613">
        <v>1</v>
      </c>
      <c r="F613">
        <v>1</v>
      </c>
      <c r="G613">
        <v>3905.7919999999999</v>
      </c>
      <c r="H613">
        <v>28</v>
      </c>
      <c r="I613">
        <v>612</v>
      </c>
      <c r="J613">
        <v>4</v>
      </c>
      <c r="K613">
        <v>0</v>
      </c>
      <c r="L613">
        <v>102.85714285714285</v>
      </c>
    </row>
    <row r="614" spans="1:12">
      <c r="A614" t="s">
        <v>3438</v>
      </c>
      <c r="B614" t="s">
        <v>3439</v>
      </c>
      <c r="C614">
        <v>1</v>
      </c>
      <c r="D614" t="s">
        <v>3440</v>
      </c>
      <c r="E614">
        <v>1</v>
      </c>
      <c r="F614">
        <v>1</v>
      </c>
      <c r="G614">
        <v>1205.355</v>
      </c>
      <c r="H614">
        <v>12</v>
      </c>
      <c r="I614">
        <v>613</v>
      </c>
      <c r="J614">
        <v>4</v>
      </c>
      <c r="K614">
        <v>0</v>
      </c>
      <c r="L614">
        <v>102.85714285714285</v>
      </c>
    </row>
    <row r="615" spans="1:12">
      <c r="A615" t="s">
        <v>3438</v>
      </c>
      <c r="B615" t="s">
        <v>3439</v>
      </c>
      <c r="C615">
        <v>1</v>
      </c>
      <c r="D615" t="s">
        <v>3440</v>
      </c>
      <c r="E615">
        <v>1</v>
      </c>
      <c r="F615">
        <v>1</v>
      </c>
      <c r="G615">
        <v>4986.5039999999999</v>
      </c>
      <c r="H615">
        <v>44</v>
      </c>
      <c r="I615">
        <v>614</v>
      </c>
      <c r="J615">
        <v>4</v>
      </c>
      <c r="K615">
        <v>0</v>
      </c>
      <c r="L615">
        <v>102.85714285714285</v>
      </c>
    </row>
    <row r="616" spans="1:12">
      <c r="A616" t="s">
        <v>3438</v>
      </c>
      <c r="B616" t="s">
        <v>3439</v>
      </c>
      <c r="C616">
        <v>1</v>
      </c>
      <c r="D616" t="s">
        <v>3440</v>
      </c>
      <c r="E616">
        <v>1</v>
      </c>
      <c r="F616">
        <v>1</v>
      </c>
      <c r="G616">
        <v>11209.977999999999</v>
      </c>
      <c r="H616">
        <v>150</v>
      </c>
      <c r="I616">
        <v>615</v>
      </c>
      <c r="J616">
        <v>4</v>
      </c>
      <c r="K616">
        <v>0</v>
      </c>
      <c r="L616">
        <v>102.85714285714285</v>
      </c>
    </row>
    <row r="617" spans="1:12">
      <c r="A617" t="s">
        <v>3438</v>
      </c>
      <c r="B617" t="s">
        <v>3439</v>
      </c>
      <c r="C617">
        <v>1</v>
      </c>
      <c r="D617" t="s">
        <v>3440</v>
      </c>
      <c r="E617">
        <v>1</v>
      </c>
      <c r="F617">
        <v>1</v>
      </c>
      <c r="G617">
        <v>331462.46399999998</v>
      </c>
      <c r="H617">
        <v>0</v>
      </c>
      <c r="I617">
        <v>616</v>
      </c>
      <c r="J617">
        <v>4</v>
      </c>
      <c r="K617">
        <v>0</v>
      </c>
      <c r="L617">
        <v>102.85714285714285</v>
      </c>
    </row>
    <row r="618" spans="1:12">
      <c r="A618" t="s">
        <v>3438</v>
      </c>
      <c r="B618" t="s">
        <v>3439</v>
      </c>
      <c r="C618">
        <v>1</v>
      </c>
      <c r="D618" t="s">
        <v>3440</v>
      </c>
      <c r="E618">
        <v>1</v>
      </c>
      <c r="F618">
        <v>1</v>
      </c>
      <c r="G618">
        <v>58643.712</v>
      </c>
      <c r="H618">
        <v>468</v>
      </c>
      <c r="I618">
        <v>617</v>
      </c>
      <c r="J618">
        <v>4</v>
      </c>
      <c r="K618">
        <v>0</v>
      </c>
      <c r="L618">
        <v>102.85714285714285</v>
      </c>
    </row>
    <row r="619" spans="1:12">
      <c r="A619" t="s">
        <v>3438</v>
      </c>
      <c r="B619" t="s">
        <v>3439</v>
      </c>
      <c r="C619">
        <v>1</v>
      </c>
      <c r="D619" t="s">
        <v>3440</v>
      </c>
      <c r="E619">
        <v>1</v>
      </c>
      <c r="F619">
        <v>1</v>
      </c>
      <c r="G619">
        <v>4987.1390000000001</v>
      </c>
      <c r="H619">
        <v>63</v>
      </c>
      <c r="I619">
        <v>618</v>
      </c>
      <c r="J619">
        <v>1</v>
      </c>
      <c r="K619">
        <v>0</v>
      </c>
      <c r="L619">
        <v>38.112851481411589</v>
      </c>
    </row>
    <row r="620" spans="1:12">
      <c r="A620" t="s">
        <v>3438</v>
      </c>
      <c r="B620" t="s">
        <v>3439</v>
      </c>
      <c r="C620">
        <v>1</v>
      </c>
      <c r="D620" t="s">
        <v>3440</v>
      </c>
      <c r="E620">
        <v>1</v>
      </c>
      <c r="F620">
        <v>1</v>
      </c>
      <c r="G620">
        <v>5292.3059999999996</v>
      </c>
      <c r="H620">
        <v>30</v>
      </c>
      <c r="I620">
        <v>619</v>
      </c>
      <c r="J620">
        <v>1</v>
      </c>
      <c r="K620">
        <v>0</v>
      </c>
      <c r="L620">
        <v>38.112851481411589</v>
      </c>
    </row>
    <row r="621" spans="1:12">
      <c r="A621" t="s">
        <v>3438</v>
      </c>
      <c r="B621" t="s">
        <v>3439</v>
      </c>
      <c r="C621">
        <v>1</v>
      </c>
      <c r="D621" t="s">
        <v>3440</v>
      </c>
      <c r="E621">
        <v>1</v>
      </c>
      <c r="F621">
        <v>1</v>
      </c>
      <c r="G621">
        <v>8335.4609999999993</v>
      </c>
      <c r="H621">
        <v>57</v>
      </c>
      <c r="I621">
        <v>620</v>
      </c>
      <c r="J621">
        <v>4</v>
      </c>
      <c r="K621">
        <v>0</v>
      </c>
      <c r="L621">
        <v>102.85714285714285</v>
      </c>
    </row>
    <row r="622" spans="1:12">
      <c r="A622" t="s">
        <v>3438</v>
      </c>
      <c r="B622" t="s">
        <v>3439</v>
      </c>
      <c r="C622">
        <v>1</v>
      </c>
      <c r="D622" t="s">
        <v>3440</v>
      </c>
      <c r="E622">
        <v>1</v>
      </c>
      <c r="F622">
        <v>1</v>
      </c>
      <c r="G622">
        <v>1254.3130000000001</v>
      </c>
      <c r="H622">
        <v>0</v>
      </c>
      <c r="I622">
        <v>621</v>
      </c>
      <c r="J622">
        <v>4</v>
      </c>
      <c r="K622">
        <v>0</v>
      </c>
      <c r="L622">
        <v>102.85714285714285</v>
      </c>
    </row>
    <row r="623" spans="1:12">
      <c r="A623" t="s">
        <v>3438</v>
      </c>
      <c r="B623" t="s">
        <v>3439</v>
      </c>
      <c r="C623">
        <v>1</v>
      </c>
      <c r="D623" t="s">
        <v>3440</v>
      </c>
      <c r="E623">
        <v>1</v>
      </c>
      <c r="F623">
        <v>1</v>
      </c>
      <c r="G623">
        <v>2879.52</v>
      </c>
      <c r="H623">
        <v>24</v>
      </c>
      <c r="I623">
        <v>622</v>
      </c>
      <c r="J623">
        <v>4</v>
      </c>
      <c r="K623">
        <v>0</v>
      </c>
      <c r="L623">
        <v>102.85714285714285</v>
      </c>
    </row>
    <row r="624" spans="1:12">
      <c r="A624" t="s">
        <v>3438</v>
      </c>
      <c r="B624" t="s">
        <v>3439</v>
      </c>
      <c r="C624">
        <v>1</v>
      </c>
      <c r="D624" t="s">
        <v>3440</v>
      </c>
      <c r="E624">
        <v>1</v>
      </c>
      <c r="F624">
        <v>1</v>
      </c>
      <c r="G624">
        <v>4180</v>
      </c>
      <c r="H624">
        <v>28</v>
      </c>
      <c r="I624">
        <v>623</v>
      </c>
      <c r="J624">
        <v>4</v>
      </c>
      <c r="K624">
        <v>0</v>
      </c>
      <c r="L624">
        <v>102.85714285714285</v>
      </c>
    </row>
    <row r="625" spans="1:12">
      <c r="A625" t="s">
        <v>3438</v>
      </c>
      <c r="B625" t="s">
        <v>3439</v>
      </c>
      <c r="C625">
        <v>1</v>
      </c>
      <c r="D625" t="s">
        <v>3440</v>
      </c>
      <c r="E625">
        <v>1</v>
      </c>
      <c r="F625">
        <v>1</v>
      </c>
      <c r="G625">
        <v>2147</v>
      </c>
      <c r="H625">
        <v>18</v>
      </c>
      <c r="I625">
        <v>624</v>
      </c>
      <c r="J625">
        <v>4</v>
      </c>
      <c r="K625">
        <v>0</v>
      </c>
      <c r="L625">
        <v>102.85714285714285</v>
      </c>
    </row>
    <row r="626" spans="1:12">
      <c r="A626" t="s">
        <v>3438</v>
      </c>
      <c r="B626" t="s">
        <v>3439</v>
      </c>
      <c r="C626">
        <v>1</v>
      </c>
      <c r="D626" t="s">
        <v>3440</v>
      </c>
      <c r="E626">
        <v>1</v>
      </c>
      <c r="F626">
        <v>1</v>
      </c>
      <c r="G626">
        <v>2147</v>
      </c>
      <c r="H626">
        <v>18</v>
      </c>
      <c r="I626">
        <v>625</v>
      </c>
      <c r="J626">
        <v>4</v>
      </c>
      <c r="K626">
        <v>0</v>
      </c>
      <c r="L626">
        <v>102.85714285714285</v>
      </c>
    </row>
    <row r="627" spans="1:12">
      <c r="A627" t="s">
        <v>3438</v>
      </c>
      <c r="B627" t="s">
        <v>3439</v>
      </c>
      <c r="C627">
        <v>1</v>
      </c>
      <c r="D627" t="s">
        <v>3440</v>
      </c>
      <c r="E627">
        <v>1</v>
      </c>
      <c r="F627">
        <v>1</v>
      </c>
      <c r="G627">
        <v>9000</v>
      </c>
      <c r="H627">
        <v>57</v>
      </c>
      <c r="I627">
        <v>626</v>
      </c>
      <c r="J627">
        <v>4</v>
      </c>
      <c r="K627">
        <v>0</v>
      </c>
      <c r="L627">
        <v>102.85714285714285</v>
      </c>
    </row>
    <row r="628" spans="1:12">
      <c r="A628" t="s">
        <v>3438</v>
      </c>
      <c r="B628" t="s">
        <v>3439</v>
      </c>
      <c r="C628">
        <v>1</v>
      </c>
      <c r="D628" t="s">
        <v>3440</v>
      </c>
      <c r="E628">
        <v>1</v>
      </c>
      <c r="F628">
        <v>1</v>
      </c>
      <c r="G628">
        <v>2280</v>
      </c>
      <c r="H628">
        <v>15</v>
      </c>
      <c r="I628">
        <v>627</v>
      </c>
      <c r="J628">
        <v>4</v>
      </c>
      <c r="K628">
        <v>0</v>
      </c>
      <c r="L628">
        <v>102.85714285714285</v>
      </c>
    </row>
    <row r="629" spans="1:12">
      <c r="A629" t="s">
        <v>3438</v>
      </c>
      <c r="B629" t="s">
        <v>3439</v>
      </c>
      <c r="C629">
        <v>1</v>
      </c>
      <c r="D629" t="s">
        <v>3440</v>
      </c>
      <c r="E629">
        <v>1</v>
      </c>
      <c r="F629">
        <v>1</v>
      </c>
      <c r="G629">
        <v>1861.5</v>
      </c>
      <c r="H629">
        <v>9</v>
      </c>
      <c r="I629">
        <v>628</v>
      </c>
      <c r="J629">
        <v>4</v>
      </c>
      <c r="K629">
        <v>0</v>
      </c>
      <c r="L629">
        <v>102.85714285714285</v>
      </c>
    </row>
    <row r="630" spans="1:12">
      <c r="A630" t="s">
        <v>3438</v>
      </c>
      <c r="B630" t="s">
        <v>3439</v>
      </c>
      <c r="C630">
        <v>1</v>
      </c>
      <c r="D630" t="s">
        <v>3440</v>
      </c>
      <c r="E630">
        <v>1</v>
      </c>
      <c r="F630">
        <v>1</v>
      </c>
      <c r="G630">
        <v>16976.734</v>
      </c>
      <c r="H630">
        <v>168</v>
      </c>
      <c r="I630">
        <v>629</v>
      </c>
      <c r="J630">
        <v>1</v>
      </c>
      <c r="K630">
        <v>0</v>
      </c>
      <c r="L630">
        <v>38.112851481411589</v>
      </c>
    </row>
    <row r="631" spans="1:12">
      <c r="A631" t="s">
        <v>3438</v>
      </c>
      <c r="B631" t="s">
        <v>3439</v>
      </c>
      <c r="C631">
        <v>1</v>
      </c>
      <c r="D631" t="s">
        <v>3440</v>
      </c>
      <c r="E631">
        <v>1</v>
      </c>
      <c r="F631">
        <v>1</v>
      </c>
      <c r="G631">
        <v>81330.138000000006</v>
      </c>
      <c r="H631">
        <v>454</v>
      </c>
      <c r="I631">
        <v>630</v>
      </c>
      <c r="J631">
        <v>1</v>
      </c>
      <c r="K631">
        <v>0</v>
      </c>
      <c r="L631">
        <v>38.112851481411589</v>
      </c>
    </row>
    <row r="632" spans="1:12">
      <c r="A632" t="s">
        <v>3438</v>
      </c>
      <c r="B632" t="s">
        <v>3439</v>
      </c>
      <c r="C632">
        <v>1</v>
      </c>
      <c r="D632" t="s">
        <v>3440</v>
      </c>
      <c r="E632">
        <v>1</v>
      </c>
      <c r="F632">
        <v>1</v>
      </c>
      <c r="G632">
        <v>31606.208999999999</v>
      </c>
      <c r="H632">
        <v>352</v>
      </c>
      <c r="I632">
        <v>631</v>
      </c>
      <c r="J632">
        <v>1</v>
      </c>
      <c r="K632">
        <v>0</v>
      </c>
      <c r="L632">
        <v>38.112851481411589</v>
      </c>
    </row>
    <row r="633" spans="1:12">
      <c r="A633" t="s">
        <v>3438</v>
      </c>
      <c r="B633" t="s">
        <v>3439</v>
      </c>
      <c r="C633">
        <v>1</v>
      </c>
      <c r="D633" t="s">
        <v>3440</v>
      </c>
      <c r="E633">
        <v>1</v>
      </c>
      <c r="F633">
        <v>1</v>
      </c>
      <c r="G633">
        <v>3161.0050000000001</v>
      </c>
      <c r="H633">
        <v>40</v>
      </c>
      <c r="I633">
        <v>632</v>
      </c>
      <c r="J633">
        <v>1</v>
      </c>
      <c r="K633">
        <v>0</v>
      </c>
      <c r="L633">
        <v>38.112851481411589</v>
      </c>
    </row>
    <row r="634" spans="1:12">
      <c r="A634" t="s">
        <v>3438</v>
      </c>
      <c r="B634" t="s">
        <v>3439</v>
      </c>
      <c r="C634">
        <v>1</v>
      </c>
      <c r="D634" t="s">
        <v>3440</v>
      </c>
      <c r="E634">
        <v>1</v>
      </c>
      <c r="F634">
        <v>1</v>
      </c>
      <c r="G634">
        <v>10374.959999999999</v>
      </c>
      <c r="H634">
        <v>54</v>
      </c>
      <c r="I634">
        <v>633</v>
      </c>
      <c r="J634">
        <v>1</v>
      </c>
      <c r="K634">
        <v>0</v>
      </c>
      <c r="L634">
        <v>38.112851481411589</v>
      </c>
    </row>
    <row r="635" spans="1:12">
      <c r="A635" t="s">
        <v>3438</v>
      </c>
      <c r="B635" t="s">
        <v>3439</v>
      </c>
      <c r="C635">
        <v>1</v>
      </c>
      <c r="D635" t="s">
        <v>3440</v>
      </c>
      <c r="E635">
        <v>1</v>
      </c>
      <c r="F635">
        <v>1</v>
      </c>
      <c r="G635">
        <v>4606.7259999999997</v>
      </c>
      <c r="H635">
        <v>0</v>
      </c>
      <c r="I635">
        <v>634</v>
      </c>
      <c r="J635">
        <v>4</v>
      </c>
      <c r="K635">
        <v>0</v>
      </c>
      <c r="L635">
        <v>102.85714285714285</v>
      </c>
    </row>
    <row r="636" spans="1:12">
      <c r="A636" t="s">
        <v>3438</v>
      </c>
      <c r="B636" t="s">
        <v>3439</v>
      </c>
      <c r="C636">
        <v>1</v>
      </c>
      <c r="D636" t="s">
        <v>3440</v>
      </c>
      <c r="E636">
        <v>1</v>
      </c>
      <c r="F636">
        <v>1</v>
      </c>
      <c r="G636">
        <v>11612.578</v>
      </c>
      <c r="H636">
        <v>66</v>
      </c>
      <c r="I636">
        <v>635</v>
      </c>
      <c r="J636">
        <v>4</v>
      </c>
      <c r="K636">
        <v>0</v>
      </c>
      <c r="L636">
        <v>102.85714285714285</v>
      </c>
    </row>
    <row r="637" spans="1:12">
      <c r="A637" t="s">
        <v>3438</v>
      </c>
      <c r="B637" t="s">
        <v>3439</v>
      </c>
      <c r="C637">
        <v>1</v>
      </c>
      <c r="D637" t="s">
        <v>3440</v>
      </c>
      <c r="E637">
        <v>1</v>
      </c>
      <c r="F637">
        <v>1</v>
      </c>
      <c r="G637">
        <v>9200</v>
      </c>
      <c r="H637">
        <v>54</v>
      </c>
      <c r="I637">
        <v>636</v>
      </c>
      <c r="J637">
        <v>4</v>
      </c>
      <c r="K637">
        <v>0</v>
      </c>
      <c r="L637">
        <v>102.85714285714285</v>
      </c>
    </row>
    <row r="638" spans="1:12">
      <c r="A638" t="s">
        <v>3438</v>
      </c>
      <c r="B638" t="s">
        <v>3439</v>
      </c>
      <c r="C638">
        <v>1</v>
      </c>
      <c r="D638" t="s">
        <v>3440</v>
      </c>
      <c r="E638">
        <v>1</v>
      </c>
      <c r="F638">
        <v>1</v>
      </c>
      <c r="G638">
        <v>2090</v>
      </c>
      <c r="H638">
        <v>8</v>
      </c>
      <c r="I638">
        <v>637</v>
      </c>
      <c r="J638">
        <v>4</v>
      </c>
      <c r="K638">
        <v>0</v>
      </c>
      <c r="L638">
        <v>102.85714285714285</v>
      </c>
    </row>
    <row r="639" spans="1:12">
      <c r="A639" t="s">
        <v>3438</v>
      </c>
      <c r="B639" t="s">
        <v>3439</v>
      </c>
      <c r="C639">
        <v>1</v>
      </c>
      <c r="D639" t="s">
        <v>3440</v>
      </c>
      <c r="E639">
        <v>1</v>
      </c>
      <c r="F639">
        <v>1</v>
      </c>
      <c r="G639">
        <v>2185</v>
      </c>
      <c r="H639">
        <v>8</v>
      </c>
      <c r="I639">
        <v>638</v>
      </c>
      <c r="J639">
        <v>1</v>
      </c>
      <c r="K639">
        <v>0</v>
      </c>
      <c r="L639">
        <v>38.112851481411589</v>
      </c>
    </row>
    <row r="640" spans="1:12">
      <c r="A640" t="s">
        <v>3438</v>
      </c>
      <c r="B640" t="s">
        <v>3439</v>
      </c>
      <c r="C640">
        <v>1</v>
      </c>
      <c r="D640" t="s">
        <v>3440</v>
      </c>
      <c r="E640">
        <v>1</v>
      </c>
      <c r="F640">
        <v>1</v>
      </c>
      <c r="G640">
        <v>8850</v>
      </c>
      <c r="H640">
        <v>50</v>
      </c>
      <c r="I640">
        <v>639</v>
      </c>
      <c r="J640">
        <v>4</v>
      </c>
      <c r="K640">
        <v>0</v>
      </c>
      <c r="L640">
        <v>102.85714285714285</v>
      </c>
    </row>
    <row r="641" spans="1:12">
      <c r="A641" t="s">
        <v>3438</v>
      </c>
      <c r="B641" t="s">
        <v>3439</v>
      </c>
      <c r="C641">
        <v>1</v>
      </c>
      <c r="D641" t="s">
        <v>3440</v>
      </c>
      <c r="E641">
        <v>1</v>
      </c>
      <c r="F641">
        <v>1</v>
      </c>
      <c r="G641">
        <v>13681.043</v>
      </c>
      <c r="H641">
        <v>56</v>
      </c>
      <c r="I641">
        <v>640</v>
      </c>
      <c r="J641">
        <v>1</v>
      </c>
      <c r="K641">
        <v>0</v>
      </c>
      <c r="L641">
        <v>38.112851481411589</v>
      </c>
    </row>
    <row r="642" spans="1:12">
      <c r="A642" t="s">
        <v>3438</v>
      </c>
      <c r="B642" t="s">
        <v>3439</v>
      </c>
      <c r="C642">
        <v>1</v>
      </c>
      <c r="D642" t="s">
        <v>3440</v>
      </c>
      <c r="E642">
        <v>1</v>
      </c>
      <c r="F642">
        <v>1</v>
      </c>
      <c r="G642">
        <v>13519.486000000001</v>
      </c>
      <c r="H642">
        <v>52</v>
      </c>
      <c r="I642">
        <v>641</v>
      </c>
      <c r="J642">
        <v>1</v>
      </c>
      <c r="K642">
        <v>0</v>
      </c>
      <c r="L642">
        <v>38.112851481411589</v>
      </c>
    </row>
    <row r="643" spans="1:12">
      <c r="A643" t="s">
        <v>3438</v>
      </c>
      <c r="B643" t="s">
        <v>3439</v>
      </c>
      <c r="C643">
        <v>1</v>
      </c>
      <c r="D643" t="s">
        <v>3440</v>
      </c>
      <c r="E643">
        <v>1</v>
      </c>
      <c r="F643">
        <v>1</v>
      </c>
      <c r="G643">
        <v>2400</v>
      </c>
      <c r="H643">
        <v>12</v>
      </c>
      <c r="I643">
        <v>642</v>
      </c>
      <c r="J643">
        <v>1</v>
      </c>
      <c r="K643">
        <v>0</v>
      </c>
      <c r="L643">
        <v>38.112851481411589</v>
      </c>
    </row>
    <row r="644" spans="1:12">
      <c r="A644" t="s">
        <v>3438</v>
      </c>
      <c r="B644" t="s">
        <v>3439</v>
      </c>
      <c r="C644">
        <v>1</v>
      </c>
      <c r="D644" t="s">
        <v>3440</v>
      </c>
      <c r="E644">
        <v>1</v>
      </c>
      <c r="F644">
        <v>1</v>
      </c>
      <c r="G644">
        <v>5569.6490000000003</v>
      </c>
      <c r="H644">
        <v>20</v>
      </c>
      <c r="I644">
        <v>643</v>
      </c>
      <c r="J644">
        <v>1</v>
      </c>
      <c r="K644">
        <v>0</v>
      </c>
      <c r="L644">
        <v>38.112851481411589</v>
      </c>
    </row>
    <row r="645" spans="1:12">
      <c r="A645" t="s">
        <v>3438</v>
      </c>
      <c r="B645" t="s">
        <v>3439</v>
      </c>
      <c r="C645">
        <v>1</v>
      </c>
      <c r="D645" t="s">
        <v>3440</v>
      </c>
      <c r="E645">
        <v>1</v>
      </c>
      <c r="F645">
        <v>1</v>
      </c>
      <c r="G645">
        <v>11139.297</v>
      </c>
      <c r="H645">
        <v>38</v>
      </c>
      <c r="I645">
        <v>644</v>
      </c>
      <c r="J645">
        <v>1</v>
      </c>
      <c r="K645">
        <v>0</v>
      </c>
      <c r="L645">
        <v>38.112851481411589</v>
      </c>
    </row>
    <row r="646" spans="1:12">
      <c r="A646" t="s">
        <v>3438</v>
      </c>
      <c r="B646" t="s">
        <v>3439</v>
      </c>
      <c r="C646">
        <v>1</v>
      </c>
      <c r="D646" t="s">
        <v>3440</v>
      </c>
      <c r="E646">
        <v>1</v>
      </c>
      <c r="F646">
        <v>1</v>
      </c>
      <c r="G646">
        <v>4409.2129999999997</v>
      </c>
      <c r="H646">
        <v>32</v>
      </c>
      <c r="I646">
        <v>645</v>
      </c>
      <c r="J646">
        <v>1</v>
      </c>
      <c r="K646">
        <v>0</v>
      </c>
      <c r="L646">
        <v>38.112851481411589</v>
      </c>
    </row>
    <row r="647" spans="1:12">
      <c r="A647" t="s">
        <v>3438</v>
      </c>
      <c r="B647" t="s">
        <v>3439</v>
      </c>
      <c r="C647">
        <v>1</v>
      </c>
      <c r="D647" t="s">
        <v>3440</v>
      </c>
      <c r="E647">
        <v>1</v>
      </c>
      <c r="F647">
        <v>1</v>
      </c>
      <c r="G647">
        <v>4840</v>
      </c>
      <c r="H647">
        <v>27</v>
      </c>
      <c r="I647">
        <v>646</v>
      </c>
      <c r="J647">
        <v>1</v>
      </c>
      <c r="K647">
        <v>0</v>
      </c>
      <c r="L647">
        <v>38.112851481411589</v>
      </c>
    </row>
    <row r="648" spans="1:12">
      <c r="A648" t="s">
        <v>3438</v>
      </c>
      <c r="B648" t="s">
        <v>3439</v>
      </c>
      <c r="C648">
        <v>1</v>
      </c>
      <c r="D648" t="s">
        <v>3440</v>
      </c>
      <c r="E648">
        <v>1</v>
      </c>
      <c r="F648">
        <v>1</v>
      </c>
      <c r="G648">
        <v>13114.152</v>
      </c>
      <c r="H648">
        <v>0</v>
      </c>
      <c r="I648">
        <v>647</v>
      </c>
      <c r="J648">
        <v>1</v>
      </c>
      <c r="K648">
        <v>0</v>
      </c>
      <c r="L648">
        <v>38.112851481411589</v>
      </c>
    </row>
    <row r="649" spans="1:12">
      <c r="A649" t="s">
        <v>3438</v>
      </c>
      <c r="B649" t="s">
        <v>3439</v>
      </c>
      <c r="C649">
        <v>1</v>
      </c>
      <c r="D649" t="s">
        <v>3440</v>
      </c>
      <c r="E649">
        <v>1</v>
      </c>
      <c r="F649">
        <v>1</v>
      </c>
      <c r="G649">
        <v>16500</v>
      </c>
      <c r="H649">
        <v>72</v>
      </c>
      <c r="I649">
        <v>648</v>
      </c>
      <c r="J649">
        <v>1</v>
      </c>
      <c r="K649">
        <v>0</v>
      </c>
      <c r="L649">
        <v>38.112851481411589</v>
      </c>
    </row>
    <row r="650" spans="1:12">
      <c r="A650" t="s">
        <v>3438</v>
      </c>
      <c r="B650" t="s">
        <v>3439</v>
      </c>
      <c r="C650">
        <v>1</v>
      </c>
      <c r="D650" t="s">
        <v>3440</v>
      </c>
      <c r="E650">
        <v>1</v>
      </c>
      <c r="F650">
        <v>1</v>
      </c>
      <c r="G650">
        <v>2185</v>
      </c>
      <c r="H650">
        <v>12</v>
      </c>
      <c r="I650">
        <v>649</v>
      </c>
      <c r="J650">
        <v>1</v>
      </c>
      <c r="K650">
        <v>0</v>
      </c>
      <c r="L650">
        <v>38.112851481411589</v>
      </c>
    </row>
    <row r="651" spans="1:12">
      <c r="A651" t="s">
        <v>3438</v>
      </c>
      <c r="B651" t="s">
        <v>3439</v>
      </c>
      <c r="C651">
        <v>1</v>
      </c>
      <c r="D651" t="s">
        <v>3440</v>
      </c>
      <c r="E651">
        <v>1</v>
      </c>
      <c r="F651">
        <v>1</v>
      </c>
      <c r="G651">
        <v>2090</v>
      </c>
      <c r="H651">
        <v>12</v>
      </c>
      <c r="I651">
        <v>650</v>
      </c>
      <c r="J651">
        <v>1</v>
      </c>
      <c r="K651">
        <v>0</v>
      </c>
      <c r="L651">
        <v>38.112851481411589</v>
      </c>
    </row>
    <row r="652" spans="1:12">
      <c r="A652" t="s">
        <v>3438</v>
      </c>
      <c r="B652" t="s">
        <v>3439</v>
      </c>
      <c r="C652">
        <v>1</v>
      </c>
      <c r="D652" t="s">
        <v>3440</v>
      </c>
      <c r="E652">
        <v>1</v>
      </c>
      <c r="F652">
        <v>1</v>
      </c>
      <c r="G652">
        <v>2999.82</v>
      </c>
      <c r="H652">
        <v>10</v>
      </c>
      <c r="I652">
        <v>651</v>
      </c>
      <c r="J652">
        <v>3</v>
      </c>
      <c r="K652">
        <v>0</v>
      </c>
      <c r="L652">
        <v>33.660000000000004</v>
      </c>
    </row>
    <row r="653" spans="1:12">
      <c r="A653" t="s">
        <v>3438</v>
      </c>
      <c r="B653" t="s">
        <v>3439</v>
      </c>
      <c r="C653">
        <v>1</v>
      </c>
      <c r="D653" t="s">
        <v>3440</v>
      </c>
      <c r="E653">
        <v>1</v>
      </c>
      <c r="F653">
        <v>1</v>
      </c>
      <c r="G653">
        <v>8344.84</v>
      </c>
      <c r="H653">
        <v>30</v>
      </c>
      <c r="I653">
        <v>652</v>
      </c>
      <c r="J653">
        <v>1</v>
      </c>
      <c r="K653">
        <v>0</v>
      </c>
      <c r="L653">
        <v>38.112851481411589</v>
      </c>
    </row>
    <row r="654" spans="1:12">
      <c r="A654" t="s">
        <v>3438</v>
      </c>
      <c r="B654" t="s">
        <v>3439</v>
      </c>
      <c r="C654">
        <v>1</v>
      </c>
      <c r="D654" t="s">
        <v>3440</v>
      </c>
      <c r="E654">
        <v>1</v>
      </c>
      <c r="F654">
        <v>1</v>
      </c>
      <c r="G654">
        <v>12769.994000000001</v>
      </c>
      <c r="H654">
        <v>36</v>
      </c>
      <c r="I654">
        <v>653</v>
      </c>
      <c r="J654">
        <v>3</v>
      </c>
      <c r="K654">
        <v>0</v>
      </c>
      <c r="L654">
        <v>33.660000000000004</v>
      </c>
    </row>
    <row r="655" spans="1:12">
      <c r="A655" t="s">
        <v>3438</v>
      </c>
      <c r="B655" t="s">
        <v>3439</v>
      </c>
      <c r="C655">
        <v>1</v>
      </c>
      <c r="D655" t="s">
        <v>3440</v>
      </c>
      <c r="E655">
        <v>1</v>
      </c>
      <c r="F655">
        <v>1</v>
      </c>
      <c r="G655">
        <v>5738.0020000000004</v>
      </c>
      <c r="H655">
        <v>13</v>
      </c>
      <c r="I655">
        <v>654</v>
      </c>
      <c r="J655">
        <v>1</v>
      </c>
      <c r="K655">
        <v>0</v>
      </c>
      <c r="L655">
        <v>38.112851481411589</v>
      </c>
    </row>
    <row r="656" spans="1:12">
      <c r="A656" t="s">
        <v>3438</v>
      </c>
      <c r="B656" t="s">
        <v>3439</v>
      </c>
      <c r="C656">
        <v>1</v>
      </c>
      <c r="D656" t="s">
        <v>3440</v>
      </c>
      <c r="E656">
        <v>1</v>
      </c>
      <c r="F656">
        <v>1</v>
      </c>
      <c r="G656">
        <v>12300.744000000001</v>
      </c>
      <c r="H656">
        <v>28</v>
      </c>
      <c r="I656">
        <v>655</v>
      </c>
      <c r="J656">
        <v>3</v>
      </c>
      <c r="K656">
        <v>0</v>
      </c>
      <c r="L656">
        <v>33.660000000000004</v>
      </c>
    </row>
    <row r="657" spans="1:12">
      <c r="A657" t="s">
        <v>3438</v>
      </c>
      <c r="B657" t="s">
        <v>3439</v>
      </c>
      <c r="C657">
        <v>1</v>
      </c>
      <c r="D657" t="s">
        <v>3440</v>
      </c>
      <c r="E657">
        <v>1</v>
      </c>
      <c r="F657">
        <v>1</v>
      </c>
      <c r="G657">
        <v>69881.03</v>
      </c>
      <c r="H657">
        <v>200</v>
      </c>
      <c r="I657">
        <v>656</v>
      </c>
      <c r="J657">
        <v>3</v>
      </c>
      <c r="K657">
        <v>0</v>
      </c>
      <c r="L657">
        <v>33.660000000000004</v>
      </c>
    </row>
    <row r="658" spans="1:12">
      <c r="A658" t="s">
        <v>3438</v>
      </c>
      <c r="B658" t="s">
        <v>3439</v>
      </c>
      <c r="C658">
        <v>1</v>
      </c>
      <c r="D658" t="s">
        <v>3440</v>
      </c>
      <c r="E658">
        <v>1</v>
      </c>
      <c r="F658">
        <v>1</v>
      </c>
      <c r="G658">
        <v>10898.1</v>
      </c>
      <c r="H658">
        <v>30</v>
      </c>
      <c r="I658">
        <v>657</v>
      </c>
      <c r="J658">
        <v>3</v>
      </c>
      <c r="K658">
        <v>0</v>
      </c>
      <c r="L658">
        <v>33.660000000000004</v>
      </c>
    </row>
    <row r="659" spans="1:12">
      <c r="A659" t="s">
        <v>3438</v>
      </c>
      <c r="B659" t="s">
        <v>3439</v>
      </c>
      <c r="C659">
        <v>1</v>
      </c>
      <c r="D659" t="s">
        <v>3440</v>
      </c>
      <c r="E659">
        <v>1</v>
      </c>
      <c r="F659">
        <v>1</v>
      </c>
      <c r="G659">
        <v>24568.6</v>
      </c>
      <c r="H659">
        <v>56</v>
      </c>
      <c r="I659">
        <v>658</v>
      </c>
      <c r="J659">
        <v>3</v>
      </c>
      <c r="K659">
        <v>0</v>
      </c>
      <c r="L659">
        <v>33.660000000000004</v>
      </c>
    </row>
    <row r="660" spans="1:12">
      <c r="A660" t="s">
        <v>3438</v>
      </c>
      <c r="B660" t="s">
        <v>3439</v>
      </c>
      <c r="C660">
        <v>1</v>
      </c>
      <c r="D660" t="s">
        <v>3440</v>
      </c>
      <c r="E660">
        <v>1</v>
      </c>
      <c r="F660">
        <v>1</v>
      </c>
      <c r="G660">
        <v>14187.775</v>
      </c>
      <c r="H660">
        <v>36</v>
      </c>
      <c r="I660">
        <v>659</v>
      </c>
      <c r="J660">
        <v>3</v>
      </c>
      <c r="K660">
        <v>0</v>
      </c>
      <c r="L660">
        <v>33.660000000000004</v>
      </c>
    </row>
    <row r="661" spans="1:12">
      <c r="A661" t="s">
        <v>3438</v>
      </c>
      <c r="B661" t="s">
        <v>3439</v>
      </c>
      <c r="C661">
        <v>1</v>
      </c>
      <c r="D661" t="s">
        <v>3440</v>
      </c>
      <c r="E661">
        <v>1</v>
      </c>
      <c r="F661">
        <v>1</v>
      </c>
      <c r="G661">
        <v>3823.6819999999998</v>
      </c>
      <c r="H661">
        <v>18</v>
      </c>
      <c r="I661">
        <v>660</v>
      </c>
      <c r="J661">
        <v>1</v>
      </c>
      <c r="K661">
        <v>0</v>
      </c>
      <c r="L661">
        <v>38.112851481411589</v>
      </c>
    </row>
    <row r="662" spans="1:12">
      <c r="A662" t="s">
        <v>3438</v>
      </c>
      <c r="B662" t="s">
        <v>3439</v>
      </c>
      <c r="C662">
        <v>1</v>
      </c>
      <c r="D662" t="s">
        <v>3440</v>
      </c>
      <c r="E662">
        <v>1</v>
      </c>
      <c r="F662">
        <v>1</v>
      </c>
      <c r="G662">
        <v>2190</v>
      </c>
      <c r="H662">
        <v>10</v>
      </c>
      <c r="I662">
        <v>661</v>
      </c>
      <c r="J662">
        <v>1</v>
      </c>
      <c r="K662">
        <v>0</v>
      </c>
      <c r="L662">
        <v>38.112851481411589</v>
      </c>
    </row>
    <row r="663" spans="1:12">
      <c r="A663" t="s">
        <v>3438</v>
      </c>
      <c r="B663" t="s">
        <v>3439</v>
      </c>
      <c r="C663">
        <v>1</v>
      </c>
      <c r="D663" t="s">
        <v>3440</v>
      </c>
      <c r="E663">
        <v>1</v>
      </c>
      <c r="F663">
        <v>1</v>
      </c>
      <c r="G663">
        <v>2191.1999999999998</v>
      </c>
      <c r="H663">
        <v>10</v>
      </c>
      <c r="I663">
        <v>662</v>
      </c>
      <c r="J663">
        <v>1</v>
      </c>
      <c r="K663">
        <v>0</v>
      </c>
      <c r="L663">
        <v>38.112851481411589</v>
      </c>
    </row>
    <row r="664" spans="1:12">
      <c r="A664" t="s">
        <v>3438</v>
      </c>
      <c r="B664" t="s">
        <v>3439</v>
      </c>
      <c r="C664">
        <v>1</v>
      </c>
      <c r="D664" t="s">
        <v>3440</v>
      </c>
      <c r="E664">
        <v>1</v>
      </c>
      <c r="F664">
        <v>1</v>
      </c>
      <c r="G664">
        <v>1133</v>
      </c>
      <c r="H664">
        <v>4</v>
      </c>
      <c r="I664">
        <v>663</v>
      </c>
      <c r="J664">
        <v>1</v>
      </c>
      <c r="K664">
        <v>0</v>
      </c>
      <c r="L664">
        <v>38.112851481411589</v>
      </c>
    </row>
    <row r="665" spans="1:12">
      <c r="A665" t="s">
        <v>3438</v>
      </c>
      <c r="B665" t="s">
        <v>3439</v>
      </c>
      <c r="C665">
        <v>1</v>
      </c>
      <c r="D665" t="s">
        <v>3440</v>
      </c>
      <c r="E665">
        <v>1</v>
      </c>
      <c r="F665">
        <v>1</v>
      </c>
      <c r="G665">
        <v>2080.5</v>
      </c>
      <c r="H665">
        <v>6</v>
      </c>
      <c r="I665">
        <v>664</v>
      </c>
      <c r="J665">
        <v>1</v>
      </c>
      <c r="K665">
        <v>0</v>
      </c>
      <c r="L665">
        <v>38.112851481411589</v>
      </c>
    </row>
    <row r="666" spans="1:12">
      <c r="A666" t="s">
        <v>3438</v>
      </c>
      <c r="B666" t="s">
        <v>3439</v>
      </c>
      <c r="C666">
        <v>1</v>
      </c>
      <c r="D666" t="s">
        <v>3440</v>
      </c>
      <c r="E666">
        <v>1</v>
      </c>
      <c r="F666">
        <v>1</v>
      </c>
      <c r="G666">
        <v>9989.64</v>
      </c>
      <c r="H666">
        <v>24</v>
      </c>
      <c r="I666">
        <v>665</v>
      </c>
      <c r="J666">
        <v>3</v>
      </c>
      <c r="K666">
        <v>0</v>
      </c>
      <c r="L666">
        <v>33.660000000000004</v>
      </c>
    </row>
    <row r="667" spans="1:12">
      <c r="A667" t="s">
        <v>3438</v>
      </c>
      <c r="B667" t="s">
        <v>3439</v>
      </c>
      <c r="C667">
        <v>1</v>
      </c>
      <c r="D667" t="s">
        <v>3440</v>
      </c>
      <c r="E667">
        <v>1</v>
      </c>
      <c r="F667">
        <v>1</v>
      </c>
      <c r="G667">
        <v>3996.8</v>
      </c>
      <c r="H667">
        <v>10</v>
      </c>
      <c r="I667">
        <v>666</v>
      </c>
      <c r="J667">
        <v>3</v>
      </c>
      <c r="K667">
        <v>0</v>
      </c>
      <c r="L667">
        <v>33.660000000000004</v>
      </c>
    </row>
    <row r="668" spans="1:12">
      <c r="A668" t="s">
        <v>3438</v>
      </c>
      <c r="B668" t="s">
        <v>3439</v>
      </c>
      <c r="C668">
        <v>1</v>
      </c>
      <c r="D668" t="s">
        <v>3440</v>
      </c>
      <c r="E668">
        <v>1</v>
      </c>
      <c r="F668">
        <v>1</v>
      </c>
      <c r="G668">
        <v>2397.4380000000001</v>
      </c>
      <c r="H668">
        <v>5</v>
      </c>
      <c r="I668">
        <v>667</v>
      </c>
      <c r="J668">
        <v>1</v>
      </c>
      <c r="K668">
        <v>0</v>
      </c>
      <c r="L668">
        <v>38.112851481411589</v>
      </c>
    </row>
    <row r="669" spans="1:12">
      <c r="A669" t="s">
        <v>3438</v>
      </c>
      <c r="B669" t="s">
        <v>3439</v>
      </c>
      <c r="C669">
        <v>1</v>
      </c>
      <c r="D669" t="s">
        <v>3440</v>
      </c>
      <c r="E669">
        <v>1</v>
      </c>
      <c r="F669">
        <v>1</v>
      </c>
      <c r="G669">
        <v>16911.467000000001</v>
      </c>
      <c r="H669">
        <v>75</v>
      </c>
      <c r="I669">
        <v>668</v>
      </c>
      <c r="J669">
        <v>1</v>
      </c>
      <c r="K669">
        <v>0</v>
      </c>
      <c r="L669">
        <v>38.112851481411589</v>
      </c>
    </row>
    <row r="670" spans="1:12">
      <c r="A670" t="s">
        <v>3438</v>
      </c>
      <c r="B670" t="s">
        <v>3439</v>
      </c>
      <c r="C670">
        <v>1</v>
      </c>
      <c r="D670" t="s">
        <v>3440</v>
      </c>
      <c r="E670">
        <v>1</v>
      </c>
      <c r="F670">
        <v>1</v>
      </c>
      <c r="G670">
        <v>6153.1480000000001</v>
      </c>
      <c r="H670">
        <v>20</v>
      </c>
      <c r="I670">
        <v>669</v>
      </c>
      <c r="J670">
        <v>1</v>
      </c>
      <c r="K670">
        <v>0</v>
      </c>
      <c r="L670">
        <v>38.112851481411589</v>
      </c>
    </row>
    <row r="671" spans="1:12">
      <c r="A671" t="s">
        <v>3438</v>
      </c>
      <c r="B671" t="s">
        <v>3439</v>
      </c>
      <c r="C671">
        <v>1</v>
      </c>
      <c r="D671" t="s">
        <v>3440</v>
      </c>
      <c r="E671">
        <v>1</v>
      </c>
      <c r="F671">
        <v>1</v>
      </c>
      <c r="G671">
        <v>27469.26</v>
      </c>
      <c r="H671">
        <v>38</v>
      </c>
      <c r="I671">
        <v>670</v>
      </c>
      <c r="J671">
        <v>3</v>
      </c>
      <c r="K671">
        <v>0</v>
      </c>
      <c r="L671">
        <v>33.660000000000004</v>
      </c>
    </row>
    <row r="672" spans="1:12">
      <c r="A672" t="s">
        <v>3438</v>
      </c>
      <c r="B672" t="s">
        <v>3439</v>
      </c>
      <c r="C672">
        <v>1</v>
      </c>
      <c r="D672" t="s">
        <v>3440</v>
      </c>
      <c r="E672">
        <v>1</v>
      </c>
      <c r="F672">
        <v>1</v>
      </c>
      <c r="G672">
        <v>2854.36</v>
      </c>
      <c r="H672">
        <v>4</v>
      </c>
      <c r="I672">
        <v>671</v>
      </c>
      <c r="J672">
        <v>3</v>
      </c>
      <c r="K672">
        <v>0</v>
      </c>
      <c r="L672">
        <v>33.660000000000004</v>
      </c>
    </row>
    <row r="673" spans="1:12">
      <c r="A673" t="s">
        <v>3438</v>
      </c>
      <c r="B673" t="s">
        <v>3439</v>
      </c>
      <c r="C673">
        <v>1</v>
      </c>
      <c r="D673" t="s">
        <v>3440</v>
      </c>
      <c r="E673">
        <v>1</v>
      </c>
      <c r="F673">
        <v>1</v>
      </c>
      <c r="G673">
        <v>2898.2869999999998</v>
      </c>
      <c r="H673">
        <v>27</v>
      </c>
      <c r="I673">
        <v>672</v>
      </c>
      <c r="J673">
        <v>1</v>
      </c>
      <c r="K673">
        <v>0</v>
      </c>
      <c r="L673">
        <v>38.112851481411589</v>
      </c>
    </row>
    <row r="674" spans="1:12">
      <c r="A674" t="s">
        <v>3438</v>
      </c>
      <c r="B674" t="s">
        <v>3439</v>
      </c>
      <c r="C674">
        <v>1</v>
      </c>
      <c r="D674" t="s">
        <v>3440</v>
      </c>
      <c r="E674">
        <v>1</v>
      </c>
      <c r="F674">
        <v>1</v>
      </c>
      <c r="G674">
        <v>1094.8579999999999</v>
      </c>
      <c r="H674">
        <v>6</v>
      </c>
      <c r="I674">
        <v>673</v>
      </c>
      <c r="J674">
        <v>1</v>
      </c>
      <c r="K674">
        <v>0</v>
      </c>
      <c r="L674">
        <v>38.112851481411589</v>
      </c>
    </row>
    <row r="675" spans="1:12">
      <c r="A675" t="s">
        <v>3438</v>
      </c>
      <c r="B675" t="s">
        <v>3439</v>
      </c>
      <c r="C675">
        <v>1</v>
      </c>
      <c r="D675" t="s">
        <v>3440</v>
      </c>
      <c r="E675">
        <v>1</v>
      </c>
      <c r="F675">
        <v>1</v>
      </c>
      <c r="G675">
        <v>3000.9050000000002</v>
      </c>
      <c r="H675">
        <v>20</v>
      </c>
      <c r="I675">
        <v>674</v>
      </c>
      <c r="J675">
        <v>1</v>
      </c>
      <c r="K675">
        <v>0</v>
      </c>
      <c r="L675">
        <v>38.112851481411589</v>
      </c>
    </row>
    <row r="676" spans="1:12">
      <c r="A676" t="s">
        <v>3438</v>
      </c>
      <c r="B676" t="s">
        <v>3439</v>
      </c>
      <c r="C676">
        <v>1</v>
      </c>
      <c r="D676" t="s">
        <v>3440</v>
      </c>
      <c r="E676">
        <v>1</v>
      </c>
      <c r="F676">
        <v>1</v>
      </c>
      <c r="G676">
        <v>1040.6189999999999</v>
      </c>
      <c r="H676">
        <v>6</v>
      </c>
      <c r="I676">
        <v>675</v>
      </c>
      <c r="J676">
        <v>1</v>
      </c>
      <c r="K676">
        <v>0</v>
      </c>
      <c r="L676">
        <v>38.112851481411589</v>
      </c>
    </row>
    <row r="677" spans="1:12">
      <c r="A677" t="s">
        <v>3438</v>
      </c>
      <c r="B677" t="s">
        <v>3439</v>
      </c>
      <c r="C677">
        <v>1</v>
      </c>
      <c r="D677" t="s">
        <v>3440</v>
      </c>
      <c r="E677">
        <v>1</v>
      </c>
      <c r="F677">
        <v>1</v>
      </c>
      <c r="G677">
        <v>5373.0959999999995</v>
      </c>
      <c r="H677">
        <v>34</v>
      </c>
      <c r="I677">
        <v>676</v>
      </c>
      <c r="J677">
        <v>1</v>
      </c>
      <c r="K677">
        <v>0</v>
      </c>
      <c r="L677">
        <v>38.112851481411589</v>
      </c>
    </row>
    <row r="678" spans="1:12">
      <c r="A678" t="s">
        <v>3438</v>
      </c>
      <c r="B678" t="s">
        <v>3439</v>
      </c>
      <c r="C678">
        <v>1</v>
      </c>
      <c r="D678" t="s">
        <v>3440</v>
      </c>
      <c r="E678">
        <v>1</v>
      </c>
      <c r="F678">
        <v>1</v>
      </c>
      <c r="G678">
        <v>2374.6799999999998</v>
      </c>
      <c r="H678">
        <v>16</v>
      </c>
      <c r="I678">
        <v>677</v>
      </c>
      <c r="J678">
        <v>1</v>
      </c>
      <c r="K678">
        <v>0</v>
      </c>
      <c r="L678">
        <v>38.112851481411589</v>
      </c>
    </row>
    <row r="679" spans="1:12">
      <c r="A679" t="s">
        <v>3438</v>
      </c>
      <c r="B679" t="s">
        <v>3439</v>
      </c>
      <c r="C679">
        <v>1</v>
      </c>
      <c r="D679" t="s">
        <v>3440</v>
      </c>
      <c r="E679">
        <v>1</v>
      </c>
      <c r="F679">
        <v>1</v>
      </c>
      <c r="G679">
        <v>16961.993999999999</v>
      </c>
      <c r="H679">
        <v>102</v>
      </c>
      <c r="I679">
        <v>678</v>
      </c>
      <c r="J679">
        <v>1</v>
      </c>
      <c r="K679">
        <v>0</v>
      </c>
      <c r="L679">
        <v>38.112851481411589</v>
      </c>
    </row>
    <row r="680" spans="1:12">
      <c r="A680" t="s">
        <v>3438</v>
      </c>
      <c r="B680" t="s">
        <v>3439</v>
      </c>
      <c r="C680">
        <v>1</v>
      </c>
      <c r="D680" t="s">
        <v>3440</v>
      </c>
      <c r="E680">
        <v>1</v>
      </c>
      <c r="F680">
        <v>1</v>
      </c>
      <c r="G680">
        <v>7673.723</v>
      </c>
      <c r="H680">
        <v>42</v>
      </c>
      <c r="I680">
        <v>679</v>
      </c>
      <c r="J680">
        <v>1</v>
      </c>
      <c r="K680">
        <v>0</v>
      </c>
      <c r="L680">
        <v>38.112851481411589</v>
      </c>
    </row>
    <row r="681" spans="1:12">
      <c r="A681" t="s">
        <v>3438</v>
      </c>
      <c r="B681" t="s">
        <v>3439</v>
      </c>
      <c r="C681">
        <v>1</v>
      </c>
      <c r="D681" t="s">
        <v>3440</v>
      </c>
      <c r="E681">
        <v>1</v>
      </c>
      <c r="F681">
        <v>1</v>
      </c>
      <c r="G681">
        <v>7742.6760000000004</v>
      </c>
      <c r="H681">
        <v>40</v>
      </c>
      <c r="I681">
        <v>680</v>
      </c>
      <c r="J681">
        <v>1</v>
      </c>
      <c r="K681">
        <v>0</v>
      </c>
      <c r="L681">
        <v>38.112851481411589</v>
      </c>
    </row>
    <row r="682" spans="1:12">
      <c r="A682" t="s">
        <v>3438</v>
      </c>
      <c r="B682" t="s">
        <v>3439</v>
      </c>
      <c r="C682">
        <v>1</v>
      </c>
      <c r="D682" t="s">
        <v>3440</v>
      </c>
      <c r="E682">
        <v>1</v>
      </c>
      <c r="F682">
        <v>1</v>
      </c>
      <c r="G682">
        <v>3608.6439999999998</v>
      </c>
      <c r="H682">
        <v>16</v>
      </c>
      <c r="I682">
        <v>681</v>
      </c>
      <c r="J682">
        <v>1</v>
      </c>
      <c r="K682">
        <v>0</v>
      </c>
      <c r="L682">
        <v>38.112851481411589</v>
      </c>
    </row>
    <row r="683" spans="1:12">
      <c r="A683" t="s">
        <v>3438</v>
      </c>
      <c r="B683" t="s">
        <v>3439</v>
      </c>
      <c r="C683">
        <v>1</v>
      </c>
      <c r="D683" t="s">
        <v>3440</v>
      </c>
      <c r="E683">
        <v>1</v>
      </c>
      <c r="F683">
        <v>1</v>
      </c>
      <c r="G683">
        <v>5839.5680000000002</v>
      </c>
      <c r="H683">
        <v>26</v>
      </c>
      <c r="I683">
        <v>682</v>
      </c>
      <c r="J683">
        <v>1</v>
      </c>
      <c r="K683">
        <v>0</v>
      </c>
      <c r="L683">
        <v>38.112851481411589</v>
      </c>
    </row>
    <row r="684" spans="1:12">
      <c r="A684" t="s">
        <v>3438</v>
      </c>
      <c r="B684" t="s">
        <v>3439</v>
      </c>
      <c r="C684">
        <v>1</v>
      </c>
      <c r="D684" t="s">
        <v>3440</v>
      </c>
      <c r="E684">
        <v>1</v>
      </c>
      <c r="F684">
        <v>1</v>
      </c>
      <c r="G684">
        <v>2893.98</v>
      </c>
      <c r="H684">
        <v>10</v>
      </c>
      <c r="I684">
        <v>683</v>
      </c>
      <c r="J684">
        <v>1</v>
      </c>
      <c r="K684">
        <v>0</v>
      </c>
      <c r="L684">
        <v>38.112851481411589</v>
      </c>
    </row>
    <row r="685" spans="1:12">
      <c r="A685" t="s">
        <v>3438</v>
      </c>
      <c r="B685" t="s">
        <v>3439</v>
      </c>
      <c r="C685">
        <v>1</v>
      </c>
      <c r="D685" t="s">
        <v>3440</v>
      </c>
      <c r="E685">
        <v>1</v>
      </c>
      <c r="F685">
        <v>1</v>
      </c>
      <c r="G685">
        <v>1540.1559999999999</v>
      </c>
      <c r="H685">
        <v>6</v>
      </c>
      <c r="I685">
        <v>684</v>
      </c>
      <c r="J685">
        <v>3</v>
      </c>
      <c r="K685">
        <v>0</v>
      </c>
      <c r="L685">
        <v>33.660000000000004</v>
      </c>
    </row>
    <row r="686" spans="1:12">
      <c r="A686" t="s">
        <v>3438</v>
      </c>
      <c r="B686" t="s">
        <v>3439</v>
      </c>
      <c r="C686">
        <v>1</v>
      </c>
      <c r="D686" t="s">
        <v>3440</v>
      </c>
      <c r="E686">
        <v>1</v>
      </c>
      <c r="F686">
        <v>1</v>
      </c>
      <c r="G686">
        <v>3450</v>
      </c>
      <c r="H686">
        <v>12</v>
      </c>
      <c r="I686">
        <v>685</v>
      </c>
      <c r="J686">
        <v>1</v>
      </c>
      <c r="K686">
        <v>0</v>
      </c>
      <c r="L686">
        <v>38.112851481411589</v>
      </c>
    </row>
    <row r="687" spans="1:12">
      <c r="A687" t="s">
        <v>3438</v>
      </c>
      <c r="B687" t="s">
        <v>3439</v>
      </c>
      <c r="C687">
        <v>1</v>
      </c>
      <c r="D687" t="s">
        <v>3440</v>
      </c>
      <c r="E687">
        <v>1</v>
      </c>
      <c r="F687">
        <v>1</v>
      </c>
      <c r="G687">
        <v>2750</v>
      </c>
      <c r="H687">
        <v>10</v>
      </c>
      <c r="I687">
        <v>686</v>
      </c>
      <c r="J687">
        <v>1</v>
      </c>
      <c r="K687">
        <v>0</v>
      </c>
      <c r="L687">
        <v>38.112851481411589</v>
      </c>
    </row>
    <row r="688" spans="1:12">
      <c r="A688" t="s">
        <v>3438</v>
      </c>
      <c r="B688" t="s">
        <v>3439</v>
      </c>
      <c r="C688">
        <v>1</v>
      </c>
      <c r="D688" t="s">
        <v>3440</v>
      </c>
      <c r="E688">
        <v>1</v>
      </c>
      <c r="F688">
        <v>1</v>
      </c>
      <c r="G688">
        <v>3902.5</v>
      </c>
      <c r="H688">
        <v>0</v>
      </c>
      <c r="I688">
        <v>687</v>
      </c>
      <c r="J688">
        <v>3</v>
      </c>
      <c r="K688">
        <v>0</v>
      </c>
      <c r="L688">
        <v>33.660000000000004</v>
      </c>
    </row>
    <row r="689" spans="1:12">
      <c r="A689" t="s">
        <v>3438</v>
      </c>
      <c r="B689" t="s">
        <v>3439</v>
      </c>
      <c r="C689">
        <v>1</v>
      </c>
      <c r="D689" t="s">
        <v>3440</v>
      </c>
      <c r="E689">
        <v>1</v>
      </c>
      <c r="F689">
        <v>1</v>
      </c>
      <c r="G689">
        <v>1041</v>
      </c>
      <c r="H689">
        <v>3</v>
      </c>
      <c r="I689">
        <v>688</v>
      </c>
      <c r="J689">
        <v>3</v>
      </c>
      <c r="K689">
        <v>0</v>
      </c>
      <c r="L689">
        <v>33.660000000000004</v>
      </c>
    </row>
    <row r="690" spans="1:12">
      <c r="A690" t="s">
        <v>3438</v>
      </c>
      <c r="B690" t="s">
        <v>3439</v>
      </c>
      <c r="C690">
        <v>1</v>
      </c>
      <c r="D690" t="s">
        <v>3440</v>
      </c>
      <c r="E690">
        <v>1</v>
      </c>
      <c r="F690">
        <v>1</v>
      </c>
      <c r="G690">
        <v>1725</v>
      </c>
      <c r="H690">
        <v>72</v>
      </c>
      <c r="I690">
        <v>689</v>
      </c>
      <c r="J690">
        <v>3</v>
      </c>
      <c r="K690">
        <v>0</v>
      </c>
      <c r="L690">
        <v>33.660000000000004</v>
      </c>
    </row>
    <row r="691" spans="1:12">
      <c r="A691" t="s">
        <v>3438</v>
      </c>
      <c r="B691" t="s">
        <v>3439</v>
      </c>
      <c r="C691">
        <v>1</v>
      </c>
      <c r="D691" t="s">
        <v>3440</v>
      </c>
      <c r="E691">
        <v>1</v>
      </c>
      <c r="F691">
        <v>1</v>
      </c>
      <c r="G691">
        <v>4232.8040000000001</v>
      </c>
      <c r="H691">
        <v>175</v>
      </c>
      <c r="I691">
        <v>690</v>
      </c>
      <c r="J691">
        <v>3</v>
      </c>
      <c r="K691">
        <v>0</v>
      </c>
      <c r="L691">
        <v>33.660000000000004</v>
      </c>
    </row>
    <row r="692" spans="1:12">
      <c r="A692" t="s">
        <v>3438</v>
      </c>
      <c r="B692" t="s">
        <v>3439</v>
      </c>
      <c r="C692">
        <v>1</v>
      </c>
      <c r="D692" t="s">
        <v>3440</v>
      </c>
      <c r="E692">
        <v>1</v>
      </c>
      <c r="F692">
        <v>1</v>
      </c>
      <c r="G692">
        <v>2437.5059999999999</v>
      </c>
      <c r="H692">
        <v>182</v>
      </c>
      <c r="I692">
        <v>691</v>
      </c>
      <c r="J692">
        <v>1</v>
      </c>
      <c r="K692">
        <v>0</v>
      </c>
      <c r="L692">
        <v>38.112851481411589</v>
      </c>
    </row>
    <row r="693" spans="1:12">
      <c r="A693" t="s">
        <v>3438</v>
      </c>
      <c r="B693" t="s">
        <v>3439</v>
      </c>
      <c r="C693">
        <v>1</v>
      </c>
      <c r="D693" t="s">
        <v>3440</v>
      </c>
      <c r="E693">
        <v>1</v>
      </c>
      <c r="F693">
        <v>1</v>
      </c>
      <c r="G693">
        <v>2161.2550000000001</v>
      </c>
      <c r="H693">
        <v>156</v>
      </c>
      <c r="I693">
        <v>692</v>
      </c>
      <c r="J693">
        <v>1</v>
      </c>
      <c r="K693">
        <v>0</v>
      </c>
      <c r="L693">
        <v>38.112851481411589</v>
      </c>
    </row>
    <row r="694" spans="1:12">
      <c r="A694" t="s">
        <v>3438</v>
      </c>
      <c r="B694" t="s">
        <v>3439</v>
      </c>
      <c r="C694">
        <v>1</v>
      </c>
      <c r="D694" t="s">
        <v>3440</v>
      </c>
      <c r="E694">
        <v>1</v>
      </c>
      <c r="F694">
        <v>1</v>
      </c>
      <c r="G694">
        <v>6954</v>
      </c>
      <c r="H694">
        <v>324</v>
      </c>
      <c r="I694">
        <v>693</v>
      </c>
      <c r="J694">
        <v>3</v>
      </c>
      <c r="K694">
        <v>0</v>
      </c>
      <c r="L694">
        <v>33.660000000000004</v>
      </c>
    </row>
    <row r="695" spans="1:12">
      <c r="A695" t="s">
        <v>3438</v>
      </c>
      <c r="B695" t="s">
        <v>3439</v>
      </c>
      <c r="C695">
        <v>1</v>
      </c>
      <c r="D695" t="s">
        <v>3440</v>
      </c>
      <c r="E695">
        <v>1</v>
      </c>
      <c r="F695">
        <v>1</v>
      </c>
      <c r="G695">
        <v>2455.4279999999999</v>
      </c>
      <c r="H695">
        <v>126</v>
      </c>
      <c r="I695">
        <v>694</v>
      </c>
      <c r="J695">
        <v>3</v>
      </c>
      <c r="K695">
        <v>0</v>
      </c>
      <c r="L695">
        <v>33.660000000000004</v>
      </c>
    </row>
    <row r="696" spans="1:12">
      <c r="A696" t="s">
        <v>3438</v>
      </c>
      <c r="B696" t="s">
        <v>3439</v>
      </c>
      <c r="C696">
        <v>1</v>
      </c>
      <c r="D696" t="s">
        <v>3440</v>
      </c>
      <c r="E696">
        <v>1</v>
      </c>
      <c r="F696">
        <v>1</v>
      </c>
      <c r="G696">
        <v>3919.52</v>
      </c>
      <c r="H696">
        <v>312</v>
      </c>
      <c r="I696">
        <v>695</v>
      </c>
      <c r="J696">
        <v>3</v>
      </c>
      <c r="K696">
        <v>0</v>
      </c>
      <c r="L696">
        <v>33.660000000000004</v>
      </c>
    </row>
    <row r="697" spans="1:12">
      <c r="A697" t="s">
        <v>3438</v>
      </c>
      <c r="B697" t="s">
        <v>3439</v>
      </c>
      <c r="C697">
        <v>1</v>
      </c>
      <c r="D697" t="s">
        <v>3440</v>
      </c>
      <c r="E697">
        <v>1</v>
      </c>
      <c r="F697">
        <v>1</v>
      </c>
      <c r="G697">
        <v>2392.2350000000001</v>
      </c>
      <c r="H697">
        <v>150</v>
      </c>
      <c r="I697">
        <v>696</v>
      </c>
      <c r="J697">
        <v>3</v>
      </c>
      <c r="K697">
        <v>0</v>
      </c>
      <c r="L697">
        <v>33.660000000000004</v>
      </c>
    </row>
    <row r="698" spans="1:12">
      <c r="A698" t="s">
        <v>3438</v>
      </c>
      <c r="B698" t="s">
        <v>3439</v>
      </c>
      <c r="C698">
        <v>1</v>
      </c>
      <c r="D698" t="s">
        <v>3440</v>
      </c>
      <c r="E698">
        <v>1</v>
      </c>
      <c r="F698">
        <v>1</v>
      </c>
      <c r="G698">
        <v>2803.68</v>
      </c>
      <c r="H698">
        <v>231</v>
      </c>
      <c r="I698">
        <v>697</v>
      </c>
      <c r="J698">
        <v>3</v>
      </c>
      <c r="K698">
        <v>0</v>
      </c>
      <c r="L698">
        <v>33.660000000000004</v>
      </c>
    </row>
    <row r="699" spans="1:12">
      <c r="A699" t="s">
        <v>3438</v>
      </c>
      <c r="B699" t="s">
        <v>3439</v>
      </c>
      <c r="C699">
        <v>1</v>
      </c>
      <c r="D699" t="s">
        <v>3440</v>
      </c>
      <c r="E699">
        <v>1</v>
      </c>
      <c r="F699">
        <v>1</v>
      </c>
      <c r="G699">
        <v>3504.5790000000002</v>
      </c>
      <c r="H699">
        <v>351</v>
      </c>
      <c r="I699">
        <v>698</v>
      </c>
      <c r="J699">
        <v>3</v>
      </c>
      <c r="K699">
        <v>0</v>
      </c>
      <c r="L699">
        <v>33.660000000000004</v>
      </c>
    </row>
    <row r="700" spans="1:12">
      <c r="A700" t="s">
        <v>3438</v>
      </c>
      <c r="B700" t="s">
        <v>3439</v>
      </c>
      <c r="C700">
        <v>1</v>
      </c>
      <c r="D700" t="s">
        <v>3440</v>
      </c>
      <c r="E700">
        <v>1</v>
      </c>
      <c r="F700">
        <v>1</v>
      </c>
      <c r="G700">
        <v>1742.6079999999999</v>
      </c>
      <c r="H700">
        <v>143</v>
      </c>
      <c r="I700">
        <v>699</v>
      </c>
      <c r="J700">
        <v>3</v>
      </c>
      <c r="K700">
        <v>0</v>
      </c>
      <c r="L700">
        <v>33.660000000000004</v>
      </c>
    </row>
    <row r="701" spans="1:12">
      <c r="A701" t="s">
        <v>3438</v>
      </c>
      <c r="B701" t="s">
        <v>3439</v>
      </c>
      <c r="C701">
        <v>1</v>
      </c>
      <c r="D701" t="s">
        <v>3440</v>
      </c>
      <c r="E701">
        <v>1</v>
      </c>
      <c r="F701">
        <v>1</v>
      </c>
      <c r="G701">
        <v>1495</v>
      </c>
      <c r="H701">
        <v>132</v>
      </c>
      <c r="I701">
        <v>700</v>
      </c>
      <c r="J701">
        <v>3</v>
      </c>
      <c r="K701">
        <v>0</v>
      </c>
      <c r="L701">
        <v>33.660000000000004</v>
      </c>
    </row>
    <row r="702" spans="1:12">
      <c r="A702" t="s">
        <v>3438</v>
      </c>
      <c r="B702" t="s">
        <v>3439</v>
      </c>
      <c r="C702">
        <v>1</v>
      </c>
      <c r="D702" t="s">
        <v>3440</v>
      </c>
      <c r="E702">
        <v>1</v>
      </c>
      <c r="F702">
        <v>1</v>
      </c>
      <c r="G702">
        <v>3540</v>
      </c>
      <c r="H702">
        <v>308</v>
      </c>
      <c r="I702">
        <v>701</v>
      </c>
      <c r="J702">
        <v>3</v>
      </c>
      <c r="K702">
        <v>0</v>
      </c>
      <c r="L702">
        <v>33.660000000000004</v>
      </c>
    </row>
    <row r="703" spans="1:12">
      <c r="A703" t="s">
        <v>3438</v>
      </c>
      <c r="B703" t="s">
        <v>3439</v>
      </c>
      <c r="C703">
        <v>1</v>
      </c>
      <c r="D703" t="s">
        <v>3440</v>
      </c>
      <c r="E703">
        <v>1</v>
      </c>
      <c r="F703">
        <v>1</v>
      </c>
      <c r="G703">
        <v>1723.854</v>
      </c>
      <c r="H703">
        <v>91</v>
      </c>
      <c r="I703">
        <v>702</v>
      </c>
      <c r="J703">
        <v>1</v>
      </c>
      <c r="K703">
        <v>0</v>
      </c>
      <c r="L703">
        <v>38.112851481411589</v>
      </c>
    </row>
    <row r="704" spans="1:12">
      <c r="A704" t="s">
        <v>3438</v>
      </c>
      <c r="B704" t="s">
        <v>3439</v>
      </c>
      <c r="C704">
        <v>1</v>
      </c>
      <c r="D704" t="s">
        <v>3440</v>
      </c>
      <c r="E704">
        <v>1</v>
      </c>
      <c r="F704">
        <v>1</v>
      </c>
      <c r="G704">
        <v>1730.355</v>
      </c>
      <c r="H704">
        <v>84</v>
      </c>
      <c r="I704">
        <v>703</v>
      </c>
      <c r="J704">
        <v>4</v>
      </c>
      <c r="K704">
        <v>0</v>
      </c>
      <c r="L704">
        <v>102.85714285714285</v>
      </c>
    </row>
    <row r="705" spans="1:12">
      <c r="A705" t="s">
        <v>3438</v>
      </c>
      <c r="B705" t="s">
        <v>3439</v>
      </c>
      <c r="C705">
        <v>1</v>
      </c>
      <c r="D705" t="s">
        <v>3440</v>
      </c>
      <c r="E705">
        <v>1</v>
      </c>
      <c r="F705">
        <v>1</v>
      </c>
      <c r="G705">
        <v>13747.46</v>
      </c>
      <c r="H705">
        <v>318</v>
      </c>
      <c r="I705">
        <v>704</v>
      </c>
      <c r="J705">
        <v>1</v>
      </c>
      <c r="K705">
        <v>0</v>
      </c>
      <c r="L705">
        <v>38.112851481411589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4">
    <tabColor theme="0" tint="-0.499984740745262"/>
  </sheetPr>
  <dimension ref="B1:C53"/>
  <sheetViews>
    <sheetView showGridLines="0" workbookViewId="0">
      <selection activeCell="B22" sqref="B22"/>
    </sheetView>
  </sheetViews>
  <sheetFormatPr defaultRowHeight="15"/>
  <cols>
    <col min="2" max="2" width="40.42578125" bestFit="1" customWidth="1"/>
    <col min="3" max="3" width="23.7109375" bestFit="1" customWidth="1"/>
  </cols>
  <sheetData>
    <row r="1" spans="2:3" ht="15.75" thickBot="1"/>
    <row r="2" spans="2:3" ht="15.75" thickBot="1">
      <c r="B2" s="36" t="s">
        <v>3431</v>
      </c>
      <c r="C2" s="37" t="s">
        <v>85</v>
      </c>
    </row>
    <row r="3" spans="2:3" ht="15.75" thickBot="1">
      <c r="B3" s="38" t="s">
        <v>397</v>
      </c>
      <c r="C3" s="39" t="s">
        <v>129</v>
      </c>
    </row>
    <row r="4" spans="2:3" ht="15.75" thickBot="1">
      <c r="B4" s="38" t="s">
        <v>3400</v>
      </c>
      <c r="C4" s="39" t="s">
        <v>129</v>
      </c>
    </row>
    <row r="5" spans="2:3" ht="15.75" thickBot="1">
      <c r="B5" s="38" t="s">
        <v>3401</v>
      </c>
      <c r="C5" s="39" t="s">
        <v>129</v>
      </c>
    </row>
    <row r="6" spans="2:3" ht="15.75" thickBot="1">
      <c r="B6" s="38" t="s">
        <v>3402</v>
      </c>
      <c r="C6" s="39" t="s">
        <v>129</v>
      </c>
    </row>
    <row r="7" spans="2:3" ht="15.75" thickBot="1">
      <c r="B7" s="38" t="s">
        <v>3403</v>
      </c>
      <c r="C7" s="39" t="s">
        <v>129</v>
      </c>
    </row>
    <row r="8" spans="2:3" ht="15.75" thickBot="1">
      <c r="B8" s="38" t="s">
        <v>3404</v>
      </c>
      <c r="C8" s="39" t="s">
        <v>129</v>
      </c>
    </row>
    <row r="9" spans="2:3" ht="15.75" thickBot="1">
      <c r="B9" s="38" t="s">
        <v>951</v>
      </c>
      <c r="C9" s="39" t="s">
        <v>129</v>
      </c>
    </row>
    <row r="10" spans="2:3" ht="15.75" thickBot="1">
      <c r="B10" s="38" t="s">
        <v>921</v>
      </c>
      <c r="C10" s="39" t="s">
        <v>129</v>
      </c>
    </row>
    <row r="11" spans="2:3" ht="15.75" thickBot="1">
      <c r="B11" s="38" t="s">
        <v>117</v>
      </c>
      <c r="C11" s="39" t="s">
        <v>129</v>
      </c>
    </row>
    <row r="12" spans="2:3" ht="15.75" thickBot="1">
      <c r="B12" s="38" t="s">
        <v>2791</v>
      </c>
      <c r="C12" s="39" t="s">
        <v>129</v>
      </c>
    </row>
    <row r="13" spans="2:3" ht="15.75" thickBot="1">
      <c r="B13" s="38" t="s">
        <v>3405</v>
      </c>
      <c r="C13" s="39" t="s">
        <v>129</v>
      </c>
    </row>
    <row r="14" spans="2:3" ht="15.75" thickBot="1">
      <c r="B14" s="38" t="s">
        <v>193</v>
      </c>
      <c r="C14" s="39" t="s">
        <v>129</v>
      </c>
    </row>
    <row r="15" spans="2:3" ht="15.75" thickBot="1">
      <c r="B15" s="38" t="s">
        <v>165</v>
      </c>
      <c r="C15" s="39" t="s">
        <v>129</v>
      </c>
    </row>
    <row r="16" spans="2:3" ht="15.75" thickBot="1">
      <c r="B16" s="38" t="s">
        <v>3406</v>
      </c>
      <c r="C16" s="39" t="s">
        <v>129</v>
      </c>
    </row>
    <row r="17" spans="2:3" ht="15.75" thickBot="1">
      <c r="B17" s="38" t="s">
        <v>3406</v>
      </c>
      <c r="C17" s="39" t="s">
        <v>129</v>
      </c>
    </row>
    <row r="18" spans="2:3" ht="15.75" thickBot="1">
      <c r="B18" s="38" t="s">
        <v>3407</v>
      </c>
      <c r="C18" s="39" t="s">
        <v>129</v>
      </c>
    </row>
    <row r="19" spans="2:3" ht="15.75" thickBot="1">
      <c r="B19" s="38" t="s">
        <v>3408</v>
      </c>
      <c r="C19" s="39" t="s">
        <v>129</v>
      </c>
    </row>
    <row r="20" spans="2:3" ht="15.75" thickBot="1">
      <c r="B20" s="38" t="s">
        <v>3409</v>
      </c>
      <c r="C20" s="39" t="s">
        <v>129</v>
      </c>
    </row>
    <row r="21" spans="2:3" ht="15.75" thickBot="1">
      <c r="B21" s="38" t="s">
        <v>3410</v>
      </c>
      <c r="C21" s="39" t="s">
        <v>129</v>
      </c>
    </row>
    <row r="22" spans="2:3" ht="15.75" thickBot="1">
      <c r="B22" s="38" t="s">
        <v>3411</v>
      </c>
      <c r="C22" s="39" t="s">
        <v>129</v>
      </c>
    </row>
    <row r="23" spans="2:3" ht="15.75" thickBot="1">
      <c r="B23" s="38" t="s">
        <v>3412</v>
      </c>
      <c r="C23" s="39" t="s">
        <v>129</v>
      </c>
    </row>
    <row r="24" spans="2:3" ht="15.75" thickBot="1">
      <c r="B24" s="38" t="s">
        <v>3413</v>
      </c>
      <c r="C24" s="39" t="s">
        <v>129</v>
      </c>
    </row>
    <row r="25" spans="2:3" ht="15.75" thickBot="1">
      <c r="B25" s="38" t="s">
        <v>3414</v>
      </c>
      <c r="C25" s="39" t="s">
        <v>129</v>
      </c>
    </row>
    <row r="26" spans="2:3" ht="15.75" thickBot="1">
      <c r="B26" s="38" t="s">
        <v>3415</v>
      </c>
      <c r="C26" s="39" t="s">
        <v>129</v>
      </c>
    </row>
    <row r="27" spans="2:3" ht="15.75" thickBot="1">
      <c r="B27" s="38" t="s">
        <v>3416</v>
      </c>
      <c r="C27" s="39" t="s">
        <v>129</v>
      </c>
    </row>
    <row r="28" spans="2:3" ht="15.75" thickBot="1">
      <c r="B28" s="38" t="s">
        <v>3417</v>
      </c>
      <c r="C28" s="39" t="s">
        <v>129</v>
      </c>
    </row>
    <row r="29" spans="2:3" ht="15.75" thickBot="1">
      <c r="B29" s="38" t="s">
        <v>254</v>
      </c>
      <c r="C29" s="39" t="s">
        <v>129</v>
      </c>
    </row>
    <row r="30" spans="2:3" ht="15.75" thickBot="1">
      <c r="B30" s="38" t="s">
        <v>190</v>
      </c>
      <c r="C30" s="39" t="s">
        <v>129</v>
      </c>
    </row>
    <row r="31" spans="2:3" ht="15.75" thickBot="1">
      <c r="B31" s="38" t="s">
        <v>2416</v>
      </c>
      <c r="C31" s="39" t="s">
        <v>129</v>
      </c>
    </row>
    <row r="32" spans="2:3" ht="15.75" thickBot="1">
      <c r="B32" s="38" t="s">
        <v>3418</v>
      </c>
      <c r="C32" s="39" t="s">
        <v>129</v>
      </c>
    </row>
    <row r="33" spans="2:3" ht="15.75" thickBot="1">
      <c r="B33" s="38" t="s">
        <v>3419</v>
      </c>
      <c r="C33" s="39" t="s">
        <v>129</v>
      </c>
    </row>
    <row r="34" spans="2:3" ht="15.75" thickBot="1">
      <c r="B34" s="38" t="s">
        <v>840</v>
      </c>
      <c r="C34" s="39" t="s">
        <v>129</v>
      </c>
    </row>
    <row r="35" spans="2:3" ht="15.75" thickBot="1">
      <c r="B35" s="38" t="s">
        <v>160</v>
      </c>
      <c r="C35" s="39" t="s">
        <v>75</v>
      </c>
    </row>
    <row r="36" spans="2:3" ht="15.75" thickBot="1">
      <c r="B36" s="38" t="s">
        <v>3420</v>
      </c>
      <c r="C36" s="39" t="s">
        <v>75</v>
      </c>
    </row>
    <row r="37" spans="2:3" ht="15.75" thickBot="1">
      <c r="B37" s="38" t="s">
        <v>3421</v>
      </c>
      <c r="C37" s="39" t="s">
        <v>75</v>
      </c>
    </row>
    <row r="38" spans="2:3" ht="15.75" thickBot="1">
      <c r="B38" s="38" t="s">
        <v>98</v>
      </c>
      <c r="C38" s="39" t="s">
        <v>75</v>
      </c>
    </row>
    <row r="39" spans="2:3" ht="15.75" thickBot="1">
      <c r="B39" s="38" t="s">
        <v>3422</v>
      </c>
      <c r="C39" s="39" t="s">
        <v>75</v>
      </c>
    </row>
    <row r="40" spans="2:3" ht="15.75" thickBot="1">
      <c r="B40" s="38" t="s">
        <v>3423</v>
      </c>
      <c r="C40" s="39" t="s">
        <v>75</v>
      </c>
    </row>
    <row r="41" spans="2:3" ht="15.75" thickBot="1">
      <c r="B41" s="38" t="s">
        <v>190</v>
      </c>
      <c r="C41" s="39" t="s">
        <v>75</v>
      </c>
    </row>
    <row r="42" spans="2:3" ht="15.75" thickBot="1">
      <c r="B42" s="38" t="s">
        <v>3424</v>
      </c>
      <c r="C42" s="39" t="s">
        <v>75</v>
      </c>
    </row>
    <row r="43" spans="2:3" ht="15.75" thickBot="1">
      <c r="B43" s="38" t="s">
        <v>3425</v>
      </c>
      <c r="C43" s="39" t="s">
        <v>75</v>
      </c>
    </row>
    <row r="44" spans="2:3" ht="15.75" thickBot="1">
      <c r="B44" s="38" t="s">
        <v>3426</v>
      </c>
      <c r="C44" s="39" t="s">
        <v>75</v>
      </c>
    </row>
    <row r="45" spans="2:3" ht="15.75" thickBot="1">
      <c r="B45" s="38" t="s">
        <v>3427</v>
      </c>
      <c r="C45" s="39" t="s">
        <v>75</v>
      </c>
    </row>
    <row r="46" spans="2:3" ht="15.75" thickBot="1">
      <c r="B46" s="38" t="s">
        <v>3428</v>
      </c>
      <c r="C46" s="39" t="s">
        <v>75</v>
      </c>
    </row>
    <row r="47" spans="2:3" ht="15.75" thickBot="1">
      <c r="B47" s="38" t="s">
        <v>339</v>
      </c>
      <c r="C47" s="39" t="s">
        <v>75</v>
      </c>
    </row>
    <row r="48" spans="2:3" ht="15.75" thickBot="1">
      <c r="B48" s="38"/>
      <c r="C48" s="39"/>
    </row>
    <row r="49" spans="2:3" ht="15.75" thickBot="1">
      <c r="B49" s="38" t="s">
        <v>159</v>
      </c>
      <c r="C49" s="39" t="s">
        <v>76</v>
      </c>
    </row>
    <row r="50" spans="2:3" ht="15.75" thickBot="1">
      <c r="B50" s="38" t="s">
        <v>3429</v>
      </c>
      <c r="C50" s="39" t="s">
        <v>76</v>
      </c>
    </row>
    <row r="51" spans="2:3" ht="15.75" thickBot="1">
      <c r="B51" s="38" t="s">
        <v>3430</v>
      </c>
      <c r="C51" s="39" t="s">
        <v>76</v>
      </c>
    </row>
    <row r="52" spans="2:3" ht="15.75" thickBot="1">
      <c r="B52" s="38"/>
      <c r="C52" s="39"/>
    </row>
    <row r="53" spans="2:3" ht="15.75" thickBot="1">
      <c r="B53" s="38" t="s">
        <v>268</v>
      </c>
      <c r="C53" s="39" t="s">
        <v>78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>
  <sheetPr codeName="Plan6">
    <tabColor theme="0" tint="-0.499984740745262"/>
  </sheetPr>
  <dimension ref="A1:F157"/>
  <sheetViews>
    <sheetView workbookViewId="0">
      <selection activeCell="F22" sqref="F22"/>
    </sheetView>
  </sheetViews>
  <sheetFormatPr defaultRowHeight="15"/>
  <sheetData>
    <row r="1" spans="1:6">
      <c r="A1" s="109" t="s">
        <v>4967</v>
      </c>
      <c r="B1" s="22"/>
    </row>
    <row r="2" spans="1:6">
      <c r="A2" s="22">
        <v>271009</v>
      </c>
      <c r="B2" s="22">
        <v>1</v>
      </c>
      <c r="F2" s="74"/>
    </row>
    <row r="3" spans="1:6">
      <c r="A3" s="22">
        <v>271010</v>
      </c>
      <c r="B3" s="22">
        <v>1</v>
      </c>
      <c r="F3" s="74"/>
    </row>
    <row r="4" spans="1:6">
      <c r="A4" s="22">
        <v>271014</v>
      </c>
      <c r="B4" s="22">
        <v>1</v>
      </c>
      <c r="F4" s="74"/>
    </row>
    <row r="5" spans="1:6">
      <c r="A5" s="22">
        <v>271036</v>
      </c>
      <c r="B5" s="22">
        <v>1</v>
      </c>
      <c r="F5" s="74"/>
    </row>
    <row r="6" spans="1:6">
      <c r="A6" s="22">
        <v>271037</v>
      </c>
      <c r="B6" s="22">
        <v>1</v>
      </c>
      <c r="F6" s="74"/>
    </row>
    <row r="7" spans="1:6">
      <c r="A7" s="22">
        <v>271688</v>
      </c>
      <c r="B7" s="22">
        <v>1</v>
      </c>
      <c r="F7" s="74"/>
    </row>
    <row r="8" spans="1:6">
      <c r="A8" s="22">
        <v>271778</v>
      </c>
      <c r="B8" s="22">
        <v>1</v>
      </c>
      <c r="F8" s="74"/>
    </row>
    <row r="9" spans="1:6">
      <c r="A9" s="22">
        <v>272464</v>
      </c>
      <c r="B9" s="22">
        <v>1</v>
      </c>
      <c r="F9" s="74"/>
    </row>
    <row r="10" spans="1:6">
      <c r="A10" s="22">
        <v>272534</v>
      </c>
      <c r="B10" s="22">
        <v>1</v>
      </c>
      <c r="F10" s="74"/>
    </row>
    <row r="11" spans="1:6">
      <c r="A11" s="22">
        <v>397011</v>
      </c>
      <c r="B11" s="22">
        <v>1</v>
      </c>
      <c r="F11" s="74"/>
    </row>
    <row r="12" spans="1:6">
      <c r="A12" s="22">
        <v>397012</v>
      </c>
      <c r="B12" s="22">
        <v>1</v>
      </c>
      <c r="F12" s="74"/>
    </row>
    <row r="13" spans="1:6">
      <c r="A13" s="22">
        <v>397013</v>
      </c>
      <c r="B13" s="22">
        <v>1</v>
      </c>
      <c r="F13" s="74"/>
    </row>
    <row r="14" spans="1:6">
      <c r="A14" s="22">
        <v>397014</v>
      </c>
      <c r="B14" s="22">
        <v>1</v>
      </c>
      <c r="F14" s="74"/>
    </row>
    <row r="15" spans="1:6">
      <c r="A15" s="22">
        <v>397015</v>
      </c>
      <c r="B15" s="22">
        <v>1</v>
      </c>
      <c r="F15" s="74"/>
    </row>
    <row r="16" spans="1:6">
      <c r="A16" s="22">
        <v>272535</v>
      </c>
      <c r="B16" s="22">
        <v>1</v>
      </c>
      <c r="F16" s="74"/>
    </row>
    <row r="17" spans="6:6">
      <c r="F17" s="74"/>
    </row>
    <row r="18" spans="6:6">
      <c r="F18" s="74"/>
    </row>
    <row r="19" spans="6:6">
      <c r="F19" s="74"/>
    </row>
    <row r="20" spans="6:6">
      <c r="F20" s="74"/>
    </row>
    <row r="21" spans="6:6">
      <c r="F21" s="74"/>
    </row>
    <row r="22" spans="6:6">
      <c r="F22" s="74"/>
    </row>
    <row r="23" spans="6:6">
      <c r="F23" s="74"/>
    </row>
    <row r="24" spans="6:6">
      <c r="F24" s="74"/>
    </row>
    <row r="25" spans="6:6">
      <c r="F25" s="74"/>
    </row>
    <row r="26" spans="6:6">
      <c r="F26" s="74"/>
    </row>
    <row r="27" spans="6:6">
      <c r="F27" s="74"/>
    </row>
    <row r="28" spans="6:6">
      <c r="F28" s="74"/>
    </row>
    <row r="29" spans="6:6">
      <c r="F29" s="74"/>
    </row>
    <row r="30" spans="6:6">
      <c r="F30" s="74"/>
    </row>
    <row r="31" spans="6:6">
      <c r="F31" s="74"/>
    </row>
    <row r="32" spans="6:6">
      <c r="F32" s="74"/>
    </row>
    <row r="33" spans="6:6">
      <c r="F33" s="74"/>
    </row>
    <row r="34" spans="6:6">
      <c r="F34" s="74"/>
    </row>
    <row r="35" spans="6:6">
      <c r="F35" s="74"/>
    </row>
    <row r="36" spans="6:6">
      <c r="F36" s="74"/>
    </row>
    <row r="37" spans="6:6">
      <c r="F37" s="74"/>
    </row>
    <row r="38" spans="6:6">
      <c r="F38" s="74"/>
    </row>
    <row r="39" spans="6:6">
      <c r="F39" s="74"/>
    </row>
    <row r="40" spans="6:6">
      <c r="F40" s="74"/>
    </row>
    <row r="41" spans="6:6">
      <c r="F41" s="74"/>
    </row>
    <row r="42" spans="6:6">
      <c r="F42" s="74"/>
    </row>
    <row r="43" spans="6:6">
      <c r="F43" s="74"/>
    </row>
    <row r="44" spans="6:6">
      <c r="F44" s="74"/>
    </row>
    <row r="45" spans="6:6">
      <c r="F45" s="74"/>
    </row>
    <row r="46" spans="6:6">
      <c r="F46" s="74"/>
    </row>
    <row r="47" spans="6:6">
      <c r="F47" s="74"/>
    </row>
    <row r="48" spans="6:6">
      <c r="F48" s="74"/>
    </row>
    <row r="49" spans="6:6">
      <c r="F49" s="74"/>
    </row>
    <row r="50" spans="6:6">
      <c r="F50" s="74"/>
    </row>
    <row r="51" spans="6:6">
      <c r="F51" s="74"/>
    </row>
    <row r="52" spans="6:6">
      <c r="F52" s="74"/>
    </row>
    <row r="53" spans="6:6">
      <c r="F53" s="74"/>
    </row>
    <row r="54" spans="6:6">
      <c r="F54" s="74"/>
    </row>
    <row r="55" spans="6:6">
      <c r="F55" s="74"/>
    </row>
    <row r="56" spans="6:6">
      <c r="F56" s="74"/>
    </row>
    <row r="57" spans="6:6">
      <c r="F57" s="74"/>
    </row>
    <row r="58" spans="6:6">
      <c r="F58" s="74"/>
    </row>
    <row r="59" spans="6:6">
      <c r="F59" s="74"/>
    </row>
    <row r="60" spans="6:6">
      <c r="F60" s="74"/>
    </row>
    <row r="61" spans="6:6">
      <c r="F61" s="74"/>
    </row>
    <row r="62" spans="6:6">
      <c r="F62" s="74"/>
    </row>
    <row r="63" spans="6:6">
      <c r="F63" s="74"/>
    </row>
    <row r="64" spans="6:6">
      <c r="F64" s="74"/>
    </row>
    <row r="65" spans="6:6">
      <c r="F65" s="74"/>
    </row>
    <row r="66" spans="6:6">
      <c r="F66" s="74"/>
    </row>
    <row r="67" spans="6:6">
      <c r="F67" s="74"/>
    </row>
    <row r="68" spans="6:6">
      <c r="F68" s="74"/>
    </row>
    <row r="69" spans="6:6">
      <c r="F69" s="74"/>
    </row>
    <row r="70" spans="6:6">
      <c r="F70" s="74"/>
    </row>
    <row r="71" spans="6:6">
      <c r="F71" s="74"/>
    </row>
    <row r="72" spans="6:6">
      <c r="F72" s="74"/>
    </row>
    <row r="73" spans="6:6">
      <c r="F73" s="74"/>
    </row>
    <row r="74" spans="6:6">
      <c r="F74" s="74"/>
    </row>
    <row r="75" spans="6:6">
      <c r="F75" s="74"/>
    </row>
    <row r="76" spans="6:6">
      <c r="F76" s="74"/>
    </row>
    <row r="77" spans="6:6">
      <c r="F77" s="74"/>
    </row>
    <row r="78" spans="6:6">
      <c r="F78" s="74"/>
    </row>
    <row r="79" spans="6:6">
      <c r="F79" s="74"/>
    </row>
    <row r="80" spans="6:6">
      <c r="F80" s="74"/>
    </row>
    <row r="81" spans="6:6">
      <c r="F81" s="74"/>
    </row>
    <row r="82" spans="6:6">
      <c r="F82" s="74"/>
    </row>
    <row r="83" spans="6:6">
      <c r="F83" s="74"/>
    </row>
    <row r="84" spans="6:6">
      <c r="F84" s="74"/>
    </row>
    <row r="85" spans="6:6">
      <c r="F85" s="74"/>
    </row>
    <row r="86" spans="6:6">
      <c r="F86" s="74"/>
    </row>
    <row r="87" spans="6:6">
      <c r="F87" s="74"/>
    </row>
    <row r="88" spans="6:6">
      <c r="F88" s="74"/>
    </row>
    <row r="89" spans="6:6">
      <c r="F89" s="74"/>
    </row>
    <row r="90" spans="6:6">
      <c r="F90" s="74"/>
    </row>
    <row r="91" spans="6:6">
      <c r="F91" s="74"/>
    </row>
    <row r="92" spans="6:6">
      <c r="F92" s="74"/>
    </row>
    <row r="93" spans="6:6">
      <c r="F93" s="74"/>
    </row>
    <row r="94" spans="6:6">
      <c r="F94" s="74"/>
    </row>
    <row r="95" spans="6:6">
      <c r="F95" s="74"/>
    </row>
    <row r="96" spans="6:6">
      <c r="F96" s="74"/>
    </row>
    <row r="97" spans="6:6">
      <c r="F97" s="74"/>
    </row>
    <row r="98" spans="6:6">
      <c r="F98" s="74"/>
    </row>
    <row r="99" spans="6:6">
      <c r="F99" s="74"/>
    </row>
    <row r="100" spans="6:6">
      <c r="F100" s="74"/>
    </row>
    <row r="101" spans="6:6">
      <c r="F101" s="74"/>
    </row>
    <row r="102" spans="6:6">
      <c r="F102" s="74"/>
    </row>
    <row r="103" spans="6:6">
      <c r="F103" s="74"/>
    </row>
    <row r="104" spans="6:6">
      <c r="F104" s="74"/>
    </row>
    <row r="105" spans="6:6">
      <c r="F105" s="74"/>
    </row>
    <row r="106" spans="6:6">
      <c r="F106" s="74"/>
    </row>
    <row r="107" spans="6:6">
      <c r="F107" s="74"/>
    </row>
    <row r="108" spans="6:6">
      <c r="F108" s="74"/>
    </row>
    <row r="109" spans="6:6">
      <c r="F109" s="74"/>
    </row>
    <row r="110" spans="6:6">
      <c r="F110" s="74"/>
    </row>
    <row r="111" spans="6:6">
      <c r="F111" s="74"/>
    </row>
    <row r="112" spans="6:6">
      <c r="F112" s="74"/>
    </row>
    <row r="113" spans="6:6">
      <c r="F113" s="74"/>
    </row>
    <row r="114" spans="6:6">
      <c r="F114" s="74"/>
    </row>
    <row r="115" spans="6:6">
      <c r="F115" s="74"/>
    </row>
    <row r="116" spans="6:6">
      <c r="F116" s="74"/>
    </row>
    <row r="117" spans="6:6">
      <c r="F117" s="74"/>
    </row>
    <row r="118" spans="6:6">
      <c r="F118" s="74"/>
    </row>
    <row r="119" spans="6:6">
      <c r="F119" s="74"/>
    </row>
    <row r="120" spans="6:6">
      <c r="F120" s="74"/>
    </row>
    <row r="121" spans="6:6">
      <c r="F121" s="74"/>
    </row>
    <row r="122" spans="6:6">
      <c r="F122" s="74"/>
    </row>
    <row r="123" spans="6:6">
      <c r="F123" s="74"/>
    </row>
    <row r="124" spans="6:6">
      <c r="F124" s="74"/>
    </row>
    <row r="125" spans="6:6">
      <c r="F125" s="74"/>
    </row>
    <row r="126" spans="6:6">
      <c r="F126" s="74"/>
    </row>
    <row r="127" spans="6:6">
      <c r="F127" s="74"/>
    </row>
    <row r="128" spans="6:6">
      <c r="F128" s="74"/>
    </row>
    <row r="129" spans="6:6">
      <c r="F129" s="74"/>
    </row>
    <row r="130" spans="6:6">
      <c r="F130" s="74"/>
    </row>
    <row r="131" spans="6:6">
      <c r="F131" s="74"/>
    </row>
    <row r="132" spans="6:6">
      <c r="F132" s="74"/>
    </row>
    <row r="133" spans="6:6">
      <c r="F133" s="74"/>
    </row>
    <row r="134" spans="6:6">
      <c r="F134" s="74"/>
    </row>
    <row r="135" spans="6:6">
      <c r="F135" s="74"/>
    </row>
    <row r="136" spans="6:6">
      <c r="F136" s="74"/>
    </row>
    <row r="137" spans="6:6">
      <c r="F137" s="74"/>
    </row>
    <row r="138" spans="6:6">
      <c r="F138" s="74"/>
    </row>
    <row r="139" spans="6:6">
      <c r="F139" s="74"/>
    </row>
    <row r="140" spans="6:6">
      <c r="F140" s="74"/>
    </row>
    <row r="141" spans="6:6">
      <c r="F141" s="74"/>
    </row>
    <row r="142" spans="6:6">
      <c r="F142" s="74"/>
    </row>
    <row r="143" spans="6:6">
      <c r="F143" s="74"/>
    </row>
    <row r="144" spans="6:6">
      <c r="F144" s="74"/>
    </row>
    <row r="145" spans="6:6">
      <c r="F145" s="74"/>
    </row>
    <row r="146" spans="6:6">
      <c r="F146" s="74"/>
    </row>
    <row r="147" spans="6:6">
      <c r="F147" s="74"/>
    </row>
    <row r="148" spans="6:6">
      <c r="F148" s="74"/>
    </row>
    <row r="149" spans="6:6">
      <c r="F149" s="74"/>
    </row>
    <row r="150" spans="6:6">
      <c r="F150" s="74"/>
    </row>
    <row r="151" spans="6:6">
      <c r="F151" s="74"/>
    </row>
    <row r="152" spans="6:6">
      <c r="F152" s="74"/>
    </row>
    <row r="153" spans="6:6">
      <c r="F153" s="74"/>
    </row>
    <row r="154" spans="6:6">
      <c r="F154" s="74"/>
    </row>
    <row r="155" spans="6:6">
      <c r="F155" s="74"/>
    </row>
    <row r="156" spans="6:6">
      <c r="F156" s="74"/>
    </row>
    <row r="157" spans="6:6">
      <c r="F157" s="74"/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>
  <sheetPr codeName="Plan5">
    <tabColor rgb="FFC00000"/>
  </sheetPr>
  <dimension ref="B3:N9"/>
  <sheetViews>
    <sheetView showGridLines="0" workbookViewId="0">
      <selection activeCell="D18" sqref="D18"/>
    </sheetView>
  </sheetViews>
  <sheetFormatPr defaultRowHeight="15"/>
  <cols>
    <col min="2" max="2" width="6.85546875" customWidth="1"/>
    <col min="3" max="3" width="15.140625" customWidth="1"/>
    <col min="4" max="5" width="12.7109375" bestFit="1" customWidth="1"/>
    <col min="7" max="7" width="11.7109375" bestFit="1" customWidth="1"/>
    <col min="8" max="8" width="11.7109375" customWidth="1"/>
    <col min="9" max="9" width="10.7109375" bestFit="1" customWidth="1"/>
    <col min="10" max="12" width="10.7109375" customWidth="1"/>
    <col min="13" max="13" width="11.7109375" bestFit="1" customWidth="1"/>
    <col min="14" max="14" width="11" customWidth="1"/>
  </cols>
  <sheetData>
    <row r="3" spans="2:14">
      <c r="C3" s="15"/>
      <c r="D3" s="7" t="s">
        <v>3442</v>
      </c>
      <c r="E3" s="7" t="s">
        <v>3443</v>
      </c>
      <c r="F3" s="111" t="s">
        <v>3445</v>
      </c>
      <c r="G3" s="112"/>
      <c r="H3" s="113"/>
      <c r="I3" s="118" t="s">
        <v>3449</v>
      </c>
      <c r="J3" s="119"/>
      <c r="K3" s="119"/>
      <c r="L3" s="50"/>
      <c r="M3" s="46" t="s">
        <v>3444</v>
      </c>
      <c r="N3" s="44">
        <v>42773</v>
      </c>
    </row>
    <row r="4" spans="2:14">
      <c r="C4" s="15"/>
      <c r="D4" s="6" t="s">
        <v>3446</v>
      </c>
      <c r="E4" s="6" t="s">
        <v>3446</v>
      </c>
      <c r="F4" s="6" t="s">
        <v>3447</v>
      </c>
      <c r="G4" s="24" t="s">
        <v>3448</v>
      </c>
      <c r="H4" s="24" t="s">
        <v>4595</v>
      </c>
      <c r="I4" s="6" t="s">
        <v>3447</v>
      </c>
      <c r="J4" s="6" t="s">
        <v>3448</v>
      </c>
      <c r="K4" s="6" t="s">
        <v>4595</v>
      </c>
      <c r="L4" s="51"/>
    </row>
    <row r="5" spans="2:14">
      <c r="B5" s="49">
        <v>1</v>
      </c>
      <c r="C5" s="15" t="s">
        <v>75</v>
      </c>
      <c r="D5" s="47">
        <f>[2]Output!D5</f>
        <v>76</v>
      </c>
      <c r="E5" s="47">
        <f>[2]Output!E5</f>
        <v>54495</v>
      </c>
      <c r="F5" s="48">
        <f>[2]Output!F5</f>
        <v>38670</v>
      </c>
      <c r="G5" s="47">
        <f>[2]Output!G5</f>
        <v>279</v>
      </c>
      <c r="H5" s="47">
        <f>[2]Output!H5</f>
        <v>5308</v>
      </c>
      <c r="I5" s="53">
        <f>SUMIFS('[3]Input Simulação'!$H$2:$H$697,'[3]Input Simulação'!$J$2:$J$697,$B5)</f>
        <v>42418</v>
      </c>
      <c r="J5" s="54">
        <f>COUNTIFS('[3]Input Simulação'!$J$2:$J$697,$B5)</f>
        <v>346</v>
      </c>
      <c r="K5" s="53">
        <f>SUMIFS('[3]Input Simulação'!$G$2:$G$697,'[3]Input Simulação'!$J$2:$J$697,$B5)/1000</f>
        <v>5964.9467329999979</v>
      </c>
      <c r="L5" s="52"/>
      <c r="M5" s="45">
        <f t="shared" ref="M5:M8" si="0">$N$3+(D5/3600)</f>
        <v>42773.021111111113</v>
      </c>
      <c r="N5" s="45">
        <f>$N$3+(E5/60/24)</f>
        <v>42810.84375</v>
      </c>
    </row>
    <row r="6" spans="2:14">
      <c r="B6" s="49">
        <v>2</v>
      </c>
      <c r="C6" s="15" t="s">
        <v>76</v>
      </c>
      <c r="D6" s="47">
        <f>[2]Output!D6</f>
        <v>0</v>
      </c>
      <c r="E6" s="47">
        <f>[2]Output!E6</f>
        <v>0</v>
      </c>
      <c r="F6" s="48">
        <f>[2]Output!F6</f>
        <v>0</v>
      </c>
      <c r="G6" s="47">
        <f>[2]Output!G6</f>
        <v>0</v>
      </c>
      <c r="H6" s="47">
        <f>[2]Output!H6</f>
        <v>0</v>
      </c>
      <c r="I6" s="53">
        <f>SUMIFS('[3]Input Simulação'!$H$2:$H$697,'[3]Input Simulação'!$J$2:$J$697,$B6)</f>
        <v>0</v>
      </c>
      <c r="J6" s="54">
        <f>COUNTIFS('[3]Input Simulação'!$J$2:$J$697,$B6)</f>
        <v>0</v>
      </c>
      <c r="K6" s="53">
        <f>SUMIFS('[3]Input Simulação'!$G$2:$G$697,'[3]Input Simulação'!$J$2:$J$697,$B6)/1000</f>
        <v>0</v>
      </c>
      <c r="L6" s="52"/>
      <c r="M6" s="45">
        <f t="shared" si="0"/>
        <v>42773</v>
      </c>
      <c r="N6" s="45">
        <f t="shared" ref="N6:N8" si="1">$N$3+(E6/60/24)</f>
        <v>42773</v>
      </c>
    </row>
    <row r="7" spans="2:14">
      <c r="B7" s="49">
        <v>3</v>
      </c>
      <c r="C7" s="15" t="s">
        <v>2</v>
      </c>
      <c r="D7" s="47">
        <f>[2]Output!D7</f>
        <v>2</v>
      </c>
      <c r="E7" s="47">
        <f>[2]Output!E7</f>
        <v>15633</v>
      </c>
      <c r="F7" s="48">
        <f>[2]Output!F7</f>
        <v>27461</v>
      </c>
      <c r="G7" s="47">
        <f>[2]Output!G7</f>
        <v>189</v>
      </c>
      <c r="H7" s="47">
        <f>[2]Output!H7</f>
        <v>1508</v>
      </c>
      <c r="I7" s="53">
        <f>SUMIFS('[3]Input Simulação'!$H$2:$H$697,'[3]Input Simulação'!$J$2:$J$697,$B7)</f>
        <v>26878</v>
      </c>
      <c r="J7" s="54">
        <f>COUNTIFS('[3]Input Simulação'!$J$2:$J$697,$B7)</f>
        <v>186</v>
      </c>
      <c r="K7" s="53">
        <f>SUMIFS('[3]Input Simulação'!$G$2:$G$697,'[3]Input Simulação'!$J$2:$J$697,$B7)/1000</f>
        <v>1502.2452770000007</v>
      </c>
      <c r="L7" s="52"/>
      <c r="M7" s="45">
        <f t="shared" si="0"/>
        <v>42773.000555555554</v>
      </c>
      <c r="N7" s="45">
        <f t="shared" si="1"/>
        <v>42783.856249999997</v>
      </c>
    </row>
    <row r="8" spans="2:14">
      <c r="B8" s="49">
        <v>4</v>
      </c>
      <c r="C8" s="15" t="s">
        <v>1</v>
      </c>
      <c r="D8" s="47">
        <f>[2]Output!D8</f>
        <v>836</v>
      </c>
      <c r="E8" s="47">
        <f>[2]Output!E8</f>
        <v>54402</v>
      </c>
      <c r="F8" s="48">
        <f>[2]Output!F8</f>
        <v>18254</v>
      </c>
      <c r="G8" s="47">
        <f>[2]Output!G8</f>
        <v>84</v>
      </c>
      <c r="H8" s="47">
        <f>[2]Output!H8</f>
        <v>1396</v>
      </c>
      <c r="I8" s="53">
        <f>SUMIFS('[3]Input Simulação'!$H$2:$H$697,'[3]Input Simulação'!$J$2:$J$697,$B8)</f>
        <v>23276</v>
      </c>
      <c r="J8" s="54">
        <f>COUNTIFS('[3]Input Simulação'!$J$2:$J$697,$B8)</f>
        <v>164</v>
      </c>
      <c r="K8" s="53">
        <f>SUMIFS('[3]Input Simulação'!$G$2:$G$697,'[3]Input Simulação'!$J$2:$J$697,$B8)/1000</f>
        <v>2245.2064419999997</v>
      </c>
      <c r="L8" s="52"/>
      <c r="M8" s="45">
        <f t="shared" si="0"/>
        <v>42773.232222222221</v>
      </c>
      <c r="N8" s="45">
        <f t="shared" si="1"/>
        <v>42810.779166666667</v>
      </c>
    </row>
    <row r="9" spans="2:14">
      <c r="C9" s="15"/>
      <c r="F9" s="72">
        <f t="shared" ref="F9" si="2">SUM(F5:F8)</f>
        <v>84385</v>
      </c>
      <c r="G9" s="72">
        <f t="shared" ref="G9" si="3">SUM(G5:G8)</f>
        <v>552</v>
      </c>
      <c r="H9" s="72">
        <f>SUM(H5:H8)</f>
        <v>8212</v>
      </c>
      <c r="I9" s="72">
        <f t="shared" ref="I9:J9" si="4">SUM(I5:I8)</f>
        <v>92572</v>
      </c>
      <c r="J9" s="72">
        <f t="shared" si="4"/>
        <v>696</v>
      </c>
      <c r="K9" s="72">
        <f>SUM(K5:K8)</f>
        <v>9712.3984519999976</v>
      </c>
    </row>
  </sheetData>
  <mergeCells count="2">
    <mergeCell ref="F3:H3"/>
    <mergeCell ref="I3:K3"/>
  </mergeCells>
  <conditionalFormatting sqref="F5:G8">
    <cfRule type="expression" dxfId="3" priority="1">
      <formula>F5&gt;=I5</formula>
    </cfRule>
    <cfRule type="expression" dxfId="2" priority="2">
      <formula>F5&lt;I5</formula>
    </cfRule>
  </conditionalFormatting>
  <conditionalFormatting sqref="H5:H8">
    <cfRule type="expression" dxfId="1" priority="5">
      <formula>H5&gt;=L5</formula>
    </cfRule>
    <cfRule type="expression" dxfId="0" priority="6">
      <formula>H5&lt;L5</formula>
    </cfRule>
  </conditionalFormatting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Parametros</vt:lpstr>
      <vt:lpstr>Sequencia APO</vt:lpstr>
      <vt:lpstr>Input Simulação</vt:lpstr>
      <vt:lpstr>Linha</vt:lpstr>
      <vt:lpstr>Ferts</vt:lpstr>
      <vt:lpstr>Output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</dc:creator>
  <cp:lastModifiedBy>a</cp:lastModifiedBy>
  <dcterms:created xsi:type="dcterms:W3CDTF">2017-01-13T12:26:33Z</dcterms:created>
  <dcterms:modified xsi:type="dcterms:W3CDTF">2017-01-26T19:53:48Z</dcterms:modified>
</cp:coreProperties>
</file>